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D9E84E2-155E-43A1-AD95-98C82627DB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D502" i="1" l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B1" i="1" l="1"/>
  <c r="AI11" i="1"/>
  <c r="T331" i="1" l="1"/>
  <c r="T332" i="1" s="1"/>
  <c r="AG119" i="1"/>
  <c r="AG120" i="1" s="1"/>
  <c r="AH118" i="1"/>
  <c r="AI118" i="1" s="1"/>
  <c r="AK25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D11" i="1"/>
  <c r="AG25" i="1" s="1"/>
  <c r="AC11" i="1"/>
  <c r="T11" i="1"/>
  <c r="T12" i="1" s="1"/>
  <c r="A11" i="1"/>
  <c r="W10" i="1"/>
  <c r="G10" i="1"/>
  <c r="AF9" i="1"/>
  <c r="AG17" i="1" l="1"/>
  <c r="AG22" i="1"/>
  <c r="AG14" i="1"/>
  <c r="AG24" i="1"/>
  <c r="AG12" i="1"/>
  <c r="AD12" i="1" s="1"/>
  <c r="AG19" i="1"/>
  <c r="AH119" i="1"/>
  <c r="AI119" i="1" s="1"/>
  <c r="AJ118" i="1" s="1"/>
  <c r="H10" i="1" s="1"/>
  <c r="I10" i="1" s="1"/>
  <c r="T13" i="1"/>
  <c r="AB25" i="1"/>
  <c r="A12" i="1"/>
  <c r="AG13" i="1"/>
  <c r="AG18" i="1"/>
  <c r="AG23" i="1"/>
  <c r="AH120" i="1"/>
  <c r="AI120" i="1" s="1"/>
  <c r="AG121" i="1"/>
  <c r="AG16" i="1"/>
  <c r="AG21" i="1"/>
  <c r="AG15" i="1"/>
  <c r="AG20" i="1"/>
  <c r="T333" i="1"/>
  <c r="K10" i="1" l="1"/>
  <c r="O10" i="1" s="1"/>
  <c r="P10" i="1" s="1"/>
  <c r="I11" i="1"/>
  <c r="M11" i="1" s="1"/>
  <c r="AK118" i="1"/>
  <c r="AJ119" i="1"/>
  <c r="T334" i="1"/>
  <c r="A13" i="1"/>
  <c r="T14" i="1"/>
  <c r="AK119" i="1"/>
  <c r="AH121" i="1"/>
  <c r="AI121" i="1" s="1"/>
  <c r="AG122" i="1"/>
  <c r="AD13" i="1"/>
  <c r="J11" i="1" l="1"/>
  <c r="K11" i="1" s="1"/>
  <c r="E11" i="1" s="1"/>
  <c r="D11" i="1" s="1"/>
  <c r="O11" i="1" s="1"/>
  <c r="L10" i="1"/>
  <c r="I12" i="1"/>
  <c r="M12" i="1" s="1"/>
  <c r="X10" i="1"/>
  <c r="B10" i="1" s="1"/>
  <c r="AH122" i="1"/>
  <c r="AI122" i="1" s="1"/>
  <c r="AK121" i="1" s="1"/>
  <c r="AG123" i="1"/>
  <c r="T15" i="1"/>
  <c r="AD14" i="1"/>
  <c r="AJ120" i="1"/>
  <c r="A14" i="1"/>
  <c r="T335" i="1"/>
  <c r="AK120" i="1"/>
  <c r="I13" i="1" l="1"/>
  <c r="I14" i="1" s="1"/>
  <c r="J12" i="1"/>
  <c r="K12" i="1" s="1"/>
  <c r="E12" i="1" s="1"/>
  <c r="D12" i="1" s="1"/>
  <c r="G12" i="1" s="1"/>
  <c r="L11" i="1"/>
  <c r="G11" i="1"/>
  <c r="F11" i="1"/>
  <c r="A15" i="1"/>
  <c r="AD15" i="1"/>
  <c r="AH123" i="1"/>
  <c r="AI123" i="1" s="1"/>
  <c r="AG124" i="1"/>
  <c r="T16" i="1"/>
  <c r="T336" i="1"/>
  <c r="AJ121" i="1"/>
  <c r="J13" i="1" l="1"/>
  <c r="K13" i="1" s="1"/>
  <c r="E13" i="1" s="1"/>
  <c r="D13" i="1" s="1"/>
  <c r="G13" i="1" s="1"/>
  <c r="L12" i="1"/>
  <c r="O12" i="1"/>
  <c r="M13" i="1" s="1"/>
  <c r="F12" i="1"/>
  <c r="AJ122" i="1"/>
  <c r="AK122" i="1"/>
  <c r="T17" i="1"/>
  <c r="I15" i="1"/>
  <c r="A16" i="1"/>
  <c r="T337" i="1"/>
  <c r="AH124" i="1"/>
  <c r="AI124" i="1" s="1"/>
  <c r="AG125" i="1"/>
  <c r="AD16" i="1"/>
  <c r="J14" i="1" l="1"/>
  <c r="K14" i="1" s="1"/>
  <c r="E14" i="1" s="1"/>
  <c r="D14" i="1" s="1"/>
  <c r="L13" i="1"/>
  <c r="O13" i="1"/>
  <c r="M14" i="1" s="1"/>
  <c r="F13" i="1"/>
  <c r="AD17" i="1"/>
  <c r="T338" i="1"/>
  <c r="AJ123" i="1"/>
  <c r="AC12" i="1" s="1"/>
  <c r="T18" i="1"/>
  <c r="AH125" i="1"/>
  <c r="AI125" i="1" s="1"/>
  <c r="AK124" i="1" s="1"/>
  <c r="AG126" i="1"/>
  <c r="A17" i="1"/>
  <c r="I16" i="1"/>
  <c r="AK123" i="1"/>
  <c r="J15" i="1" l="1"/>
  <c r="K15" i="1" s="1"/>
  <c r="E15" i="1" s="1"/>
  <c r="D15" i="1" s="1"/>
  <c r="F14" i="1"/>
  <c r="L14" i="1"/>
  <c r="O14" i="1"/>
  <c r="M15" i="1" s="1"/>
  <c r="G14" i="1"/>
  <c r="AD18" i="1"/>
  <c r="AG127" i="1"/>
  <c r="AH126" i="1"/>
  <c r="AI126" i="1" s="1"/>
  <c r="AK11" i="1"/>
  <c r="AE12" i="1"/>
  <c r="AF12" i="1" s="1"/>
  <c r="AI12" i="1" s="1"/>
  <c r="I17" i="1"/>
  <c r="A18" i="1"/>
  <c r="T19" i="1"/>
  <c r="AJ124" i="1"/>
  <c r="T339" i="1"/>
  <c r="J16" i="1" l="1"/>
  <c r="K16" i="1" s="1"/>
  <c r="E16" i="1" s="1"/>
  <c r="D16" i="1" s="1"/>
  <c r="F15" i="1"/>
  <c r="O15" i="1"/>
  <c r="M16" i="1" s="1"/>
  <c r="M17" i="1" s="1"/>
  <c r="G15" i="1"/>
  <c r="L15" i="1"/>
  <c r="AJ125" i="1"/>
  <c r="AD19" i="1"/>
  <c r="T340" i="1"/>
  <c r="T20" i="1"/>
  <c r="A19" i="1"/>
  <c r="I18" i="1"/>
  <c r="AK125" i="1"/>
  <c r="AH127" i="1"/>
  <c r="AI127" i="1" s="1"/>
  <c r="AK126" i="1" s="1"/>
  <c r="AG128" i="1"/>
  <c r="J17" i="1" l="1"/>
  <c r="K17" i="1" s="1"/>
  <c r="E17" i="1" s="1"/>
  <c r="D17" i="1" s="1"/>
  <c r="F16" i="1"/>
  <c r="O16" i="1"/>
  <c r="G16" i="1"/>
  <c r="L16" i="1"/>
  <c r="AH128" i="1"/>
  <c r="AI128" i="1" s="1"/>
  <c r="AK127" i="1" s="1"/>
  <c r="AG129" i="1"/>
  <c r="T341" i="1"/>
  <c r="I19" i="1"/>
  <c r="A20" i="1"/>
  <c r="AJ126" i="1"/>
  <c r="T21" i="1"/>
  <c r="AD20" i="1"/>
  <c r="J18" i="1" l="1"/>
  <c r="K18" i="1" s="1"/>
  <c r="E18" i="1" s="1"/>
  <c r="D18" i="1" s="1"/>
  <c r="F17" i="1"/>
  <c r="O17" i="1"/>
  <c r="M18" i="1" s="1"/>
  <c r="G17" i="1"/>
  <c r="L17" i="1"/>
  <c r="AD21" i="1"/>
  <c r="T22" i="1"/>
  <c r="I20" i="1"/>
  <c r="A21" i="1"/>
  <c r="T342" i="1"/>
  <c r="AH129" i="1"/>
  <c r="AI129" i="1" s="1"/>
  <c r="AK128" i="1" s="1"/>
  <c r="AG130" i="1"/>
  <c r="AJ127" i="1"/>
  <c r="J19" i="1" l="1"/>
  <c r="K19" i="1" s="1"/>
  <c r="E19" i="1" s="1"/>
  <c r="D19" i="1" s="1"/>
  <c r="F18" i="1"/>
  <c r="L18" i="1"/>
  <c r="O18" i="1"/>
  <c r="M19" i="1" s="1"/>
  <c r="M20" i="1" s="1"/>
  <c r="G18" i="1"/>
  <c r="A22" i="1"/>
  <c r="I21" i="1"/>
  <c r="AH130" i="1"/>
  <c r="AI130" i="1" s="1"/>
  <c r="AG131" i="1"/>
  <c r="T23" i="1"/>
  <c r="AJ128" i="1"/>
  <c r="T343" i="1"/>
  <c r="AD22" i="1"/>
  <c r="J20" i="1" l="1"/>
  <c r="K20" i="1" s="1"/>
  <c r="E20" i="1" s="1"/>
  <c r="D20" i="1" s="1"/>
  <c r="F19" i="1"/>
  <c r="L19" i="1"/>
  <c r="G19" i="1"/>
  <c r="O19" i="1"/>
  <c r="AJ129" i="1"/>
  <c r="AC13" i="1" s="1"/>
  <c r="I22" i="1"/>
  <c r="A23" i="1"/>
  <c r="AK129" i="1"/>
  <c r="AH131" i="1"/>
  <c r="AI131" i="1" s="1"/>
  <c r="AG132" i="1"/>
  <c r="AD23" i="1"/>
  <c r="T344" i="1"/>
  <c r="T24" i="1"/>
  <c r="J21" i="1" l="1"/>
  <c r="K21" i="1" s="1"/>
  <c r="E21" i="1" s="1"/>
  <c r="D21" i="1" s="1"/>
  <c r="F20" i="1"/>
  <c r="L20" i="1"/>
  <c r="O20" i="1"/>
  <c r="M21" i="1" s="1"/>
  <c r="G20" i="1"/>
  <c r="AJ130" i="1"/>
  <c r="AK130" i="1"/>
  <c r="T25" i="1"/>
  <c r="T345" i="1"/>
  <c r="AH132" i="1"/>
  <c r="AI132" i="1" s="1"/>
  <c r="AK131" i="1" s="1"/>
  <c r="AG133" i="1"/>
  <c r="AD24" i="1"/>
  <c r="A24" i="1"/>
  <c r="I23" i="1"/>
  <c r="AK12" i="1"/>
  <c r="AE13" i="1"/>
  <c r="AF13" i="1" s="1"/>
  <c r="AI13" i="1" s="1"/>
  <c r="J22" i="1" l="1"/>
  <c r="K22" i="1" s="1"/>
  <c r="E22" i="1" s="1"/>
  <c r="D22" i="1" s="1"/>
  <c r="F21" i="1"/>
  <c r="O21" i="1"/>
  <c r="M22" i="1" s="1"/>
  <c r="M23" i="1" s="1"/>
  <c r="G21" i="1"/>
  <c r="L21" i="1"/>
  <c r="T26" i="1"/>
  <c r="AJ131" i="1"/>
  <c r="AD25" i="1"/>
  <c r="T346" i="1"/>
  <c r="I24" i="1"/>
  <c r="A25" i="1"/>
  <c r="AH133" i="1"/>
  <c r="AI133" i="1" s="1"/>
  <c r="AK132" i="1" s="1"/>
  <c r="AG134" i="1"/>
  <c r="J23" i="1" l="1"/>
  <c r="K23" i="1" s="1"/>
  <c r="E23" i="1" s="1"/>
  <c r="D23" i="1" s="1"/>
  <c r="F22" i="1"/>
  <c r="O22" i="1"/>
  <c r="L22" i="1"/>
  <c r="G22" i="1"/>
  <c r="A26" i="1"/>
  <c r="I25" i="1"/>
  <c r="T347" i="1"/>
  <c r="T27" i="1"/>
  <c r="AH134" i="1"/>
  <c r="AI134" i="1" s="1"/>
  <c r="AK133" i="1" s="1"/>
  <c r="AG135" i="1"/>
  <c r="AJ132" i="1"/>
  <c r="J24" i="1" l="1"/>
  <c r="K24" i="1" s="1"/>
  <c r="E24" i="1" s="1"/>
  <c r="D24" i="1" s="1"/>
  <c r="F23" i="1"/>
  <c r="L23" i="1"/>
  <c r="O23" i="1"/>
  <c r="M24" i="1" s="1"/>
  <c r="G23" i="1"/>
  <c r="AH135" i="1"/>
  <c r="AI135" i="1" s="1"/>
  <c r="AK134" i="1" s="1"/>
  <c r="AG136" i="1"/>
  <c r="AJ133" i="1"/>
  <c r="T348" i="1"/>
  <c r="T28" i="1"/>
  <c r="I26" i="1"/>
  <c r="A27" i="1"/>
  <c r="J25" i="1" l="1"/>
  <c r="K25" i="1" s="1"/>
  <c r="E25" i="1" s="1"/>
  <c r="D25" i="1" s="1"/>
  <c r="F24" i="1"/>
  <c r="L24" i="1"/>
  <c r="O24" i="1"/>
  <c r="M25" i="1" s="1"/>
  <c r="G24" i="1"/>
  <c r="A28" i="1"/>
  <c r="I27" i="1"/>
  <c r="T29" i="1"/>
  <c r="T349" i="1"/>
  <c r="AH136" i="1"/>
  <c r="AI136" i="1" s="1"/>
  <c r="AG137" i="1"/>
  <c r="AJ134" i="1"/>
  <c r="J26" i="1" l="1"/>
  <c r="K26" i="1" s="1"/>
  <c r="E26" i="1" s="1"/>
  <c r="D26" i="1" s="1"/>
  <c r="F25" i="1"/>
  <c r="G25" i="1"/>
  <c r="O25" i="1"/>
  <c r="M26" i="1" s="1"/>
  <c r="L25" i="1"/>
  <c r="I28" i="1"/>
  <c r="A29" i="1"/>
  <c r="AJ135" i="1"/>
  <c r="AC14" i="1" s="1"/>
  <c r="AK135" i="1"/>
  <c r="AH137" i="1"/>
  <c r="AI137" i="1" s="1"/>
  <c r="AG138" i="1"/>
  <c r="T350" i="1"/>
  <c r="T30" i="1"/>
  <c r="J27" i="1" l="1"/>
  <c r="K27" i="1" s="1"/>
  <c r="E27" i="1" s="1"/>
  <c r="D27" i="1" s="1"/>
  <c r="F26" i="1"/>
  <c r="L26" i="1"/>
  <c r="G26" i="1"/>
  <c r="O26" i="1"/>
  <c r="M27" i="1" s="1"/>
  <c r="AJ136" i="1"/>
  <c r="T351" i="1"/>
  <c r="AK136" i="1"/>
  <c r="AH138" i="1"/>
  <c r="AI138" i="1" s="1"/>
  <c r="AK137" i="1" s="1"/>
  <c r="AG139" i="1"/>
  <c r="AK13" i="1"/>
  <c r="AE14" i="1"/>
  <c r="AF14" i="1" s="1"/>
  <c r="AI14" i="1" s="1"/>
  <c r="A30" i="1"/>
  <c r="I29" i="1"/>
  <c r="T31" i="1"/>
  <c r="J28" i="1" l="1"/>
  <c r="K28" i="1" s="1"/>
  <c r="E28" i="1" s="1"/>
  <c r="D28" i="1" s="1"/>
  <c r="F27" i="1"/>
  <c r="L27" i="1"/>
  <c r="O27" i="1"/>
  <c r="M28" i="1" s="1"/>
  <c r="G27" i="1"/>
  <c r="T32" i="1"/>
  <c r="I30" i="1"/>
  <c r="A31" i="1"/>
  <c r="AH139" i="1"/>
  <c r="AI139" i="1" s="1"/>
  <c r="AG140" i="1"/>
  <c r="T352" i="1"/>
  <c r="AJ137" i="1"/>
  <c r="J29" i="1" l="1"/>
  <c r="K29" i="1" s="1"/>
  <c r="E29" i="1" s="1"/>
  <c r="D29" i="1" s="1"/>
  <c r="F28" i="1"/>
  <c r="L28" i="1"/>
  <c r="O28" i="1"/>
  <c r="M29" i="1" s="1"/>
  <c r="G28" i="1"/>
  <c r="AJ138" i="1"/>
  <c r="T33" i="1"/>
  <c r="AH140" i="1"/>
  <c r="AI140" i="1" s="1"/>
  <c r="AG141" i="1"/>
  <c r="AK138" i="1"/>
  <c r="T353" i="1"/>
  <c r="A32" i="1"/>
  <c r="I31" i="1"/>
  <c r="J30" i="1" l="1"/>
  <c r="K30" i="1" s="1"/>
  <c r="E30" i="1" s="1"/>
  <c r="D30" i="1" s="1"/>
  <c r="F29" i="1"/>
  <c r="O29" i="1"/>
  <c r="M30" i="1" s="1"/>
  <c r="L29" i="1"/>
  <c r="G29" i="1"/>
  <c r="AJ139" i="1"/>
  <c r="T34" i="1"/>
  <c r="AK139" i="1"/>
  <c r="AH141" i="1"/>
  <c r="AI141" i="1" s="1"/>
  <c r="AG142" i="1"/>
  <c r="T354" i="1"/>
  <c r="A33" i="1"/>
  <c r="I32" i="1"/>
  <c r="J31" i="1" l="1"/>
  <c r="K31" i="1" s="1"/>
  <c r="E31" i="1" s="1"/>
  <c r="D31" i="1" s="1"/>
  <c r="F30" i="1"/>
  <c r="L30" i="1"/>
  <c r="O30" i="1"/>
  <c r="M31" i="1" s="1"/>
  <c r="N31" i="1" s="1"/>
  <c r="G30" i="1"/>
  <c r="A34" i="1"/>
  <c r="I33" i="1"/>
  <c r="T35" i="1"/>
  <c r="AJ140" i="1"/>
  <c r="AK140" i="1"/>
  <c r="T355" i="1"/>
  <c r="AH142" i="1"/>
  <c r="AI142" i="1" s="1"/>
  <c r="AG143" i="1"/>
  <c r="J32" i="1" l="1"/>
  <c r="K32" i="1" s="1"/>
  <c r="E32" i="1" s="1"/>
  <c r="D32" i="1" s="1"/>
  <c r="F31" i="1"/>
  <c r="O31" i="1"/>
  <c r="M32" i="1" s="1"/>
  <c r="N32" i="1" s="1"/>
  <c r="L31" i="1"/>
  <c r="G31" i="1"/>
  <c r="AJ141" i="1"/>
  <c r="AC15" i="1" s="1"/>
  <c r="T36" i="1"/>
  <c r="I34" i="1"/>
  <c r="A35" i="1"/>
  <c r="AH143" i="1"/>
  <c r="AI143" i="1" s="1"/>
  <c r="AG144" i="1"/>
  <c r="AK141" i="1"/>
  <c r="T356" i="1"/>
  <c r="J33" i="1" l="1"/>
  <c r="K33" i="1" s="1"/>
  <c r="E33" i="1" s="1"/>
  <c r="D33" i="1" s="1"/>
  <c r="F32" i="1"/>
  <c r="L32" i="1"/>
  <c r="G32" i="1"/>
  <c r="O32" i="1"/>
  <c r="M33" i="1" s="1"/>
  <c r="N33" i="1" s="1"/>
  <c r="AJ142" i="1"/>
  <c r="T37" i="1"/>
  <c r="AK142" i="1"/>
  <c r="AH144" i="1"/>
  <c r="AI144" i="1" s="1"/>
  <c r="AG145" i="1"/>
  <c r="T357" i="1"/>
  <c r="A36" i="1"/>
  <c r="I35" i="1"/>
  <c r="AK14" i="1"/>
  <c r="AE15" i="1"/>
  <c r="AF15" i="1" s="1"/>
  <c r="AI15" i="1" s="1"/>
  <c r="J34" i="1" l="1"/>
  <c r="K34" i="1" s="1"/>
  <c r="E34" i="1" s="1"/>
  <c r="D34" i="1" s="1"/>
  <c r="F33" i="1"/>
  <c r="O33" i="1"/>
  <c r="M34" i="1" s="1"/>
  <c r="N34" i="1" s="1"/>
  <c r="L33" i="1"/>
  <c r="G33" i="1"/>
  <c r="T358" i="1"/>
  <c r="AJ143" i="1"/>
  <c r="T38" i="1"/>
  <c r="AH145" i="1"/>
  <c r="AI145" i="1" s="1"/>
  <c r="AG146" i="1"/>
  <c r="A37" i="1"/>
  <c r="I36" i="1"/>
  <c r="AK143" i="1"/>
  <c r="J35" i="1" l="1"/>
  <c r="K35" i="1" s="1"/>
  <c r="E35" i="1" s="1"/>
  <c r="D35" i="1" s="1"/>
  <c r="F34" i="1"/>
  <c r="O34" i="1"/>
  <c r="M35" i="1" s="1"/>
  <c r="N35" i="1" s="1"/>
  <c r="L34" i="1"/>
  <c r="G34" i="1"/>
  <c r="AJ144" i="1"/>
  <c r="A38" i="1"/>
  <c r="I37" i="1"/>
  <c r="T359" i="1"/>
  <c r="AH146" i="1"/>
  <c r="AI146" i="1" s="1"/>
  <c r="AK145" i="1" s="1"/>
  <c r="AG147" i="1"/>
  <c r="AK144" i="1"/>
  <c r="T39" i="1"/>
  <c r="J36" i="1" l="1"/>
  <c r="K36" i="1" s="1"/>
  <c r="E36" i="1" s="1"/>
  <c r="D36" i="1" s="1"/>
  <c r="F35" i="1"/>
  <c r="G35" i="1"/>
  <c r="L35" i="1"/>
  <c r="O35" i="1"/>
  <c r="M36" i="1" s="1"/>
  <c r="N36" i="1" s="1"/>
  <c r="T40" i="1"/>
  <c r="T360" i="1"/>
  <c r="AJ145" i="1"/>
  <c r="AH147" i="1"/>
  <c r="AI147" i="1" s="1"/>
  <c r="AG148" i="1"/>
  <c r="A39" i="1"/>
  <c r="I38" i="1"/>
  <c r="J37" i="1" l="1"/>
  <c r="K37" i="1" s="1"/>
  <c r="E37" i="1" s="1"/>
  <c r="D37" i="1" s="1"/>
  <c r="F36" i="1"/>
  <c r="L36" i="1"/>
  <c r="G36" i="1"/>
  <c r="M37" i="1"/>
  <c r="N37" i="1" s="1"/>
  <c r="O36" i="1"/>
  <c r="AJ146" i="1"/>
  <c r="AK146" i="1"/>
  <c r="T41" i="1"/>
  <c r="A40" i="1"/>
  <c r="I39" i="1"/>
  <c r="AH148" i="1"/>
  <c r="AI148" i="1" s="1"/>
  <c r="AG149" i="1"/>
  <c r="T361" i="1"/>
  <c r="J38" i="1" l="1"/>
  <c r="K38" i="1" s="1"/>
  <c r="E38" i="1" s="1"/>
  <c r="D38" i="1" s="1"/>
  <c r="F37" i="1"/>
  <c r="O37" i="1"/>
  <c r="M38" i="1"/>
  <c r="N38" i="1" s="1"/>
  <c r="G37" i="1"/>
  <c r="L37" i="1"/>
  <c r="AH149" i="1"/>
  <c r="AI149" i="1" s="1"/>
  <c r="AK148" i="1" s="1"/>
  <c r="AG150" i="1"/>
  <c r="AJ147" i="1"/>
  <c r="AC16" i="1" s="1"/>
  <c r="A41" i="1"/>
  <c r="I40" i="1"/>
  <c r="T42" i="1"/>
  <c r="T362" i="1"/>
  <c r="AK147" i="1"/>
  <c r="J39" i="1" l="1"/>
  <c r="K39" i="1" s="1"/>
  <c r="E39" i="1" s="1"/>
  <c r="D39" i="1" s="1"/>
  <c r="F38" i="1"/>
  <c r="L38" i="1"/>
  <c r="O38" i="1"/>
  <c r="M39" i="1"/>
  <c r="N39" i="1" s="1"/>
  <c r="G38" i="1"/>
  <c r="AK15" i="1"/>
  <c r="AE16" i="1"/>
  <c r="AF16" i="1" s="1"/>
  <c r="AI16" i="1" s="1"/>
  <c r="T363" i="1"/>
  <c r="T43" i="1"/>
  <c r="A42" i="1"/>
  <c r="I41" i="1"/>
  <c r="AH150" i="1"/>
  <c r="AI150" i="1" s="1"/>
  <c r="AG151" i="1"/>
  <c r="AJ148" i="1"/>
  <c r="J40" i="1" l="1"/>
  <c r="K40" i="1" s="1"/>
  <c r="E40" i="1" s="1"/>
  <c r="D40" i="1" s="1"/>
  <c r="F39" i="1"/>
  <c r="M40" i="1"/>
  <c r="N40" i="1" s="1"/>
  <c r="L39" i="1"/>
  <c r="O39" i="1"/>
  <c r="G39" i="1"/>
  <c r="AJ149" i="1"/>
  <c r="T364" i="1"/>
  <c r="AK149" i="1"/>
  <c r="A43" i="1"/>
  <c r="AH151" i="1"/>
  <c r="AI151" i="1" s="1"/>
  <c r="AG152" i="1"/>
  <c r="T44" i="1"/>
  <c r="J41" i="1" l="1"/>
  <c r="K41" i="1" s="1"/>
  <c r="E41" i="1" s="1"/>
  <c r="D41" i="1" s="1"/>
  <c r="F40" i="1"/>
  <c r="O40" i="1"/>
  <c r="M41" i="1"/>
  <c r="N41" i="1" s="1"/>
  <c r="L40" i="1"/>
  <c r="G40" i="1"/>
  <c r="AJ150" i="1"/>
  <c r="T45" i="1"/>
  <c r="A44" i="1"/>
  <c r="AK150" i="1"/>
  <c r="AH152" i="1"/>
  <c r="AI152" i="1" s="1"/>
  <c r="AG153" i="1"/>
  <c r="T365" i="1"/>
  <c r="G41" i="1" l="1"/>
  <c r="F41" i="1"/>
  <c r="L41" i="1"/>
  <c r="O41" i="1" s="1"/>
  <c r="AJ151" i="1"/>
  <c r="T366" i="1"/>
  <c r="A45" i="1"/>
  <c r="AK151" i="1"/>
  <c r="T46" i="1"/>
  <c r="AH153" i="1"/>
  <c r="AI153" i="1" s="1"/>
  <c r="AG154" i="1"/>
  <c r="AH154" i="1" l="1"/>
  <c r="AI154" i="1" s="1"/>
  <c r="AK153" i="1" s="1"/>
  <c r="AG155" i="1"/>
  <c r="AJ152" i="1"/>
  <c r="T47" i="1"/>
  <c r="T367" i="1"/>
  <c r="A46" i="1"/>
  <c r="AK152" i="1"/>
  <c r="T368" i="1" l="1"/>
  <c r="A47" i="1"/>
  <c r="T48" i="1"/>
  <c r="AH155" i="1"/>
  <c r="AI155" i="1" s="1"/>
  <c r="AG156" i="1"/>
  <c r="AJ153" i="1"/>
  <c r="AC17" i="1" s="1"/>
  <c r="AK16" i="1" l="1"/>
  <c r="AE17" i="1"/>
  <c r="AF17" i="1" s="1"/>
  <c r="AI17" i="1" s="1"/>
  <c r="AH156" i="1"/>
  <c r="AI156" i="1" s="1"/>
  <c r="AK155" i="1" s="1"/>
  <c r="AG157" i="1"/>
  <c r="AJ154" i="1"/>
  <c r="A48" i="1"/>
  <c r="AK154" i="1"/>
  <c r="T49" i="1"/>
  <c r="T369" i="1"/>
  <c r="T370" i="1" l="1"/>
  <c r="T50" i="1"/>
  <c r="A49" i="1"/>
  <c r="AH157" i="1"/>
  <c r="AI157" i="1" s="1"/>
  <c r="AG158" i="1"/>
  <c r="AJ155" i="1"/>
  <c r="AH158" i="1" l="1"/>
  <c r="AI158" i="1" s="1"/>
  <c r="AK157" i="1" s="1"/>
  <c r="AG159" i="1"/>
  <c r="T51" i="1"/>
  <c r="AJ156" i="1"/>
  <c r="A50" i="1"/>
  <c r="T371" i="1"/>
  <c r="AK156" i="1"/>
  <c r="T372" i="1" l="1"/>
  <c r="A51" i="1"/>
  <c r="T52" i="1"/>
  <c r="AH159" i="1"/>
  <c r="AI159" i="1" s="1"/>
  <c r="AG160" i="1"/>
  <c r="AJ157" i="1"/>
  <c r="AH160" i="1" l="1"/>
  <c r="AI160" i="1" s="1"/>
  <c r="AK159" i="1" s="1"/>
  <c r="AG161" i="1"/>
  <c r="A52" i="1"/>
  <c r="AJ158" i="1"/>
  <c r="AK158" i="1"/>
  <c r="T53" i="1"/>
  <c r="T373" i="1"/>
  <c r="T374" i="1" l="1"/>
  <c r="T54" i="1"/>
  <c r="A53" i="1"/>
  <c r="AH161" i="1"/>
  <c r="AI161" i="1" s="1"/>
  <c r="AK160" i="1" s="1"/>
  <c r="AG162" i="1"/>
  <c r="AJ159" i="1"/>
  <c r="AC18" i="1" s="1"/>
  <c r="A54" i="1" l="1"/>
  <c r="AK17" i="1"/>
  <c r="AE18" i="1"/>
  <c r="AF18" i="1" s="1"/>
  <c r="AI18" i="1" s="1"/>
  <c r="AH162" i="1"/>
  <c r="AI162" i="1" s="1"/>
  <c r="AG163" i="1"/>
  <c r="T55" i="1"/>
  <c r="AJ160" i="1"/>
  <c r="T375" i="1"/>
  <c r="T56" i="1" l="1"/>
  <c r="AH163" i="1"/>
  <c r="AI163" i="1" s="1"/>
  <c r="AG164" i="1"/>
  <c r="AJ161" i="1"/>
  <c r="A55" i="1"/>
  <c r="T376" i="1"/>
  <c r="AK161" i="1"/>
  <c r="AJ162" i="1" l="1"/>
  <c r="AH164" i="1"/>
  <c r="AI164" i="1" s="1"/>
  <c r="AG165" i="1"/>
  <c r="T377" i="1"/>
  <c r="A56" i="1"/>
  <c r="AK162" i="1"/>
  <c r="T57" i="1"/>
  <c r="AJ163" i="1" l="1"/>
  <c r="AH165" i="1"/>
  <c r="AI165" i="1" s="1"/>
  <c r="AG166" i="1"/>
  <c r="AK163" i="1"/>
  <c r="A57" i="1"/>
  <c r="T58" i="1"/>
  <c r="T378" i="1"/>
  <c r="AJ164" i="1" l="1"/>
  <c r="T59" i="1"/>
  <c r="AG167" i="1"/>
  <c r="AH166" i="1"/>
  <c r="AI166" i="1" s="1"/>
  <c r="T379" i="1"/>
  <c r="A58" i="1"/>
  <c r="AK164" i="1"/>
  <c r="T60" i="1" l="1"/>
  <c r="T380" i="1"/>
  <c r="AJ165" i="1"/>
  <c r="AC19" i="1" s="1"/>
  <c r="AK165" i="1"/>
  <c r="A59" i="1"/>
  <c r="AG168" i="1"/>
  <c r="AH167" i="1"/>
  <c r="AI167" i="1" s="1"/>
  <c r="T381" i="1" l="1"/>
  <c r="AJ166" i="1"/>
  <c r="AK166" i="1"/>
  <c r="A60" i="1"/>
  <c r="AH168" i="1"/>
  <c r="AI168" i="1" s="1"/>
  <c r="AG169" i="1"/>
  <c r="AK18" i="1"/>
  <c r="AE19" i="1"/>
  <c r="AF19" i="1" s="1"/>
  <c r="AI19" i="1" s="1"/>
  <c r="T61" i="1"/>
  <c r="AJ167" i="1" l="1"/>
  <c r="A61" i="1"/>
  <c r="AH169" i="1"/>
  <c r="AI169" i="1" s="1"/>
  <c r="AG170" i="1"/>
  <c r="AK167" i="1"/>
  <c r="T62" i="1"/>
  <c r="T382" i="1"/>
  <c r="AJ168" i="1" l="1"/>
  <c r="A62" i="1"/>
  <c r="T63" i="1"/>
  <c r="T383" i="1"/>
  <c r="AH170" i="1"/>
  <c r="AI170" i="1" s="1"/>
  <c r="AG171" i="1"/>
  <c r="AK168" i="1"/>
  <c r="T64" i="1" l="1"/>
  <c r="A63" i="1"/>
  <c r="T384" i="1"/>
  <c r="AJ169" i="1"/>
  <c r="AH171" i="1"/>
  <c r="AI171" i="1" s="1"/>
  <c r="AG172" i="1"/>
  <c r="AK169" i="1"/>
  <c r="AJ170" i="1" l="1"/>
  <c r="T385" i="1"/>
  <c r="A64" i="1"/>
  <c r="AK170" i="1"/>
  <c r="T65" i="1"/>
  <c r="AH172" i="1"/>
  <c r="AI172" i="1" s="1"/>
  <c r="AG173" i="1"/>
  <c r="AH173" i="1" l="1"/>
  <c r="AI173" i="1" s="1"/>
  <c r="AK172" i="1" s="1"/>
  <c r="AG174" i="1"/>
  <c r="T66" i="1"/>
  <c r="T386" i="1"/>
  <c r="AJ171" i="1"/>
  <c r="AC20" i="1" s="1"/>
  <c r="A65" i="1"/>
  <c r="AK171" i="1"/>
  <c r="AK19" i="1" l="1"/>
  <c r="AE20" i="1"/>
  <c r="AF20" i="1" s="1"/>
  <c r="AI20" i="1" s="1"/>
  <c r="A66" i="1"/>
  <c r="T67" i="1"/>
  <c r="T387" i="1"/>
  <c r="AH174" i="1"/>
  <c r="AI174" i="1" s="1"/>
  <c r="AK173" i="1" s="1"/>
  <c r="AG175" i="1"/>
  <c r="AJ172" i="1"/>
  <c r="T388" i="1" l="1"/>
  <c r="AH175" i="1"/>
  <c r="AI175" i="1" s="1"/>
  <c r="AG176" i="1"/>
  <c r="T68" i="1"/>
  <c r="AJ173" i="1"/>
  <c r="A67" i="1"/>
  <c r="A68" i="1" l="1"/>
  <c r="AH176" i="1"/>
  <c r="AI176" i="1" s="1"/>
  <c r="AK175" i="1" s="1"/>
  <c r="AG177" i="1"/>
  <c r="AJ174" i="1"/>
  <c r="AK174" i="1"/>
  <c r="T69" i="1"/>
  <c r="T389" i="1"/>
  <c r="T390" i="1" l="1"/>
  <c r="T70" i="1"/>
  <c r="AH177" i="1"/>
  <c r="AI177" i="1" s="1"/>
  <c r="AK176" i="1" s="1"/>
  <c r="AG178" i="1"/>
  <c r="AJ175" i="1"/>
  <c r="A69" i="1"/>
  <c r="T71" i="1" l="1"/>
  <c r="A70" i="1"/>
  <c r="AH178" i="1"/>
  <c r="AI178" i="1" s="1"/>
  <c r="AG179" i="1"/>
  <c r="T391" i="1"/>
  <c r="AJ176" i="1"/>
  <c r="AJ177" i="1" l="1"/>
  <c r="AC21" i="1" s="1"/>
  <c r="AK177" i="1"/>
  <c r="A71" i="1"/>
  <c r="T392" i="1"/>
  <c r="T72" i="1"/>
  <c r="AH179" i="1"/>
  <c r="AI179" i="1" s="1"/>
  <c r="AG180" i="1"/>
  <c r="T73" i="1" l="1"/>
  <c r="A72" i="1"/>
  <c r="AH180" i="1"/>
  <c r="AI180" i="1" s="1"/>
  <c r="AG181" i="1"/>
  <c r="AK20" i="1"/>
  <c r="AE21" i="1"/>
  <c r="AF21" i="1" s="1"/>
  <c r="AI21" i="1" s="1"/>
  <c r="AJ178" i="1"/>
  <c r="T393" i="1"/>
  <c r="AK178" i="1"/>
  <c r="AJ179" i="1" l="1"/>
  <c r="A73" i="1"/>
  <c r="T394" i="1"/>
  <c r="AK179" i="1"/>
  <c r="AH181" i="1"/>
  <c r="AI181" i="1" s="1"/>
  <c r="AG182" i="1"/>
  <c r="T74" i="1"/>
  <c r="T75" i="1" l="1"/>
  <c r="A74" i="1"/>
  <c r="AH182" i="1"/>
  <c r="AI182" i="1" s="1"/>
  <c r="AG183" i="1"/>
  <c r="AJ180" i="1"/>
  <c r="T395" i="1"/>
  <c r="AK180" i="1"/>
  <c r="AJ181" i="1" l="1"/>
  <c r="T396" i="1"/>
  <c r="A75" i="1"/>
  <c r="AK181" i="1"/>
  <c r="T76" i="1"/>
  <c r="AH183" i="1"/>
  <c r="AI183" i="1" s="1"/>
  <c r="AG184" i="1"/>
  <c r="AH184" i="1" l="1"/>
  <c r="AI184" i="1" s="1"/>
  <c r="AK183" i="1" s="1"/>
  <c r="AG185" i="1"/>
  <c r="T77" i="1"/>
  <c r="T397" i="1"/>
  <c r="AJ182" i="1"/>
  <c r="A76" i="1"/>
  <c r="AK182" i="1"/>
  <c r="T398" i="1" l="1"/>
  <c r="T78" i="1"/>
  <c r="A77" i="1"/>
  <c r="AH185" i="1"/>
  <c r="AI185" i="1" s="1"/>
  <c r="AK184" i="1" s="1"/>
  <c r="AG186" i="1"/>
  <c r="AJ183" i="1"/>
  <c r="AC22" i="1" s="1"/>
  <c r="Q10" i="1" l="1"/>
  <c r="R10" i="1" s="1"/>
  <c r="S10" i="1" s="1"/>
  <c r="Q11" i="1"/>
  <c r="R11" i="1" s="1"/>
  <c r="S11" i="1" s="1"/>
  <c r="Q12" i="1"/>
  <c r="R12" i="1" s="1"/>
  <c r="S12" i="1" s="1"/>
  <c r="Q13" i="1"/>
  <c r="R13" i="1" s="1"/>
  <c r="S13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3" i="1"/>
  <c r="R73" i="1" s="1"/>
  <c r="S73" i="1" s="1"/>
  <c r="Q74" i="1"/>
  <c r="R74" i="1" s="1"/>
  <c r="S74" i="1" s="1"/>
  <c r="Q75" i="1"/>
  <c r="R75" i="1" s="1"/>
  <c r="S75" i="1" s="1"/>
  <c r="Q77" i="1"/>
  <c r="R77" i="1" s="1"/>
  <c r="S77" i="1" s="1"/>
  <c r="Q76" i="1"/>
  <c r="R76" i="1" s="1"/>
  <c r="S76" i="1" s="1"/>
  <c r="AK21" i="1"/>
  <c r="AE22" i="1"/>
  <c r="AF22" i="1" s="1"/>
  <c r="AI22" i="1" s="1"/>
  <c r="AH186" i="1"/>
  <c r="AI186" i="1" s="1"/>
  <c r="AK185" i="1" s="1"/>
  <c r="AG187" i="1"/>
  <c r="T79" i="1"/>
  <c r="AJ184" i="1"/>
  <c r="A78" i="1"/>
  <c r="Q78" i="1" s="1"/>
  <c r="R78" i="1" s="1"/>
  <c r="S78" i="1" s="1"/>
  <c r="T399" i="1"/>
  <c r="T400" i="1" l="1"/>
  <c r="AH187" i="1"/>
  <c r="AI187" i="1" s="1"/>
  <c r="AG188" i="1"/>
  <c r="AJ185" i="1"/>
  <c r="T80" i="1"/>
  <c r="A79" i="1"/>
  <c r="Q79" i="1" s="1"/>
  <c r="R79" i="1" s="1"/>
  <c r="S79" i="1" s="1"/>
  <c r="U11" i="1"/>
  <c r="W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A80" i="1" l="1"/>
  <c r="Q80" i="1" s="1"/>
  <c r="R80" i="1" s="1"/>
  <c r="S80" i="1" s="1"/>
  <c r="AH188" i="1"/>
  <c r="AI188" i="1" s="1"/>
  <c r="AG189" i="1"/>
  <c r="AJ186" i="1"/>
  <c r="T81" i="1"/>
  <c r="U12" i="1"/>
  <c r="Z79" i="1"/>
  <c r="AK186" i="1"/>
  <c r="T401" i="1"/>
  <c r="T402" i="1" l="1"/>
  <c r="W12" i="1"/>
  <c r="U13" i="1"/>
  <c r="T82" i="1"/>
  <c r="AH189" i="1"/>
  <c r="AI189" i="1" s="1"/>
  <c r="AG190" i="1"/>
  <c r="A81" i="1"/>
  <c r="Q81" i="1" s="1"/>
  <c r="R81" i="1" s="1"/>
  <c r="S81" i="1" s="1"/>
  <c r="AJ187" i="1"/>
  <c r="AK187" i="1"/>
  <c r="Z80" i="1"/>
  <c r="AJ188" i="1" l="1"/>
  <c r="Z81" i="1"/>
  <c r="AK188" i="1"/>
  <c r="A82" i="1"/>
  <c r="Q82" i="1" s="1"/>
  <c r="R82" i="1" s="1"/>
  <c r="S82" i="1" s="1"/>
  <c r="T403" i="1"/>
  <c r="T83" i="1"/>
  <c r="AH190" i="1"/>
  <c r="AI190" i="1" s="1"/>
  <c r="AG191" i="1"/>
  <c r="W13" i="1"/>
  <c r="U14" i="1"/>
  <c r="AH191" i="1" l="1"/>
  <c r="AI191" i="1" s="1"/>
  <c r="AK190" i="1" s="1"/>
  <c r="AG192" i="1"/>
  <c r="W14" i="1"/>
  <c r="U15" i="1"/>
  <c r="A83" i="1"/>
  <c r="Q83" i="1" s="1"/>
  <c r="R83" i="1" s="1"/>
  <c r="S83" i="1" s="1"/>
  <c r="AJ189" i="1"/>
  <c r="AC23" i="1" s="1"/>
  <c r="T84" i="1"/>
  <c r="T404" i="1"/>
  <c r="Z82" i="1"/>
  <c r="AK189" i="1"/>
  <c r="T85" i="1" l="1"/>
  <c r="W15" i="1"/>
  <c r="U16" i="1"/>
  <c r="A84" i="1"/>
  <c r="Q84" i="1" s="1"/>
  <c r="R84" i="1" s="1"/>
  <c r="S84" i="1" s="1"/>
  <c r="T405" i="1"/>
  <c r="AK22" i="1"/>
  <c r="AE23" i="1"/>
  <c r="AF23" i="1" s="1"/>
  <c r="AI23" i="1" s="1"/>
  <c r="Z83" i="1"/>
  <c r="AH192" i="1"/>
  <c r="AI192" i="1" s="1"/>
  <c r="AK191" i="1" s="1"/>
  <c r="AG193" i="1"/>
  <c r="AJ190" i="1"/>
  <c r="Z84" i="1" l="1"/>
  <c r="T406" i="1"/>
  <c r="A85" i="1"/>
  <c r="Q85" i="1" s="1"/>
  <c r="R85" i="1" s="1"/>
  <c r="S85" i="1" s="1"/>
  <c r="AH193" i="1"/>
  <c r="AI193" i="1" s="1"/>
  <c r="AG194" i="1"/>
  <c r="AJ191" i="1"/>
  <c r="W16" i="1"/>
  <c r="U17" i="1"/>
  <c r="T86" i="1"/>
  <c r="AJ192" i="1" l="1"/>
  <c r="A86" i="1"/>
  <c r="Q86" i="1" s="1"/>
  <c r="R86" i="1" s="1"/>
  <c r="S86" i="1" s="1"/>
  <c r="T87" i="1"/>
  <c r="AK192" i="1"/>
  <c r="T407" i="1"/>
  <c r="W17" i="1"/>
  <c r="U18" i="1"/>
  <c r="AH194" i="1"/>
  <c r="AI194" i="1" s="1"/>
  <c r="AG195" i="1"/>
  <c r="Z85" i="1"/>
  <c r="AJ193" i="1" l="1"/>
  <c r="Z86" i="1"/>
  <c r="A87" i="1"/>
  <c r="Q87" i="1" s="1"/>
  <c r="R87" i="1" s="1"/>
  <c r="S87" i="1" s="1"/>
  <c r="W18" i="1"/>
  <c r="U19" i="1"/>
  <c r="T88" i="1"/>
  <c r="AH195" i="1"/>
  <c r="AI195" i="1" s="1"/>
  <c r="AG196" i="1"/>
  <c r="T408" i="1"/>
  <c r="AK193" i="1"/>
  <c r="T409" i="1" l="1"/>
  <c r="Z87" i="1"/>
  <c r="T89" i="1"/>
  <c r="A88" i="1"/>
  <c r="Q88" i="1" s="1"/>
  <c r="R88" i="1" s="1"/>
  <c r="S88" i="1" s="1"/>
  <c r="AH196" i="1"/>
  <c r="AI196" i="1" s="1"/>
  <c r="AG197" i="1"/>
  <c r="AJ194" i="1"/>
  <c r="W19" i="1"/>
  <c r="U20" i="1"/>
  <c r="AK194" i="1"/>
  <c r="W20" i="1" l="1"/>
  <c r="U21" i="1"/>
  <c r="T90" i="1"/>
  <c r="AH197" i="1"/>
  <c r="AI197" i="1" s="1"/>
  <c r="AK196" i="1" s="1"/>
  <c r="AG198" i="1"/>
  <c r="AJ195" i="1"/>
  <c r="AC24" i="1" s="1"/>
  <c r="Z88" i="1"/>
  <c r="AK195" i="1"/>
  <c r="A89" i="1"/>
  <c r="Q89" i="1" s="1"/>
  <c r="R89" i="1" s="1"/>
  <c r="S89" i="1" s="1"/>
  <c r="T410" i="1"/>
  <c r="Z89" i="1" l="1"/>
  <c r="AK23" i="1"/>
  <c r="C11" i="1"/>
  <c r="P11" i="1" s="1"/>
  <c r="AE24" i="1"/>
  <c r="AF24" i="1" s="1"/>
  <c r="AI24" i="1" s="1"/>
  <c r="T411" i="1"/>
  <c r="A90" i="1"/>
  <c r="Q90" i="1" s="1"/>
  <c r="R90" i="1" s="1"/>
  <c r="S90" i="1" s="1"/>
  <c r="T91" i="1"/>
  <c r="AH198" i="1"/>
  <c r="AI198" i="1" s="1"/>
  <c r="AK197" i="1" s="1"/>
  <c r="AG199" i="1"/>
  <c r="W21" i="1"/>
  <c r="U22" i="1"/>
  <c r="AJ196" i="1"/>
  <c r="C12" i="1" l="1"/>
  <c r="W22" i="1"/>
  <c r="U23" i="1"/>
  <c r="Z90" i="1"/>
  <c r="T412" i="1"/>
  <c r="AJ197" i="1"/>
  <c r="AH199" i="1"/>
  <c r="AI199" i="1" s="1"/>
  <c r="AG200" i="1"/>
  <c r="T92" i="1"/>
  <c r="A91" i="1"/>
  <c r="Q91" i="1" s="1"/>
  <c r="R91" i="1" s="1"/>
  <c r="S91" i="1" s="1"/>
  <c r="X11" i="1"/>
  <c r="B11" i="1" s="1"/>
  <c r="P12" i="1" l="1"/>
  <c r="C13" i="1"/>
  <c r="Z91" i="1"/>
  <c r="T93" i="1"/>
  <c r="A92" i="1"/>
  <c r="Q92" i="1" s="1"/>
  <c r="R92" i="1" s="1"/>
  <c r="S92" i="1" s="1"/>
  <c r="AH200" i="1"/>
  <c r="AI200" i="1" s="1"/>
  <c r="AK199" i="1" s="1"/>
  <c r="AG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W23" i="1"/>
  <c r="U24" i="1"/>
  <c r="AJ198" i="1"/>
  <c r="AK198" i="1"/>
  <c r="T413" i="1"/>
  <c r="P13" i="1" l="1"/>
  <c r="C14" i="1"/>
  <c r="X12" i="1"/>
  <c r="B12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199" i="1"/>
  <c r="Z92" i="1"/>
  <c r="T414" i="1"/>
  <c r="W24" i="1"/>
  <c r="U25" i="1"/>
  <c r="A93" i="1"/>
  <c r="Q93" i="1" s="1"/>
  <c r="R93" i="1" s="1"/>
  <c r="S93" i="1" s="1"/>
  <c r="H92" i="1"/>
  <c r="T94" i="1"/>
  <c r="AH201" i="1"/>
  <c r="AI201" i="1" s="1"/>
  <c r="AK200" i="1" s="1"/>
  <c r="AG202" i="1"/>
  <c r="P14" i="1" l="1"/>
  <c r="C15" i="1"/>
  <c r="X13" i="1"/>
  <c r="B13" i="1" s="1"/>
  <c r="H93" i="1"/>
  <c r="A94" i="1"/>
  <c r="Q94" i="1" s="1"/>
  <c r="R94" i="1" s="1"/>
  <c r="S94" i="1" s="1"/>
  <c r="T415" i="1"/>
  <c r="T95" i="1"/>
  <c r="AH202" i="1"/>
  <c r="AI202" i="1" s="1"/>
  <c r="AG203" i="1"/>
  <c r="Z93" i="1"/>
  <c r="AJ200" i="1"/>
  <c r="W25" i="1"/>
  <c r="U26" i="1"/>
  <c r="J42" i="1"/>
  <c r="K42" i="1" s="1"/>
  <c r="E42" i="1" s="1"/>
  <c r="M42" i="1"/>
  <c r="N42" i="1" s="1"/>
  <c r="I43" i="1"/>
  <c r="D42" i="1" l="1"/>
  <c r="G42" i="1" s="1"/>
  <c r="P15" i="1"/>
  <c r="C16" i="1"/>
  <c r="X14" i="1"/>
  <c r="B14" i="1" s="1"/>
  <c r="W26" i="1"/>
  <c r="U27" i="1"/>
  <c r="AH203" i="1"/>
  <c r="AI203" i="1" s="1"/>
  <c r="AG204" i="1"/>
  <c r="T96" i="1"/>
  <c r="AJ201" i="1"/>
  <c r="AC25" i="1" s="1"/>
  <c r="Z94" i="1"/>
  <c r="T416" i="1"/>
  <c r="H94" i="1"/>
  <c r="A95" i="1"/>
  <c r="Q95" i="1" s="1"/>
  <c r="R95" i="1" s="1"/>
  <c r="S95" i="1" s="1"/>
  <c r="J43" i="1"/>
  <c r="K43" i="1" s="1"/>
  <c r="E43" i="1" s="1"/>
  <c r="M43" i="1"/>
  <c r="N43" i="1" s="1"/>
  <c r="I44" i="1"/>
  <c r="AK201" i="1"/>
  <c r="L42" i="1" l="1"/>
  <c r="O42" i="1" s="1"/>
  <c r="D43" i="1"/>
  <c r="L43" i="1" s="1"/>
  <c r="O43" i="1" s="1"/>
  <c r="F42" i="1"/>
  <c r="P16" i="1"/>
  <c r="C17" i="1"/>
  <c r="X15" i="1"/>
  <c r="B15" i="1" s="1"/>
  <c r="AJ202" i="1"/>
  <c r="A96" i="1"/>
  <c r="Q96" i="1" s="1"/>
  <c r="R96" i="1" s="1"/>
  <c r="S96" i="1" s="1"/>
  <c r="H95" i="1"/>
  <c r="J44" i="1"/>
  <c r="K44" i="1" s="1"/>
  <c r="E44" i="1" s="1"/>
  <c r="M44" i="1"/>
  <c r="N44" i="1" s="1"/>
  <c r="I45" i="1"/>
  <c r="T97" i="1"/>
  <c r="W27" i="1"/>
  <c r="U28" i="1"/>
  <c r="Z95" i="1"/>
  <c r="AK202" i="1"/>
  <c r="T417" i="1"/>
  <c r="AK24" i="1"/>
  <c r="AE25" i="1"/>
  <c r="AF25" i="1" s="1"/>
  <c r="AI25" i="1" s="1"/>
  <c r="AH204" i="1"/>
  <c r="AI204" i="1" s="1"/>
  <c r="AG205" i="1"/>
  <c r="D44" i="1" l="1"/>
  <c r="G44" i="1" s="1"/>
  <c r="F43" i="1"/>
  <c r="G43" i="1"/>
  <c r="P17" i="1"/>
  <c r="C18" i="1"/>
  <c r="X16" i="1"/>
  <c r="B16" i="1" s="1"/>
  <c r="T418" i="1"/>
  <c r="T98" i="1"/>
  <c r="Z96" i="1"/>
  <c r="J45" i="1"/>
  <c r="K45" i="1" s="1"/>
  <c r="E45" i="1" s="1"/>
  <c r="M45" i="1"/>
  <c r="N45" i="1" s="1"/>
  <c r="I46" i="1"/>
  <c r="A97" i="1"/>
  <c r="Q97" i="1" s="1"/>
  <c r="R97" i="1" s="1"/>
  <c r="S97" i="1" s="1"/>
  <c r="H96" i="1"/>
  <c r="AJ203" i="1"/>
  <c r="AH205" i="1"/>
  <c r="AI205" i="1" s="1"/>
  <c r="AK204" i="1" s="1"/>
  <c r="AG206" i="1"/>
  <c r="W28" i="1"/>
  <c r="U29" i="1"/>
  <c r="AK203" i="1"/>
  <c r="L44" i="1" l="1"/>
  <c r="O44" i="1" s="1"/>
  <c r="D45" i="1"/>
  <c r="G45" i="1" s="1"/>
  <c r="F44" i="1"/>
  <c r="P18" i="1"/>
  <c r="C19" i="1"/>
  <c r="X17" i="1"/>
  <c r="B17" i="1" s="1"/>
  <c r="AG207" i="1"/>
  <c r="AH206" i="1"/>
  <c r="AI206" i="1" s="1"/>
  <c r="J46" i="1"/>
  <c r="K46" i="1" s="1"/>
  <c r="E46" i="1" s="1"/>
  <c r="M46" i="1"/>
  <c r="N46" i="1" s="1"/>
  <c r="I47" i="1"/>
  <c r="Z97" i="1"/>
  <c r="W29" i="1"/>
  <c r="U30" i="1"/>
  <c r="T99" i="1"/>
  <c r="AJ204" i="1"/>
  <c r="H97" i="1"/>
  <c r="A98" i="1"/>
  <c r="Q98" i="1" s="1"/>
  <c r="R98" i="1" s="1"/>
  <c r="S98" i="1" s="1"/>
  <c r="T419" i="1"/>
  <c r="L45" i="1" l="1"/>
  <c r="O45" i="1" s="1"/>
  <c r="D46" i="1"/>
  <c r="G46" i="1" s="1"/>
  <c r="F45" i="1"/>
  <c r="P19" i="1"/>
  <c r="C20" i="1"/>
  <c r="X18" i="1"/>
  <c r="B18" i="1" s="1"/>
  <c r="Z98" i="1"/>
  <c r="W30" i="1"/>
  <c r="U31" i="1"/>
  <c r="AJ205" i="1"/>
  <c r="AK205" i="1"/>
  <c r="T420" i="1"/>
  <c r="H98" i="1"/>
  <c r="A99" i="1"/>
  <c r="Q99" i="1" s="1"/>
  <c r="R99" i="1" s="1"/>
  <c r="S99" i="1" s="1"/>
  <c r="T100" i="1"/>
  <c r="J47" i="1"/>
  <c r="K47" i="1" s="1"/>
  <c r="E47" i="1" s="1"/>
  <c r="M47" i="1"/>
  <c r="N47" i="1" s="1"/>
  <c r="I48" i="1"/>
  <c r="AH207" i="1"/>
  <c r="AI207" i="1" s="1"/>
  <c r="AK206" i="1" s="1"/>
  <c r="AG208" i="1"/>
  <c r="L46" i="1" l="1"/>
  <c r="O46" i="1" s="1"/>
  <c r="D47" i="1"/>
  <c r="G47" i="1" s="1"/>
  <c r="F46" i="1"/>
  <c r="P20" i="1"/>
  <c r="C21" i="1"/>
  <c r="X19" i="1"/>
  <c r="B19" i="1" s="1"/>
  <c r="AH208" i="1"/>
  <c r="AI208" i="1" s="1"/>
  <c r="AK207" i="1" s="1"/>
  <c r="AG209" i="1"/>
  <c r="J48" i="1"/>
  <c r="K48" i="1" s="1"/>
  <c r="E48" i="1" s="1"/>
  <c r="M48" i="1"/>
  <c r="N48" i="1" s="1"/>
  <c r="I49" i="1"/>
  <c r="T101" i="1"/>
  <c r="A100" i="1"/>
  <c r="Q100" i="1" s="1"/>
  <c r="R100" i="1" s="1"/>
  <c r="S100" i="1" s="1"/>
  <c r="H99" i="1"/>
  <c r="AJ206" i="1"/>
  <c r="T421" i="1"/>
  <c r="Z99" i="1"/>
  <c r="W31" i="1"/>
  <c r="U32" i="1"/>
  <c r="L47" i="1" l="1"/>
  <c r="O47" i="1" s="1"/>
  <c r="D48" i="1"/>
  <c r="G48" i="1" s="1"/>
  <c r="F47" i="1"/>
  <c r="P21" i="1"/>
  <c r="C22" i="1"/>
  <c r="X20" i="1"/>
  <c r="B20" i="1" s="1"/>
  <c r="T422" i="1"/>
  <c r="T102" i="1"/>
  <c r="W32" i="1"/>
  <c r="U33" i="1"/>
  <c r="A101" i="1"/>
  <c r="Q101" i="1" s="1"/>
  <c r="R101" i="1" s="1"/>
  <c r="S101" i="1" s="1"/>
  <c r="H100" i="1"/>
  <c r="Z100" i="1"/>
  <c r="J49" i="1"/>
  <c r="K49" i="1" s="1"/>
  <c r="E49" i="1" s="1"/>
  <c r="M49" i="1"/>
  <c r="N49" i="1" s="1"/>
  <c r="I50" i="1"/>
  <c r="AH209" i="1"/>
  <c r="AI209" i="1" s="1"/>
  <c r="AG210" i="1"/>
  <c r="AJ207" i="1"/>
  <c r="L48" i="1" l="1"/>
  <c r="O48" i="1" s="1"/>
  <c r="D49" i="1"/>
  <c r="G49" i="1" s="1"/>
  <c r="F48" i="1"/>
  <c r="P22" i="1"/>
  <c r="C23" i="1"/>
  <c r="X21" i="1"/>
  <c r="B21" i="1" s="1"/>
  <c r="AJ208" i="1"/>
  <c r="Z101" i="1"/>
  <c r="T423" i="1"/>
  <c r="AH210" i="1"/>
  <c r="AI210" i="1" s="1"/>
  <c r="AG211" i="1"/>
  <c r="AK208" i="1"/>
  <c r="M50" i="1"/>
  <c r="N50" i="1" s="1"/>
  <c r="J50" i="1"/>
  <c r="K50" i="1" s="1"/>
  <c r="E50" i="1" s="1"/>
  <c r="I51" i="1"/>
  <c r="H101" i="1"/>
  <c r="A102" i="1"/>
  <c r="Q102" i="1" s="1"/>
  <c r="R102" i="1" s="1"/>
  <c r="S102" i="1" s="1"/>
  <c r="W33" i="1"/>
  <c r="U34" i="1"/>
  <c r="T103" i="1"/>
  <c r="L49" i="1" l="1"/>
  <c r="O49" i="1" s="1"/>
  <c r="D50" i="1"/>
  <c r="G50" i="1" s="1"/>
  <c r="F49" i="1"/>
  <c r="P23" i="1"/>
  <c r="C24" i="1"/>
  <c r="X22" i="1"/>
  <c r="B22" i="1" s="1"/>
  <c r="AJ209" i="1"/>
  <c r="T104" i="1"/>
  <c r="H102" i="1"/>
  <c r="A103" i="1"/>
  <c r="Q103" i="1" s="1"/>
  <c r="R103" i="1" s="1"/>
  <c r="S103" i="1" s="1"/>
  <c r="W34" i="1"/>
  <c r="U35" i="1"/>
  <c r="Z102" i="1"/>
  <c r="J51" i="1"/>
  <c r="K51" i="1" s="1"/>
  <c r="E51" i="1" s="1"/>
  <c r="M51" i="1"/>
  <c r="N51" i="1" s="1"/>
  <c r="I52" i="1"/>
  <c r="T424" i="1"/>
  <c r="AH211" i="1"/>
  <c r="AI211" i="1" s="1"/>
  <c r="AG212" i="1"/>
  <c r="AK209" i="1"/>
  <c r="L50" i="1" l="1"/>
  <c r="O50" i="1" s="1"/>
  <c r="D51" i="1"/>
  <c r="G51" i="1" s="1"/>
  <c r="F50" i="1"/>
  <c r="P24" i="1"/>
  <c r="C25" i="1"/>
  <c r="X23" i="1"/>
  <c r="B23" i="1" s="1"/>
  <c r="J52" i="1"/>
  <c r="K52" i="1" s="1"/>
  <c r="E52" i="1" s="1"/>
  <c r="M52" i="1"/>
  <c r="N52" i="1" s="1"/>
  <c r="I53" i="1"/>
  <c r="W35" i="1"/>
  <c r="U36" i="1"/>
  <c r="Z103" i="1"/>
  <c r="T105" i="1"/>
  <c r="AJ210" i="1"/>
  <c r="T425" i="1"/>
  <c r="AH212" i="1"/>
  <c r="AI212" i="1" s="1"/>
  <c r="AG213" i="1"/>
  <c r="A104" i="1"/>
  <c r="Q104" i="1" s="1"/>
  <c r="R104" i="1" s="1"/>
  <c r="S104" i="1" s="1"/>
  <c r="H103" i="1"/>
  <c r="AK210" i="1"/>
  <c r="L51" i="1" l="1"/>
  <c r="O51" i="1" s="1"/>
  <c r="D52" i="1"/>
  <c r="G52" i="1" s="1"/>
  <c r="F51" i="1"/>
  <c r="P25" i="1"/>
  <c r="C26" i="1"/>
  <c r="X24" i="1"/>
  <c r="B24" i="1" s="1"/>
  <c r="Z104" i="1"/>
  <c r="AJ211" i="1"/>
  <c r="A105" i="1"/>
  <c r="Q105" i="1" s="1"/>
  <c r="R105" i="1" s="1"/>
  <c r="S105" i="1" s="1"/>
  <c r="H104" i="1"/>
  <c r="T106" i="1"/>
  <c r="J53" i="1"/>
  <c r="K53" i="1" s="1"/>
  <c r="E53" i="1" s="1"/>
  <c r="M53" i="1"/>
  <c r="N53" i="1" s="1"/>
  <c r="I54" i="1"/>
  <c r="T426" i="1"/>
  <c r="AH213" i="1"/>
  <c r="AI213" i="1" s="1"/>
  <c r="AG214" i="1"/>
  <c r="AK211" i="1"/>
  <c r="W36" i="1"/>
  <c r="U37" i="1"/>
  <c r="L52" i="1" l="1"/>
  <c r="O52" i="1" s="1"/>
  <c r="D53" i="1"/>
  <c r="G53" i="1" s="1"/>
  <c r="F52" i="1"/>
  <c r="P26" i="1"/>
  <c r="C27" i="1"/>
  <c r="X25" i="1"/>
  <c r="B25" i="1" s="1"/>
  <c r="AJ212" i="1"/>
  <c r="H105" i="1"/>
  <c r="A106" i="1"/>
  <c r="Q106" i="1" s="1"/>
  <c r="R106" i="1" s="1"/>
  <c r="S106" i="1" s="1"/>
  <c r="T427" i="1"/>
  <c r="J54" i="1"/>
  <c r="K54" i="1" s="1"/>
  <c r="E54" i="1" s="1"/>
  <c r="M54" i="1"/>
  <c r="N54" i="1" s="1"/>
  <c r="I55" i="1"/>
  <c r="AK212" i="1"/>
  <c r="W37" i="1"/>
  <c r="U38" i="1"/>
  <c r="AH214" i="1"/>
  <c r="AI214" i="1" s="1"/>
  <c r="AK213" i="1" s="1"/>
  <c r="AG215" i="1"/>
  <c r="T107" i="1"/>
  <c r="Z105" i="1"/>
  <c r="L53" i="1" l="1"/>
  <c r="O53" i="1" s="1"/>
  <c r="D54" i="1"/>
  <c r="G54" i="1" s="1"/>
  <c r="F53" i="1"/>
  <c r="P27" i="1"/>
  <c r="C28" i="1"/>
  <c r="X26" i="1"/>
  <c r="B26" i="1" s="1"/>
  <c r="AJ213" i="1"/>
  <c r="T428" i="1"/>
  <c r="H106" i="1"/>
  <c r="A107" i="1"/>
  <c r="Q107" i="1" s="1"/>
  <c r="R107" i="1" s="1"/>
  <c r="S107" i="1" s="1"/>
  <c r="W38" i="1"/>
  <c r="U39" i="1"/>
  <c r="T108" i="1"/>
  <c r="AH215" i="1"/>
  <c r="AI215" i="1" s="1"/>
  <c r="AG216" i="1"/>
  <c r="M55" i="1"/>
  <c r="N55" i="1"/>
  <c r="J55" i="1"/>
  <c r="K55" i="1" s="1"/>
  <c r="E55" i="1" s="1"/>
  <c r="I56" i="1"/>
  <c r="Z106" i="1"/>
  <c r="L54" i="1" l="1"/>
  <c r="O54" i="1" s="1"/>
  <c r="D55" i="1"/>
  <c r="G55" i="1" s="1"/>
  <c r="F54" i="1"/>
  <c r="P28" i="1"/>
  <c r="C29" i="1"/>
  <c r="X27" i="1"/>
  <c r="B27" i="1" s="1"/>
  <c r="T109" i="1"/>
  <c r="A108" i="1"/>
  <c r="Q108" i="1" s="1"/>
  <c r="R108" i="1" s="1"/>
  <c r="S108" i="1" s="1"/>
  <c r="H107" i="1"/>
  <c r="J56" i="1"/>
  <c r="K56" i="1" s="1"/>
  <c r="E56" i="1" s="1"/>
  <c r="M56" i="1"/>
  <c r="N56" i="1" s="1"/>
  <c r="I57" i="1"/>
  <c r="AH216" i="1"/>
  <c r="AI216" i="1" s="1"/>
  <c r="AK215" i="1" s="1"/>
  <c r="AG217" i="1"/>
  <c r="W39" i="1"/>
  <c r="U40" i="1"/>
  <c r="T429" i="1"/>
  <c r="AJ214" i="1"/>
  <c r="Z107" i="1"/>
  <c r="AK214" i="1"/>
  <c r="L55" i="1" l="1"/>
  <c r="O55" i="1" s="1"/>
  <c r="D56" i="1"/>
  <c r="G56" i="1" s="1"/>
  <c r="F55" i="1"/>
  <c r="P29" i="1"/>
  <c r="C30" i="1"/>
  <c r="X28" i="1"/>
  <c r="B28" i="1" s="1"/>
  <c r="AH217" i="1"/>
  <c r="AI217" i="1" s="1"/>
  <c r="AK216" i="1" s="1"/>
  <c r="AG218" i="1"/>
  <c r="T430" i="1"/>
  <c r="W40" i="1"/>
  <c r="U41" i="1"/>
  <c r="J57" i="1"/>
  <c r="K57" i="1" s="1"/>
  <c r="E57" i="1" s="1"/>
  <c r="M57" i="1"/>
  <c r="N57" i="1" s="1"/>
  <c r="I58" i="1"/>
  <c r="Z108" i="1"/>
  <c r="AJ215" i="1"/>
  <c r="T110" i="1"/>
  <c r="A109" i="1"/>
  <c r="Q109" i="1" s="1"/>
  <c r="R109" i="1" s="1"/>
  <c r="S109" i="1" s="1"/>
  <c r="H108" i="1"/>
  <c r="L56" i="1" l="1"/>
  <c r="O56" i="1" s="1"/>
  <c r="D57" i="1"/>
  <c r="G57" i="1" s="1"/>
  <c r="F56" i="1"/>
  <c r="P30" i="1"/>
  <c r="C31" i="1"/>
  <c r="X29" i="1"/>
  <c r="B29" i="1" s="1"/>
  <c r="T431" i="1"/>
  <c r="H109" i="1"/>
  <c r="A110" i="1"/>
  <c r="Q110" i="1" s="1"/>
  <c r="R110" i="1" s="1"/>
  <c r="S110" i="1" s="1"/>
  <c r="T111" i="1"/>
  <c r="Z109" i="1"/>
  <c r="J58" i="1"/>
  <c r="K58" i="1" s="1"/>
  <c r="E58" i="1" s="1"/>
  <c r="M58" i="1"/>
  <c r="N58" i="1" s="1"/>
  <c r="I59" i="1"/>
  <c r="W41" i="1"/>
  <c r="U42" i="1"/>
  <c r="AH218" i="1"/>
  <c r="AI218" i="1" s="1"/>
  <c r="AG219" i="1"/>
  <c r="AJ216" i="1"/>
  <c r="L57" i="1" l="1"/>
  <c r="O57" i="1" s="1"/>
  <c r="D58" i="1"/>
  <c r="G58" i="1" s="1"/>
  <c r="F57" i="1"/>
  <c r="P31" i="1"/>
  <c r="C32" i="1"/>
  <c r="X30" i="1"/>
  <c r="B30" i="1" s="1"/>
  <c r="AJ217" i="1"/>
  <c r="A111" i="1"/>
  <c r="Q111" i="1" s="1"/>
  <c r="R111" i="1" s="1"/>
  <c r="S111" i="1" s="1"/>
  <c r="H110" i="1"/>
  <c r="T432" i="1"/>
  <c r="T112" i="1"/>
  <c r="AH219" i="1"/>
  <c r="AI219" i="1" s="1"/>
  <c r="AG220" i="1"/>
  <c r="J59" i="1"/>
  <c r="K59" i="1" s="1"/>
  <c r="E59" i="1" s="1"/>
  <c r="M59" i="1"/>
  <c r="N59" i="1" s="1"/>
  <c r="I60" i="1"/>
  <c r="Z110" i="1"/>
  <c r="AK217" i="1"/>
  <c r="W42" i="1"/>
  <c r="U43" i="1"/>
  <c r="L58" i="1" l="1"/>
  <c r="O58" i="1" s="1"/>
  <c r="D59" i="1"/>
  <c r="G59" i="1" s="1"/>
  <c r="F58" i="1"/>
  <c r="P32" i="1"/>
  <c r="C33" i="1"/>
  <c r="X31" i="1"/>
  <c r="B31" i="1" s="1"/>
  <c r="AJ218" i="1"/>
  <c r="A112" i="1"/>
  <c r="Q112" i="1" s="1"/>
  <c r="R112" i="1" s="1"/>
  <c r="S112" i="1" s="1"/>
  <c r="H111" i="1"/>
  <c r="T113" i="1"/>
  <c r="AK218" i="1"/>
  <c r="J60" i="1"/>
  <c r="K60" i="1" s="1"/>
  <c r="E60" i="1" s="1"/>
  <c r="M60" i="1"/>
  <c r="N60" i="1" s="1"/>
  <c r="I61" i="1"/>
  <c r="AH220" i="1"/>
  <c r="AI220" i="1" s="1"/>
  <c r="AK219" i="1" s="1"/>
  <c r="AG221" i="1"/>
  <c r="Z111" i="1"/>
  <c r="W43" i="1"/>
  <c r="U44" i="1"/>
  <c r="T433" i="1"/>
  <c r="L59" i="1" l="1"/>
  <c r="O59" i="1" s="1"/>
  <c r="D60" i="1"/>
  <c r="G60" i="1" s="1"/>
  <c r="F59" i="1"/>
  <c r="P33" i="1"/>
  <c r="C34" i="1"/>
  <c r="X32" i="1"/>
  <c r="B32" i="1" s="1"/>
  <c r="Z112" i="1"/>
  <c r="A113" i="1"/>
  <c r="Q113" i="1" s="1"/>
  <c r="R113" i="1" s="1"/>
  <c r="S113" i="1" s="1"/>
  <c r="H112" i="1"/>
  <c r="T114" i="1"/>
  <c r="W44" i="1"/>
  <c r="U45" i="1"/>
  <c r="J61" i="1"/>
  <c r="K61" i="1" s="1"/>
  <c r="E61" i="1" s="1"/>
  <c r="M61" i="1"/>
  <c r="N61" i="1" s="1"/>
  <c r="I62" i="1"/>
  <c r="T434" i="1"/>
  <c r="AH221" i="1"/>
  <c r="AI221" i="1" s="1"/>
  <c r="AK220" i="1" s="1"/>
  <c r="AG222" i="1"/>
  <c r="AJ219" i="1"/>
  <c r="L60" i="1" l="1"/>
  <c r="O60" i="1" s="1"/>
  <c r="D61" i="1"/>
  <c r="G61" i="1" s="1"/>
  <c r="F60" i="1"/>
  <c r="P34" i="1"/>
  <c r="C35" i="1"/>
  <c r="X33" i="1"/>
  <c r="B33" i="1" s="1"/>
  <c r="T115" i="1"/>
  <c r="AH222" i="1"/>
  <c r="AI222" i="1" s="1"/>
  <c r="AG223" i="1"/>
  <c r="T435" i="1"/>
  <c r="M62" i="1"/>
  <c r="N62" i="1" s="1"/>
  <c r="J62" i="1"/>
  <c r="K62" i="1" s="1"/>
  <c r="E62" i="1" s="1"/>
  <c r="I63" i="1"/>
  <c r="W45" i="1"/>
  <c r="U46" i="1"/>
  <c r="AJ220" i="1"/>
  <c r="Z113" i="1"/>
  <c r="H113" i="1"/>
  <c r="A114" i="1"/>
  <c r="Q114" i="1" s="1"/>
  <c r="R114" i="1" s="1"/>
  <c r="S114" i="1" s="1"/>
  <c r="L61" i="1" l="1"/>
  <c r="O61" i="1" s="1"/>
  <c r="D62" i="1"/>
  <c r="G62" i="1" s="1"/>
  <c r="F61" i="1"/>
  <c r="P35" i="1"/>
  <c r="C36" i="1"/>
  <c r="X34" i="1"/>
  <c r="B34" i="1" s="1"/>
  <c r="AJ221" i="1"/>
  <c r="W46" i="1"/>
  <c r="U47" i="1"/>
  <c r="AH223" i="1"/>
  <c r="AI223" i="1" s="1"/>
  <c r="AG224" i="1"/>
  <c r="Z114" i="1"/>
  <c r="AK221" i="1"/>
  <c r="A115" i="1"/>
  <c r="Q115" i="1" s="1"/>
  <c r="R115" i="1" s="1"/>
  <c r="S115" i="1" s="1"/>
  <c r="H114" i="1"/>
  <c r="J63" i="1"/>
  <c r="K63" i="1" s="1"/>
  <c r="E63" i="1" s="1"/>
  <c r="M63" i="1"/>
  <c r="N63" i="1" s="1"/>
  <c r="I64" i="1"/>
  <c r="T436" i="1"/>
  <c r="T116" i="1"/>
  <c r="L62" i="1" l="1"/>
  <c r="O62" i="1" s="1"/>
  <c r="D63" i="1"/>
  <c r="G63" i="1" s="1"/>
  <c r="F62" i="1"/>
  <c r="P36" i="1"/>
  <c r="C37" i="1"/>
  <c r="X35" i="1"/>
  <c r="B35" i="1" s="1"/>
  <c r="AJ222" i="1"/>
  <c r="AH224" i="1"/>
  <c r="AI224" i="1" s="1"/>
  <c r="AG225" i="1"/>
  <c r="T117" i="1"/>
  <c r="Z115" i="1"/>
  <c r="W47" i="1"/>
  <c r="U48" i="1"/>
  <c r="AK222" i="1"/>
  <c r="T437" i="1"/>
  <c r="J64" i="1"/>
  <c r="K64" i="1" s="1"/>
  <c r="E64" i="1" s="1"/>
  <c r="M64" i="1"/>
  <c r="N64" i="1" s="1"/>
  <c r="I65" i="1"/>
  <c r="A116" i="1"/>
  <c r="Q116" i="1" s="1"/>
  <c r="R116" i="1" s="1"/>
  <c r="S116" i="1" s="1"/>
  <c r="H115" i="1"/>
  <c r="L63" i="1" l="1"/>
  <c r="O63" i="1" s="1"/>
  <c r="D64" i="1"/>
  <c r="G64" i="1" s="1"/>
  <c r="F63" i="1"/>
  <c r="P37" i="1"/>
  <c r="C38" i="1"/>
  <c r="X36" i="1"/>
  <c r="B36" i="1" s="1"/>
  <c r="Z116" i="1"/>
  <c r="AJ223" i="1"/>
  <c r="A117" i="1"/>
  <c r="Q117" i="1" s="1"/>
  <c r="R117" i="1" s="1"/>
  <c r="S117" i="1" s="1"/>
  <c r="H116" i="1"/>
  <c r="T118" i="1"/>
  <c r="AK223" i="1"/>
  <c r="J65" i="1"/>
  <c r="K65" i="1" s="1"/>
  <c r="E65" i="1" s="1"/>
  <c r="M65" i="1"/>
  <c r="N65" i="1" s="1"/>
  <c r="I66" i="1"/>
  <c r="T438" i="1"/>
  <c r="W48" i="1"/>
  <c r="U49" i="1"/>
  <c r="AH225" i="1"/>
  <c r="AI225" i="1" s="1"/>
  <c r="AG226" i="1"/>
  <c r="L64" i="1" l="1"/>
  <c r="O64" i="1" s="1"/>
  <c r="D65" i="1"/>
  <c r="G65" i="1" s="1"/>
  <c r="F64" i="1"/>
  <c r="P38" i="1"/>
  <c r="C39" i="1"/>
  <c r="X37" i="1"/>
  <c r="B37" i="1" s="1"/>
  <c r="AH226" i="1"/>
  <c r="AI226" i="1" s="1"/>
  <c r="AK225" i="1" s="1"/>
  <c r="AG227" i="1"/>
  <c r="Z117" i="1"/>
  <c r="H117" i="1"/>
  <c r="A118" i="1"/>
  <c r="Q118" i="1" s="1"/>
  <c r="R118" i="1" s="1"/>
  <c r="S118" i="1" s="1"/>
  <c r="AJ224" i="1"/>
  <c r="AK224" i="1"/>
  <c r="T439" i="1"/>
  <c r="W49" i="1"/>
  <c r="U50" i="1"/>
  <c r="J66" i="1"/>
  <c r="K66" i="1" s="1"/>
  <c r="E66" i="1" s="1"/>
  <c r="M66" i="1"/>
  <c r="N66" i="1" s="1"/>
  <c r="I67" i="1"/>
  <c r="T119" i="1"/>
  <c r="L65" i="1" l="1"/>
  <c r="O65" i="1" s="1"/>
  <c r="D66" i="1"/>
  <c r="G66" i="1" s="1"/>
  <c r="F65" i="1"/>
  <c r="P39" i="1"/>
  <c r="C40" i="1"/>
  <c r="X38" i="1"/>
  <c r="B38" i="1" s="1"/>
  <c r="T120" i="1"/>
  <c r="J67" i="1"/>
  <c r="K67" i="1" s="1"/>
  <c r="E67" i="1" s="1"/>
  <c r="M67" i="1"/>
  <c r="N67" i="1" s="1"/>
  <c r="I68" i="1"/>
  <c r="W50" i="1"/>
  <c r="U51" i="1"/>
  <c r="Z118" i="1"/>
  <c r="T440" i="1"/>
  <c r="A119" i="1"/>
  <c r="Q119" i="1" s="1"/>
  <c r="R119" i="1" s="1"/>
  <c r="S119" i="1" s="1"/>
  <c r="H118" i="1"/>
  <c r="AH227" i="1"/>
  <c r="AI227" i="1" s="1"/>
  <c r="AG228" i="1"/>
  <c r="AJ225" i="1"/>
  <c r="L66" i="1" l="1"/>
  <c r="O66" i="1" s="1"/>
  <c r="D67" i="1"/>
  <c r="G67" i="1" s="1"/>
  <c r="F66" i="1"/>
  <c r="P40" i="1"/>
  <c r="C41" i="1"/>
  <c r="X39" i="1"/>
  <c r="B39" i="1" s="1"/>
  <c r="Z119" i="1"/>
  <c r="AH228" i="1"/>
  <c r="AI228" i="1" s="1"/>
  <c r="AK227" i="1" s="1"/>
  <c r="AG229" i="1"/>
  <c r="M68" i="1"/>
  <c r="N68" i="1" s="1"/>
  <c r="J68" i="1"/>
  <c r="K68" i="1" s="1"/>
  <c r="E68" i="1" s="1"/>
  <c r="I69" i="1"/>
  <c r="T121" i="1"/>
  <c r="AJ226" i="1"/>
  <c r="AK226" i="1"/>
  <c r="W51" i="1"/>
  <c r="U52" i="1"/>
  <c r="A120" i="1"/>
  <c r="Q120" i="1" s="1"/>
  <c r="R120" i="1" s="1"/>
  <c r="S120" i="1" s="1"/>
  <c r="H119" i="1"/>
  <c r="T441" i="1"/>
  <c r="L67" i="1" l="1"/>
  <c r="O67" i="1" s="1"/>
  <c r="D68" i="1"/>
  <c r="G68" i="1" s="1"/>
  <c r="F67" i="1"/>
  <c r="P41" i="1"/>
  <c r="C42" i="1"/>
  <c r="X40" i="1"/>
  <c r="B40" i="1" s="1"/>
  <c r="W52" i="1"/>
  <c r="U53" i="1"/>
  <c r="T122" i="1"/>
  <c r="A121" i="1"/>
  <c r="Q121" i="1" s="1"/>
  <c r="R121" i="1" s="1"/>
  <c r="S121" i="1" s="1"/>
  <c r="H120" i="1"/>
  <c r="T442" i="1"/>
  <c r="Z120" i="1"/>
  <c r="M69" i="1"/>
  <c r="N69" i="1" s="1"/>
  <c r="J69" i="1"/>
  <c r="K69" i="1" s="1"/>
  <c r="E69" i="1" s="1"/>
  <c r="I70" i="1"/>
  <c r="AH229" i="1"/>
  <c r="AI229" i="1" s="1"/>
  <c r="AK228" i="1" s="1"/>
  <c r="AG230" i="1"/>
  <c r="AJ227" i="1"/>
  <c r="L68" i="1" l="1"/>
  <c r="O68" i="1" s="1"/>
  <c r="D69" i="1"/>
  <c r="G69" i="1" s="1"/>
  <c r="F68" i="1"/>
  <c r="C43" i="1"/>
  <c r="P42" i="1"/>
  <c r="X41" i="1"/>
  <c r="B41" i="1" s="1"/>
  <c r="J70" i="1"/>
  <c r="K70" i="1" s="1"/>
  <c r="E70" i="1" s="1"/>
  <c r="M70" i="1"/>
  <c r="N70" i="1" s="1"/>
  <c r="I71" i="1"/>
  <c r="AH230" i="1"/>
  <c r="AI230" i="1" s="1"/>
  <c r="AK229" i="1" s="1"/>
  <c r="AG231" i="1"/>
  <c r="A122" i="1"/>
  <c r="Q122" i="1" s="1"/>
  <c r="R122" i="1" s="1"/>
  <c r="S122" i="1" s="1"/>
  <c r="H121" i="1"/>
  <c r="W53" i="1"/>
  <c r="U54" i="1"/>
  <c r="AJ228" i="1"/>
  <c r="Z121" i="1"/>
  <c r="T123" i="1"/>
  <c r="T443" i="1"/>
  <c r="L69" i="1" l="1"/>
  <c r="O69" i="1" s="1"/>
  <c r="D70" i="1"/>
  <c r="G70" i="1" s="1"/>
  <c r="F69" i="1"/>
  <c r="X42" i="1"/>
  <c r="B42" i="1" s="1"/>
  <c r="C44" i="1"/>
  <c r="P43" i="1"/>
  <c r="AH231" i="1"/>
  <c r="AI231" i="1" s="1"/>
  <c r="AK230" i="1" s="1"/>
  <c r="AG232" i="1"/>
  <c r="W54" i="1"/>
  <c r="U55" i="1"/>
  <c r="J71" i="1"/>
  <c r="K71" i="1" s="1"/>
  <c r="E71" i="1" s="1"/>
  <c r="M71" i="1"/>
  <c r="N71" i="1" s="1"/>
  <c r="I72" i="1"/>
  <c r="T444" i="1"/>
  <c r="Z122" i="1"/>
  <c r="T124" i="1"/>
  <c r="A123" i="1"/>
  <c r="Q123" i="1" s="1"/>
  <c r="R123" i="1" s="1"/>
  <c r="S123" i="1" s="1"/>
  <c r="H122" i="1"/>
  <c r="AJ229" i="1"/>
  <c r="L70" i="1" l="1"/>
  <c r="O70" i="1" s="1"/>
  <c r="D71" i="1"/>
  <c r="G71" i="1" s="1"/>
  <c r="F70" i="1"/>
  <c r="X43" i="1"/>
  <c r="B43" i="1" s="1"/>
  <c r="C45" i="1"/>
  <c r="P44" i="1"/>
  <c r="Z123" i="1"/>
  <c r="J72" i="1"/>
  <c r="K72" i="1" s="1"/>
  <c r="E72" i="1" s="1"/>
  <c r="I73" i="1"/>
  <c r="A124" i="1"/>
  <c r="Q124" i="1" s="1"/>
  <c r="R124" i="1" s="1"/>
  <c r="S124" i="1" s="1"/>
  <c r="H123" i="1"/>
  <c r="T445" i="1"/>
  <c r="AH232" i="1"/>
  <c r="AI232" i="1" s="1"/>
  <c r="AK231" i="1" s="1"/>
  <c r="AG233" i="1"/>
  <c r="AJ230" i="1"/>
  <c r="T125" i="1"/>
  <c r="W55" i="1"/>
  <c r="U56" i="1"/>
  <c r="L71" i="1" l="1"/>
  <c r="O71" i="1" s="1"/>
  <c r="F71" i="1"/>
  <c r="D72" i="1"/>
  <c r="G72" i="1" s="1"/>
  <c r="X44" i="1"/>
  <c r="B44" i="1" s="1"/>
  <c r="C46" i="1"/>
  <c r="P45" i="1"/>
  <c r="T126" i="1"/>
  <c r="J73" i="1"/>
  <c r="K73" i="1" s="1"/>
  <c r="E73" i="1" s="1"/>
  <c r="I74" i="1"/>
  <c r="Z124" i="1"/>
  <c r="W56" i="1"/>
  <c r="U57" i="1"/>
  <c r="AH233" i="1"/>
  <c r="AI233" i="1" s="1"/>
  <c r="AG234" i="1"/>
  <c r="T446" i="1"/>
  <c r="AJ231" i="1"/>
  <c r="A125" i="1"/>
  <c r="Q125" i="1" s="1"/>
  <c r="R125" i="1" s="1"/>
  <c r="S125" i="1" s="1"/>
  <c r="H124" i="1"/>
  <c r="M72" i="1" l="1"/>
  <c r="N72" i="1" s="1"/>
  <c r="L72" i="1"/>
  <c r="D73" i="1"/>
  <c r="L73" i="1" s="1"/>
  <c r="F72" i="1"/>
  <c r="X45" i="1"/>
  <c r="B45" i="1" s="1"/>
  <c r="C47" i="1"/>
  <c r="P46" i="1"/>
  <c r="AJ232" i="1"/>
  <c r="Z125" i="1"/>
  <c r="AH234" i="1"/>
  <c r="AI234" i="1" s="1"/>
  <c r="AG235" i="1"/>
  <c r="A126" i="1"/>
  <c r="Q126" i="1" s="1"/>
  <c r="R126" i="1" s="1"/>
  <c r="S126" i="1" s="1"/>
  <c r="H125" i="1"/>
  <c r="W57" i="1"/>
  <c r="U58" i="1"/>
  <c r="AK232" i="1"/>
  <c r="T447" i="1"/>
  <c r="J74" i="1"/>
  <c r="K74" i="1" s="1"/>
  <c r="E74" i="1" s="1"/>
  <c r="I75" i="1"/>
  <c r="T127" i="1"/>
  <c r="M73" i="1" l="1"/>
  <c r="N73" i="1" s="1"/>
  <c r="O73" i="1" s="1"/>
  <c r="O72" i="1"/>
  <c r="D74" i="1"/>
  <c r="G74" i="1" s="1"/>
  <c r="F73" i="1"/>
  <c r="G73" i="1"/>
  <c r="C48" i="1"/>
  <c r="P47" i="1"/>
  <c r="X46" i="1"/>
  <c r="B46" i="1" s="1"/>
  <c r="AH235" i="1"/>
  <c r="AI235" i="1" s="1"/>
  <c r="AK234" i="1" s="1"/>
  <c r="AG236" i="1"/>
  <c r="AJ233" i="1"/>
  <c r="T448" i="1"/>
  <c r="W58" i="1"/>
  <c r="U59" i="1"/>
  <c r="T128" i="1"/>
  <c r="Z126" i="1"/>
  <c r="J75" i="1"/>
  <c r="K75" i="1" s="1"/>
  <c r="E75" i="1" s="1"/>
  <c r="I76" i="1"/>
  <c r="H126" i="1"/>
  <c r="A127" i="1"/>
  <c r="Q127" i="1" s="1"/>
  <c r="R127" i="1" s="1"/>
  <c r="S127" i="1" s="1"/>
  <c r="AK233" i="1"/>
  <c r="M74" i="1" l="1"/>
  <c r="M75" i="1" s="1"/>
  <c r="M76" i="1" s="1"/>
  <c r="N74" i="1"/>
  <c r="N75" i="1" s="1"/>
  <c r="N76" i="1" s="1"/>
  <c r="L74" i="1"/>
  <c r="D75" i="1"/>
  <c r="G75" i="1" s="1"/>
  <c r="F74" i="1"/>
  <c r="X47" i="1"/>
  <c r="B47" i="1" s="1"/>
  <c r="C49" i="1"/>
  <c r="P48" i="1"/>
  <c r="T449" i="1"/>
  <c r="Z127" i="1"/>
  <c r="H127" i="1"/>
  <c r="A128" i="1"/>
  <c r="Q128" i="1" s="1"/>
  <c r="R128" i="1" s="1"/>
  <c r="S128" i="1" s="1"/>
  <c r="W59" i="1"/>
  <c r="U60" i="1"/>
  <c r="T129" i="1"/>
  <c r="J76" i="1"/>
  <c r="K76" i="1" s="1"/>
  <c r="E76" i="1" s="1"/>
  <c r="I77" i="1"/>
  <c r="AH236" i="1"/>
  <c r="AI236" i="1" s="1"/>
  <c r="AG237" i="1"/>
  <c r="AJ234" i="1"/>
  <c r="O74" i="1" l="1"/>
  <c r="L75" i="1"/>
  <c r="O75" i="1" s="1"/>
  <c r="D76" i="1"/>
  <c r="G76" i="1" s="1"/>
  <c r="F75" i="1"/>
  <c r="X48" i="1"/>
  <c r="B48" i="1" s="1"/>
  <c r="C50" i="1"/>
  <c r="P49" i="1"/>
  <c r="T130" i="1"/>
  <c r="Z128" i="1"/>
  <c r="AH237" i="1"/>
  <c r="AI237" i="1" s="1"/>
  <c r="AK236" i="1" s="1"/>
  <c r="AG238" i="1"/>
  <c r="AH238" i="1" s="1"/>
  <c r="AI238" i="1" s="1"/>
  <c r="AJ237" i="1" s="1"/>
  <c r="W60" i="1"/>
  <c r="U61" i="1"/>
  <c r="H128" i="1"/>
  <c r="A129" i="1"/>
  <c r="Q129" i="1" s="1"/>
  <c r="R129" i="1" s="1"/>
  <c r="S129" i="1" s="1"/>
  <c r="AJ235" i="1"/>
  <c r="T450" i="1"/>
  <c r="AK235" i="1"/>
  <c r="M77" i="1"/>
  <c r="N77" i="1" s="1"/>
  <c r="J77" i="1"/>
  <c r="K77" i="1" s="1"/>
  <c r="E77" i="1" s="1"/>
  <c r="I78" i="1"/>
  <c r="L76" i="1" l="1"/>
  <c r="O76" i="1" s="1"/>
  <c r="D77" i="1"/>
  <c r="G77" i="1" s="1"/>
  <c r="F76" i="1"/>
  <c r="X49" i="1"/>
  <c r="B49" i="1" s="1"/>
  <c r="C51" i="1"/>
  <c r="P50" i="1"/>
  <c r="T451" i="1"/>
  <c r="H129" i="1"/>
  <c r="A130" i="1"/>
  <c r="Q130" i="1" s="1"/>
  <c r="R130" i="1" s="1"/>
  <c r="S130" i="1" s="1"/>
  <c r="Z129" i="1"/>
  <c r="W61" i="1"/>
  <c r="U62" i="1"/>
  <c r="J78" i="1"/>
  <c r="K78" i="1" s="1"/>
  <c r="E78" i="1" s="1"/>
  <c r="M78" i="1"/>
  <c r="N78" i="1" s="1"/>
  <c r="I79" i="1"/>
  <c r="T131" i="1"/>
  <c r="AJ236" i="1"/>
  <c r="AK237" i="1"/>
  <c r="L77" i="1" l="1"/>
  <c r="O77" i="1" s="1"/>
  <c r="D78" i="1"/>
  <c r="G78" i="1" s="1"/>
  <c r="F77" i="1"/>
  <c r="X50" i="1"/>
  <c r="B50" i="1" s="1"/>
  <c r="C52" i="1"/>
  <c r="P51" i="1"/>
  <c r="J79" i="1"/>
  <c r="K79" i="1" s="1"/>
  <c r="E79" i="1" s="1"/>
  <c r="M79" i="1"/>
  <c r="N79" i="1" s="1"/>
  <c r="I80" i="1"/>
  <c r="W62" i="1"/>
  <c r="U63" i="1"/>
  <c r="Z130" i="1"/>
  <c r="T452" i="1"/>
  <c r="H130" i="1"/>
  <c r="A131" i="1"/>
  <c r="Q131" i="1" s="1"/>
  <c r="R131" i="1" s="1"/>
  <c r="S131" i="1" s="1"/>
  <c r="T132" i="1"/>
  <c r="L78" i="1" l="1"/>
  <c r="O78" i="1" s="1"/>
  <c r="D79" i="1"/>
  <c r="G79" i="1" s="1"/>
  <c r="F78" i="1"/>
  <c r="X51" i="1"/>
  <c r="B51" i="1" s="1"/>
  <c r="C53" i="1"/>
  <c r="P52" i="1"/>
  <c r="T133" i="1"/>
  <c r="M80" i="1"/>
  <c r="N80" i="1" s="1"/>
  <c r="J80" i="1"/>
  <c r="K80" i="1" s="1"/>
  <c r="E80" i="1" s="1"/>
  <c r="I81" i="1"/>
  <c r="Z131" i="1"/>
  <c r="W63" i="1"/>
  <c r="U64" i="1"/>
  <c r="H131" i="1"/>
  <c r="A132" i="1"/>
  <c r="Q132" i="1" s="1"/>
  <c r="R132" i="1" s="1"/>
  <c r="S132" i="1" s="1"/>
  <c r="T453" i="1"/>
  <c r="L79" i="1" l="1"/>
  <c r="O79" i="1" s="1"/>
  <c r="D80" i="1"/>
  <c r="G80" i="1" s="1"/>
  <c r="F79" i="1"/>
  <c r="X52" i="1"/>
  <c r="B52" i="1" s="1"/>
  <c r="C54" i="1"/>
  <c r="P53" i="1"/>
  <c r="T454" i="1"/>
  <c r="H132" i="1"/>
  <c r="A133" i="1"/>
  <c r="Q133" i="1" s="1"/>
  <c r="R133" i="1" s="1"/>
  <c r="S133" i="1" s="1"/>
  <c r="W64" i="1"/>
  <c r="U65" i="1"/>
  <c r="Z132" i="1"/>
  <c r="M81" i="1"/>
  <c r="N81" i="1" s="1"/>
  <c r="J81" i="1"/>
  <c r="K81" i="1" s="1"/>
  <c r="E81" i="1" s="1"/>
  <c r="I82" i="1"/>
  <c r="T134" i="1"/>
  <c r="L80" i="1" l="1"/>
  <c r="O80" i="1" s="1"/>
  <c r="D81" i="1"/>
  <c r="G81" i="1" s="1"/>
  <c r="F80" i="1"/>
  <c r="X53" i="1"/>
  <c r="B53" i="1" s="1"/>
  <c r="C55" i="1"/>
  <c r="P54" i="1"/>
  <c r="T135" i="1"/>
  <c r="Z133" i="1"/>
  <c r="J82" i="1"/>
  <c r="K82" i="1" s="1"/>
  <c r="E82" i="1" s="1"/>
  <c r="M82" i="1"/>
  <c r="N82" i="1" s="1"/>
  <c r="I83" i="1"/>
  <c r="W65" i="1"/>
  <c r="U66" i="1"/>
  <c r="T455" i="1"/>
  <c r="H133" i="1"/>
  <c r="A134" i="1"/>
  <c r="Q134" i="1" s="1"/>
  <c r="R134" i="1" s="1"/>
  <c r="S134" i="1" s="1"/>
  <c r="L81" i="1" l="1"/>
  <c r="O81" i="1" s="1"/>
  <c r="D82" i="1"/>
  <c r="G82" i="1" s="1"/>
  <c r="F81" i="1"/>
  <c r="X54" i="1"/>
  <c r="B54" i="1" s="1"/>
  <c r="C56" i="1"/>
  <c r="P55" i="1"/>
  <c r="W66" i="1"/>
  <c r="U67" i="1"/>
  <c r="H134" i="1"/>
  <c r="A135" i="1"/>
  <c r="Q135" i="1" s="1"/>
  <c r="R135" i="1" s="1"/>
  <c r="S135" i="1" s="1"/>
  <c r="J83" i="1"/>
  <c r="K83" i="1" s="1"/>
  <c r="E83" i="1" s="1"/>
  <c r="M83" i="1"/>
  <c r="N83" i="1" s="1"/>
  <c r="I84" i="1"/>
  <c r="Z134" i="1"/>
  <c r="T456" i="1"/>
  <c r="T136" i="1"/>
  <c r="L82" i="1" l="1"/>
  <c r="O82" i="1" s="1"/>
  <c r="D83" i="1"/>
  <c r="G83" i="1" s="1"/>
  <c r="F82" i="1"/>
  <c r="X55" i="1"/>
  <c r="B55" i="1" s="1"/>
  <c r="C57" i="1"/>
  <c r="P56" i="1"/>
  <c r="M84" i="1"/>
  <c r="N84" i="1" s="1"/>
  <c r="J84" i="1"/>
  <c r="K84" i="1" s="1"/>
  <c r="E84" i="1" s="1"/>
  <c r="I85" i="1"/>
  <c r="W67" i="1"/>
  <c r="U68" i="1"/>
  <c r="Z135" i="1"/>
  <c r="H135" i="1"/>
  <c r="A136" i="1"/>
  <c r="Q136" i="1" s="1"/>
  <c r="R136" i="1" s="1"/>
  <c r="S136" i="1" s="1"/>
  <c r="T457" i="1"/>
  <c r="T137" i="1"/>
  <c r="L83" i="1" l="1"/>
  <c r="O83" i="1" s="1"/>
  <c r="D84" i="1"/>
  <c r="G84" i="1" s="1"/>
  <c r="F83" i="1"/>
  <c r="X56" i="1"/>
  <c r="B56" i="1" s="1"/>
  <c r="C58" i="1"/>
  <c r="P57" i="1"/>
  <c r="T458" i="1"/>
  <c r="H136" i="1"/>
  <c r="A137" i="1"/>
  <c r="Q137" i="1" s="1"/>
  <c r="R137" i="1" s="1"/>
  <c r="S137" i="1" s="1"/>
  <c r="W68" i="1"/>
  <c r="U69" i="1"/>
  <c r="T138" i="1"/>
  <c r="Z136" i="1"/>
  <c r="M85" i="1"/>
  <c r="N85" i="1"/>
  <c r="J85" i="1"/>
  <c r="K85" i="1" s="1"/>
  <c r="E85" i="1" s="1"/>
  <c r="I86" i="1"/>
  <c r="L84" i="1" l="1"/>
  <c r="O84" i="1" s="1"/>
  <c r="D85" i="1"/>
  <c r="G85" i="1" s="1"/>
  <c r="F84" i="1"/>
  <c r="X57" i="1"/>
  <c r="B57" i="1" s="1"/>
  <c r="C59" i="1"/>
  <c r="P58" i="1"/>
  <c r="W69" i="1"/>
  <c r="U70" i="1"/>
  <c r="Z137" i="1"/>
  <c r="T459" i="1"/>
  <c r="J86" i="1"/>
  <c r="K86" i="1" s="1"/>
  <c r="E86" i="1" s="1"/>
  <c r="M86" i="1"/>
  <c r="N86" i="1" s="1"/>
  <c r="I87" i="1"/>
  <c r="H137" i="1"/>
  <c r="A138" i="1"/>
  <c r="Q138" i="1" s="1"/>
  <c r="R138" i="1" s="1"/>
  <c r="S138" i="1" s="1"/>
  <c r="T139" i="1"/>
  <c r="L85" i="1" l="1"/>
  <c r="O85" i="1" s="1"/>
  <c r="D86" i="1"/>
  <c r="G86" i="1" s="1"/>
  <c r="F85" i="1"/>
  <c r="X58" i="1"/>
  <c r="B58" i="1" s="1"/>
  <c r="C60" i="1"/>
  <c r="P59" i="1"/>
  <c r="Z138" i="1"/>
  <c r="T460" i="1"/>
  <c r="T140" i="1"/>
  <c r="J87" i="1"/>
  <c r="K87" i="1" s="1"/>
  <c r="E87" i="1" s="1"/>
  <c r="M87" i="1"/>
  <c r="N87" i="1" s="1"/>
  <c r="I88" i="1"/>
  <c r="W70" i="1"/>
  <c r="U71" i="1"/>
  <c r="H138" i="1"/>
  <c r="A139" i="1"/>
  <c r="Q139" i="1" s="1"/>
  <c r="R139" i="1" s="1"/>
  <c r="S139" i="1" s="1"/>
  <c r="L86" i="1" l="1"/>
  <c r="O86" i="1" s="1"/>
  <c r="D87" i="1"/>
  <c r="G87" i="1" s="1"/>
  <c r="F86" i="1"/>
  <c r="X59" i="1"/>
  <c r="B59" i="1" s="1"/>
  <c r="C61" i="1"/>
  <c r="P60" i="1"/>
  <c r="Z139" i="1"/>
  <c r="T461" i="1"/>
  <c r="W71" i="1"/>
  <c r="U72" i="1"/>
  <c r="H139" i="1"/>
  <c r="A140" i="1"/>
  <c r="Q140" i="1" s="1"/>
  <c r="R140" i="1" s="1"/>
  <c r="S140" i="1" s="1"/>
  <c r="J88" i="1"/>
  <c r="K88" i="1" s="1"/>
  <c r="E88" i="1" s="1"/>
  <c r="M88" i="1"/>
  <c r="N88" i="1" s="1"/>
  <c r="I89" i="1"/>
  <c r="T141" i="1"/>
  <c r="L87" i="1" l="1"/>
  <c r="O87" i="1" s="1"/>
  <c r="D88" i="1"/>
  <c r="G88" i="1" s="1"/>
  <c r="F87" i="1"/>
  <c r="X60" i="1"/>
  <c r="B60" i="1" s="1"/>
  <c r="C62" i="1"/>
  <c r="P61" i="1"/>
  <c r="W72" i="1"/>
  <c r="U73" i="1"/>
  <c r="Z140" i="1"/>
  <c r="T142" i="1"/>
  <c r="H140" i="1"/>
  <c r="A141" i="1"/>
  <c r="Q141" i="1" s="1"/>
  <c r="R141" i="1" s="1"/>
  <c r="S141" i="1" s="1"/>
  <c r="J89" i="1"/>
  <c r="K89" i="1" s="1"/>
  <c r="E89" i="1" s="1"/>
  <c r="M89" i="1"/>
  <c r="N89" i="1" s="1"/>
  <c r="I90" i="1"/>
  <c r="T462" i="1"/>
  <c r="L88" i="1" l="1"/>
  <c r="O88" i="1" s="1"/>
  <c r="D89" i="1"/>
  <c r="G89" i="1" s="1"/>
  <c r="F88" i="1"/>
  <c r="X61" i="1"/>
  <c r="B61" i="1" s="1"/>
  <c r="C63" i="1"/>
  <c r="P62" i="1"/>
  <c r="T463" i="1"/>
  <c r="M90" i="1"/>
  <c r="N90" i="1" s="1"/>
  <c r="J90" i="1"/>
  <c r="K90" i="1" s="1"/>
  <c r="E90" i="1" s="1"/>
  <c r="I91" i="1"/>
  <c r="H141" i="1"/>
  <c r="A142" i="1"/>
  <c r="Q142" i="1" s="1"/>
  <c r="R142" i="1" s="1"/>
  <c r="S142" i="1" s="1"/>
  <c r="Z141" i="1"/>
  <c r="T143" i="1"/>
  <c r="W73" i="1"/>
  <c r="U74" i="1"/>
  <c r="L89" i="1" l="1"/>
  <c r="O89" i="1" s="1"/>
  <c r="D90" i="1"/>
  <c r="G90" i="1" s="1"/>
  <c r="F89" i="1"/>
  <c r="X62" i="1"/>
  <c r="B62" i="1" s="1"/>
  <c r="C64" i="1"/>
  <c r="P63" i="1"/>
  <c r="H142" i="1"/>
  <c r="A143" i="1"/>
  <c r="Q143" i="1" s="1"/>
  <c r="R143" i="1" s="1"/>
  <c r="S143" i="1" s="1"/>
  <c r="T144" i="1"/>
  <c r="W74" i="1"/>
  <c r="U75" i="1"/>
  <c r="Z142" i="1"/>
  <c r="M91" i="1"/>
  <c r="N91" i="1"/>
  <c r="J91" i="1"/>
  <c r="K91" i="1" s="1"/>
  <c r="E91" i="1" s="1"/>
  <c r="I92" i="1"/>
  <c r="T464" i="1"/>
  <c r="L90" i="1" l="1"/>
  <c r="O90" i="1" s="1"/>
  <c r="D91" i="1"/>
  <c r="G91" i="1" s="1"/>
  <c r="F90" i="1"/>
  <c r="X63" i="1"/>
  <c r="B63" i="1" s="1"/>
  <c r="C65" i="1"/>
  <c r="P64" i="1"/>
  <c r="T465" i="1"/>
  <c r="J92" i="1"/>
  <c r="K92" i="1" s="1"/>
  <c r="E92" i="1" s="1"/>
  <c r="M92" i="1"/>
  <c r="N92" i="1" s="1"/>
  <c r="I93" i="1"/>
  <c r="T145" i="1"/>
  <c r="Z143" i="1"/>
  <c r="W75" i="1"/>
  <c r="U76" i="1"/>
  <c r="H143" i="1"/>
  <c r="A144" i="1"/>
  <c r="Q144" i="1" s="1"/>
  <c r="R144" i="1" s="1"/>
  <c r="S144" i="1" s="1"/>
  <c r="L91" i="1" l="1"/>
  <c r="O91" i="1" s="1"/>
  <c r="D92" i="1"/>
  <c r="G92" i="1" s="1"/>
  <c r="F91" i="1"/>
  <c r="X64" i="1"/>
  <c r="B64" i="1" s="1"/>
  <c r="C66" i="1"/>
  <c r="P65" i="1"/>
  <c r="Z144" i="1"/>
  <c r="H144" i="1"/>
  <c r="A145" i="1"/>
  <c r="Q145" i="1" s="1"/>
  <c r="R145" i="1" s="1"/>
  <c r="S145" i="1" s="1"/>
  <c r="T146" i="1"/>
  <c r="J93" i="1"/>
  <c r="K93" i="1" s="1"/>
  <c r="E93" i="1" s="1"/>
  <c r="M93" i="1"/>
  <c r="N93" i="1" s="1"/>
  <c r="I94" i="1"/>
  <c r="T466" i="1"/>
  <c r="W76" i="1"/>
  <c r="U77" i="1"/>
  <c r="L92" i="1" l="1"/>
  <c r="O92" i="1" s="1"/>
  <c r="D93" i="1"/>
  <c r="G93" i="1" s="1"/>
  <c r="F92" i="1"/>
  <c r="X65" i="1"/>
  <c r="B65" i="1" s="1"/>
  <c r="C67" i="1"/>
  <c r="P66" i="1"/>
  <c r="T467" i="1"/>
  <c r="H145" i="1"/>
  <c r="A146" i="1"/>
  <c r="Q146" i="1" s="1"/>
  <c r="R146" i="1" s="1"/>
  <c r="S146" i="1" s="1"/>
  <c r="W77" i="1"/>
  <c r="U78" i="1"/>
  <c r="M94" i="1"/>
  <c r="N94" i="1" s="1"/>
  <c r="J94" i="1"/>
  <c r="K94" i="1" s="1"/>
  <c r="E94" i="1" s="1"/>
  <c r="I95" i="1"/>
  <c r="Z145" i="1"/>
  <c r="T147" i="1"/>
  <c r="L93" i="1" l="1"/>
  <c r="O93" i="1" s="1"/>
  <c r="D94" i="1"/>
  <c r="G94" i="1" s="1"/>
  <c r="F93" i="1"/>
  <c r="X66" i="1"/>
  <c r="B66" i="1" s="1"/>
  <c r="C68" i="1"/>
  <c r="P67" i="1"/>
  <c r="H146" i="1"/>
  <c r="A147" i="1"/>
  <c r="Q147" i="1" s="1"/>
  <c r="R147" i="1" s="1"/>
  <c r="S147" i="1" s="1"/>
  <c r="T148" i="1"/>
  <c r="M95" i="1"/>
  <c r="N95" i="1" s="1"/>
  <c r="J95" i="1"/>
  <c r="K95" i="1" s="1"/>
  <c r="E95" i="1" s="1"/>
  <c r="I96" i="1"/>
  <c r="W78" i="1"/>
  <c r="U79" i="1"/>
  <c r="Z146" i="1"/>
  <c r="T468" i="1"/>
  <c r="L94" i="1" l="1"/>
  <c r="O94" i="1" s="1"/>
  <c r="D95" i="1"/>
  <c r="G95" i="1" s="1"/>
  <c r="F94" i="1"/>
  <c r="X67" i="1"/>
  <c r="B67" i="1" s="1"/>
  <c r="C69" i="1"/>
  <c r="P68" i="1"/>
  <c r="J96" i="1"/>
  <c r="K96" i="1" s="1"/>
  <c r="E96" i="1" s="1"/>
  <c r="M96" i="1"/>
  <c r="N96" i="1" s="1"/>
  <c r="I97" i="1"/>
  <c r="H147" i="1"/>
  <c r="A148" i="1"/>
  <c r="Q148" i="1" s="1"/>
  <c r="R148" i="1" s="1"/>
  <c r="S148" i="1" s="1"/>
  <c r="T149" i="1"/>
  <c r="W79" i="1"/>
  <c r="U80" i="1"/>
  <c r="T469" i="1"/>
  <c r="Z147" i="1"/>
  <c r="L95" i="1" l="1"/>
  <c r="O95" i="1" s="1"/>
  <c r="D96" i="1"/>
  <c r="G96" i="1" s="1"/>
  <c r="F95" i="1"/>
  <c r="X68" i="1"/>
  <c r="B68" i="1" s="1"/>
  <c r="C70" i="1"/>
  <c r="P69" i="1"/>
  <c r="T470" i="1"/>
  <c r="W80" i="1"/>
  <c r="U81" i="1"/>
  <c r="H148" i="1"/>
  <c r="A149" i="1"/>
  <c r="Q149" i="1" s="1"/>
  <c r="R149" i="1" s="1"/>
  <c r="S149" i="1" s="1"/>
  <c r="T150" i="1"/>
  <c r="J97" i="1"/>
  <c r="K97" i="1" s="1"/>
  <c r="E97" i="1" s="1"/>
  <c r="M97" i="1"/>
  <c r="N97" i="1" s="1"/>
  <c r="I98" i="1"/>
  <c r="Z148" i="1"/>
  <c r="L96" i="1" l="1"/>
  <c r="O96" i="1" s="1"/>
  <c r="D97" i="1"/>
  <c r="G97" i="1" s="1"/>
  <c r="F96" i="1"/>
  <c r="X69" i="1"/>
  <c r="B69" i="1" s="1"/>
  <c r="C71" i="1"/>
  <c r="P70" i="1"/>
  <c r="T471" i="1"/>
  <c r="Z149" i="1"/>
  <c r="W81" i="1"/>
  <c r="U82" i="1"/>
  <c r="M98" i="1"/>
  <c r="N98" i="1" s="1"/>
  <c r="J98" i="1"/>
  <c r="K98" i="1" s="1"/>
  <c r="E98" i="1" s="1"/>
  <c r="I99" i="1"/>
  <c r="T151" i="1"/>
  <c r="H149" i="1"/>
  <c r="A150" i="1"/>
  <c r="Q150" i="1" s="1"/>
  <c r="R150" i="1" s="1"/>
  <c r="S150" i="1" s="1"/>
  <c r="L97" i="1" l="1"/>
  <c r="O97" i="1" s="1"/>
  <c r="D98" i="1"/>
  <c r="G98" i="1" s="1"/>
  <c r="F97" i="1"/>
  <c r="X70" i="1"/>
  <c r="B70" i="1" s="1"/>
  <c r="C72" i="1"/>
  <c r="P71" i="1"/>
  <c r="H150" i="1"/>
  <c r="A151" i="1"/>
  <c r="Q151" i="1" s="1"/>
  <c r="R151" i="1" s="1"/>
  <c r="S151" i="1" s="1"/>
  <c r="M99" i="1"/>
  <c r="N99" i="1" s="1"/>
  <c r="J99" i="1"/>
  <c r="K99" i="1" s="1"/>
  <c r="E99" i="1" s="1"/>
  <c r="I100" i="1"/>
  <c r="W82" i="1"/>
  <c r="U83" i="1"/>
  <c r="T472" i="1"/>
  <c r="Z150" i="1"/>
  <c r="T152" i="1"/>
  <c r="L98" i="1" l="1"/>
  <c r="O98" i="1" s="1"/>
  <c r="D99" i="1"/>
  <c r="G99" i="1" s="1"/>
  <c r="F98" i="1"/>
  <c r="X71" i="1"/>
  <c r="B71" i="1" s="1"/>
  <c r="C73" i="1"/>
  <c r="P72" i="1"/>
  <c r="W83" i="1"/>
  <c r="U84" i="1"/>
  <c r="Z151" i="1"/>
  <c r="T153" i="1"/>
  <c r="T473" i="1"/>
  <c r="J100" i="1"/>
  <c r="K100" i="1" s="1"/>
  <c r="E100" i="1" s="1"/>
  <c r="M100" i="1"/>
  <c r="N100" i="1" s="1"/>
  <c r="I101" i="1"/>
  <c r="H151" i="1"/>
  <c r="A152" i="1"/>
  <c r="Q152" i="1" s="1"/>
  <c r="R152" i="1" s="1"/>
  <c r="S152" i="1" s="1"/>
  <c r="L99" i="1" l="1"/>
  <c r="O99" i="1" s="1"/>
  <c r="D100" i="1"/>
  <c r="G100" i="1" s="1"/>
  <c r="F99" i="1"/>
  <c r="X72" i="1"/>
  <c r="B72" i="1" s="1"/>
  <c r="C74" i="1"/>
  <c r="P73" i="1"/>
  <c r="H152" i="1"/>
  <c r="A153" i="1"/>
  <c r="Q153" i="1" s="1"/>
  <c r="R153" i="1" s="1"/>
  <c r="S153" i="1" s="1"/>
  <c r="T154" i="1"/>
  <c r="J101" i="1"/>
  <c r="K101" i="1" s="1"/>
  <c r="E101" i="1" s="1"/>
  <c r="M101" i="1"/>
  <c r="N101" i="1" s="1"/>
  <c r="I102" i="1"/>
  <c r="Z152" i="1"/>
  <c r="T474" i="1"/>
  <c r="W84" i="1"/>
  <c r="U85" i="1"/>
  <c r="L100" i="1" l="1"/>
  <c r="O100" i="1" s="1"/>
  <c r="D101" i="1"/>
  <c r="G101" i="1" s="1"/>
  <c r="F100" i="1"/>
  <c r="X73" i="1"/>
  <c r="B73" i="1" s="1"/>
  <c r="C75" i="1"/>
  <c r="P74" i="1"/>
  <c r="Z153" i="1"/>
  <c r="T475" i="1"/>
  <c r="M102" i="1"/>
  <c r="N102" i="1" s="1"/>
  <c r="J102" i="1"/>
  <c r="K102" i="1" s="1"/>
  <c r="E102" i="1" s="1"/>
  <c r="I103" i="1"/>
  <c r="W85" i="1"/>
  <c r="U86" i="1"/>
  <c r="T155" i="1"/>
  <c r="H153" i="1"/>
  <c r="A154" i="1"/>
  <c r="Q154" i="1" s="1"/>
  <c r="R154" i="1" s="1"/>
  <c r="S154" i="1" s="1"/>
  <c r="L101" i="1" l="1"/>
  <c r="O101" i="1" s="1"/>
  <c r="D102" i="1"/>
  <c r="G102" i="1" s="1"/>
  <c r="F101" i="1"/>
  <c r="X74" i="1"/>
  <c r="B74" i="1" s="1"/>
  <c r="C76" i="1"/>
  <c r="P75" i="1"/>
  <c r="Z154" i="1"/>
  <c r="T156" i="1"/>
  <c r="H154" i="1"/>
  <c r="A155" i="1"/>
  <c r="Q155" i="1" s="1"/>
  <c r="R155" i="1" s="1"/>
  <c r="S155" i="1" s="1"/>
  <c r="M103" i="1"/>
  <c r="N103" i="1" s="1"/>
  <c r="J103" i="1"/>
  <c r="K103" i="1" s="1"/>
  <c r="E103" i="1" s="1"/>
  <c r="I104" i="1"/>
  <c r="T476" i="1"/>
  <c r="W86" i="1"/>
  <c r="U87" i="1"/>
  <c r="D103" i="1" l="1"/>
  <c r="G103" i="1" s="1"/>
  <c r="L102" i="1"/>
  <c r="O102" i="1" s="1"/>
  <c r="F102" i="1"/>
  <c r="X75" i="1"/>
  <c r="B75" i="1" s="1"/>
  <c r="C77" i="1"/>
  <c r="P76" i="1"/>
  <c r="W87" i="1"/>
  <c r="U88" i="1"/>
  <c r="T477" i="1"/>
  <c r="J104" i="1"/>
  <c r="K104" i="1" s="1"/>
  <c r="E104" i="1" s="1"/>
  <c r="I105" i="1"/>
  <c r="Z155" i="1"/>
  <c r="H155" i="1"/>
  <c r="A156" i="1"/>
  <c r="Q156" i="1" s="1"/>
  <c r="R156" i="1" s="1"/>
  <c r="S156" i="1" s="1"/>
  <c r="T157" i="1"/>
  <c r="L103" i="1" l="1"/>
  <c r="O103" i="1" s="1"/>
  <c r="F103" i="1"/>
  <c r="D104" i="1"/>
  <c r="L104" i="1" s="1"/>
  <c r="X76" i="1"/>
  <c r="B76" i="1" s="1"/>
  <c r="C78" i="1"/>
  <c r="P77" i="1"/>
  <c r="J105" i="1"/>
  <c r="K105" i="1" s="1"/>
  <c r="E105" i="1" s="1"/>
  <c r="I106" i="1"/>
  <c r="T158" i="1"/>
  <c r="H156" i="1"/>
  <c r="A157" i="1"/>
  <c r="Q157" i="1" s="1"/>
  <c r="R157" i="1" s="1"/>
  <c r="S157" i="1" s="1"/>
  <c r="T478" i="1"/>
  <c r="W88" i="1"/>
  <c r="U89" i="1"/>
  <c r="Z156" i="1"/>
  <c r="M104" i="1" l="1"/>
  <c r="N104" i="1" s="1"/>
  <c r="O104" i="1" s="1"/>
  <c r="D105" i="1"/>
  <c r="G105" i="1" s="1"/>
  <c r="G104" i="1"/>
  <c r="F104" i="1"/>
  <c r="X77" i="1"/>
  <c r="B77" i="1" s="1"/>
  <c r="C79" i="1"/>
  <c r="P78" i="1"/>
  <c r="J106" i="1"/>
  <c r="K106" i="1" s="1"/>
  <c r="E106" i="1" s="1"/>
  <c r="I107" i="1"/>
  <c r="W89" i="1"/>
  <c r="U90" i="1"/>
  <c r="T479" i="1"/>
  <c r="Z157" i="1"/>
  <c r="T159" i="1"/>
  <c r="H157" i="1"/>
  <c r="A158" i="1"/>
  <c r="Q158" i="1" s="1"/>
  <c r="R158" i="1" s="1"/>
  <c r="S158" i="1" s="1"/>
  <c r="M105" i="1" l="1"/>
  <c r="N105" i="1" s="1"/>
  <c r="L105" i="1"/>
  <c r="D106" i="1"/>
  <c r="F105" i="1"/>
  <c r="X78" i="1"/>
  <c r="B78" i="1" s="1"/>
  <c r="C80" i="1"/>
  <c r="P79" i="1"/>
  <c r="T480" i="1"/>
  <c r="J107" i="1"/>
  <c r="K107" i="1" s="1"/>
  <c r="E107" i="1" s="1"/>
  <c r="I108" i="1"/>
  <c r="W90" i="1"/>
  <c r="U91" i="1"/>
  <c r="Z158" i="1"/>
  <c r="H158" i="1"/>
  <c r="A159" i="1"/>
  <c r="Q159" i="1" s="1"/>
  <c r="R159" i="1" s="1"/>
  <c r="S159" i="1" s="1"/>
  <c r="T160" i="1"/>
  <c r="M106" i="1" l="1"/>
  <c r="N106" i="1" s="1"/>
  <c r="O105" i="1"/>
  <c r="D107" i="1"/>
  <c r="L107" i="1" s="1"/>
  <c r="F106" i="1"/>
  <c r="G106" i="1"/>
  <c r="L106" i="1"/>
  <c r="C81" i="1"/>
  <c r="P80" i="1"/>
  <c r="X79" i="1"/>
  <c r="B79" i="1" s="1"/>
  <c r="J108" i="1"/>
  <c r="K108" i="1" s="1"/>
  <c r="E108" i="1" s="1"/>
  <c r="I109" i="1"/>
  <c r="T481" i="1"/>
  <c r="Z159" i="1"/>
  <c r="T161" i="1"/>
  <c r="H159" i="1"/>
  <c r="A160" i="1"/>
  <c r="Q160" i="1" s="1"/>
  <c r="R160" i="1" s="1"/>
  <c r="S160" i="1" s="1"/>
  <c r="W91" i="1"/>
  <c r="U92" i="1"/>
  <c r="M107" i="1" l="1"/>
  <c r="M108" i="1" s="1"/>
  <c r="N107" i="1"/>
  <c r="O107" i="1" s="1"/>
  <c r="O106" i="1"/>
  <c r="D108" i="1"/>
  <c r="G108" i="1" s="1"/>
  <c r="F107" i="1"/>
  <c r="G107" i="1"/>
  <c r="X80" i="1"/>
  <c r="B80" i="1" s="1"/>
  <c r="C82" i="1"/>
  <c r="P81" i="1"/>
  <c r="W92" i="1"/>
  <c r="U93" i="1"/>
  <c r="Z160" i="1"/>
  <c r="T162" i="1"/>
  <c r="J109" i="1"/>
  <c r="K109" i="1" s="1"/>
  <c r="E109" i="1" s="1"/>
  <c r="I110" i="1"/>
  <c r="H160" i="1"/>
  <c r="A161" i="1"/>
  <c r="Q161" i="1" s="1"/>
  <c r="R161" i="1" s="1"/>
  <c r="S161" i="1" s="1"/>
  <c r="T482" i="1"/>
  <c r="N108" i="1" l="1"/>
  <c r="L108" i="1"/>
  <c r="D109" i="1"/>
  <c r="G109" i="1" s="1"/>
  <c r="F108" i="1"/>
  <c r="X81" i="1"/>
  <c r="B81" i="1" s="1"/>
  <c r="C83" i="1"/>
  <c r="P82" i="1"/>
  <c r="T483" i="1"/>
  <c r="J110" i="1"/>
  <c r="K110" i="1" s="1"/>
  <c r="E110" i="1" s="1"/>
  <c r="I111" i="1"/>
  <c r="H161" i="1"/>
  <c r="A162" i="1"/>
  <c r="Q162" i="1" s="1"/>
  <c r="R162" i="1" s="1"/>
  <c r="S162" i="1" s="1"/>
  <c r="M109" i="1"/>
  <c r="T163" i="1"/>
  <c r="Z161" i="1"/>
  <c r="W93" i="1"/>
  <c r="U94" i="1"/>
  <c r="N109" i="1" l="1"/>
  <c r="O108" i="1"/>
  <c r="L109" i="1"/>
  <c r="D110" i="1"/>
  <c r="G110" i="1" s="1"/>
  <c r="F109" i="1"/>
  <c r="X82" i="1"/>
  <c r="B82" i="1" s="1"/>
  <c r="C84" i="1"/>
  <c r="P83" i="1"/>
  <c r="Z162" i="1"/>
  <c r="M110" i="1"/>
  <c r="T164" i="1"/>
  <c r="J111" i="1"/>
  <c r="K111" i="1" s="1"/>
  <c r="E111" i="1" s="1"/>
  <c r="I112" i="1"/>
  <c r="W94" i="1"/>
  <c r="U95" i="1"/>
  <c r="H162" i="1"/>
  <c r="A163" i="1"/>
  <c r="Q163" i="1" s="1"/>
  <c r="R163" i="1" s="1"/>
  <c r="S163" i="1" s="1"/>
  <c r="T484" i="1"/>
  <c r="N110" i="1" l="1"/>
  <c r="O109" i="1"/>
  <c r="L110" i="1"/>
  <c r="D111" i="1"/>
  <c r="G111" i="1" s="1"/>
  <c r="F110" i="1"/>
  <c r="X83" i="1"/>
  <c r="B83" i="1" s="1"/>
  <c r="C85" i="1"/>
  <c r="P84" i="1"/>
  <c r="M111" i="1"/>
  <c r="Z163" i="1"/>
  <c r="W95" i="1"/>
  <c r="U96" i="1"/>
  <c r="T485" i="1"/>
  <c r="H163" i="1"/>
  <c r="A164" i="1"/>
  <c r="Q164" i="1" s="1"/>
  <c r="R164" i="1" s="1"/>
  <c r="S164" i="1" s="1"/>
  <c r="J112" i="1"/>
  <c r="K112" i="1" s="1"/>
  <c r="E112" i="1" s="1"/>
  <c r="I113" i="1"/>
  <c r="T165" i="1"/>
  <c r="N111" i="1" l="1"/>
  <c r="N112" i="1" s="1"/>
  <c r="O110" i="1"/>
  <c r="L111" i="1"/>
  <c r="D112" i="1"/>
  <c r="G112" i="1" s="1"/>
  <c r="F111" i="1"/>
  <c r="M112" i="1"/>
  <c r="M113" i="1" s="1"/>
  <c r="X84" i="1"/>
  <c r="B84" i="1" s="1"/>
  <c r="C86" i="1"/>
  <c r="P85" i="1"/>
  <c r="J113" i="1"/>
  <c r="K113" i="1" s="1"/>
  <c r="E113" i="1" s="1"/>
  <c r="I114" i="1"/>
  <c r="Z164" i="1"/>
  <c r="T486" i="1"/>
  <c r="T166" i="1"/>
  <c r="H164" i="1"/>
  <c r="A165" i="1"/>
  <c r="Q165" i="1" s="1"/>
  <c r="R165" i="1" s="1"/>
  <c r="S165" i="1" s="1"/>
  <c r="W96" i="1"/>
  <c r="U97" i="1"/>
  <c r="O111" i="1" l="1"/>
  <c r="L112" i="1"/>
  <c r="O112" i="1" s="1"/>
  <c r="D113" i="1"/>
  <c r="G113" i="1" s="1"/>
  <c r="F112" i="1"/>
  <c r="N113" i="1"/>
  <c r="X85" i="1"/>
  <c r="B85" i="1" s="1"/>
  <c r="C87" i="1"/>
  <c r="P86" i="1"/>
  <c r="Z165" i="1"/>
  <c r="H165" i="1"/>
  <c r="A166" i="1"/>
  <c r="Q166" i="1" s="1"/>
  <c r="R166" i="1" s="1"/>
  <c r="S166" i="1" s="1"/>
  <c r="M114" i="1"/>
  <c r="J114" i="1"/>
  <c r="K114" i="1" s="1"/>
  <c r="E114" i="1" s="1"/>
  <c r="I115" i="1"/>
  <c r="W97" i="1"/>
  <c r="U98" i="1"/>
  <c r="T167" i="1"/>
  <c r="T487" i="1"/>
  <c r="L113" i="1" l="1"/>
  <c r="O113" i="1" s="1"/>
  <c r="D114" i="1"/>
  <c r="G114" i="1" s="1"/>
  <c r="F113" i="1"/>
  <c r="N114" i="1"/>
  <c r="N115" i="1" s="1"/>
  <c r="X86" i="1"/>
  <c r="B86" i="1" s="1"/>
  <c r="C88" i="1"/>
  <c r="P87" i="1"/>
  <c r="T488" i="1"/>
  <c r="Z166" i="1"/>
  <c r="W98" i="1"/>
  <c r="U99" i="1"/>
  <c r="T168" i="1"/>
  <c r="J115" i="1"/>
  <c r="K115" i="1" s="1"/>
  <c r="E115" i="1" s="1"/>
  <c r="M115" i="1"/>
  <c r="I116" i="1"/>
  <c r="H166" i="1"/>
  <c r="A167" i="1"/>
  <c r="Q167" i="1" s="1"/>
  <c r="R167" i="1" s="1"/>
  <c r="S167" i="1" s="1"/>
  <c r="L114" i="1" l="1"/>
  <c r="O114" i="1" s="1"/>
  <c r="D115" i="1"/>
  <c r="G115" i="1" s="1"/>
  <c r="F114" i="1"/>
  <c r="X87" i="1"/>
  <c r="B87" i="1" s="1"/>
  <c r="C89" i="1"/>
  <c r="P88" i="1"/>
  <c r="W99" i="1"/>
  <c r="U100" i="1"/>
  <c r="A168" i="1"/>
  <c r="Q168" i="1" s="1"/>
  <c r="R168" i="1" s="1"/>
  <c r="S168" i="1" s="1"/>
  <c r="H167" i="1"/>
  <c r="Z167" i="1"/>
  <c r="J116" i="1"/>
  <c r="K116" i="1" s="1"/>
  <c r="E116" i="1" s="1"/>
  <c r="M116" i="1"/>
  <c r="N116" i="1" s="1"/>
  <c r="I117" i="1"/>
  <c r="T169" i="1"/>
  <c r="T489" i="1"/>
  <c r="L115" i="1" l="1"/>
  <c r="O115" i="1" s="1"/>
  <c r="D116" i="1"/>
  <c r="G116" i="1" s="1"/>
  <c r="F115" i="1"/>
  <c r="X88" i="1"/>
  <c r="B88" i="1" s="1"/>
  <c r="C90" i="1"/>
  <c r="P89" i="1"/>
  <c r="Z168" i="1"/>
  <c r="W100" i="1"/>
  <c r="U101" i="1"/>
  <c r="T490" i="1"/>
  <c r="J117" i="1"/>
  <c r="K117" i="1" s="1"/>
  <c r="E117" i="1" s="1"/>
  <c r="M117" i="1"/>
  <c r="N117" i="1" s="1"/>
  <c r="I118" i="1"/>
  <c r="A169" i="1"/>
  <c r="Q169" i="1" s="1"/>
  <c r="R169" i="1" s="1"/>
  <c r="S169" i="1" s="1"/>
  <c r="H168" i="1"/>
  <c r="T170" i="1"/>
  <c r="L116" i="1" l="1"/>
  <c r="O116" i="1" s="1"/>
  <c r="D117" i="1"/>
  <c r="G117" i="1" s="1"/>
  <c r="F116" i="1"/>
  <c r="X89" i="1"/>
  <c r="B89" i="1" s="1"/>
  <c r="C91" i="1"/>
  <c r="P90" i="1"/>
  <c r="M118" i="1"/>
  <c r="N118" i="1" s="1"/>
  <c r="J118" i="1"/>
  <c r="K118" i="1" s="1"/>
  <c r="E118" i="1" s="1"/>
  <c r="I119" i="1"/>
  <c r="T171" i="1"/>
  <c r="Z169" i="1"/>
  <c r="T491" i="1"/>
  <c r="W101" i="1"/>
  <c r="U102" i="1"/>
  <c r="A170" i="1"/>
  <c r="Q170" i="1" s="1"/>
  <c r="R170" i="1" s="1"/>
  <c r="S170" i="1" s="1"/>
  <c r="H169" i="1"/>
  <c r="L117" i="1" l="1"/>
  <c r="O117" i="1" s="1"/>
  <c r="D118" i="1"/>
  <c r="G118" i="1" s="1"/>
  <c r="F117" i="1"/>
  <c r="X90" i="1"/>
  <c r="B90" i="1" s="1"/>
  <c r="C92" i="1"/>
  <c r="P91" i="1"/>
  <c r="Z170" i="1"/>
  <c r="T492" i="1"/>
  <c r="J119" i="1"/>
  <c r="K119" i="1" s="1"/>
  <c r="E119" i="1" s="1"/>
  <c r="M119" i="1"/>
  <c r="N119" i="1" s="1"/>
  <c r="I120" i="1"/>
  <c r="T172" i="1"/>
  <c r="A171" i="1"/>
  <c r="Q171" i="1" s="1"/>
  <c r="R171" i="1" s="1"/>
  <c r="S171" i="1" s="1"/>
  <c r="H170" i="1"/>
  <c r="W102" i="1"/>
  <c r="U103" i="1"/>
  <c r="L118" i="1" l="1"/>
  <c r="O118" i="1" s="1"/>
  <c r="D119" i="1"/>
  <c r="G119" i="1" s="1"/>
  <c r="F118" i="1"/>
  <c r="X91" i="1"/>
  <c r="B91" i="1" s="1"/>
  <c r="C93" i="1"/>
  <c r="P92" i="1"/>
  <c r="A172" i="1"/>
  <c r="Q172" i="1" s="1"/>
  <c r="R172" i="1" s="1"/>
  <c r="S172" i="1" s="1"/>
  <c r="H171" i="1"/>
  <c r="T173" i="1"/>
  <c r="J120" i="1"/>
  <c r="K120" i="1" s="1"/>
  <c r="E120" i="1" s="1"/>
  <c r="M120" i="1"/>
  <c r="N120" i="1" s="1"/>
  <c r="I121" i="1"/>
  <c r="W103" i="1"/>
  <c r="U104" i="1"/>
  <c r="Z171" i="1"/>
  <c r="T493" i="1"/>
  <c r="L119" i="1" l="1"/>
  <c r="O119" i="1" s="1"/>
  <c r="D120" i="1"/>
  <c r="G120" i="1" s="1"/>
  <c r="F119" i="1"/>
  <c r="X92" i="1"/>
  <c r="B92" i="1" s="1"/>
  <c r="C94" i="1"/>
  <c r="P93" i="1"/>
  <c r="W104" i="1"/>
  <c r="U105" i="1"/>
  <c r="J121" i="1"/>
  <c r="K121" i="1" s="1"/>
  <c r="E121" i="1" s="1"/>
  <c r="M121" i="1"/>
  <c r="N121" i="1" s="1"/>
  <c r="I122" i="1"/>
  <c r="T174" i="1"/>
  <c r="Z172" i="1"/>
  <c r="T494" i="1"/>
  <c r="A173" i="1"/>
  <c r="Q173" i="1" s="1"/>
  <c r="R173" i="1" s="1"/>
  <c r="S173" i="1" s="1"/>
  <c r="H172" i="1"/>
  <c r="L120" i="1" l="1"/>
  <c r="O120" i="1" s="1"/>
  <c r="D121" i="1"/>
  <c r="G121" i="1" s="1"/>
  <c r="F120" i="1"/>
  <c r="X93" i="1"/>
  <c r="B93" i="1" s="1"/>
  <c r="C95" i="1"/>
  <c r="P94" i="1"/>
  <c r="Z173" i="1"/>
  <c r="T175" i="1"/>
  <c r="A174" i="1"/>
  <c r="Q174" i="1" s="1"/>
  <c r="R174" i="1" s="1"/>
  <c r="S174" i="1" s="1"/>
  <c r="H173" i="1"/>
  <c r="T495" i="1"/>
  <c r="J122" i="1"/>
  <c r="K122" i="1" s="1"/>
  <c r="E122" i="1" s="1"/>
  <c r="M122" i="1"/>
  <c r="N122" i="1" s="1"/>
  <c r="I123" i="1"/>
  <c r="W105" i="1"/>
  <c r="U106" i="1"/>
  <c r="L121" i="1" l="1"/>
  <c r="O121" i="1" s="1"/>
  <c r="D122" i="1"/>
  <c r="G122" i="1" s="1"/>
  <c r="F121" i="1"/>
  <c r="X94" i="1"/>
  <c r="B94" i="1" s="1"/>
  <c r="C96" i="1"/>
  <c r="P95" i="1"/>
  <c r="W106" i="1"/>
  <c r="U107" i="1"/>
  <c r="J123" i="1"/>
  <c r="K123" i="1" s="1"/>
  <c r="E123" i="1" s="1"/>
  <c r="M123" i="1"/>
  <c r="N123" i="1" s="1"/>
  <c r="I124" i="1"/>
  <c r="Z174" i="1"/>
  <c r="T496" i="1"/>
  <c r="A175" i="1"/>
  <c r="Q175" i="1" s="1"/>
  <c r="R175" i="1" s="1"/>
  <c r="S175" i="1" s="1"/>
  <c r="H174" i="1"/>
  <c r="T176" i="1"/>
  <c r="L122" i="1" l="1"/>
  <c r="O122" i="1" s="1"/>
  <c r="D123" i="1"/>
  <c r="G123" i="1" s="1"/>
  <c r="F122" i="1"/>
  <c r="X95" i="1"/>
  <c r="B95" i="1" s="1"/>
  <c r="C97" i="1"/>
  <c r="P96" i="1"/>
  <c r="T497" i="1"/>
  <c r="T177" i="1"/>
  <c r="A176" i="1"/>
  <c r="Q176" i="1" s="1"/>
  <c r="R176" i="1" s="1"/>
  <c r="S176" i="1" s="1"/>
  <c r="H175" i="1"/>
  <c r="N124" i="1"/>
  <c r="J124" i="1"/>
  <c r="K124" i="1" s="1"/>
  <c r="E124" i="1" s="1"/>
  <c r="M124" i="1"/>
  <c r="I125" i="1"/>
  <c r="W107" i="1"/>
  <c r="U108" i="1"/>
  <c r="Z175" i="1"/>
  <c r="L123" i="1" l="1"/>
  <c r="O123" i="1" s="1"/>
  <c r="D124" i="1"/>
  <c r="G124" i="1" s="1"/>
  <c r="F123" i="1"/>
  <c r="X96" i="1"/>
  <c r="B96" i="1" s="1"/>
  <c r="C98" i="1"/>
  <c r="P97" i="1"/>
  <c r="W108" i="1"/>
  <c r="U109" i="1"/>
  <c r="J125" i="1"/>
  <c r="K125" i="1" s="1"/>
  <c r="E125" i="1" s="1"/>
  <c r="M125" i="1"/>
  <c r="N125" i="1" s="1"/>
  <c r="I126" i="1"/>
  <c r="A177" i="1"/>
  <c r="Q177" i="1" s="1"/>
  <c r="R177" i="1" s="1"/>
  <c r="S177" i="1" s="1"/>
  <c r="H176" i="1"/>
  <c r="T498" i="1"/>
  <c r="Z176" i="1"/>
  <c r="T178" i="1"/>
  <c r="L124" i="1" l="1"/>
  <c r="O124" i="1" s="1"/>
  <c r="D125" i="1"/>
  <c r="G125" i="1" s="1"/>
  <c r="F124" i="1"/>
  <c r="X97" i="1"/>
  <c r="B97" i="1" s="1"/>
  <c r="C99" i="1"/>
  <c r="P98" i="1"/>
  <c r="T179" i="1"/>
  <c r="A178" i="1"/>
  <c r="Q178" i="1" s="1"/>
  <c r="R178" i="1" s="1"/>
  <c r="S178" i="1" s="1"/>
  <c r="H177" i="1"/>
  <c r="T499" i="1"/>
  <c r="J126" i="1"/>
  <c r="K126" i="1" s="1"/>
  <c r="E126" i="1" s="1"/>
  <c r="M126" i="1"/>
  <c r="N126" i="1" s="1"/>
  <c r="I127" i="1"/>
  <c r="W109" i="1"/>
  <c r="U110" i="1"/>
  <c r="Z177" i="1"/>
  <c r="L125" i="1" l="1"/>
  <c r="O125" i="1" s="1"/>
  <c r="D126" i="1"/>
  <c r="G126" i="1" s="1"/>
  <c r="F125" i="1"/>
  <c r="X98" i="1"/>
  <c r="B98" i="1" s="1"/>
  <c r="C100" i="1"/>
  <c r="P99" i="1"/>
  <c r="A179" i="1"/>
  <c r="Q179" i="1" s="1"/>
  <c r="R179" i="1" s="1"/>
  <c r="S179" i="1" s="1"/>
  <c r="H178" i="1"/>
  <c r="W110" i="1"/>
  <c r="U111" i="1"/>
  <c r="M127" i="1"/>
  <c r="N127" i="1" s="1"/>
  <c r="J127" i="1"/>
  <c r="K127" i="1" s="1"/>
  <c r="E127" i="1" s="1"/>
  <c r="I128" i="1"/>
  <c r="T180" i="1"/>
  <c r="T500" i="1"/>
  <c r="Z178" i="1"/>
  <c r="L126" i="1" l="1"/>
  <c r="O126" i="1" s="1"/>
  <c r="D127" i="1"/>
  <c r="G127" i="1" s="1"/>
  <c r="F126" i="1"/>
  <c r="X99" i="1"/>
  <c r="B99" i="1" s="1"/>
  <c r="C101" i="1"/>
  <c r="P100" i="1"/>
  <c r="T181" i="1"/>
  <c r="J128" i="1"/>
  <c r="K128" i="1" s="1"/>
  <c r="E128" i="1" s="1"/>
  <c r="M128" i="1"/>
  <c r="N128" i="1" s="1"/>
  <c r="I129" i="1"/>
  <c r="W111" i="1"/>
  <c r="U112" i="1"/>
  <c r="Z179" i="1"/>
  <c r="T501" i="1"/>
  <c r="A180" i="1"/>
  <c r="Q180" i="1" s="1"/>
  <c r="R180" i="1" s="1"/>
  <c r="S180" i="1" s="1"/>
  <c r="H179" i="1"/>
  <c r="L127" i="1" l="1"/>
  <c r="O127" i="1" s="1"/>
  <c r="D128" i="1"/>
  <c r="G128" i="1" s="1"/>
  <c r="F127" i="1"/>
  <c r="X100" i="1"/>
  <c r="B100" i="1" s="1"/>
  <c r="C102" i="1"/>
  <c r="P101" i="1"/>
  <c r="W112" i="1"/>
  <c r="U113" i="1"/>
  <c r="T502" i="1"/>
  <c r="Z180" i="1"/>
  <c r="J129" i="1"/>
  <c r="K129" i="1" s="1"/>
  <c r="E129" i="1" s="1"/>
  <c r="M129" i="1"/>
  <c r="N129" i="1" s="1"/>
  <c r="I130" i="1"/>
  <c r="T182" i="1"/>
  <c r="A181" i="1"/>
  <c r="Q181" i="1" s="1"/>
  <c r="R181" i="1" s="1"/>
  <c r="S181" i="1" s="1"/>
  <c r="H180" i="1"/>
  <c r="L128" i="1" l="1"/>
  <c r="O128" i="1" s="1"/>
  <c r="D129" i="1"/>
  <c r="G129" i="1" s="1"/>
  <c r="F128" i="1"/>
  <c r="X101" i="1"/>
  <c r="B101" i="1" s="1"/>
  <c r="C103" i="1"/>
  <c r="P102" i="1"/>
  <c r="T183" i="1"/>
  <c r="A182" i="1"/>
  <c r="Q182" i="1" s="1"/>
  <c r="R182" i="1" s="1"/>
  <c r="S182" i="1" s="1"/>
  <c r="H181" i="1"/>
  <c r="T503" i="1"/>
  <c r="W113" i="1"/>
  <c r="U114" i="1"/>
  <c r="Z181" i="1"/>
  <c r="J130" i="1"/>
  <c r="K130" i="1" s="1"/>
  <c r="E130" i="1" s="1"/>
  <c r="M130" i="1"/>
  <c r="N130" i="1" s="1"/>
  <c r="I131" i="1"/>
  <c r="L129" i="1" l="1"/>
  <c r="O129" i="1" s="1"/>
  <c r="D130" i="1"/>
  <c r="G130" i="1" s="1"/>
  <c r="F129" i="1"/>
  <c r="X102" i="1"/>
  <c r="B102" i="1" s="1"/>
  <c r="C104" i="1"/>
  <c r="P103" i="1"/>
  <c r="T504" i="1"/>
  <c r="A183" i="1"/>
  <c r="Q183" i="1" s="1"/>
  <c r="R183" i="1" s="1"/>
  <c r="S183" i="1" s="1"/>
  <c r="H182" i="1"/>
  <c r="J131" i="1"/>
  <c r="K131" i="1" s="1"/>
  <c r="E131" i="1" s="1"/>
  <c r="M131" i="1"/>
  <c r="N131" i="1" s="1"/>
  <c r="I132" i="1"/>
  <c r="T184" i="1"/>
  <c r="W114" i="1"/>
  <c r="U115" i="1"/>
  <c r="Z182" i="1"/>
  <c r="L130" i="1" l="1"/>
  <c r="O130" i="1" s="1"/>
  <c r="D131" i="1"/>
  <c r="G131" i="1" s="1"/>
  <c r="F130" i="1"/>
  <c r="X103" i="1"/>
  <c r="B103" i="1" s="1"/>
  <c r="C105" i="1"/>
  <c r="P104" i="1"/>
  <c r="J132" i="1"/>
  <c r="K132" i="1" s="1"/>
  <c r="E132" i="1" s="1"/>
  <c r="M132" i="1"/>
  <c r="N132" i="1" s="1"/>
  <c r="I133" i="1"/>
  <c r="Z183" i="1"/>
  <c r="W115" i="1"/>
  <c r="U116" i="1"/>
  <c r="T505" i="1"/>
  <c r="T185" i="1"/>
  <c r="A184" i="1"/>
  <c r="Q184" i="1" s="1"/>
  <c r="R184" i="1" s="1"/>
  <c r="S184" i="1" s="1"/>
  <c r="H183" i="1"/>
  <c r="D132" i="1" l="1"/>
  <c r="G132" i="1" s="1"/>
  <c r="L131" i="1"/>
  <c r="O131" i="1" s="1"/>
  <c r="F131" i="1"/>
  <c r="X104" i="1"/>
  <c r="B104" i="1" s="1"/>
  <c r="C106" i="1"/>
  <c r="P105" i="1"/>
  <c r="W116" i="1"/>
  <c r="U117" i="1"/>
  <c r="J133" i="1"/>
  <c r="K133" i="1" s="1"/>
  <c r="E133" i="1" s="1"/>
  <c r="I134" i="1"/>
  <c r="Z184" i="1"/>
  <c r="A185" i="1"/>
  <c r="Q185" i="1" s="1"/>
  <c r="R185" i="1" s="1"/>
  <c r="S185" i="1" s="1"/>
  <c r="H184" i="1"/>
  <c r="T186" i="1"/>
  <c r="T506" i="1"/>
  <c r="L132" i="1" l="1"/>
  <c r="O132" i="1" s="1"/>
  <c r="F132" i="1"/>
  <c r="D133" i="1"/>
  <c r="G133" i="1" s="1"/>
  <c r="X105" i="1"/>
  <c r="B105" i="1" s="1"/>
  <c r="C107" i="1"/>
  <c r="P106" i="1"/>
  <c r="T507" i="1"/>
  <c r="T187" i="1"/>
  <c r="Z185" i="1"/>
  <c r="J134" i="1"/>
  <c r="K134" i="1" s="1"/>
  <c r="E134" i="1" s="1"/>
  <c r="I135" i="1"/>
  <c r="W117" i="1"/>
  <c r="U118" i="1"/>
  <c r="A186" i="1"/>
  <c r="Q186" i="1" s="1"/>
  <c r="R186" i="1" s="1"/>
  <c r="S186" i="1" s="1"/>
  <c r="H185" i="1"/>
  <c r="M133" i="1" l="1"/>
  <c r="N133" i="1" s="1"/>
  <c r="L133" i="1"/>
  <c r="D134" i="1"/>
  <c r="L134" i="1" s="1"/>
  <c r="F133" i="1"/>
  <c r="C108" i="1"/>
  <c r="P107" i="1"/>
  <c r="X106" i="1"/>
  <c r="B106" i="1" s="1"/>
  <c r="W118" i="1"/>
  <c r="U119" i="1"/>
  <c r="Z186" i="1"/>
  <c r="J135" i="1"/>
  <c r="K135" i="1" s="1"/>
  <c r="E135" i="1" s="1"/>
  <c r="I136" i="1"/>
  <c r="T508" i="1"/>
  <c r="A187" i="1"/>
  <c r="Q187" i="1" s="1"/>
  <c r="R187" i="1" s="1"/>
  <c r="S187" i="1" s="1"/>
  <c r="H186" i="1"/>
  <c r="T188" i="1"/>
  <c r="M134" i="1" l="1"/>
  <c r="N134" i="1" s="1"/>
  <c r="O134" i="1" s="1"/>
  <c r="O133" i="1"/>
  <c r="D135" i="1"/>
  <c r="L135" i="1" s="1"/>
  <c r="F134" i="1"/>
  <c r="G134" i="1"/>
  <c r="X107" i="1"/>
  <c r="B107" i="1" s="1"/>
  <c r="C109" i="1"/>
  <c r="P108" i="1"/>
  <c r="Z187" i="1"/>
  <c r="T189" i="1"/>
  <c r="A188" i="1"/>
  <c r="Q188" i="1" s="1"/>
  <c r="R188" i="1" s="1"/>
  <c r="S188" i="1" s="1"/>
  <c r="H187" i="1"/>
  <c r="J136" i="1"/>
  <c r="K136" i="1" s="1"/>
  <c r="E136" i="1" s="1"/>
  <c r="I137" i="1"/>
  <c r="W119" i="1"/>
  <c r="U120" i="1"/>
  <c r="T509" i="1"/>
  <c r="M135" i="1" l="1"/>
  <c r="N135" i="1" s="1"/>
  <c r="O135" i="1" s="1"/>
  <c r="D136" i="1"/>
  <c r="L136" i="1" s="1"/>
  <c r="F135" i="1"/>
  <c r="G135" i="1"/>
  <c r="X108" i="1"/>
  <c r="B108" i="1" s="1"/>
  <c r="C110" i="1"/>
  <c r="P109" i="1"/>
  <c r="Z188" i="1"/>
  <c r="J137" i="1"/>
  <c r="K137" i="1" s="1"/>
  <c r="E137" i="1" s="1"/>
  <c r="I138" i="1"/>
  <c r="A189" i="1"/>
  <c r="Q189" i="1" s="1"/>
  <c r="R189" i="1" s="1"/>
  <c r="S189" i="1" s="1"/>
  <c r="H188" i="1"/>
  <c r="T510" i="1"/>
  <c r="W120" i="1"/>
  <c r="U121" i="1"/>
  <c r="T190" i="1"/>
  <c r="M136" i="1" l="1"/>
  <c r="N136" i="1" s="1"/>
  <c r="O136" i="1" s="1"/>
  <c r="D137" i="1"/>
  <c r="L137" i="1" s="1"/>
  <c r="F136" i="1"/>
  <c r="G136" i="1"/>
  <c r="X109" i="1"/>
  <c r="B109" i="1" s="1"/>
  <c r="C111" i="1"/>
  <c r="P110" i="1"/>
  <c r="T191" i="1"/>
  <c r="T511" i="1"/>
  <c r="A190" i="1"/>
  <c r="Q190" i="1" s="1"/>
  <c r="R190" i="1" s="1"/>
  <c r="S190" i="1" s="1"/>
  <c r="H189" i="1"/>
  <c r="W121" i="1"/>
  <c r="U122" i="1"/>
  <c r="J138" i="1"/>
  <c r="K138" i="1" s="1"/>
  <c r="E138" i="1" s="1"/>
  <c r="I139" i="1"/>
  <c r="Z189" i="1"/>
  <c r="M137" i="1" l="1"/>
  <c r="N137" i="1" s="1"/>
  <c r="O137" i="1" s="1"/>
  <c r="D138" i="1"/>
  <c r="L138" i="1" s="1"/>
  <c r="F137" i="1"/>
  <c r="G137" i="1"/>
  <c r="X110" i="1"/>
  <c r="B110" i="1" s="1"/>
  <c r="C112" i="1"/>
  <c r="P111" i="1"/>
  <c r="A191" i="1"/>
  <c r="Q191" i="1" s="1"/>
  <c r="R191" i="1" s="1"/>
  <c r="S191" i="1" s="1"/>
  <c r="H190" i="1"/>
  <c r="J139" i="1"/>
  <c r="K139" i="1" s="1"/>
  <c r="E139" i="1" s="1"/>
  <c r="I140" i="1"/>
  <c r="W122" i="1"/>
  <c r="U123" i="1"/>
  <c r="Z190" i="1"/>
  <c r="T512" i="1"/>
  <c r="T192" i="1"/>
  <c r="M138" i="1" l="1"/>
  <c r="N138" i="1" s="1"/>
  <c r="O138" i="1" s="1"/>
  <c r="D139" i="1"/>
  <c r="L139" i="1" s="1"/>
  <c r="F138" i="1"/>
  <c r="G138" i="1"/>
  <c r="X111" i="1"/>
  <c r="B111" i="1" s="1"/>
  <c r="C113" i="1"/>
  <c r="P112" i="1"/>
  <c r="Z191" i="1"/>
  <c r="W123" i="1"/>
  <c r="U124" i="1"/>
  <c r="T193" i="1"/>
  <c r="T513" i="1"/>
  <c r="J140" i="1"/>
  <c r="K140" i="1" s="1"/>
  <c r="E140" i="1" s="1"/>
  <c r="I141" i="1"/>
  <c r="A192" i="1"/>
  <c r="Q192" i="1" s="1"/>
  <c r="R192" i="1" s="1"/>
  <c r="S192" i="1" s="1"/>
  <c r="H191" i="1"/>
  <c r="N139" i="1" l="1"/>
  <c r="O139" i="1" s="1"/>
  <c r="M139" i="1"/>
  <c r="M140" i="1" s="1"/>
  <c r="M141" i="1" s="1"/>
  <c r="D140" i="1"/>
  <c r="L140" i="1" s="1"/>
  <c r="F139" i="1"/>
  <c r="G139" i="1"/>
  <c r="X112" i="1"/>
  <c r="B112" i="1" s="1"/>
  <c r="C114" i="1"/>
  <c r="P113" i="1"/>
  <c r="J141" i="1"/>
  <c r="K141" i="1" s="1"/>
  <c r="E141" i="1" s="1"/>
  <c r="I142" i="1"/>
  <c r="A193" i="1"/>
  <c r="Q193" i="1" s="1"/>
  <c r="R193" i="1" s="1"/>
  <c r="S193" i="1" s="1"/>
  <c r="H192" i="1"/>
  <c r="T514" i="1"/>
  <c r="T194" i="1"/>
  <c r="Z192" i="1"/>
  <c r="W124" i="1"/>
  <c r="U125" i="1"/>
  <c r="N140" i="1" l="1"/>
  <c r="O140" i="1" s="1"/>
  <c r="D141" i="1"/>
  <c r="L141" i="1" s="1"/>
  <c r="F140" i="1"/>
  <c r="G140" i="1"/>
  <c r="X113" i="1"/>
  <c r="B113" i="1" s="1"/>
  <c r="C115" i="1"/>
  <c r="P114" i="1"/>
  <c r="A194" i="1"/>
  <c r="Q194" i="1" s="1"/>
  <c r="R194" i="1" s="1"/>
  <c r="S194" i="1" s="1"/>
  <c r="H193" i="1"/>
  <c r="T195" i="1"/>
  <c r="Z193" i="1"/>
  <c r="J142" i="1"/>
  <c r="K142" i="1" s="1"/>
  <c r="E142" i="1" s="1"/>
  <c r="M142" i="1"/>
  <c r="I143" i="1"/>
  <c r="W125" i="1"/>
  <c r="U126" i="1"/>
  <c r="T515" i="1"/>
  <c r="N141" i="1" l="1"/>
  <c r="N142" i="1" s="1"/>
  <c r="D142" i="1"/>
  <c r="L142" i="1" s="1"/>
  <c r="F141" i="1"/>
  <c r="G141" i="1"/>
  <c r="X114" i="1"/>
  <c r="B114" i="1" s="1"/>
  <c r="C116" i="1"/>
  <c r="P115" i="1"/>
  <c r="Z194" i="1"/>
  <c r="T516" i="1"/>
  <c r="W126" i="1"/>
  <c r="U127" i="1"/>
  <c r="A195" i="1"/>
  <c r="Q195" i="1" s="1"/>
  <c r="R195" i="1" s="1"/>
  <c r="S195" i="1" s="1"/>
  <c r="H194" i="1"/>
  <c r="J143" i="1"/>
  <c r="K143" i="1" s="1"/>
  <c r="E143" i="1" s="1"/>
  <c r="M143" i="1"/>
  <c r="I144" i="1"/>
  <c r="T196" i="1"/>
  <c r="O141" i="1" l="1"/>
  <c r="O142" i="1"/>
  <c r="N143" i="1"/>
  <c r="D143" i="1"/>
  <c r="L143" i="1" s="1"/>
  <c r="F142" i="1"/>
  <c r="G142" i="1"/>
  <c r="X115" i="1"/>
  <c r="B115" i="1" s="1"/>
  <c r="C117" i="1"/>
  <c r="P116" i="1"/>
  <c r="A196" i="1"/>
  <c r="Q196" i="1" s="1"/>
  <c r="R196" i="1" s="1"/>
  <c r="S196" i="1" s="1"/>
  <c r="H195" i="1"/>
  <c r="T517" i="1"/>
  <c r="J144" i="1"/>
  <c r="K144" i="1" s="1"/>
  <c r="E144" i="1" s="1"/>
  <c r="M144" i="1"/>
  <c r="I145" i="1"/>
  <c r="T197" i="1"/>
  <c r="Z195" i="1"/>
  <c r="C195" i="1"/>
  <c r="W127" i="1"/>
  <c r="U128" i="1"/>
  <c r="O143" i="1" l="1"/>
  <c r="N144" i="1"/>
  <c r="D144" i="1"/>
  <c r="L144" i="1" s="1"/>
  <c r="F143" i="1"/>
  <c r="G143" i="1"/>
  <c r="X116" i="1"/>
  <c r="B116" i="1" s="1"/>
  <c r="C118" i="1"/>
  <c r="P117" i="1"/>
  <c r="T198" i="1"/>
  <c r="J145" i="1"/>
  <c r="K145" i="1" s="1"/>
  <c r="E145" i="1" s="1"/>
  <c r="M145" i="1"/>
  <c r="I146" i="1"/>
  <c r="W128" i="1"/>
  <c r="U129" i="1"/>
  <c r="Z196" i="1"/>
  <c r="C196" i="1"/>
  <c r="T518" i="1"/>
  <c r="A197" i="1"/>
  <c r="Q197" i="1" s="1"/>
  <c r="R197" i="1" s="1"/>
  <c r="S197" i="1" s="1"/>
  <c r="H196" i="1"/>
  <c r="O144" i="1" l="1"/>
  <c r="N145" i="1"/>
  <c r="D145" i="1"/>
  <c r="L145" i="1" s="1"/>
  <c r="F144" i="1"/>
  <c r="G144" i="1"/>
  <c r="X117" i="1"/>
  <c r="B117" i="1" s="1"/>
  <c r="C119" i="1"/>
  <c r="P118" i="1"/>
  <c r="W129" i="1"/>
  <c r="U130" i="1"/>
  <c r="Z197" i="1"/>
  <c r="C197" i="1"/>
  <c r="T519" i="1"/>
  <c r="J146" i="1"/>
  <c r="K146" i="1" s="1"/>
  <c r="E146" i="1" s="1"/>
  <c r="M146" i="1"/>
  <c r="I147" i="1"/>
  <c r="T199" i="1"/>
  <c r="A198" i="1"/>
  <c r="Q198" i="1" s="1"/>
  <c r="R198" i="1" s="1"/>
  <c r="S198" i="1" s="1"/>
  <c r="H197" i="1"/>
  <c r="N146" i="1" l="1"/>
  <c r="O145" i="1"/>
  <c r="D146" i="1"/>
  <c r="L146" i="1" s="1"/>
  <c r="F145" i="1"/>
  <c r="G145" i="1"/>
  <c r="X118" i="1"/>
  <c r="B118" i="1" s="1"/>
  <c r="C120" i="1"/>
  <c r="P119" i="1"/>
  <c r="Z198" i="1"/>
  <c r="C198" i="1"/>
  <c r="T200" i="1"/>
  <c r="A199" i="1"/>
  <c r="Q199" i="1" s="1"/>
  <c r="R199" i="1" s="1"/>
  <c r="S199" i="1" s="1"/>
  <c r="H198" i="1"/>
  <c r="J147" i="1"/>
  <c r="K147" i="1" s="1"/>
  <c r="E147" i="1" s="1"/>
  <c r="M147" i="1"/>
  <c r="I148" i="1"/>
  <c r="T520" i="1"/>
  <c r="W130" i="1"/>
  <c r="U131" i="1"/>
  <c r="N147" i="1" l="1"/>
  <c r="O146" i="1"/>
  <c r="D147" i="1"/>
  <c r="L147" i="1" s="1"/>
  <c r="F146" i="1"/>
  <c r="G146" i="1"/>
  <c r="X119" i="1"/>
  <c r="B119" i="1" s="1"/>
  <c r="C121" i="1"/>
  <c r="P120" i="1"/>
  <c r="T521" i="1"/>
  <c r="J148" i="1"/>
  <c r="K148" i="1" s="1"/>
  <c r="E148" i="1" s="1"/>
  <c r="M148" i="1"/>
  <c r="I149" i="1"/>
  <c r="A200" i="1"/>
  <c r="Q200" i="1" s="1"/>
  <c r="R200" i="1" s="1"/>
  <c r="S200" i="1" s="1"/>
  <c r="H199" i="1"/>
  <c r="W131" i="1"/>
  <c r="U132" i="1"/>
  <c r="T201" i="1"/>
  <c r="Z199" i="1"/>
  <c r="C199" i="1"/>
  <c r="N148" i="1" l="1"/>
  <c r="O147" i="1"/>
  <c r="D148" i="1"/>
  <c r="L148" i="1" s="1"/>
  <c r="F147" i="1"/>
  <c r="G147" i="1"/>
  <c r="X120" i="1"/>
  <c r="B120" i="1" s="1"/>
  <c r="C122" i="1"/>
  <c r="P121" i="1"/>
  <c r="T202" i="1"/>
  <c r="A201" i="1"/>
  <c r="Q201" i="1" s="1"/>
  <c r="R201" i="1" s="1"/>
  <c r="S201" i="1" s="1"/>
  <c r="H200" i="1"/>
  <c r="J149" i="1"/>
  <c r="K149" i="1" s="1"/>
  <c r="E149" i="1" s="1"/>
  <c r="M149" i="1"/>
  <c r="I150" i="1"/>
  <c r="W132" i="1"/>
  <c r="U133" i="1"/>
  <c r="Z200" i="1"/>
  <c r="C200" i="1"/>
  <c r="T522" i="1"/>
  <c r="N149" i="1" l="1"/>
  <c r="O148" i="1"/>
  <c r="D149" i="1"/>
  <c r="L149" i="1" s="1"/>
  <c r="F148" i="1"/>
  <c r="G148" i="1"/>
  <c r="X121" i="1"/>
  <c r="B121" i="1" s="1"/>
  <c r="C123" i="1"/>
  <c r="P122" i="1"/>
  <c r="T523" i="1"/>
  <c r="W133" i="1"/>
  <c r="U134" i="1"/>
  <c r="T203" i="1"/>
  <c r="Z201" i="1"/>
  <c r="C201" i="1"/>
  <c r="J150" i="1"/>
  <c r="K150" i="1" s="1"/>
  <c r="E150" i="1" s="1"/>
  <c r="M150" i="1"/>
  <c r="I151" i="1"/>
  <c r="A202" i="1"/>
  <c r="Q202" i="1" s="1"/>
  <c r="R202" i="1" s="1"/>
  <c r="S202" i="1" s="1"/>
  <c r="H201" i="1"/>
  <c r="N150" i="1" l="1"/>
  <c r="O149" i="1"/>
  <c r="D150" i="1"/>
  <c r="L150" i="1" s="1"/>
  <c r="F149" i="1"/>
  <c r="G149" i="1"/>
  <c r="X122" i="1"/>
  <c r="B122" i="1" s="1"/>
  <c r="C124" i="1"/>
  <c r="P123" i="1"/>
  <c r="A203" i="1"/>
  <c r="Q203" i="1" s="1"/>
  <c r="R203" i="1" s="1"/>
  <c r="S203" i="1" s="1"/>
  <c r="H202" i="1"/>
  <c r="T204" i="1"/>
  <c r="J151" i="1"/>
  <c r="K151" i="1" s="1"/>
  <c r="E151" i="1" s="1"/>
  <c r="M151" i="1"/>
  <c r="I152" i="1"/>
  <c r="Z202" i="1"/>
  <c r="C202" i="1"/>
  <c r="W134" i="1"/>
  <c r="U135" i="1"/>
  <c r="T524" i="1"/>
  <c r="N151" i="1" l="1"/>
  <c r="O150" i="1"/>
  <c r="D151" i="1"/>
  <c r="L151" i="1" s="1"/>
  <c r="F150" i="1"/>
  <c r="G150" i="1"/>
  <c r="X123" i="1"/>
  <c r="B123" i="1" s="1"/>
  <c r="C125" i="1"/>
  <c r="P124" i="1"/>
  <c r="Z203" i="1"/>
  <c r="C203" i="1"/>
  <c r="W135" i="1"/>
  <c r="U136" i="1"/>
  <c r="J152" i="1"/>
  <c r="K152" i="1" s="1"/>
  <c r="E152" i="1" s="1"/>
  <c r="M152" i="1"/>
  <c r="I153" i="1"/>
  <c r="T205" i="1"/>
  <c r="A204" i="1"/>
  <c r="Q204" i="1" s="1"/>
  <c r="R204" i="1" s="1"/>
  <c r="S204" i="1" s="1"/>
  <c r="H203" i="1"/>
  <c r="T525" i="1"/>
  <c r="O151" i="1" l="1"/>
  <c r="N152" i="1"/>
  <c r="D152" i="1"/>
  <c r="L152" i="1" s="1"/>
  <c r="F151" i="1"/>
  <c r="G151" i="1"/>
  <c r="X124" i="1"/>
  <c r="B124" i="1" s="1"/>
  <c r="C126" i="1"/>
  <c r="P125" i="1"/>
  <c r="Z204" i="1"/>
  <c r="C204" i="1"/>
  <c r="T526" i="1"/>
  <c r="T206" i="1"/>
  <c r="A205" i="1"/>
  <c r="Q205" i="1" s="1"/>
  <c r="R205" i="1" s="1"/>
  <c r="S205" i="1" s="1"/>
  <c r="H204" i="1"/>
  <c r="J153" i="1"/>
  <c r="K153" i="1" s="1"/>
  <c r="E153" i="1" s="1"/>
  <c r="M153" i="1"/>
  <c r="I154" i="1"/>
  <c r="W136" i="1"/>
  <c r="U137" i="1"/>
  <c r="N153" i="1" l="1"/>
  <c r="O152" i="1"/>
  <c r="D153" i="1"/>
  <c r="L153" i="1" s="1"/>
  <c r="F152" i="1"/>
  <c r="G152" i="1"/>
  <c r="X125" i="1"/>
  <c r="B125" i="1" s="1"/>
  <c r="C127" i="1"/>
  <c r="P126" i="1"/>
  <c r="W137" i="1"/>
  <c r="U138" i="1"/>
  <c r="J154" i="1"/>
  <c r="K154" i="1" s="1"/>
  <c r="E154" i="1" s="1"/>
  <c r="M154" i="1"/>
  <c r="I155" i="1"/>
  <c r="A206" i="1"/>
  <c r="Q206" i="1" s="1"/>
  <c r="R206" i="1" s="1"/>
  <c r="S206" i="1" s="1"/>
  <c r="H205" i="1"/>
  <c r="T527" i="1"/>
  <c r="T207" i="1"/>
  <c r="Z205" i="1"/>
  <c r="C205" i="1"/>
  <c r="N154" i="1" l="1"/>
  <c r="O153" i="1"/>
  <c r="D154" i="1"/>
  <c r="L154" i="1" s="1"/>
  <c r="F153" i="1"/>
  <c r="G153" i="1"/>
  <c r="X126" i="1"/>
  <c r="B126" i="1" s="1"/>
  <c r="C128" i="1"/>
  <c r="P127" i="1"/>
  <c r="H206" i="1"/>
  <c r="A207" i="1"/>
  <c r="Q207" i="1" s="1"/>
  <c r="R207" i="1" s="1"/>
  <c r="S207" i="1" s="1"/>
  <c r="J155" i="1"/>
  <c r="K155" i="1" s="1"/>
  <c r="E155" i="1" s="1"/>
  <c r="M155" i="1"/>
  <c r="I156" i="1"/>
  <c r="W138" i="1"/>
  <c r="U139" i="1"/>
  <c r="T208" i="1"/>
  <c r="T528" i="1"/>
  <c r="Z206" i="1"/>
  <c r="C206" i="1"/>
  <c r="N155" i="1" l="1"/>
  <c r="O154" i="1"/>
  <c r="D155" i="1"/>
  <c r="L155" i="1" s="1"/>
  <c r="F154" i="1"/>
  <c r="G154" i="1"/>
  <c r="X127" i="1"/>
  <c r="B127" i="1" s="1"/>
  <c r="C129" i="1"/>
  <c r="P128" i="1"/>
  <c r="W139" i="1"/>
  <c r="U140" i="1"/>
  <c r="J156" i="1"/>
  <c r="K156" i="1" s="1"/>
  <c r="E156" i="1" s="1"/>
  <c r="M156" i="1"/>
  <c r="I157" i="1"/>
  <c r="T209" i="1"/>
  <c r="Z207" i="1"/>
  <c r="C207" i="1"/>
  <c r="T529" i="1"/>
  <c r="H207" i="1"/>
  <c r="A208" i="1"/>
  <c r="Q208" i="1" s="1"/>
  <c r="R208" i="1" s="1"/>
  <c r="S208" i="1" s="1"/>
  <c r="N156" i="1" l="1"/>
  <c r="O155" i="1"/>
  <c r="D156" i="1"/>
  <c r="L156" i="1" s="1"/>
  <c r="F155" i="1"/>
  <c r="G155" i="1"/>
  <c r="X128" i="1"/>
  <c r="B128" i="1" s="1"/>
  <c r="C130" i="1"/>
  <c r="P129" i="1"/>
  <c r="T530" i="1"/>
  <c r="T210" i="1"/>
  <c r="J157" i="1"/>
  <c r="K157" i="1" s="1"/>
  <c r="E157" i="1" s="1"/>
  <c r="M157" i="1"/>
  <c r="I158" i="1"/>
  <c r="W140" i="1"/>
  <c r="U141" i="1"/>
  <c r="Z208" i="1"/>
  <c r="C208" i="1"/>
  <c r="H208" i="1"/>
  <c r="A209" i="1"/>
  <c r="Q209" i="1" s="1"/>
  <c r="R209" i="1" s="1"/>
  <c r="S209" i="1" s="1"/>
  <c r="O156" i="1" l="1"/>
  <c r="N157" i="1"/>
  <c r="D157" i="1"/>
  <c r="L157" i="1" s="1"/>
  <c r="F156" i="1"/>
  <c r="G156" i="1"/>
  <c r="X129" i="1"/>
  <c r="B129" i="1" s="1"/>
  <c r="C131" i="1"/>
  <c r="P130" i="1"/>
  <c r="W141" i="1"/>
  <c r="U142" i="1"/>
  <c r="H209" i="1"/>
  <c r="A210" i="1"/>
  <c r="Q210" i="1" s="1"/>
  <c r="R210" i="1" s="1"/>
  <c r="S210" i="1" s="1"/>
  <c r="J158" i="1"/>
  <c r="K158" i="1" s="1"/>
  <c r="E158" i="1" s="1"/>
  <c r="M158" i="1"/>
  <c r="I159" i="1"/>
  <c r="T211" i="1"/>
  <c r="T531" i="1"/>
  <c r="Z209" i="1"/>
  <c r="C209" i="1"/>
  <c r="O157" i="1" l="1"/>
  <c r="N158" i="1"/>
  <c r="D158" i="1"/>
  <c r="L158" i="1" s="1"/>
  <c r="F157" i="1"/>
  <c r="G157" i="1"/>
  <c r="X130" i="1"/>
  <c r="B130" i="1" s="1"/>
  <c r="C132" i="1"/>
  <c r="P131" i="1"/>
  <c r="T212" i="1"/>
  <c r="J159" i="1"/>
  <c r="K159" i="1" s="1"/>
  <c r="E159" i="1" s="1"/>
  <c r="M159" i="1"/>
  <c r="I160" i="1"/>
  <c r="H210" i="1"/>
  <c r="A211" i="1"/>
  <c r="Q211" i="1" s="1"/>
  <c r="R211" i="1" s="1"/>
  <c r="S211" i="1" s="1"/>
  <c r="T532" i="1"/>
  <c r="Z210" i="1"/>
  <c r="C210" i="1"/>
  <c r="W142" i="1"/>
  <c r="U143" i="1"/>
  <c r="N159" i="1" l="1"/>
  <c r="O158" i="1"/>
  <c r="D159" i="1"/>
  <c r="L159" i="1" s="1"/>
  <c r="F158" i="1"/>
  <c r="G158" i="1"/>
  <c r="X131" i="1"/>
  <c r="B131" i="1" s="1"/>
  <c r="C133" i="1"/>
  <c r="P132" i="1"/>
  <c r="T533" i="1"/>
  <c r="H211" i="1"/>
  <c r="A212" i="1"/>
  <c r="Q212" i="1" s="1"/>
  <c r="R212" i="1" s="1"/>
  <c r="S212" i="1" s="1"/>
  <c r="Z211" i="1"/>
  <c r="C211" i="1"/>
  <c r="J160" i="1"/>
  <c r="K160" i="1" s="1"/>
  <c r="E160" i="1" s="1"/>
  <c r="M160" i="1"/>
  <c r="I161" i="1"/>
  <c r="W143" i="1"/>
  <c r="U144" i="1"/>
  <c r="T213" i="1"/>
  <c r="N160" i="1" l="1"/>
  <c r="O159" i="1"/>
  <c r="D160" i="1"/>
  <c r="F159" i="1"/>
  <c r="G159" i="1"/>
  <c r="X132" i="1"/>
  <c r="B132" i="1" s="1"/>
  <c r="C134" i="1"/>
  <c r="P133" i="1"/>
  <c r="Z212" i="1"/>
  <c r="C212" i="1"/>
  <c r="T214" i="1"/>
  <c r="W144" i="1"/>
  <c r="U145" i="1"/>
  <c r="T534" i="1"/>
  <c r="J161" i="1"/>
  <c r="K161" i="1" s="1"/>
  <c r="E161" i="1" s="1"/>
  <c r="M161" i="1"/>
  <c r="I162" i="1"/>
  <c r="H212" i="1"/>
  <c r="A213" i="1"/>
  <c r="Q213" i="1" s="1"/>
  <c r="R213" i="1" s="1"/>
  <c r="S213" i="1" s="1"/>
  <c r="N161" i="1" l="1"/>
  <c r="D161" i="1"/>
  <c r="L161" i="1" s="1"/>
  <c r="F160" i="1"/>
  <c r="G160" i="1"/>
  <c r="L160" i="1"/>
  <c r="O160" i="1" s="1"/>
  <c r="X133" i="1"/>
  <c r="B133" i="1" s="1"/>
  <c r="C135" i="1"/>
  <c r="P134" i="1"/>
  <c r="Z213" i="1"/>
  <c r="C213" i="1"/>
  <c r="T535" i="1"/>
  <c r="H213" i="1"/>
  <c r="A214" i="1"/>
  <c r="Q214" i="1" s="1"/>
  <c r="R214" i="1" s="1"/>
  <c r="S214" i="1" s="1"/>
  <c r="J162" i="1"/>
  <c r="K162" i="1" s="1"/>
  <c r="E162" i="1" s="1"/>
  <c r="M162" i="1"/>
  <c r="I163" i="1"/>
  <c r="W145" i="1"/>
  <c r="U146" i="1"/>
  <c r="T215" i="1"/>
  <c r="N162" i="1" l="1"/>
  <c r="O161" i="1"/>
  <c r="D162" i="1"/>
  <c r="L162" i="1" s="1"/>
  <c r="F161" i="1"/>
  <c r="G161" i="1"/>
  <c r="X134" i="1"/>
  <c r="B134" i="1" s="1"/>
  <c r="C136" i="1"/>
  <c r="P135" i="1"/>
  <c r="W146" i="1"/>
  <c r="U147" i="1"/>
  <c r="Z214" i="1"/>
  <c r="C214" i="1"/>
  <c r="J163" i="1"/>
  <c r="K163" i="1" s="1"/>
  <c r="E163" i="1" s="1"/>
  <c r="M163" i="1"/>
  <c r="I164" i="1"/>
  <c r="H214" i="1"/>
  <c r="A215" i="1"/>
  <c r="Q215" i="1" s="1"/>
  <c r="R215" i="1" s="1"/>
  <c r="S215" i="1" s="1"/>
  <c r="T536" i="1"/>
  <c r="T216" i="1"/>
  <c r="O162" i="1" l="1"/>
  <c r="N163" i="1"/>
  <c r="D163" i="1"/>
  <c r="L163" i="1" s="1"/>
  <c r="F162" i="1"/>
  <c r="G162" i="1"/>
  <c r="X135" i="1"/>
  <c r="B135" i="1" s="1"/>
  <c r="C137" i="1"/>
  <c r="P136" i="1"/>
  <c r="Z215" i="1"/>
  <c r="C215" i="1"/>
  <c r="J164" i="1"/>
  <c r="K164" i="1" s="1"/>
  <c r="E164" i="1" s="1"/>
  <c r="I165" i="1"/>
  <c r="W147" i="1"/>
  <c r="U148" i="1"/>
  <c r="T537" i="1"/>
  <c r="H215" i="1"/>
  <c r="A216" i="1"/>
  <c r="Q216" i="1" s="1"/>
  <c r="R216" i="1" s="1"/>
  <c r="S216" i="1" s="1"/>
  <c r="T217" i="1"/>
  <c r="O163" i="1" l="1"/>
  <c r="D164" i="1"/>
  <c r="G164" i="1" s="1"/>
  <c r="F163" i="1"/>
  <c r="G163" i="1"/>
  <c r="X136" i="1"/>
  <c r="B136" i="1" s="1"/>
  <c r="C138" i="1"/>
  <c r="P137" i="1"/>
  <c r="T538" i="1"/>
  <c r="J165" i="1"/>
  <c r="K165" i="1" s="1"/>
  <c r="E165" i="1" s="1"/>
  <c r="I166" i="1"/>
  <c r="Z216" i="1"/>
  <c r="C216" i="1"/>
  <c r="M164" i="1"/>
  <c r="N164" i="1" s="1"/>
  <c r="W148" i="1"/>
  <c r="U149" i="1"/>
  <c r="T218" i="1"/>
  <c r="H216" i="1"/>
  <c r="A217" i="1"/>
  <c r="Q217" i="1" s="1"/>
  <c r="R217" i="1" s="1"/>
  <c r="S217" i="1" s="1"/>
  <c r="L164" i="1" l="1"/>
  <c r="O164" i="1" s="1"/>
  <c r="D165" i="1"/>
  <c r="L165" i="1" s="1"/>
  <c r="F164" i="1"/>
  <c r="X137" i="1"/>
  <c r="B137" i="1" s="1"/>
  <c r="C139" i="1"/>
  <c r="P138" i="1"/>
  <c r="H217" i="1"/>
  <c r="A218" i="1"/>
  <c r="Q218" i="1" s="1"/>
  <c r="R218" i="1" s="1"/>
  <c r="S218" i="1" s="1"/>
  <c r="W149" i="1"/>
  <c r="U150" i="1"/>
  <c r="J166" i="1"/>
  <c r="K166" i="1" s="1"/>
  <c r="E166" i="1" s="1"/>
  <c r="I167" i="1"/>
  <c r="T539" i="1"/>
  <c r="Z217" i="1"/>
  <c r="C217" i="1"/>
  <c r="T219" i="1"/>
  <c r="M165" i="1"/>
  <c r="N165" i="1" s="1"/>
  <c r="D166" i="1" l="1"/>
  <c r="G166" i="1" s="1"/>
  <c r="F165" i="1"/>
  <c r="G165" i="1"/>
  <c r="C140" i="1"/>
  <c r="P139" i="1"/>
  <c r="X138" i="1"/>
  <c r="B138" i="1" s="1"/>
  <c r="H218" i="1"/>
  <c r="A219" i="1"/>
  <c r="Q219" i="1" s="1"/>
  <c r="R219" i="1" s="1"/>
  <c r="S219" i="1" s="1"/>
  <c r="T540" i="1"/>
  <c r="J167" i="1"/>
  <c r="K167" i="1" s="1"/>
  <c r="E167" i="1" s="1"/>
  <c r="I168" i="1"/>
  <c r="O165" i="1"/>
  <c r="T220" i="1"/>
  <c r="M166" i="1"/>
  <c r="N166" i="1" s="1"/>
  <c r="W150" i="1"/>
  <c r="U151" i="1"/>
  <c r="Z218" i="1"/>
  <c r="C218" i="1"/>
  <c r="L166" i="1" l="1"/>
  <c r="O166" i="1" s="1"/>
  <c r="D167" i="1"/>
  <c r="L167" i="1" s="1"/>
  <c r="F166" i="1"/>
  <c r="X139" i="1"/>
  <c r="B139" i="1" s="1"/>
  <c r="C141" i="1"/>
  <c r="P140" i="1"/>
  <c r="J168" i="1"/>
  <c r="K168" i="1" s="1"/>
  <c r="E168" i="1" s="1"/>
  <c r="I169" i="1"/>
  <c r="M167" i="1"/>
  <c r="N167" i="1" s="1"/>
  <c r="Z219" i="1"/>
  <c r="C219" i="1"/>
  <c r="T541" i="1"/>
  <c r="W151" i="1"/>
  <c r="U152" i="1"/>
  <c r="T221" i="1"/>
  <c r="H219" i="1"/>
  <c r="A220" i="1"/>
  <c r="Q220" i="1" s="1"/>
  <c r="R220" i="1" s="1"/>
  <c r="S220" i="1" s="1"/>
  <c r="D168" i="1" l="1"/>
  <c r="G168" i="1" s="1"/>
  <c r="F167" i="1"/>
  <c r="G167" i="1"/>
  <c r="X140" i="1"/>
  <c r="B140" i="1" s="1"/>
  <c r="C142" i="1"/>
  <c r="P141" i="1"/>
  <c r="O167" i="1"/>
  <c r="T222" i="1"/>
  <c r="H220" i="1"/>
  <c r="A221" i="1"/>
  <c r="Q221" i="1" s="1"/>
  <c r="R221" i="1" s="1"/>
  <c r="S221" i="1" s="1"/>
  <c r="W152" i="1"/>
  <c r="U153" i="1"/>
  <c r="T542" i="1"/>
  <c r="J169" i="1"/>
  <c r="K169" i="1" s="1"/>
  <c r="E169" i="1" s="1"/>
  <c r="I170" i="1"/>
  <c r="Z220" i="1"/>
  <c r="C220" i="1"/>
  <c r="M168" i="1"/>
  <c r="N168" i="1" s="1"/>
  <c r="L168" i="1" l="1"/>
  <c r="O168" i="1" s="1"/>
  <c r="D169" i="1"/>
  <c r="G169" i="1" s="1"/>
  <c r="F168" i="1"/>
  <c r="X141" i="1"/>
  <c r="B141" i="1" s="1"/>
  <c r="C143" i="1"/>
  <c r="P142" i="1"/>
  <c r="Z221" i="1"/>
  <c r="C221" i="1"/>
  <c r="W153" i="1"/>
  <c r="U154" i="1"/>
  <c r="J170" i="1"/>
  <c r="K170" i="1" s="1"/>
  <c r="E170" i="1" s="1"/>
  <c r="I171" i="1"/>
  <c r="H221" i="1"/>
  <c r="A222" i="1"/>
  <c r="Q222" i="1" s="1"/>
  <c r="R222" i="1" s="1"/>
  <c r="S222" i="1" s="1"/>
  <c r="M169" i="1"/>
  <c r="N169" i="1" s="1"/>
  <c r="T543" i="1"/>
  <c r="T223" i="1"/>
  <c r="L169" i="1" l="1"/>
  <c r="O169" i="1" s="1"/>
  <c r="D170" i="1"/>
  <c r="G170" i="1" s="1"/>
  <c r="F169" i="1"/>
  <c r="X142" i="1"/>
  <c r="B142" i="1" s="1"/>
  <c r="C144" i="1"/>
  <c r="P143" i="1"/>
  <c r="H222" i="1"/>
  <c r="A223" i="1"/>
  <c r="Q223" i="1" s="1"/>
  <c r="R223" i="1" s="1"/>
  <c r="S223" i="1" s="1"/>
  <c r="T224" i="1"/>
  <c r="T544" i="1"/>
  <c r="J171" i="1"/>
  <c r="K171" i="1" s="1"/>
  <c r="E171" i="1" s="1"/>
  <c r="I172" i="1"/>
  <c r="W154" i="1"/>
  <c r="U155" i="1"/>
  <c r="Z222" i="1"/>
  <c r="C222" i="1"/>
  <c r="M170" i="1"/>
  <c r="N170" i="1" s="1"/>
  <c r="L170" i="1" l="1"/>
  <c r="O170" i="1" s="1"/>
  <c r="D171" i="1"/>
  <c r="G171" i="1" s="1"/>
  <c r="F170" i="1"/>
  <c r="X143" i="1"/>
  <c r="B143" i="1" s="1"/>
  <c r="C145" i="1"/>
  <c r="P144" i="1"/>
  <c r="W155" i="1"/>
  <c r="U156" i="1"/>
  <c r="T225" i="1"/>
  <c r="H223" i="1"/>
  <c r="A224" i="1"/>
  <c r="Q224" i="1" s="1"/>
  <c r="R224" i="1" s="1"/>
  <c r="S224" i="1" s="1"/>
  <c r="J172" i="1"/>
  <c r="K172" i="1" s="1"/>
  <c r="E172" i="1" s="1"/>
  <c r="I173" i="1"/>
  <c r="M171" i="1"/>
  <c r="N171" i="1" s="1"/>
  <c r="T545" i="1"/>
  <c r="Z223" i="1"/>
  <c r="C223" i="1"/>
  <c r="L171" i="1" l="1"/>
  <c r="O171" i="1" s="1"/>
  <c r="D172" i="1"/>
  <c r="G172" i="1" s="1"/>
  <c r="F171" i="1"/>
  <c r="X144" i="1"/>
  <c r="B144" i="1" s="1"/>
  <c r="C146" i="1"/>
  <c r="P145" i="1"/>
  <c r="T546" i="1"/>
  <c r="M172" i="1"/>
  <c r="N172" i="1" s="1"/>
  <c r="Z224" i="1"/>
  <c r="C224" i="1"/>
  <c r="T226" i="1"/>
  <c r="H224" i="1"/>
  <c r="A225" i="1"/>
  <c r="Q225" i="1" s="1"/>
  <c r="R225" i="1" s="1"/>
  <c r="S225" i="1" s="1"/>
  <c r="W156" i="1"/>
  <c r="U157" i="1"/>
  <c r="J173" i="1"/>
  <c r="K173" i="1" s="1"/>
  <c r="E173" i="1" s="1"/>
  <c r="I174" i="1"/>
  <c r="L172" i="1" l="1"/>
  <c r="O172" i="1" s="1"/>
  <c r="D173" i="1"/>
  <c r="G173" i="1" s="1"/>
  <c r="F172" i="1"/>
  <c r="X145" i="1"/>
  <c r="B145" i="1" s="1"/>
  <c r="C147" i="1"/>
  <c r="P146" i="1"/>
  <c r="M173" i="1"/>
  <c r="M174" i="1" s="1"/>
  <c r="N173" i="1"/>
  <c r="T547" i="1"/>
  <c r="Z225" i="1"/>
  <c r="C225" i="1"/>
  <c r="T227" i="1"/>
  <c r="W157" i="1"/>
  <c r="U158" i="1"/>
  <c r="H225" i="1"/>
  <c r="A226" i="1"/>
  <c r="Q226" i="1" s="1"/>
  <c r="R226" i="1" s="1"/>
  <c r="S226" i="1" s="1"/>
  <c r="J174" i="1"/>
  <c r="K174" i="1" s="1"/>
  <c r="E174" i="1" s="1"/>
  <c r="I175" i="1"/>
  <c r="L173" i="1" l="1"/>
  <c r="O173" i="1" s="1"/>
  <c r="D174" i="1"/>
  <c r="G174" i="1" s="1"/>
  <c r="F173" i="1"/>
  <c r="X146" i="1"/>
  <c r="B146" i="1" s="1"/>
  <c r="C148" i="1"/>
  <c r="P147" i="1"/>
  <c r="N174" i="1"/>
  <c r="Z226" i="1"/>
  <c r="C226" i="1"/>
  <c r="H226" i="1"/>
  <c r="A227" i="1"/>
  <c r="Q227" i="1" s="1"/>
  <c r="R227" i="1" s="1"/>
  <c r="S227" i="1" s="1"/>
  <c r="T228" i="1"/>
  <c r="W158" i="1"/>
  <c r="U159" i="1"/>
  <c r="J175" i="1"/>
  <c r="K175" i="1" s="1"/>
  <c r="E175" i="1" s="1"/>
  <c r="M175" i="1"/>
  <c r="I176" i="1"/>
  <c r="T548" i="1"/>
  <c r="L174" i="1" l="1"/>
  <c r="O174" i="1" s="1"/>
  <c r="D175" i="1"/>
  <c r="G175" i="1" s="1"/>
  <c r="F174" i="1"/>
  <c r="X147" i="1"/>
  <c r="B147" i="1" s="1"/>
  <c r="C149" i="1"/>
  <c r="P148" i="1"/>
  <c r="N175" i="1"/>
  <c r="T549" i="1"/>
  <c r="T229" i="1"/>
  <c r="H227" i="1"/>
  <c r="A228" i="1"/>
  <c r="Q228" i="1" s="1"/>
  <c r="R228" i="1" s="1"/>
  <c r="S228" i="1" s="1"/>
  <c r="J176" i="1"/>
  <c r="K176" i="1" s="1"/>
  <c r="E176" i="1" s="1"/>
  <c r="M176" i="1"/>
  <c r="I177" i="1"/>
  <c r="W159" i="1"/>
  <c r="U160" i="1"/>
  <c r="Z227" i="1"/>
  <c r="C227" i="1"/>
  <c r="L175" i="1" l="1"/>
  <c r="O175" i="1" s="1"/>
  <c r="D176" i="1"/>
  <c r="L176" i="1" s="1"/>
  <c r="F175" i="1"/>
  <c r="N176" i="1"/>
  <c r="X148" i="1"/>
  <c r="B148" i="1" s="1"/>
  <c r="C150" i="1"/>
  <c r="P149" i="1"/>
  <c r="T230" i="1"/>
  <c r="W160" i="1"/>
  <c r="U161" i="1"/>
  <c r="H228" i="1"/>
  <c r="A229" i="1"/>
  <c r="Q229" i="1" s="1"/>
  <c r="R229" i="1" s="1"/>
  <c r="S229" i="1" s="1"/>
  <c r="Z228" i="1"/>
  <c r="C228" i="1"/>
  <c r="J177" i="1"/>
  <c r="K177" i="1" s="1"/>
  <c r="E177" i="1" s="1"/>
  <c r="M177" i="1"/>
  <c r="I178" i="1"/>
  <c r="T550" i="1"/>
  <c r="N177" i="1" l="1"/>
  <c r="G176" i="1"/>
  <c r="D177" i="1"/>
  <c r="G177" i="1" s="1"/>
  <c r="F176" i="1"/>
  <c r="O176" i="1"/>
  <c r="C151" i="1"/>
  <c r="P150" i="1"/>
  <c r="X149" i="1"/>
  <c r="B149" i="1" s="1"/>
  <c r="Z229" i="1"/>
  <c r="C229" i="1"/>
  <c r="W161" i="1"/>
  <c r="U162" i="1"/>
  <c r="T231" i="1"/>
  <c r="H229" i="1"/>
  <c r="A230" i="1"/>
  <c r="Q230" i="1" s="1"/>
  <c r="R230" i="1" s="1"/>
  <c r="S230" i="1" s="1"/>
  <c r="J178" i="1"/>
  <c r="K178" i="1" s="1"/>
  <c r="E178" i="1" s="1"/>
  <c r="M178" i="1"/>
  <c r="I179" i="1"/>
  <c r="T551" i="1"/>
  <c r="N178" i="1" l="1"/>
  <c r="L177" i="1"/>
  <c r="O177" i="1" s="1"/>
  <c r="D178" i="1"/>
  <c r="G178" i="1" s="1"/>
  <c r="F177" i="1"/>
  <c r="X150" i="1"/>
  <c r="B150" i="1" s="1"/>
  <c r="C152" i="1"/>
  <c r="P151" i="1"/>
  <c r="W162" i="1"/>
  <c r="U163" i="1"/>
  <c r="Z230" i="1"/>
  <c r="C230" i="1"/>
  <c r="T552" i="1"/>
  <c r="H230" i="1"/>
  <c r="A231" i="1"/>
  <c r="Q231" i="1" s="1"/>
  <c r="R231" i="1" s="1"/>
  <c r="S231" i="1" s="1"/>
  <c r="J179" i="1"/>
  <c r="K179" i="1" s="1"/>
  <c r="E179" i="1" s="1"/>
  <c r="M179" i="1"/>
  <c r="I180" i="1"/>
  <c r="T232" i="1"/>
  <c r="N179" i="1" l="1"/>
  <c r="L178" i="1"/>
  <c r="O178" i="1" s="1"/>
  <c r="D179" i="1"/>
  <c r="G179" i="1" s="1"/>
  <c r="F178" i="1"/>
  <c r="X151" i="1"/>
  <c r="B151" i="1" s="1"/>
  <c r="C153" i="1"/>
  <c r="P152" i="1"/>
  <c r="Z231" i="1"/>
  <c r="C231" i="1"/>
  <c r="T233" i="1"/>
  <c r="T553" i="1"/>
  <c r="J180" i="1"/>
  <c r="K180" i="1" s="1"/>
  <c r="E180" i="1" s="1"/>
  <c r="M180" i="1"/>
  <c r="I181" i="1"/>
  <c r="H231" i="1"/>
  <c r="A232" i="1"/>
  <c r="Q232" i="1" s="1"/>
  <c r="R232" i="1" s="1"/>
  <c r="S232" i="1" s="1"/>
  <c r="W163" i="1"/>
  <c r="U164" i="1"/>
  <c r="N180" i="1" l="1"/>
  <c r="N181" i="1" s="1"/>
  <c r="L179" i="1"/>
  <c r="O179" i="1" s="1"/>
  <c r="D180" i="1"/>
  <c r="G180" i="1" s="1"/>
  <c r="F179" i="1"/>
  <c r="X152" i="1"/>
  <c r="B152" i="1" s="1"/>
  <c r="C154" i="1"/>
  <c r="P153" i="1"/>
  <c r="H232" i="1"/>
  <c r="A233" i="1"/>
  <c r="Q233" i="1" s="1"/>
  <c r="R233" i="1" s="1"/>
  <c r="S233" i="1" s="1"/>
  <c r="T554" i="1"/>
  <c r="W164" i="1"/>
  <c r="U165" i="1"/>
  <c r="Z232" i="1"/>
  <c r="C232" i="1"/>
  <c r="J181" i="1"/>
  <c r="K181" i="1" s="1"/>
  <c r="E181" i="1" s="1"/>
  <c r="M181" i="1"/>
  <c r="I182" i="1"/>
  <c r="T234" i="1"/>
  <c r="L180" i="1" l="1"/>
  <c r="O180" i="1" s="1"/>
  <c r="D181" i="1"/>
  <c r="G181" i="1" s="1"/>
  <c r="F180" i="1"/>
  <c r="X153" i="1"/>
  <c r="B153" i="1" s="1"/>
  <c r="C155" i="1"/>
  <c r="P154" i="1"/>
  <c r="T235" i="1"/>
  <c r="Z233" i="1"/>
  <c r="C233" i="1"/>
  <c r="J182" i="1"/>
  <c r="K182" i="1" s="1"/>
  <c r="E182" i="1" s="1"/>
  <c r="M182" i="1"/>
  <c r="N182" i="1" s="1"/>
  <c r="I183" i="1"/>
  <c r="T555" i="1"/>
  <c r="W165" i="1"/>
  <c r="U166" i="1"/>
  <c r="H233" i="1"/>
  <c r="A234" i="1"/>
  <c r="Q234" i="1" s="1"/>
  <c r="R234" i="1" s="1"/>
  <c r="S234" i="1" s="1"/>
  <c r="L181" i="1" l="1"/>
  <c r="O181" i="1" s="1"/>
  <c r="D182" i="1"/>
  <c r="G182" i="1" s="1"/>
  <c r="F181" i="1"/>
  <c r="X154" i="1"/>
  <c r="B154" i="1" s="1"/>
  <c r="C156" i="1"/>
  <c r="P155" i="1"/>
  <c r="W166" i="1"/>
  <c r="U167" i="1"/>
  <c r="T556" i="1"/>
  <c r="H234" i="1"/>
  <c r="A235" i="1"/>
  <c r="Q235" i="1" s="1"/>
  <c r="R235" i="1" s="1"/>
  <c r="S235" i="1" s="1"/>
  <c r="J183" i="1"/>
  <c r="K183" i="1" s="1"/>
  <c r="E183" i="1" s="1"/>
  <c r="M183" i="1"/>
  <c r="N183" i="1" s="1"/>
  <c r="I184" i="1"/>
  <c r="Z234" i="1"/>
  <c r="C234" i="1"/>
  <c r="T236" i="1"/>
  <c r="L182" i="1" l="1"/>
  <c r="O182" i="1" s="1"/>
  <c r="D183" i="1"/>
  <c r="G183" i="1" s="1"/>
  <c r="F182" i="1"/>
  <c r="X155" i="1"/>
  <c r="B155" i="1" s="1"/>
  <c r="C157" i="1"/>
  <c r="P156" i="1"/>
  <c r="H235" i="1"/>
  <c r="A236" i="1"/>
  <c r="Q236" i="1" s="1"/>
  <c r="R236" i="1" s="1"/>
  <c r="S236" i="1" s="1"/>
  <c r="W167" i="1"/>
  <c r="U168" i="1"/>
  <c r="T237" i="1"/>
  <c r="J184" i="1"/>
  <c r="K184" i="1" s="1"/>
  <c r="E184" i="1" s="1"/>
  <c r="M184" i="1"/>
  <c r="N184" i="1" s="1"/>
  <c r="I185" i="1"/>
  <c r="Z235" i="1"/>
  <c r="C235" i="1"/>
  <c r="T557" i="1"/>
  <c r="L183" i="1" l="1"/>
  <c r="O183" i="1" s="1"/>
  <c r="D184" i="1"/>
  <c r="L184" i="1" s="1"/>
  <c r="O184" i="1" s="1"/>
  <c r="F183" i="1"/>
  <c r="X156" i="1"/>
  <c r="B156" i="1" s="1"/>
  <c r="C158" i="1"/>
  <c r="P157" i="1"/>
  <c r="H236" i="1"/>
  <c r="A237" i="1"/>
  <c r="Q237" i="1" s="1"/>
  <c r="R237" i="1" s="1"/>
  <c r="S237" i="1" s="1"/>
  <c r="J185" i="1"/>
  <c r="K185" i="1" s="1"/>
  <c r="E185" i="1" s="1"/>
  <c r="M185" i="1"/>
  <c r="N185" i="1" s="1"/>
  <c r="I186" i="1"/>
  <c r="T558" i="1"/>
  <c r="T238" i="1"/>
  <c r="Z236" i="1"/>
  <c r="C236" i="1"/>
  <c r="W168" i="1"/>
  <c r="U169" i="1"/>
  <c r="G184" i="1" l="1"/>
  <c r="D185" i="1"/>
  <c r="G185" i="1" s="1"/>
  <c r="F184" i="1"/>
  <c r="C159" i="1"/>
  <c r="P158" i="1"/>
  <c r="X157" i="1"/>
  <c r="B157" i="1" s="1"/>
  <c r="W169" i="1"/>
  <c r="U170" i="1"/>
  <c r="J186" i="1"/>
  <c r="K186" i="1" s="1"/>
  <c r="E186" i="1" s="1"/>
  <c r="M186" i="1"/>
  <c r="N186" i="1" s="1"/>
  <c r="I187" i="1"/>
  <c r="H237" i="1"/>
  <c r="A238" i="1"/>
  <c r="Q238" i="1" s="1"/>
  <c r="R238" i="1" s="1"/>
  <c r="S238" i="1" s="1"/>
  <c r="T559" i="1"/>
  <c r="T239" i="1"/>
  <c r="Z237" i="1"/>
  <c r="C237" i="1"/>
  <c r="L185" i="1" l="1"/>
  <c r="O185" i="1" s="1"/>
  <c r="D186" i="1"/>
  <c r="G186" i="1" s="1"/>
  <c r="F185" i="1"/>
  <c r="X158" i="1"/>
  <c r="B158" i="1" s="1"/>
  <c r="C160" i="1"/>
  <c r="P159" i="1"/>
  <c r="T560" i="1"/>
  <c r="Z238" i="1"/>
  <c r="C238" i="1"/>
  <c r="T240" i="1"/>
  <c r="A239" i="1"/>
  <c r="Q239" i="1" s="1"/>
  <c r="R239" i="1" s="1"/>
  <c r="S239" i="1" s="1"/>
  <c r="H238" i="1"/>
  <c r="J187" i="1"/>
  <c r="K187" i="1" s="1"/>
  <c r="E187" i="1" s="1"/>
  <c r="M187" i="1"/>
  <c r="N187" i="1" s="1"/>
  <c r="I188" i="1"/>
  <c r="W170" i="1"/>
  <c r="U171" i="1"/>
  <c r="L186" i="1" l="1"/>
  <c r="O186" i="1" s="1"/>
  <c r="D187" i="1"/>
  <c r="G187" i="1" s="1"/>
  <c r="F186" i="1"/>
  <c r="X159" i="1"/>
  <c r="B159" i="1" s="1"/>
  <c r="C161" i="1"/>
  <c r="P160" i="1"/>
  <c r="J188" i="1"/>
  <c r="K188" i="1" s="1"/>
  <c r="E188" i="1" s="1"/>
  <c r="M188" i="1"/>
  <c r="N188" i="1" s="1"/>
  <c r="I189" i="1"/>
  <c r="W171" i="1"/>
  <c r="U172" i="1"/>
  <c r="A240" i="1"/>
  <c r="Q240" i="1" s="1"/>
  <c r="R240" i="1" s="1"/>
  <c r="S240" i="1" s="1"/>
  <c r="H239" i="1"/>
  <c r="T241" i="1"/>
  <c r="Z239" i="1"/>
  <c r="C239" i="1"/>
  <c r="T561" i="1"/>
  <c r="L187" i="1" l="1"/>
  <c r="O187" i="1" s="1"/>
  <c r="D188" i="1"/>
  <c r="G188" i="1" s="1"/>
  <c r="F187" i="1"/>
  <c r="X160" i="1"/>
  <c r="B160" i="1" s="1"/>
  <c r="C162" i="1"/>
  <c r="P161" i="1"/>
  <c r="W172" i="1"/>
  <c r="U173" i="1"/>
  <c r="T562" i="1"/>
  <c r="A241" i="1"/>
  <c r="Q241" i="1" s="1"/>
  <c r="R241" i="1" s="1"/>
  <c r="S241" i="1" s="1"/>
  <c r="H240" i="1"/>
  <c r="J189" i="1"/>
  <c r="K189" i="1" s="1"/>
  <c r="E189" i="1" s="1"/>
  <c r="M189" i="1"/>
  <c r="N189" i="1" s="1"/>
  <c r="I190" i="1"/>
  <c r="T242" i="1"/>
  <c r="C240" i="1"/>
  <c r="Z240" i="1"/>
  <c r="L188" i="1" l="1"/>
  <c r="O188" i="1" s="1"/>
  <c r="D189" i="1"/>
  <c r="G189" i="1" s="1"/>
  <c r="F188" i="1"/>
  <c r="X161" i="1"/>
  <c r="B161" i="1" s="1"/>
  <c r="C163" i="1"/>
  <c r="P162" i="1"/>
  <c r="J190" i="1"/>
  <c r="K190" i="1" s="1"/>
  <c r="E190" i="1" s="1"/>
  <c r="M190" i="1"/>
  <c r="N190" i="1" s="1"/>
  <c r="I191" i="1"/>
  <c r="Z241" i="1"/>
  <c r="C241" i="1"/>
  <c r="W173" i="1"/>
  <c r="U174" i="1"/>
  <c r="H241" i="1"/>
  <c r="A242" i="1"/>
  <c r="Q242" i="1" s="1"/>
  <c r="R242" i="1" s="1"/>
  <c r="S242" i="1" s="1"/>
  <c r="T563" i="1"/>
  <c r="T243" i="1"/>
  <c r="L189" i="1" l="1"/>
  <c r="O189" i="1" s="1"/>
  <c r="D190" i="1"/>
  <c r="G190" i="1" s="1"/>
  <c r="F189" i="1"/>
  <c r="X162" i="1"/>
  <c r="B162" i="1" s="1"/>
  <c r="C164" i="1"/>
  <c r="P163" i="1"/>
  <c r="W174" i="1"/>
  <c r="U175" i="1"/>
  <c r="T564" i="1"/>
  <c r="Z242" i="1"/>
  <c r="C242" i="1"/>
  <c r="A243" i="1"/>
  <c r="Q243" i="1" s="1"/>
  <c r="R243" i="1" s="1"/>
  <c r="S243" i="1" s="1"/>
  <c r="H242" i="1"/>
  <c r="T244" i="1"/>
  <c r="J191" i="1"/>
  <c r="K191" i="1" s="1"/>
  <c r="E191" i="1" s="1"/>
  <c r="M191" i="1"/>
  <c r="N191" i="1" s="1"/>
  <c r="I192" i="1"/>
  <c r="L190" i="1" l="1"/>
  <c r="O190" i="1" s="1"/>
  <c r="D191" i="1"/>
  <c r="G191" i="1" s="1"/>
  <c r="F190" i="1"/>
  <c r="X163" i="1"/>
  <c r="B163" i="1" s="1"/>
  <c r="C165" i="1"/>
  <c r="P164" i="1"/>
  <c r="Z243" i="1"/>
  <c r="C243" i="1"/>
  <c r="A244" i="1"/>
  <c r="Q244" i="1" s="1"/>
  <c r="R244" i="1" s="1"/>
  <c r="S244" i="1" s="1"/>
  <c r="H243" i="1"/>
  <c r="T565" i="1"/>
  <c r="J192" i="1"/>
  <c r="K192" i="1" s="1"/>
  <c r="E192" i="1" s="1"/>
  <c r="M192" i="1"/>
  <c r="N192" i="1" s="1"/>
  <c r="I193" i="1"/>
  <c r="T245" i="1"/>
  <c r="W175" i="1"/>
  <c r="U176" i="1"/>
  <c r="L191" i="1" l="1"/>
  <c r="O191" i="1" s="1"/>
  <c r="D192" i="1"/>
  <c r="G192" i="1" s="1"/>
  <c r="F191" i="1"/>
  <c r="X164" i="1"/>
  <c r="B164" i="1" s="1"/>
  <c r="C166" i="1"/>
  <c r="P165" i="1"/>
  <c r="W176" i="1"/>
  <c r="U177" i="1"/>
  <c r="T566" i="1"/>
  <c r="T246" i="1"/>
  <c r="A245" i="1"/>
  <c r="Q245" i="1" s="1"/>
  <c r="R245" i="1" s="1"/>
  <c r="S245" i="1" s="1"/>
  <c r="H244" i="1"/>
  <c r="C244" i="1"/>
  <c r="Z244" i="1"/>
  <c r="J193" i="1"/>
  <c r="K193" i="1" s="1"/>
  <c r="E193" i="1" s="1"/>
  <c r="M193" i="1"/>
  <c r="N193" i="1" s="1"/>
  <c r="I194" i="1"/>
  <c r="L192" i="1" l="1"/>
  <c r="O192" i="1" s="1"/>
  <c r="D193" i="1"/>
  <c r="G193" i="1" s="1"/>
  <c r="F192" i="1"/>
  <c r="X165" i="1"/>
  <c r="B165" i="1" s="1"/>
  <c r="C167" i="1"/>
  <c r="P166" i="1"/>
  <c r="H245" i="1"/>
  <c r="A246" i="1"/>
  <c r="Q246" i="1" s="1"/>
  <c r="R246" i="1" s="1"/>
  <c r="S246" i="1" s="1"/>
  <c r="T567" i="1"/>
  <c r="J194" i="1"/>
  <c r="K194" i="1" s="1"/>
  <c r="E194" i="1" s="1"/>
  <c r="M194" i="1"/>
  <c r="N194" i="1" s="1"/>
  <c r="I195" i="1"/>
  <c r="T247" i="1"/>
  <c r="W177" i="1"/>
  <c r="U178" i="1"/>
  <c r="Z245" i="1"/>
  <c r="C245" i="1"/>
  <c r="D194" i="1" l="1"/>
  <c r="G194" i="1" s="1"/>
  <c r="L193" i="1"/>
  <c r="O193" i="1" s="1"/>
  <c r="F193" i="1"/>
  <c r="X166" i="1"/>
  <c r="B166" i="1" s="1"/>
  <c r="C168" i="1"/>
  <c r="P167" i="1"/>
  <c r="W178" i="1"/>
  <c r="U179" i="1"/>
  <c r="J195" i="1"/>
  <c r="K195" i="1" s="1"/>
  <c r="E195" i="1" s="1"/>
  <c r="I196" i="1"/>
  <c r="T568" i="1"/>
  <c r="H246" i="1"/>
  <c r="A247" i="1"/>
  <c r="Q247" i="1" s="1"/>
  <c r="R247" i="1" s="1"/>
  <c r="S247" i="1" s="1"/>
  <c r="T248" i="1"/>
  <c r="Z246" i="1"/>
  <c r="C246" i="1"/>
  <c r="L194" i="1" l="1"/>
  <c r="O194" i="1" s="1"/>
  <c r="F194" i="1"/>
  <c r="D195" i="1"/>
  <c r="G195" i="1" s="1"/>
  <c r="X167" i="1"/>
  <c r="B167" i="1" s="1"/>
  <c r="C169" i="1"/>
  <c r="P168" i="1"/>
  <c r="J196" i="1"/>
  <c r="K196" i="1" s="1"/>
  <c r="E196" i="1" s="1"/>
  <c r="I197" i="1"/>
  <c r="W179" i="1"/>
  <c r="U180" i="1"/>
  <c r="H247" i="1"/>
  <c r="A248" i="1"/>
  <c r="Q248" i="1" s="1"/>
  <c r="R248" i="1" s="1"/>
  <c r="S248" i="1" s="1"/>
  <c r="T569" i="1"/>
  <c r="T249" i="1"/>
  <c r="Z247" i="1"/>
  <c r="C247" i="1"/>
  <c r="M195" i="1" l="1"/>
  <c r="N195" i="1" s="1"/>
  <c r="D196" i="1"/>
  <c r="L196" i="1" s="1"/>
  <c r="F195" i="1"/>
  <c r="L195" i="1"/>
  <c r="X168" i="1"/>
  <c r="B168" i="1" s="1"/>
  <c r="C170" i="1"/>
  <c r="P169" i="1"/>
  <c r="A249" i="1"/>
  <c r="Q249" i="1" s="1"/>
  <c r="R249" i="1" s="1"/>
  <c r="S249" i="1" s="1"/>
  <c r="H248" i="1"/>
  <c r="W180" i="1"/>
  <c r="U181" i="1"/>
  <c r="T570" i="1"/>
  <c r="J197" i="1"/>
  <c r="K197" i="1" s="1"/>
  <c r="E197" i="1" s="1"/>
  <c r="I198" i="1"/>
  <c r="T250" i="1"/>
  <c r="Z248" i="1"/>
  <c r="C248" i="1"/>
  <c r="O195" i="1" l="1"/>
  <c r="P195" i="1" s="1"/>
  <c r="M196" i="1"/>
  <c r="N196" i="1" s="1"/>
  <c r="N197" i="1" s="1"/>
  <c r="D197" i="1"/>
  <c r="G197" i="1" s="1"/>
  <c r="F196" i="1"/>
  <c r="G196" i="1"/>
  <c r="C171" i="1"/>
  <c r="P170" i="1"/>
  <c r="X169" i="1"/>
  <c r="B169" i="1" s="1"/>
  <c r="T251" i="1"/>
  <c r="W181" i="1"/>
  <c r="U182" i="1"/>
  <c r="T571" i="1"/>
  <c r="A250" i="1"/>
  <c r="Q250" i="1" s="1"/>
  <c r="R250" i="1" s="1"/>
  <c r="S250" i="1" s="1"/>
  <c r="H249" i="1"/>
  <c r="J198" i="1"/>
  <c r="K198" i="1" s="1"/>
  <c r="E198" i="1" s="1"/>
  <c r="I199" i="1"/>
  <c r="Z249" i="1"/>
  <c r="C249" i="1"/>
  <c r="M197" i="1" l="1"/>
  <c r="M198" i="1" s="1"/>
  <c r="N198" i="1" s="1"/>
  <c r="O196" i="1"/>
  <c r="P196" i="1" s="1"/>
  <c r="L197" i="1"/>
  <c r="O197" i="1" s="1"/>
  <c r="P197" i="1" s="1"/>
  <c r="D198" i="1"/>
  <c r="G198" i="1" s="1"/>
  <c r="F197" i="1"/>
  <c r="X170" i="1"/>
  <c r="B170" i="1" s="1"/>
  <c r="C172" i="1"/>
  <c r="P171" i="1"/>
  <c r="J199" i="1"/>
  <c r="K199" i="1" s="1"/>
  <c r="E199" i="1" s="1"/>
  <c r="I200" i="1"/>
  <c r="C250" i="1"/>
  <c r="Z250" i="1"/>
  <c r="T252" i="1"/>
  <c r="T572" i="1"/>
  <c r="A251" i="1"/>
  <c r="Q251" i="1" s="1"/>
  <c r="R251" i="1" s="1"/>
  <c r="S251" i="1" s="1"/>
  <c r="H250" i="1"/>
  <c r="W182" i="1"/>
  <c r="U183" i="1"/>
  <c r="M199" i="1" l="1"/>
  <c r="N199" i="1" s="1"/>
  <c r="L198" i="1"/>
  <c r="O198" i="1" s="1"/>
  <c r="P198" i="1" s="1"/>
  <c r="D199" i="1"/>
  <c r="G199" i="1" s="1"/>
  <c r="F198" i="1"/>
  <c r="C173" i="1"/>
  <c r="P172" i="1"/>
  <c r="X171" i="1"/>
  <c r="B171" i="1" s="1"/>
  <c r="T253" i="1"/>
  <c r="Z251" i="1"/>
  <c r="C251" i="1"/>
  <c r="H251" i="1"/>
  <c r="A252" i="1"/>
  <c r="Q252" i="1" s="1"/>
  <c r="R252" i="1" s="1"/>
  <c r="S252" i="1" s="1"/>
  <c r="W183" i="1"/>
  <c r="U184" i="1"/>
  <c r="T573" i="1"/>
  <c r="J200" i="1"/>
  <c r="K200" i="1" s="1"/>
  <c r="E200" i="1" s="1"/>
  <c r="I201" i="1"/>
  <c r="M200" i="1" l="1"/>
  <c r="N200" i="1" s="1"/>
  <c r="L199" i="1"/>
  <c r="O199" i="1" s="1"/>
  <c r="P199" i="1" s="1"/>
  <c r="D200" i="1"/>
  <c r="G200" i="1" s="1"/>
  <c r="F199" i="1"/>
  <c r="X172" i="1"/>
  <c r="B172" i="1" s="1"/>
  <c r="C174" i="1"/>
  <c r="P173" i="1"/>
  <c r="Z252" i="1"/>
  <c r="C252" i="1"/>
  <c r="T254" i="1"/>
  <c r="T574" i="1"/>
  <c r="W184" i="1"/>
  <c r="U185" i="1"/>
  <c r="A253" i="1"/>
  <c r="Q253" i="1" s="1"/>
  <c r="R253" i="1" s="1"/>
  <c r="S253" i="1" s="1"/>
  <c r="H252" i="1"/>
  <c r="J201" i="1"/>
  <c r="K201" i="1" s="1"/>
  <c r="E201" i="1" s="1"/>
  <c r="I202" i="1"/>
  <c r="M201" i="1" l="1"/>
  <c r="N201" i="1" s="1"/>
  <c r="L200" i="1"/>
  <c r="O200" i="1" s="1"/>
  <c r="P200" i="1" s="1"/>
  <c r="D201" i="1"/>
  <c r="G201" i="1" s="1"/>
  <c r="F200" i="1"/>
  <c r="C175" i="1"/>
  <c r="P174" i="1"/>
  <c r="X173" i="1"/>
  <c r="B173" i="1" s="1"/>
  <c r="A254" i="1"/>
  <c r="Q254" i="1" s="1"/>
  <c r="R254" i="1" s="1"/>
  <c r="S254" i="1" s="1"/>
  <c r="H253" i="1"/>
  <c r="T575" i="1"/>
  <c r="W185" i="1"/>
  <c r="U186" i="1"/>
  <c r="T255" i="1"/>
  <c r="J202" i="1"/>
  <c r="K202" i="1" s="1"/>
  <c r="E202" i="1" s="1"/>
  <c r="I203" i="1"/>
  <c r="Z253" i="1"/>
  <c r="C253" i="1"/>
  <c r="M202" i="1" l="1"/>
  <c r="N202" i="1" s="1"/>
  <c r="L201" i="1"/>
  <c r="O201" i="1" s="1"/>
  <c r="P201" i="1" s="1"/>
  <c r="D202" i="1"/>
  <c r="G202" i="1" s="1"/>
  <c r="F201" i="1"/>
  <c r="X174" i="1"/>
  <c r="B174" i="1" s="1"/>
  <c r="C176" i="1"/>
  <c r="P175" i="1"/>
  <c r="W186" i="1"/>
  <c r="U187" i="1"/>
  <c r="T576" i="1"/>
  <c r="Z254" i="1"/>
  <c r="C254" i="1"/>
  <c r="J203" i="1"/>
  <c r="K203" i="1" s="1"/>
  <c r="E203" i="1" s="1"/>
  <c r="I204" i="1"/>
  <c r="A255" i="1"/>
  <c r="Q255" i="1" s="1"/>
  <c r="R255" i="1" s="1"/>
  <c r="S255" i="1" s="1"/>
  <c r="H254" i="1"/>
  <c r="T256" i="1"/>
  <c r="M203" i="1" l="1"/>
  <c r="N203" i="1" s="1"/>
  <c r="L202" i="1"/>
  <c r="O202" i="1" s="1"/>
  <c r="P202" i="1" s="1"/>
  <c r="D203" i="1"/>
  <c r="G203" i="1" s="1"/>
  <c r="F202" i="1"/>
  <c r="C177" i="1"/>
  <c r="P176" i="1"/>
  <c r="X175" i="1"/>
  <c r="B175" i="1" s="1"/>
  <c r="T577" i="1"/>
  <c r="Z255" i="1"/>
  <c r="C255" i="1"/>
  <c r="T257" i="1"/>
  <c r="H255" i="1"/>
  <c r="A256" i="1"/>
  <c r="Q256" i="1" s="1"/>
  <c r="R256" i="1" s="1"/>
  <c r="S256" i="1" s="1"/>
  <c r="W187" i="1"/>
  <c r="U188" i="1"/>
  <c r="J204" i="1"/>
  <c r="K204" i="1" s="1"/>
  <c r="E204" i="1" s="1"/>
  <c r="M204" i="1"/>
  <c r="N204" i="1" s="1"/>
  <c r="I205" i="1"/>
  <c r="L203" i="1" l="1"/>
  <c r="O203" i="1" s="1"/>
  <c r="P203" i="1" s="1"/>
  <c r="D204" i="1"/>
  <c r="G204" i="1" s="1"/>
  <c r="F203" i="1"/>
  <c r="X176" i="1"/>
  <c r="B176" i="1" s="1"/>
  <c r="C178" i="1"/>
  <c r="P177" i="1"/>
  <c r="Z256" i="1"/>
  <c r="C256" i="1"/>
  <c r="J205" i="1"/>
  <c r="K205" i="1" s="1"/>
  <c r="E205" i="1" s="1"/>
  <c r="M205" i="1"/>
  <c r="N205" i="1" s="1"/>
  <c r="I206" i="1"/>
  <c r="W188" i="1"/>
  <c r="U189" i="1"/>
  <c r="A257" i="1"/>
  <c r="Q257" i="1" s="1"/>
  <c r="R257" i="1" s="1"/>
  <c r="S257" i="1" s="1"/>
  <c r="H256" i="1"/>
  <c r="T258" i="1"/>
  <c r="T578" i="1"/>
  <c r="L204" i="1" l="1"/>
  <c r="O204" i="1" s="1"/>
  <c r="P204" i="1" s="1"/>
  <c r="D205" i="1"/>
  <c r="G205" i="1" s="1"/>
  <c r="F204" i="1"/>
  <c r="X177" i="1"/>
  <c r="B177" i="1" s="1"/>
  <c r="C179" i="1"/>
  <c r="P178" i="1"/>
  <c r="W189" i="1"/>
  <c r="U190" i="1"/>
  <c r="T259" i="1"/>
  <c r="T579" i="1"/>
  <c r="Z257" i="1"/>
  <c r="C257" i="1"/>
  <c r="J206" i="1"/>
  <c r="K206" i="1" s="1"/>
  <c r="E206" i="1" s="1"/>
  <c r="M206" i="1"/>
  <c r="N206" i="1" s="1"/>
  <c r="I207" i="1"/>
  <c r="A258" i="1"/>
  <c r="Q258" i="1" s="1"/>
  <c r="R258" i="1" s="1"/>
  <c r="S258" i="1" s="1"/>
  <c r="H257" i="1"/>
  <c r="L205" i="1" l="1"/>
  <c r="O205" i="1" s="1"/>
  <c r="P205" i="1" s="1"/>
  <c r="D206" i="1"/>
  <c r="G206" i="1" s="1"/>
  <c r="F205" i="1"/>
  <c r="C180" i="1"/>
  <c r="P179" i="1"/>
  <c r="X178" i="1"/>
  <c r="B178" i="1" s="1"/>
  <c r="A259" i="1"/>
  <c r="Q259" i="1" s="1"/>
  <c r="R259" i="1" s="1"/>
  <c r="S259" i="1" s="1"/>
  <c r="H258" i="1"/>
  <c r="M207" i="1"/>
  <c r="N207" i="1" s="1"/>
  <c r="J207" i="1"/>
  <c r="K207" i="1" s="1"/>
  <c r="E207" i="1" s="1"/>
  <c r="I208" i="1"/>
  <c r="T260" i="1"/>
  <c r="C258" i="1"/>
  <c r="Z258" i="1"/>
  <c r="T580" i="1"/>
  <c r="W190" i="1"/>
  <c r="U191" i="1"/>
  <c r="L206" i="1" l="1"/>
  <c r="O206" i="1" s="1"/>
  <c r="P206" i="1" s="1"/>
  <c r="D207" i="1"/>
  <c r="G207" i="1" s="1"/>
  <c r="F206" i="1"/>
  <c r="X179" i="1"/>
  <c r="B179" i="1" s="1"/>
  <c r="C181" i="1"/>
  <c r="P180" i="1"/>
  <c r="W191" i="1"/>
  <c r="U192" i="1"/>
  <c r="J208" i="1"/>
  <c r="K208" i="1" s="1"/>
  <c r="E208" i="1" s="1"/>
  <c r="M208" i="1"/>
  <c r="N208" i="1" s="1"/>
  <c r="I209" i="1"/>
  <c r="H259" i="1"/>
  <c r="A260" i="1"/>
  <c r="Q260" i="1" s="1"/>
  <c r="R260" i="1" s="1"/>
  <c r="S260" i="1" s="1"/>
  <c r="T581" i="1"/>
  <c r="T261" i="1"/>
  <c r="Z259" i="1"/>
  <c r="C259" i="1"/>
  <c r="L207" i="1" l="1"/>
  <c r="O207" i="1" s="1"/>
  <c r="P207" i="1" s="1"/>
  <c r="D208" i="1"/>
  <c r="G208" i="1" s="1"/>
  <c r="F207" i="1"/>
  <c r="C182" i="1"/>
  <c r="P181" i="1"/>
  <c r="X180" i="1"/>
  <c r="B180" i="1" s="1"/>
  <c r="T582" i="1"/>
  <c r="A261" i="1"/>
  <c r="Q261" i="1" s="1"/>
  <c r="R261" i="1" s="1"/>
  <c r="S261" i="1" s="1"/>
  <c r="H260" i="1"/>
  <c r="J209" i="1"/>
  <c r="K209" i="1" s="1"/>
  <c r="E209" i="1" s="1"/>
  <c r="M209" i="1"/>
  <c r="N209" i="1" s="1"/>
  <c r="I210" i="1"/>
  <c r="T262" i="1"/>
  <c r="Z260" i="1"/>
  <c r="C260" i="1"/>
  <c r="W192" i="1"/>
  <c r="U193" i="1"/>
  <c r="L208" i="1" l="1"/>
  <c r="O208" i="1" s="1"/>
  <c r="P208" i="1" s="1"/>
  <c r="D209" i="1"/>
  <c r="G209" i="1" s="1"/>
  <c r="F208" i="1"/>
  <c r="X181" i="1"/>
  <c r="B181" i="1" s="1"/>
  <c r="C183" i="1"/>
  <c r="P182" i="1"/>
  <c r="W193" i="1"/>
  <c r="U194" i="1"/>
  <c r="J210" i="1"/>
  <c r="K210" i="1" s="1"/>
  <c r="E210" i="1" s="1"/>
  <c r="M210" i="1"/>
  <c r="N210" i="1" s="1"/>
  <c r="I211" i="1"/>
  <c r="A262" i="1"/>
  <c r="Q262" i="1" s="1"/>
  <c r="R262" i="1" s="1"/>
  <c r="S262" i="1" s="1"/>
  <c r="H261" i="1"/>
  <c r="T583" i="1"/>
  <c r="T263" i="1"/>
  <c r="Z261" i="1"/>
  <c r="C261" i="1"/>
  <c r="L209" i="1" l="1"/>
  <c r="O209" i="1" s="1"/>
  <c r="P209" i="1" s="1"/>
  <c r="D210" i="1"/>
  <c r="G210" i="1" s="1"/>
  <c r="F209" i="1"/>
  <c r="C184" i="1"/>
  <c r="P183" i="1"/>
  <c r="X182" i="1"/>
  <c r="B182" i="1" s="1"/>
  <c r="T264" i="1"/>
  <c r="C262" i="1"/>
  <c r="Z262" i="1"/>
  <c r="A263" i="1"/>
  <c r="Q263" i="1" s="1"/>
  <c r="R263" i="1" s="1"/>
  <c r="S263" i="1" s="1"/>
  <c r="H262" i="1"/>
  <c r="T584" i="1"/>
  <c r="J211" i="1"/>
  <c r="K211" i="1" s="1"/>
  <c r="E211" i="1" s="1"/>
  <c r="M211" i="1"/>
  <c r="N211" i="1" s="1"/>
  <c r="I212" i="1"/>
  <c r="W194" i="1"/>
  <c r="U195" i="1"/>
  <c r="L210" i="1" l="1"/>
  <c r="O210" i="1" s="1"/>
  <c r="P210" i="1" s="1"/>
  <c r="D211" i="1"/>
  <c r="G211" i="1" s="1"/>
  <c r="F210" i="1"/>
  <c r="X183" i="1"/>
  <c r="B183" i="1" s="1"/>
  <c r="C185" i="1"/>
  <c r="P184" i="1"/>
  <c r="J212" i="1"/>
  <c r="K212" i="1" s="1"/>
  <c r="E212" i="1" s="1"/>
  <c r="M212" i="1"/>
  <c r="N212" i="1" s="1"/>
  <c r="I213" i="1"/>
  <c r="T585" i="1"/>
  <c r="Z263" i="1"/>
  <c r="C263" i="1"/>
  <c r="H263" i="1"/>
  <c r="A264" i="1"/>
  <c r="Q264" i="1" s="1"/>
  <c r="R264" i="1" s="1"/>
  <c r="S264" i="1" s="1"/>
  <c r="W195" i="1"/>
  <c r="X195" i="1" s="1"/>
  <c r="B195" i="1" s="1"/>
  <c r="U196" i="1"/>
  <c r="T265" i="1"/>
  <c r="L211" i="1" l="1"/>
  <c r="O211" i="1" s="1"/>
  <c r="P211" i="1" s="1"/>
  <c r="D212" i="1"/>
  <c r="G212" i="1" s="1"/>
  <c r="F211" i="1"/>
  <c r="C186" i="1"/>
  <c r="P185" i="1"/>
  <c r="X184" i="1"/>
  <c r="B184" i="1" s="1"/>
  <c r="T266" i="1"/>
  <c r="J213" i="1"/>
  <c r="K213" i="1" s="1"/>
  <c r="E213" i="1" s="1"/>
  <c r="M213" i="1"/>
  <c r="N213" i="1" s="1"/>
  <c r="I214" i="1"/>
  <c r="W196" i="1"/>
  <c r="X196" i="1" s="1"/>
  <c r="B196" i="1" s="1"/>
  <c r="U197" i="1"/>
  <c r="Z264" i="1"/>
  <c r="C264" i="1"/>
  <c r="A265" i="1"/>
  <c r="Q265" i="1" s="1"/>
  <c r="R265" i="1" s="1"/>
  <c r="S265" i="1" s="1"/>
  <c r="H264" i="1"/>
  <c r="T586" i="1"/>
  <c r="L212" i="1" l="1"/>
  <c r="O212" i="1" s="1"/>
  <c r="P212" i="1" s="1"/>
  <c r="D213" i="1"/>
  <c r="G213" i="1" s="1"/>
  <c r="F212" i="1"/>
  <c r="X185" i="1"/>
  <c r="B185" i="1" s="1"/>
  <c r="C187" i="1"/>
  <c r="P186" i="1"/>
  <c r="Z265" i="1"/>
  <c r="C265" i="1"/>
  <c r="W197" i="1"/>
  <c r="X197" i="1" s="1"/>
  <c r="B197" i="1" s="1"/>
  <c r="U198" i="1"/>
  <c r="A266" i="1"/>
  <c r="Q266" i="1" s="1"/>
  <c r="R266" i="1" s="1"/>
  <c r="S266" i="1" s="1"/>
  <c r="H265" i="1"/>
  <c r="J214" i="1"/>
  <c r="K214" i="1" s="1"/>
  <c r="E214" i="1" s="1"/>
  <c r="M214" i="1"/>
  <c r="N214" i="1" s="1"/>
  <c r="I215" i="1"/>
  <c r="T587" i="1"/>
  <c r="T267" i="1"/>
  <c r="L213" i="1" l="1"/>
  <c r="O213" i="1" s="1"/>
  <c r="P213" i="1" s="1"/>
  <c r="D214" i="1"/>
  <c r="G214" i="1" s="1"/>
  <c r="F213" i="1"/>
  <c r="X186" i="1"/>
  <c r="B186" i="1" s="1"/>
  <c r="C188" i="1"/>
  <c r="P187" i="1"/>
  <c r="Z266" i="1"/>
  <c r="C266" i="1"/>
  <c r="T588" i="1"/>
  <c r="T268" i="1"/>
  <c r="J215" i="1"/>
  <c r="K215" i="1" s="1"/>
  <c r="E215" i="1" s="1"/>
  <c r="M215" i="1"/>
  <c r="N215" i="1" s="1"/>
  <c r="I216" i="1"/>
  <c r="A267" i="1"/>
  <c r="Q267" i="1" s="1"/>
  <c r="R267" i="1" s="1"/>
  <c r="S267" i="1" s="1"/>
  <c r="H266" i="1"/>
  <c r="W198" i="1"/>
  <c r="X198" i="1" s="1"/>
  <c r="B198" i="1" s="1"/>
  <c r="U199" i="1"/>
  <c r="L214" i="1" l="1"/>
  <c r="O214" i="1" s="1"/>
  <c r="P214" i="1" s="1"/>
  <c r="D215" i="1"/>
  <c r="G215" i="1" s="1"/>
  <c r="F214" i="1"/>
  <c r="C189" i="1"/>
  <c r="P188" i="1"/>
  <c r="X187" i="1"/>
  <c r="B187" i="1" s="1"/>
  <c r="J216" i="1"/>
  <c r="K216" i="1" s="1"/>
  <c r="E216" i="1" s="1"/>
  <c r="M216" i="1"/>
  <c r="N216" i="1" s="1"/>
  <c r="I217" i="1"/>
  <c r="W199" i="1"/>
  <c r="X199" i="1" s="1"/>
  <c r="B199" i="1" s="1"/>
  <c r="U200" i="1"/>
  <c r="T269" i="1"/>
  <c r="T589" i="1"/>
  <c r="Z267" i="1"/>
  <c r="C267" i="1"/>
  <c r="H267" i="1"/>
  <c r="A268" i="1"/>
  <c r="Q268" i="1" s="1"/>
  <c r="R268" i="1" s="1"/>
  <c r="S268" i="1" s="1"/>
  <c r="L215" i="1" l="1"/>
  <c r="O215" i="1" s="1"/>
  <c r="P215" i="1" s="1"/>
  <c r="D216" i="1"/>
  <c r="G216" i="1" s="1"/>
  <c r="F215" i="1"/>
  <c r="X188" i="1"/>
  <c r="B188" i="1" s="1"/>
  <c r="C190" i="1"/>
  <c r="P189" i="1"/>
  <c r="A269" i="1"/>
  <c r="Q269" i="1" s="1"/>
  <c r="R269" i="1" s="1"/>
  <c r="S269" i="1" s="1"/>
  <c r="H268" i="1"/>
  <c r="T270" i="1"/>
  <c r="J217" i="1"/>
  <c r="K217" i="1" s="1"/>
  <c r="E217" i="1" s="1"/>
  <c r="M217" i="1"/>
  <c r="N217" i="1" s="1"/>
  <c r="I218" i="1"/>
  <c r="W200" i="1"/>
  <c r="X200" i="1" s="1"/>
  <c r="B200" i="1" s="1"/>
  <c r="U201" i="1"/>
  <c r="Z268" i="1"/>
  <c r="C268" i="1"/>
  <c r="T590" i="1"/>
  <c r="L216" i="1" l="1"/>
  <c r="O216" i="1" s="1"/>
  <c r="P216" i="1" s="1"/>
  <c r="D217" i="1"/>
  <c r="G217" i="1" s="1"/>
  <c r="F216" i="1"/>
  <c r="X189" i="1"/>
  <c r="B189" i="1" s="1"/>
  <c r="C191" i="1"/>
  <c r="P190" i="1"/>
  <c r="J218" i="1"/>
  <c r="K218" i="1" s="1"/>
  <c r="E218" i="1" s="1"/>
  <c r="M218" i="1"/>
  <c r="N218" i="1" s="1"/>
  <c r="I219" i="1"/>
  <c r="T271" i="1"/>
  <c r="Z269" i="1"/>
  <c r="C269" i="1"/>
  <c r="T591" i="1"/>
  <c r="W201" i="1"/>
  <c r="X201" i="1" s="1"/>
  <c r="B201" i="1" s="1"/>
  <c r="U202" i="1"/>
  <c r="A270" i="1"/>
  <c r="Q270" i="1" s="1"/>
  <c r="R270" i="1" s="1"/>
  <c r="S270" i="1" s="1"/>
  <c r="H269" i="1"/>
  <c r="L217" i="1" l="1"/>
  <c r="O217" i="1" s="1"/>
  <c r="P217" i="1" s="1"/>
  <c r="D218" i="1"/>
  <c r="G218" i="1" s="1"/>
  <c r="F217" i="1"/>
  <c r="X190" i="1"/>
  <c r="B190" i="1" s="1"/>
  <c r="C192" i="1"/>
  <c r="P191" i="1"/>
  <c r="A271" i="1"/>
  <c r="Q271" i="1" s="1"/>
  <c r="R271" i="1" s="1"/>
  <c r="S271" i="1" s="1"/>
  <c r="H270" i="1"/>
  <c r="T592" i="1"/>
  <c r="J219" i="1"/>
  <c r="K219" i="1" s="1"/>
  <c r="E219" i="1" s="1"/>
  <c r="M219" i="1"/>
  <c r="N219" i="1" s="1"/>
  <c r="I220" i="1"/>
  <c r="C270" i="1"/>
  <c r="Z270" i="1"/>
  <c r="W202" i="1"/>
  <c r="X202" i="1" s="1"/>
  <c r="B202" i="1" s="1"/>
  <c r="U203" i="1"/>
  <c r="T272" i="1"/>
  <c r="L218" i="1" l="1"/>
  <c r="O218" i="1" s="1"/>
  <c r="P218" i="1" s="1"/>
  <c r="D219" i="1"/>
  <c r="G219" i="1" s="1"/>
  <c r="F218" i="1"/>
  <c r="C193" i="1"/>
  <c r="P192" i="1"/>
  <c r="X191" i="1"/>
  <c r="B191" i="1" s="1"/>
  <c r="T593" i="1"/>
  <c r="W203" i="1"/>
  <c r="X203" i="1" s="1"/>
  <c r="B203" i="1" s="1"/>
  <c r="U204" i="1"/>
  <c r="Z271" i="1"/>
  <c r="C271" i="1"/>
  <c r="J220" i="1"/>
  <c r="K220" i="1" s="1"/>
  <c r="E220" i="1" s="1"/>
  <c r="M220" i="1"/>
  <c r="N220" i="1" s="1"/>
  <c r="I221" i="1"/>
  <c r="T273" i="1"/>
  <c r="H271" i="1"/>
  <c r="A272" i="1"/>
  <c r="Q272" i="1" s="1"/>
  <c r="R272" i="1" s="1"/>
  <c r="S272" i="1" s="1"/>
  <c r="L219" i="1" l="1"/>
  <c r="O219" i="1" s="1"/>
  <c r="P219" i="1" s="1"/>
  <c r="D220" i="1"/>
  <c r="G220" i="1" s="1"/>
  <c r="F219" i="1"/>
  <c r="X192" i="1"/>
  <c r="B192" i="1" s="1"/>
  <c r="C194" i="1"/>
  <c r="P194" i="1" s="1"/>
  <c r="P193" i="1"/>
  <c r="A273" i="1"/>
  <c r="Q273" i="1" s="1"/>
  <c r="R273" i="1" s="1"/>
  <c r="S273" i="1" s="1"/>
  <c r="H272" i="1"/>
  <c r="T274" i="1"/>
  <c r="T594" i="1"/>
  <c r="J221" i="1"/>
  <c r="K221" i="1" s="1"/>
  <c r="E221" i="1" s="1"/>
  <c r="M221" i="1"/>
  <c r="N221" i="1" s="1"/>
  <c r="I222" i="1"/>
  <c r="W204" i="1"/>
  <c r="X204" i="1" s="1"/>
  <c r="B204" i="1" s="1"/>
  <c r="U205" i="1"/>
  <c r="Z272" i="1"/>
  <c r="C272" i="1"/>
  <c r="L220" i="1" l="1"/>
  <c r="O220" i="1" s="1"/>
  <c r="P220" i="1" s="1"/>
  <c r="D221" i="1"/>
  <c r="G221" i="1" s="1"/>
  <c r="F220" i="1"/>
  <c r="X194" i="1"/>
  <c r="X193" i="1"/>
  <c r="B193" i="1" s="1"/>
  <c r="W205" i="1"/>
  <c r="X205" i="1" s="1"/>
  <c r="B205" i="1" s="1"/>
  <c r="U206" i="1"/>
  <c r="J222" i="1"/>
  <c r="K222" i="1" s="1"/>
  <c r="E222" i="1" s="1"/>
  <c r="M222" i="1"/>
  <c r="N222" i="1" s="1"/>
  <c r="I223" i="1"/>
  <c r="A274" i="1"/>
  <c r="Q274" i="1" s="1"/>
  <c r="R274" i="1" s="1"/>
  <c r="S274" i="1" s="1"/>
  <c r="H273" i="1"/>
  <c r="T595" i="1"/>
  <c r="T275" i="1"/>
  <c r="Z273" i="1"/>
  <c r="C273" i="1"/>
  <c r="B194" i="1" l="1"/>
  <c r="L221" i="1"/>
  <c r="O221" i="1" s="1"/>
  <c r="P221" i="1" s="1"/>
  <c r="D222" i="1"/>
  <c r="L222" i="1" s="1"/>
  <c r="O222" i="1" s="1"/>
  <c r="P222" i="1" s="1"/>
  <c r="F221" i="1"/>
  <c r="A275" i="1"/>
  <c r="Q275" i="1" s="1"/>
  <c r="R275" i="1" s="1"/>
  <c r="S275" i="1" s="1"/>
  <c r="H274" i="1"/>
  <c r="J223" i="1"/>
  <c r="K223" i="1" s="1"/>
  <c r="E223" i="1" s="1"/>
  <c r="M223" i="1"/>
  <c r="N223" i="1" s="1"/>
  <c r="I224" i="1"/>
  <c r="W206" i="1"/>
  <c r="X206" i="1" s="1"/>
  <c r="B206" i="1" s="1"/>
  <c r="U207" i="1"/>
  <c r="C274" i="1"/>
  <c r="Z274" i="1"/>
  <c r="T276" i="1"/>
  <c r="T596" i="1"/>
  <c r="D223" i="1" l="1"/>
  <c r="G223" i="1" s="1"/>
  <c r="G222" i="1"/>
  <c r="F222" i="1"/>
  <c r="T597" i="1"/>
  <c r="J224" i="1"/>
  <c r="K224" i="1" s="1"/>
  <c r="E224" i="1" s="1"/>
  <c r="I225" i="1"/>
  <c r="Z275" i="1"/>
  <c r="C275" i="1"/>
  <c r="T277" i="1"/>
  <c r="H275" i="1"/>
  <c r="A276" i="1"/>
  <c r="Q276" i="1" s="1"/>
  <c r="R276" i="1" s="1"/>
  <c r="S276" i="1" s="1"/>
  <c r="W207" i="1"/>
  <c r="X207" i="1" s="1"/>
  <c r="B207" i="1" s="1"/>
  <c r="U208" i="1"/>
  <c r="L223" i="1" l="1"/>
  <c r="O223" i="1" s="1"/>
  <c r="P223" i="1" s="1"/>
  <c r="F223" i="1"/>
  <c r="D224" i="1"/>
  <c r="G224" i="1" s="1"/>
  <c r="A277" i="1"/>
  <c r="Q277" i="1" s="1"/>
  <c r="R277" i="1" s="1"/>
  <c r="S277" i="1" s="1"/>
  <c r="H276" i="1"/>
  <c r="T278" i="1"/>
  <c r="W208" i="1"/>
  <c r="X208" i="1" s="1"/>
  <c r="B208" i="1" s="1"/>
  <c r="U209" i="1"/>
  <c r="J225" i="1"/>
  <c r="K225" i="1" s="1"/>
  <c r="E225" i="1" s="1"/>
  <c r="I226" i="1"/>
  <c r="Z276" i="1"/>
  <c r="C276" i="1"/>
  <c r="T598" i="1"/>
  <c r="M224" i="1" l="1"/>
  <c r="N224" i="1" s="1"/>
  <c r="L224" i="1"/>
  <c r="D225" i="1"/>
  <c r="L225" i="1" s="1"/>
  <c r="F224" i="1"/>
  <c r="T599" i="1"/>
  <c r="Z277" i="1"/>
  <c r="C277" i="1"/>
  <c r="J226" i="1"/>
  <c r="K226" i="1" s="1"/>
  <c r="E226" i="1" s="1"/>
  <c r="I227" i="1"/>
  <c r="W209" i="1"/>
  <c r="X209" i="1" s="1"/>
  <c r="B209" i="1" s="1"/>
  <c r="U210" i="1"/>
  <c r="A278" i="1"/>
  <c r="Q278" i="1" s="1"/>
  <c r="R278" i="1" s="1"/>
  <c r="S278" i="1" s="1"/>
  <c r="H277" i="1"/>
  <c r="T279" i="1"/>
  <c r="M225" i="1" l="1"/>
  <c r="N225" i="1" s="1"/>
  <c r="O225" i="1" s="1"/>
  <c r="P225" i="1" s="1"/>
  <c r="O224" i="1"/>
  <c r="P224" i="1" s="1"/>
  <c r="D226" i="1"/>
  <c r="L226" i="1" s="1"/>
  <c r="F225" i="1"/>
  <c r="G225" i="1"/>
  <c r="T280" i="1"/>
  <c r="C278" i="1"/>
  <c r="Z278" i="1"/>
  <c r="J227" i="1"/>
  <c r="K227" i="1" s="1"/>
  <c r="E227" i="1" s="1"/>
  <c r="I228" i="1"/>
  <c r="A279" i="1"/>
  <c r="Q279" i="1" s="1"/>
  <c r="R279" i="1" s="1"/>
  <c r="S279" i="1" s="1"/>
  <c r="H278" i="1"/>
  <c r="T600" i="1"/>
  <c r="W210" i="1"/>
  <c r="X210" i="1" s="1"/>
  <c r="B210" i="1" s="1"/>
  <c r="U211" i="1"/>
  <c r="M226" i="1" l="1"/>
  <c r="N226" i="1" s="1"/>
  <c r="O226" i="1" s="1"/>
  <c r="P226" i="1" s="1"/>
  <c r="D227" i="1"/>
  <c r="L227" i="1" s="1"/>
  <c r="F226" i="1"/>
  <c r="G226" i="1"/>
  <c r="W211" i="1"/>
  <c r="X211" i="1" s="1"/>
  <c r="B211" i="1" s="1"/>
  <c r="U212" i="1"/>
  <c r="H279" i="1"/>
  <c r="A280" i="1"/>
  <c r="Q280" i="1" s="1"/>
  <c r="R280" i="1" s="1"/>
  <c r="S280" i="1" s="1"/>
  <c r="J228" i="1"/>
  <c r="K228" i="1" s="1"/>
  <c r="E228" i="1" s="1"/>
  <c r="I229" i="1"/>
  <c r="T601" i="1"/>
  <c r="Z279" i="1"/>
  <c r="C279" i="1"/>
  <c r="T281" i="1"/>
  <c r="M227" i="1" l="1"/>
  <c r="N227" i="1" s="1"/>
  <c r="O227" i="1" s="1"/>
  <c r="P227" i="1" s="1"/>
  <c r="D228" i="1"/>
  <c r="F227" i="1"/>
  <c r="G227" i="1"/>
  <c r="W212" i="1"/>
  <c r="X212" i="1" s="1"/>
  <c r="B212" i="1" s="1"/>
  <c r="U213" i="1"/>
  <c r="T282" i="1"/>
  <c r="T602" i="1"/>
  <c r="Z280" i="1"/>
  <c r="C280" i="1"/>
  <c r="J229" i="1"/>
  <c r="K229" i="1" s="1"/>
  <c r="E229" i="1" s="1"/>
  <c r="I230" i="1"/>
  <c r="A281" i="1"/>
  <c r="Q281" i="1" s="1"/>
  <c r="R281" i="1" s="1"/>
  <c r="S281" i="1" s="1"/>
  <c r="H280" i="1"/>
  <c r="M228" i="1" l="1"/>
  <c r="N228" i="1" s="1"/>
  <c r="N229" i="1" s="1"/>
  <c r="D229" i="1"/>
  <c r="L229" i="1" s="1"/>
  <c r="F228" i="1"/>
  <c r="L228" i="1"/>
  <c r="G228" i="1"/>
  <c r="T603" i="1"/>
  <c r="W213" i="1"/>
  <c r="X213" i="1" s="1"/>
  <c r="B213" i="1" s="1"/>
  <c r="U214" i="1"/>
  <c r="Z281" i="1"/>
  <c r="C281" i="1"/>
  <c r="A282" i="1"/>
  <c r="Q282" i="1" s="1"/>
  <c r="R282" i="1" s="1"/>
  <c r="S282" i="1" s="1"/>
  <c r="H281" i="1"/>
  <c r="J230" i="1"/>
  <c r="K230" i="1" s="1"/>
  <c r="E230" i="1" s="1"/>
  <c r="I231" i="1"/>
  <c r="T283" i="1"/>
  <c r="M229" i="1" l="1"/>
  <c r="M230" i="1" s="1"/>
  <c r="M231" i="1" s="1"/>
  <c r="O228" i="1"/>
  <c r="P228" i="1" s="1"/>
  <c r="D230" i="1"/>
  <c r="L230" i="1" s="1"/>
  <c r="F229" i="1"/>
  <c r="G229" i="1"/>
  <c r="N230" i="1"/>
  <c r="O229" i="1"/>
  <c r="P229" i="1" s="1"/>
  <c r="Z282" i="1"/>
  <c r="C282" i="1"/>
  <c r="T604" i="1"/>
  <c r="T284" i="1"/>
  <c r="J231" i="1"/>
  <c r="K231" i="1" s="1"/>
  <c r="E231" i="1" s="1"/>
  <c r="I232" i="1"/>
  <c r="A283" i="1"/>
  <c r="Q283" i="1" s="1"/>
  <c r="R283" i="1" s="1"/>
  <c r="S283" i="1" s="1"/>
  <c r="H282" i="1"/>
  <c r="W214" i="1"/>
  <c r="X214" i="1" s="1"/>
  <c r="B214" i="1" s="1"/>
  <c r="U215" i="1"/>
  <c r="O230" i="1" l="1"/>
  <c r="P230" i="1" s="1"/>
  <c r="D231" i="1"/>
  <c r="F230" i="1"/>
  <c r="G230" i="1"/>
  <c r="N231" i="1"/>
  <c r="Z283" i="1"/>
  <c r="C283" i="1"/>
  <c r="H283" i="1"/>
  <c r="A284" i="1"/>
  <c r="Q284" i="1" s="1"/>
  <c r="R284" i="1" s="1"/>
  <c r="S284" i="1" s="1"/>
  <c r="T605" i="1"/>
  <c r="J232" i="1"/>
  <c r="K232" i="1" s="1"/>
  <c r="E232" i="1" s="1"/>
  <c r="M232" i="1"/>
  <c r="I233" i="1"/>
  <c r="W215" i="1"/>
  <c r="X215" i="1" s="1"/>
  <c r="B215" i="1" s="1"/>
  <c r="U216" i="1"/>
  <c r="T285" i="1"/>
  <c r="N232" i="1" l="1"/>
  <c r="D232" i="1"/>
  <c r="L232" i="1" s="1"/>
  <c r="F231" i="1"/>
  <c r="G231" i="1"/>
  <c r="L231" i="1"/>
  <c r="O231" i="1" s="1"/>
  <c r="P231" i="1" s="1"/>
  <c r="T286" i="1"/>
  <c r="J233" i="1"/>
  <c r="K233" i="1" s="1"/>
  <c r="E233" i="1" s="1"/>
  <c r="M233" i="1"/>
  <c r="I234" i="1"/>
  <c r="A285" i="1"/>
  <c r="Q285" i="1" s="1"/>
  <c r="R285" i="1" s="1"/>
  <c r="S285" i="1" s="1"/>
  <c r="H284" i="1"/>
  <c r="W216" i="1"/>
  <c r="X216" i="1" s="1"/>
  <c r="B216" i="1" s="1"/>
  <c r="U217" i="1"/>
  <c r="T606" i="1"/>
  <c r="Z284" i="1"/>
  <c r="C284" i="1"/>
  <c r="N233" i="1" l="1"/>
  <c r="O232" i="1"/>
  <c r="P232" i="1" s="1"/>
  <c r="D233" i="1"/>
  <c r="L233" i="1" s="1"/>
  <c r="F232" i="1"/>
  <c r="G232" i="1"/>
  <c r="Z285" i="1"/>
  <c r="C285" i="1"/>
  <c r="T607" i="1"/>
  <c r="A286" i="1"/>
  <c r="Q286" i="1" s="1"/>
  <c r="R286" i="1" s="1"/>
  <c r="S286" i="1" s="1"/>
  <c r="H285" i="1"/>
  <c r="W217" i="1"/>
  <c r="X217" i="1" s="1"/>
  <c r="B217" i="1" s="1"/>
  <c r="U218" i="1"/>
  <c r="J234" i="1"/>
  <c r="K234" i="1" s="1"/>
  <c r="E234" i="1" s="1"/>
  <c r="M234" i="1"/>
  <c r="I235" i="1"/>
  <c r="T287" i="1"/>
  <c r="N234" i="1" l="1"/>
  <c r="O233" i="1"/>
  <c r="P233" i="1" s="1"/>
  <c r="D234" i="1"/>
  <c r="L234" i="1" s="1"/>
  <c r="F233" i="1"/>
  <c r="G233" i="1"/>
  <c r="T288" i="1"/>
  <c r="W218" i="1"/>
  <c r="X218" i="1" s="1"/>
  <c r="B218" i="1" s="1"/>
  <c r="U219" i="1"/>
  <c r="J235" i="1"/>
  <c r="K235" i="1" s="1"/>
  <c r="E235" i="1" s="1"/>
  <c r="M235" i="1"/>
  <c r="I236" i="1"/>
  <c r="T608" i="1"/>
  <c r="C286" i="1"/>
  <c r="Z286" i="1"/>
  <c r="A287" i="1"/>
  <c r="Q287" i="1" s="1"/>
  <c r="R287" i="1" s="1"/>
  <c r="S287" i="1" s="1"/>
  <c r="H286" i="1"/>
  <c r="O234" i="1" l="1"/>
  <c r="P234" i="1" s="1"/>
  <c r="N235" i="1"/>
  <c r="D235" i="1"/>
  <c r="L235" i="1" s="1"/>
  <c r="F234" i="1"/>
  <c r="G234" i="1"/>
  <c r="A288" i="1"/>
  <c r="Q288" i="1" s="1"/>
  <c r="R288" i="1" s="1"/>
  <c r="S288" i="1" s="1"/>
  <c r="H287" i="1"/>
  <c r="J236" i="1"/>
  <c r="K236" i="1" s="1"/>
  <c r="E236" i="1" s="1"/>
  <c r="M236" i="1"/>
  <c r="I237" i="1"/>
  <c r="W219" i="1"/>
  <c r="X219" i="1" s="1"/>
  <c r="B219" i="1" s="1"/>
  <c r="U220" i="1"/>
  <c r="C287" i="1"/>
  <c r="Z287" i="1"/>
  <c r="T289" i="1"/>
  <c r="T609" i="1"/>
  <c r="O235" i="1" l="1"/>
  <c r="P235" i="1" s="1"/>
  <c r="N236" i="1"/>
  <c r="D236" i="1"/>
  <c r="L236" i="1" s="1"/>
  <c r="F235" i="1"/>
  <c r="G235" i="1"/>
  <c r="T290" i="1"/>
  <c r="C288" i="1"/>
  <c r="Z288" i="1"/>
  <c r="W220" i="1"/>
  <c r="X220" i="1" s="1"/>
  <c r="B220" i="1" s="1"/>
  <c r="U221" i="1"/>
  <c r="T610" i="1"/>
  <c r="J237" i="1"/>
  <c r="K237" i="1" s="1"/>
  <c r="E237" i="1" s="1"/>
  <c r="M237" i="1"/>
  <c r="I238" i="1"/>
  <c r="A289" i="1"/>
  <c r="Q289" i="1" s="1"/>
  <c r="R289" i="1" s="1"/>
  <c r="S289" i="1" s="1"/>
  <c r="H288" i="1"/>
  <c r="N237" i="1" l="1"/>
  <c r="O236" i="1"/>
  <c r="P236" i="1" s="1"/>
  <c r="D237" i="1"/>
  <c r="L237" i="1" s="1"/>
  <c r="F236" i="1"/>
  <c r="G236" i="1"/>
  <c r="Z289" i="1"/>
  <c r="C289" i="1"/>
  <c r="T291" i="1"/>
  <c r="H289" i="1"/>
  <c r="A290" i="1"/>
  <c r="Q290" i="1" s="1"/>
  <c r="R290" i="1" s="1"/>
  <c r="S290" i="1" s="1"/>
  <c r="W221" i="1"/>
  <c r="X221" i="1" s="1"/>
  <c r="B221" i="1" s="1"/>
  <c r="U222" i="1"/>
  <c r="J238" i="1"/>
  <c r="K238" i="1" s="1"/>
  <c r="E238" i="1" s="1"/>
  <c r="M238" i="1"/>
  <c r="I239" i="1"/>
  <c r="T611" i="1"/>
  <c r="O237" i="1" l="1"/>
  <c r="P237" i="1" s="1"/>
  <c r="N238" i="1"/>
  <c r="D238" i="1"/>
  <c r="F237" i="1"/>
  <c r="G237" i="1"/>
  <c r="J239" i="1"/>
  <c r="K239" i="1" s="1"/>
  <c r="E239" i="1" s="1"/>
  <c r="M239" i="1"/>
  <c r="I240" i="1"/>
  <c r="W222" i="1"/>
  <c r="X222" i="1" s="1"/>
  <c r="B222" i="1" s="1"/>
  <c r="U223" i="1"/>
  <c r="A291" i="1"/>
  <c r="Q291" i="1" s="1"/>
  <c r="R291" i="1" s="1"/>
  <c r="S291" i="1" s="1"/>
  <c r="H290" i="1"/>
  <c r="Z290" i="1"/>
  <c r="C290" i="1"/>
  <c r="T292" i="1"/>
  <c r="T612" i="1"/>
  <c r="N239" i="1" l="1"/>
  <c r="D239" i="1"/>
  <c r="F238" i="1"/>
  <c r="L238" i="1"/>
  <c r="O238" i="1" s="1"/>
  <c r="P238" i="1" s="1"/>
  <c r="G238" i="1"/>
  <c r="Z291" i="1"/>
  <c r="C291" i="1"/>
  <c r="J240" i="1"/>
  <c r="K240" i="1" s="1"/>
  <c r="E240" i="1" s="1"/>
  <c r="M240" i="1"/>
  <c r="I241" i="1"/>
  <c r="T293" i="1"/>
  <c r="A292" i="1"/>
  <c r="Q292" i="1" s="1"/>
  <c r="R292" i="1" s="1"/>
  <c r="S292" i="1" s="1"/>
  <c r="H291" i="1"/>
  <c r="W223" i="1"/>
  <c r="X223" i="1" s="1"/>
  <c r="B223" i="1" s="1"/>
  <c r="U224" i="1"/>
  <c r="T613" i="1"/>
  <c r="N240" i="1" l="1"/>
  <c r="D240" i="1"/>
  <c r="G240" i="1" s="1"/>
  <c r="F239" i="1"/>
  <c r="L239" i="1"/>
  <c r="O239" i="1" s="1"/>
  <c r="P239" i="1" s="1"/>
  <c r="G239" i="1"/>
  <c r="J241" i="1"/>
  <c r="K241" i="1" s="1"/>
  <c r="E241" i="1" s="1"/>
  <c r="M241" i="1"/>
  <c r="I242" i="1"/>
  <c r="C292" i="1"/>
  <c r="Z292" i="1"/>
  <c r="W224" i="1"/>
  <c r="X224" i="1" s="1"/>
  <c r="B224" i="1" s="1"/>
  <c r="U225" i="1"/>
  <c r="A293" i="1"/>
  <c r="Q293" i="1" s="1"/>
  <c r="R293" i="1" s="1"/>
  <c r="S293" i="1" s="1"/>
  <c r="H292" i="1"/>
  <c r="T614" i="1"/>
  <c r="T294" i="1"/>
  <c r="N241" i="1" l="1"/>
  <c r="L240" i="1"/>
  <c r="O240" i="1" s="1"/>
  <c r="P240" i="1" s="1"/>
  <c r="D241" i="1"/>
  <c r="G241" i="1" s="1"/>
  <c r="F240" i="1"/>
  <c r="Z293" i="1"/>
  <c r="C293" i="1"/>
  <c r="T295" i="1"/>
  <c r="H293" i="1"/>
  <c r="A294" i="1"/>
  <c r="Q294" i="1" s="1"/>
  <c r="R294" i="1" s="1"/>
  <c r="S294" i="1" s="1"/>
  <c r="M242" i="1"/>
  <c r="J242" i="1"/>
  <c r="K242" i="1" s="1"/>
  <c r="E242" i="1" s="1"/>
  <c r="I243" i="1"/>
  <c r="T615" i="1"/>
  <c r="W225" i="1"/>
  <c r="X225" i="1" s="1"/>
  <c r="B225" i="1" s="1"/>
  <c r="U226" i="1"/>
  <c r="N242" i="1" l="1"/>
  <c r="L241" i="1"/>
  <c r="O241" i="1" s="1"/>
  <c r="P241" i="1" s="1"/>
  <c r="D242" i="1"/>
  <c r="G242" i="1" s="1"/>
  <c r="F241" i="1"/>
  <c r="W226" i="1"/>
  <c r="X226" i="1" s="1"/>
  <c r="B226" i="1" s="1"/>
  <c r="U227" i="1"/>
  <c r="J243" i="1"/>
  <c r="K243" i="1" s="1"/>
  <c r="E243" i="1" s="1"/>
  <c r="M243" i="1"/>
  <c r="I244" i="1"/>
  <c r="A295" i="1"/>
  <c r="Q295" i="1" s="1"/>
  <c r="R295" i="1" s="1"/>
  <c r="S295" i="1" s="1"/>
  <c r="H294" i="1"/>
  <c r="T296" i="1"/>
  <c r="T616" i="1"/>
  <c r="Z294" i="1"/>
  <c r="C294" i="1"/>
  <c r="N243" i="1" l="1"/>
  <c r="L242" i="1"/>
  <c r="O242" i="1" s="1"/>
  <c r="P242" i="1" s="1"/>
  <c r="D243" i="1"/>
  <c r="G243" i="1" s="1"/>
  <c r="F242" i="1"/>
  <c r="Z295" i="1"/>
  <c r="C295" i="1"/>
  <c r="A296" i="1"/>
  <c r="Q296" i="1" s="1"/>
  <c r="R296" i="1" s="1"/>
  <c r="S296" i="1" s="1"/>
  <c r="H295" i="1"/>
  <c r="T297" i="1"/>
  <c r="T617" i="1"/>
  <c r="J244" i="1"/>
  <c r="K244" i="1" s="1"/>
  <c r="E244" i="1" s="1"/>
  <c r="M244" i="1"/>
  <c r="I245" i="1"/>
  <c r="W227" i="1"/>
  <c r="X227" i="1" s="1"/>
  <c r="B227" i="1" s="1"/>
  <c r="U228" i="1"/>
  <c r="N244" i="1" l="1"/>
  <c r="D244" i="1"/>
  <c r="G244" i="1" s="1"/>
  <c r="F243" i="1"/>
  <c r="L243" i="1"/>
  <c r="O243" i="1" s="1"/>
  <c r="P243" i="1" s="1"/>
  <c r="J245" i="1"/>
  <c r="K245" i="1" s="1"/>
  <c r="E245" i="1" s="1"/>
  <c r="M245" i="1"/>
  <c r="I246" i="1"/>
  <c r="T298" i="1"/>
  <c r="C296" i="1"/>
  <c r="Z296" i="1"/>
  <c r="T618" i="1"/>
  <c r="A297" i="1"/>
  <c r="Q297" i="1" s="1"/>
  <c r="R297" i="1" s="1"/>
  <c r="S297" i="1" s="1"/>
  <c r="H296" i="1"/>
  <c r="W228" i="1"/>
  <c r="X228" i="1" s="1"/>
  <c r="B228" i="1" s="1"/>
  <c r="U229" i="1"/>
  <c r="N245" i="1" l="1"/>
  <c r="L244" i="1"/>
  <c r="O244" i="1" s="1"/>
  <c r="P244" i="1" s="1"/>
  <c r="D245" i="1"/>
  <c r="G245" i="1" s="1"/>
  <c r="F244" i="1"/>
  <c r="Z297" i="1"/>
  <c r="C297" i="1"/>
  <c r="H297" i="1"/>
  <c r="A298" i="1"/>
  <c r="Q298" i="1" s="1"/>
  <c r="R298" i="1" s="1"/>
  <c r="S298" i="1" s="1"/>
  <c r="M246" i="1"/>
  <c r="J246" i="1"/>
  <c r="K246" i="1" s="1"/>
  <c r="E246" i="1" s="1"/>
  <c r="I247" i="1"/>
  <c r="W229" i="1"/>
  <c r="X229" i="1" s="1"/>
  <c r="B229" i="1" s="1"/>
  <c r="U230" i="1"/>
  <c r="T619" i="1"/>
  <c r="T299" i="1"/>
  <c r="N246" i="1" l="1"/>
  <c r="L245" i="1"/>
  <c r="O245" i="1" s="1"/>
  <c r="P245" i="1" s="1"/>
  <c r="D246" i="1"/>
  <c r="G246" i="1" s="1"/>
  <c r="F245" i="1"/>
  <c r="Z298" i="1"/>
  <c r="C298" i="1"/>
  <c r="T620" i="1"/>
  <c r="W230" i="1"/>
  <c r="X230" i="1" s="1"/>
  <c r="B230" i="1" s="1"/>
  <c r="U231" i="1"/>
  <c r="A299" i="1"/>
  <c r="Q299" i="1" s="1"/>
  <c r="R299" i="1" s="1"/>
  <c r="S299" i="1" s="1"/>
  <c r="H298" i="1"/>
  <c r="T300" i="1"/>
  <c r="M247" i="1"/>
  <c r="J247" i="1"/>
  <c r="K247" i="1" s="1"/>
  <c r="E247" i="1" s="1"/>
  <c r="I248" i="1"/>
  <c r="N247" i="1" l="1"/>
  <c r="L246" i="1"/>
  <c r="O246" i="1" s="1"/>
  <c r="P246" i="1" s="1"/>
  <c r="D247" i="1"/>
  <c r="G247" i="1" s="1"/>
  <c r="F246" i="1"/>
  <c r="A300" i="1"/>
  <c r="Q300" i="1" s="1"/>
  <c r="R300" i="1" s="1"/>
  <c r="S300" i="1" s="1"/>
  <c r="H299" i="1"/>
  <c r="T621" i="1"/>
  <c r="W231" i="1"/>
  <c r="X231" i="1" s="1"/>
  <c r="B231" i="1" s="1"/>
  <c r="U232" i="1"/>
  <c r="M248" i="1"/>
  <c r="J248" i="1"/>
  <c r="K248" i="1" s="1"/>
  <c r="E248" i="1" s="1"/>
  <c r="I249" i="1"/>
  <c r="T301" i="1"/>
  <c r="Z299" i="1"/>
  <c r="C299" i="1"/>
  <c r="N248" i="1" l="1"/>
  <c r="L247" i="1"/>
  <c r="O247" i="1" s="1"/>
  <c r="P247" i="1" s="1"/>
  <c r="D248" i="1"/>
  <c r="G248" i="1" s="1"/>
  <c r="F247" i="1"/>
  <c r="T302" i="1"/>
  <c r="J249" i="1"/>
  <c r="K249" i="1" s="1"/>
  <c r="E249" i="1" s="1"/>
  <c r="M249" i="1"/>
  <c r="I250" i="1"/>
  <c r="W232" i="1"/>
  <c r="X232" i="1" s="1"/>
  <c r="B232" i="1" s="1"/>
  <c r="U233" i="1"/>
  <c r="Z300" i="1"/>
  <c r="C300" i="1"/>
  <c r="T622" i="1"/>
  <c r="A301" i="1"/>
  <c r="Q301" i="1" s="1"/>
  <c r="R301" i="1" s="1"/>
  <c r="S301" i="1" s="1"/>
  <c r="H300" i="1"/>
  <c r="N249" i="1" l="1"/>
  <c r="L248" i="1"/>
  <c r="O248" i="1" s="1"/>
  <c r="P248" i="1" s="1"/>
  <c r="D249" i="1"/>
  <c r="G249" i="1" s="1"/>
  <c r="F248" i="1"/>
  <c r="T623" i="1"/>
  <c r="T303" i="1"/>
  <c r="Z301" i="1"/>
  <c r="C301" i="1"/>
  <c r="W233" i="1"/>
  <c r="X233" i="1" s="1"/>
  <c r="B233" i="1" s="1"/>
  <c r="U234" i="1"/>
  <c r="H301" i="1"/>
  <c r="A302" i="1"/>
  <c r="Q302" i="1" s="1"/>
  <c r="R302" i="1" s="1"/>
  <c r="S302" i="1" s="1"/>
  <c r="J250" i="1"/>
  <c r="K250" i="1" s="1"/>
  <c r="E250" i="1" s="1"/>
  <c r="M250" i="1"/>
  <c r="I251" i="1"/>
  <c r="N250" i="1" l="1"/>
  <c r="D250" i="1"/>
  <c r="G250" i="1" s="1"/>
  <c r="F249" i="1"/>
  <c r="L249" i="1"/>
  <c r="O249" i="1" s="1"/>
  <c r="P249" i="1" s="1"/>
  <c r="Z302" i="1"/>
  <c r="C302" i="1"/>
  <c r="W234" i="1"/>
  <c r="X234" i="1" s="1"/>
  <c r="B234" i="1" s="1"/>
  <c r="U235" i="1"/>
  <c r="A303" i="1"/>
  <c r="Q303" i="1" s="1"/>
  <c r="R303" i="1" s="1"/>
  <c r="S303" i="1" s="1"/>
  <c r="H302" i="1"/>
  <c r="T304" i="1"/>
  <c r="J251" i="1"/>
  <c r="K251" i="1" s="1"/>
  <c r="E251" i="1" s="1"/>
  <c r="M251" i="1"/>
  <c r="I252" i="1"/>
  <c r="T624" i="1"/>
  <c r="N251" i="1" l="1"/>
  <c r="L250" i="1"/>
  <c r="O250" i="1" s="1"/>
  <c r="P250" i="1" s="1"/>
  <c r="D251" i="1"/>
  <c r="G251" i="1" s="1"/>
  <c r="F250" i="1"/>
  <c r="M252" i="1"/>
  <c r="J252" i="1"/>
  <c r="K252" i="1" s="1"/>
  <c r="E252" i="1" s="1"/>
  <c r="I253" i="1"/>
  <c r="T305" i="1"/>
  <c r="Z303" i="1"/>
  <c r="C303" i="1"/>
  <c r="A304" i="1"/>
  <c r="Q304" i="1" s="1"/>
  <c r="R304" i="1" s="1"/>
  <c r="S304" i="1" s="1"/>
  <c r="H303" i="1"/>
  <c r="W235" i="1"/>
  <c r="X235" i="1" s="1"/>
  <c r="B235" i="1" s="1"/>
  <c r="U236" i="1"/>
  <c r="T625" i="1"/>
  <c r="N252" i="1" l="1"/>
  <c r="L251" i="1"/>
  <c r="O251" i="1" s="1"/>
  <c r="P251" i="1" s="1"/>
  <c r="D252" i="1"/>
  <c r="G252" i="1" s="1"/>
  <c r="F251" i="1"/>
  <c r="T626" i="1"/>
  <c r="W236" i="1"/>
  <c r="X236" i="1" s="1"/>
  <c r="B236" i="1" s="1"/>
  <c r="U237" i="1"/>
  <c r="J253" i="1"/>
  <c r="K253" i="1" s="1"/>
  <c r="E253" i="1" s="1"/>
  <c r="M253" i="1"/>
  <c r="N253" i="1" s="1"/>
  <c r="I254" i="1"/>
  <c r="C304" i="1"/>
  <c r="Z304" i="1"/>
  <c r="A305" i="1"/>
  <c r="Q305" i="1" s="1"/>
  <c r="R305" i="1" s="1"/>
  <c r="S305" i="1" s="1"/>
  <c r="H304" i="1"/>
  <c r="T306" i="1"/>
  <c r="L252" i="1" l="1"/>
  <c r="O252" i="1" s="1"/>
  <c r="P252" i="1" s="1"/>
  <c r="D253" i="1"/>
  <c r="G253" i="1" s="1"/>
  <c r="F252" i="1"/>
  <c r="W237" i="1"/>
  <c r="X237" i="1" s="1"/>
  <c r="B237" i="1" s="1"/>
  <c r="U238" i="1"/>
  <c r="T307" i="1"/>
  <c r="Z305" i="1"/>
  <c r="C305" i="1"/>
  <c r="J254" i="1"/>
  <c r="K254" i="1" s="1"/>
  <c r="E254" i="1" s="1"/>
  <c r="M254" i="1"/>
  <c r="N254" i="1" s="1"/>
  <c r="I255" i="1"/>
  <c r="H305" i="1"/>
  <c r="A306" i="1"/>
  <c r="Q306" i="1" s="1"/>
  <c r="R306" i="1" s="1"/>
  <c r="S306" i="1" s="1"/>
  <c r="T627" i="1"/>
  <c r="D254" i="1" l="1"/>
  <c r="G254" i="1" s="1"/>
  <c r="L253" i="1"/>
  <c r="O253" i="1" s="1"/>
  <c r="P253" i="1" s="1"/>
  <c r="F253" i="1"/>
  <c r="Z306" i="1"/>
  <c r="C306" i="1"/>
  <c r="J255" i="1"/>
  <c r="K255" i="1" s="1"/>
  <c r="E255" i="1" s="1"/>
  <c r="I256" i="1"/>
  <c r="T628" i="1"/>
  <c r="A307" i="1"/>
  <c r="Q307" i="1" s="1"/>
  <c r="R307" i="1" s="1"/>
  <c r="S307" i="1" s="1"/>
  <c r="H306" i="1"/>
  <c r="T308" i="1"/>
  <c r="W238" i="1"/>
  <c r="X238" i="1" s="1"/>
  <c r="B238" i="1" s="1"/>
  <c r="U239" i="1"/>
  <c r="F254" i="1" l="1"/>
  <c r="L254" i="1"/>
  <c r="O254" i="1" s="1"/>
  <c r="P254" i="1" s="1"/>
  <c r="D255" i="1"/>
  <c r="G255" i="1" s="1"/>
  <c r="Z307" i="1"/>
  <c r="C307" i="1"/>
  <c r="J256" i="1"/>
  <c r="K256" i="1" s="1"/>
  <c r="E256" i="1" s="1"/>
  <c r="I257" i="1"/>
  <c r="W239" i="1"/>
  <c r="X239" i="1" s="1"/>
  <c r="B239" i="1" s="1"/>
  <c r="U240" i="1"/>
  <c r="A308" i="1"/>
  <c r="Q308" i="1" s="1"/>
  <c r="R308" i="1" s="1"/>
  <c r="S308" i="1" s="1"/>
  <c r="H307" i="1"/>
  <c r="T309" i="1"/>
  <c r="T629" i="1"/>
  <c r="M255" i="1" l="1"/>
  <c r="N255" i="1" s="1"/>
  <c r="L255" i="1"/>
  <c r="D256" i="1"/>
  <c r="L256" i="1" s="1"/>
  <c r="F255" i="1"/>
  <c r="T310" i="1"/>
  <c r="C308" i="1"/>
  <c r="Z308" i="1"/>
  <c r="J257" i="1"/>
  <c r="K257" i="1" s="1"/>
  <c r="E257" i="1" s="1"/>
  <c r="I258" i="1"/>
  <c r="A309" i="1"/>
  <c r="Q309" i="1" s="1"/>
  <c r="R309" i="1" s="1"/>
  <c r="S309" i="1" s="1"/>
  <c r="H308" i="1"/>
  <c r="T630" i="1"/>
  <c r="W240" i="1"/>
  <c r="X240" i="1" s="1"/>
  <c r="B240" i="1" s="1"/>
  <c r="U241" i="1"/>
  <c r="M256" i="1" l="1"/>
  <c r="N256" i="1" s="1"/>
  <c r="O256" i="1" s="1"/>
  <c r="P256" i="1" s="1"/>
  <c r="O255" i="1"/>
  <c r="P255" i="1" s="1"/>
  <c r="D257" i="1"/>
  <c r="G257" i="1" s="1"/>
  <c r="F256" i="1"/>
  <c r="G256" i="1"/>
  <c r="H309" i="1"/>
  <c r="A310" i="1"/>
  <c r="Q310" i="1" s="1"/>
  <c r="R310" i="1" s="1"/>
  <c r="S310" i="1" s="1"/>
  <c r="W241" i="1"/>
  <c r="X241" i="1" s="1"/>
  <c r="B241" i="1" s="1"/>
  <c r="U242" i="1"/>
  <c r="J258" i="1"/>
  <c r="K258" i="1" s="1"/>
  <c r="E258" i="1" s="1"/>
  <c r="I259" i="1"/>
  <c r="Z309" i="1"/>
  <c r="C309" i="1"/>
  <c r="T631" i="1"/>
  <c r="T311" i="1"/>
  <c r="M257" i="1" l="1"/>
  <c r="N257" i="1" s="1"/>
  <c r="L257" i="1"/>
  <c r="D258" i="1"/>
  <c r="G258" i="1" s="1"/>
  <c r="F257" i="1"/>
  <c r="A311" i="1"/>
  <c r="Q311" i="1" s="1"/>
  <c r="R311" i="1" s="1"/>
  <c r="S311" i="1" s="1"/>
  <c r="H310" i="1"/>
  <c r="T312" i="1"/>
  <c r="T632" i="1"/>
  <c r="W242" i="1"/>
  <c r="X242" i="1" s="1"/>
  <c r="B242" i="1" s="1"/>
  <c r="U243" i="1"/>
  <c r="J259" i="1"/>
  <c r="K259" i="1" s="1"/>
  <c r="E259" i="1" s="1"/>
  <c r="I260" i="1"/>
  <c r="Z310" i="1"/>
  <c r="C310" i="1"/>
  <c r="M258" i="1" l="1"/>
  <c r="N258" i="1" s="1"/>
  <c r="N259" i="1" s="1"/>
  <c r="O257" i="1"/>
  <c r="P257" i="1" s="1"/>
  <c r="L258" i="1"/>
  <c r="D259" i="1"/>
  <c r="G259" i="1" s="1"/>
  <c r="F258" i="1"/>
  <c r="T633" i="1"/>
  <c r="T313" i="1"/>
  <c r="Z311" i="1"/>
  <c r="C311" i="1"/>
  <c r="W243" i="1"/>
  <c r="X243" i="1" s="1"/>
  <c r="B243" i="1" s="1"/>
  <c r="U244" i="1"/>
  <c r="J260" i="1"/>
  <c r="K260" i="1" s="1"/>
  <c r="E260" i="1" s="1"/>
  <c r="I261" i="1"/>
  <c r="A312" i="1"/>
  <c r="Q312" i="1" s="1"/>
  <c r="R312" i="1" s="1"/>
  <c r="S312" i="1" s="1"/>
  <c r="H311" i="1"/>
  <c r="M259" i="1" l="1"/>
  <c r="M260" i="1" s="1"/>
  <c r="M261" i="1" s="1"/>
  <c r="O258" i="1"/>
  <c r="P258" i="1" s="1"/>
  <c r="D260" i="1"/>
  <c r="G260" i="1" s="1"/>
  <c r="F259" i="1"/>
  <c r="L259" i="1"/>
  <c r="O259" i="1" s="1"/>
  <c r="P259" i="1" s="1"/>
  <c r="N260" i="1"/>
  <c r="T634" i="1"/>
  <c r="C312" i="1"/>
  <c r="Z312" i="1"/>
  <c r="A313" i="1"/>
  <c r="Q313" i="1" s="1"/>
  <c r="R313" i="1" s="1"/>
  <c r="S313" i="1" s="1"/>
  <c r="H312" i="1"/>
  <c r="J261" i="1"/>
  <c r="K261" i="1" s="1"/>
  <c r="E261" i="1" s="1"/>
  <c r="I262" i="1"/>
  <c r="T314" i="1"/>
  <c r="W244" i="1"/>
  <c r="X244" i="1" s="1"/>
  <c r="B244" i="1" s="1"/>
  <c r="U245" i="1"/>
  <c r="L260" i="1" l="1"/>
  <c r="O260" i="1" s="1"/>
  <c r="P260" i="1" s="1"/>
  <c r="D261" i="1"/>
  <c r="G261" i="1" s="1"/>
  <c r="F260" i="1"/>
  <c r="N261" i="1"/>
  <c r="Z313" i="1"/>
  <c r="C313" i="1"/>
  <c r="J262" i="1"/>
  <c r="K262" i="1" s="1"/>
  <c r="E262" i="1" s="1"/>
  <c r="M262" i="1"/>
  <c r="I263" i="1"/>
  <c r="H313" i="1"/>
  <c r="A314" i="1"/>
  <c r="Q314" i="1" s="1"/>
  <c r="R314" i="1" s="1"/>
  <c r="S314" i="1" s="1"/>
  <c r="T635" i="1"/>
  <c r="T315" i="1"/>
  <c r="W245" i="1"/>
  <c r="X245" i="1" s="1"/>
  <c r="B245" i="1" s="1"/>
  <c r="U246" i="1"/>
  <c r="L261" i="1" l="1"/>
  <c r="O261" i="1" s="1"/>
  <c r="P261" i="1" s="1"/>
  <c r="D262" i="1"/>
  <c r="G262" i="1" s="1"/>
  <c r="F261" i="1"/>
  <c r="N262" i="1"/>
  <c r="W246" i="1"/>
  <c r="X246" i="1" s="1"/>
  <c r="B246" i="1" s="1"/>
  <c r="U247" i="1"/>
  <c r="A315" i="1"/>
  <c r="Q315" i="1" s="1"/>
  <c r="R315" i="1" s="1"/>
  <c r="S315" i="1" s="1"/>
  <c r="H314" i="1"/>
  <c r="T636" i="1"/>
  <c r="T316" i="1"/>
  <c r="J263" i="1"/>
  <c r="K263" i="1" s="1"/>
  <c r="E263" i="1" s="1"/>
  <c r="M263" i="1"/>
  <c r="I264" i="1"/>
  <c r="Z314" i="1"/>
  <c r="C314" i="1"/>
  <c r="L262" i="1" l="1"/>
  <c r="O262" i="1" s="1"/>
  <c r="P262" i="1" s="1"/>
  <c r="D263" i="1"/>
  <c r="G263" i="1" s="1"/>
  <c r="F262" i="1"/>
  <c r="N263" i="1"/>
  <c r="T637" i="1"/>
  <c r="Z315" i="1"/>
  <c r="C315" i="1"/>
  <c r="M264" i="1"/>
  <c r="J264" i="1"/>
  <c r="K264" i="1" s="1"/>
  <c r="E264" i="1" s="1"/>
  <c r="I265" i="1"/>
  <c r="T317" i="1"/>
  <c r="A316" i="1"/>
  <c r="Q316" i="1" s="1"/>
  <c r="R316" i="1" s="1"/>
  <c r="S316" i="1" s="1"/>
  <c r="H315" i="1"/>
  <c r="W247" i="1"/>
  <c r="X247" i="1" s="1"/>
  <c r="B247" i="1" s="1"/>
  <c r="U248" i="1"/>
  <c r="N264" i="1" l="1"/>
  <c r="L263" i="1"/>
  <c r="O263" i="1" s="1"/>
  <c r="P263" i="1" s="1"/>
  <c r="D264" i="1"/>
  <c r="G264" i="1" s="1"/>
  <c r="F263" i="1"/>
  <c r="W248" i="1"/>
  <c r="X248" i="1" s="1"/>
  <c r="B248" i="1" s="1"/>
  <c r="U249" i="1"/>
  <c r="T638" i="1"/>
  <c r="A317" i="1"/>
  <c r="Q317" i="1" s="1"/>
  <c r="R317" i="1" s="1"/>
  <c r="S317" i="1" s="1"/>
  <c r="H316" i="1"/>
  <c r="T318" i="1"/>
  <c r="Z316" i="1"/>
  <c r="C316" i="1"/>
  <c r="J265" i="1"/>
  <c r="K265" i="1" s="1"/>
  <c r="E265" i="1" s="1"/>
  <c r="M265" i="1"/>
  <c r="I266" i="1"/>
  <c r="N265" i="1" l="1"/>
  <c r="L264" i="1"/>
  <c r="O264" i="1" s="1"/>
  <c r="P264" i="1" s="1"/>
  <c r="D265" i="1"/>
  <c r="G265" i="1" s="1"/>
  <c r="F264" i="1"/>
  <c r="T639" i="1"/>
  <c r="J266" i="1"/>
  <c r="K266" i="1" s="1"/>
  <c r="E266" i="1" s="1"/>
  <c r="M266" i="1"/>
  <c r="I267" i="1"/>
  <c r="T319" i="1"/>
  <c r="Z317" i="1"/>
  <c r="C317" i="1"/>
  <c r="H317" i="1"/>
  <c r="A318" i="1"/>
  <c r="Q318" i="1" s="1"/>
  <c r="R318" i="1" s="1"/>
  <c r="S318" i="1" s="1"/>
  <c r="W249" i="1"/>
  <c r="X249" i="1" s="1"/>
  <c r="B249" i="1" s="1"/>
  <c r="U250" i="1"/>
  <c r="N266" i="1" l="1"/>
  <c r="L265" i="1"/>
  <c r="O265" i="1" s="1"/>
  <c r="P265" i="1" s="1"/>
  <c r="D266" i="1"/>
  <c r="G266" i="1" s="1"/>
  <c r="F265" i="1"/>
  <c r="Z318" i="1"/>
  <c r="C318" i="1"/>
  <c r="J267" i="1"/>
  <c r="K267" i="1" s="1"/>
  <c r="E267" i="1" s="1"/>
  <c r="M267" i="1"/>
  <c r="I268" i="1"/>
  <c r="T640" i="1"/>
  <c r="T320" i="1"/>
  <c r="W250" i="1"/>
  <c r="X250" i="1" s="1"/>
  <c r="B250" i="1" s="1"/>
  <c r="U251" i="1"/>
  <c r="A319" i="1"/>
  <c r="Q319" i="1" s="1"/>
  <c r="R319" i="1" s="1"/>
  <c r="S319" i="1" s="1"/>
  <c r="H318" i="1"/>
  <c r="N267" i="1" l="1"/>
  <c r="L266" i="1"/>
  <c r="O266" i="1" s="1"/>
  <c r="P266" i="1" s="1"/>
  <c r="D267" i="1"/>
  <c r="G267" i="1" s="1"/>
  <c r="F266" i="1"/>
  <c r="W251" i="1"/>
  <c r="X251" i="1" s="1"/>
  <c r="B251" i="1" s="1"/>
  <c r="U252" i="1"/>
  <c r="T641" i="1"/>
  <c r="Z319" i="1"/>
  <c r="C319" i="1"/>
  <c r="T321" i="1"/>
  <c r="M268" i="1"/>
  <c r="J268" i="1"/>
  <c r="K268" i="1" s="1"/>
  <c r="E268" i="1" s="1"/>
  <c r="I269" i="1"/>
  <c r="A320" i="1"/>
  <c r="Q320" i="1" s="1"/>
  <c r="R320" i="1" s="1"/>
  <c r="S320" i="1" s="1"/>
  <c r="H319" i="1"/>
  <c r="N268" i="1" l="1"/>
  <c r="L267" i="1"/>
  <c r="O267" i="1" s="1"/>
  <c r="P267" i="1" s="1"/>
  <c r="D268" i="1"/>
  <c r="G268" i="1" s="1"/>
  <c r="F267" i="1"/>
  <c r="A321" i="1"/>
  <c r="Q321" i="1" s="1"/>
  <c r="R321" i="1" s="1"/>
  <c r="S321" i="1" s="1"/>
  <c r="H320" i="1"/>
  <c r="J269" i="1"/>
  <c r="K269" i="1" s="1"/>
  <c r="E269" i="1" s="1"/>
  <c r="M269" i="1"/>
  <c r="I270" i="1"/>
  <c r="T642" i="1"/>
  <c r="W252" i="1"/>
  <c r="X252" i="1" s="1"/>
  <c r="B252" i="1" s="1"/>
  <c r="U253" i="1"/>
  <c r="C320" i="1"/>
  <c r="Z320" i="1"/>
  <c r="T322" i="1"/>
  <c r="N269" i="1" l="1"/>
  <c r="L268" i="1"/>
  <c r="O268" i="1" s="1"/>
  <c r="P268" i="1" s="1"/>
  <c r="D269" i="1"/>
  <c r="G269" i="1" s="1"/>
  <c r="F268" i="1"/>
  <c r="J270" i="1"/>
  <c r="K270" i="1" s="1"/>
  <c r="E270" i="1" s="1"/>
  <c r="M270" i="1"/>
  <c r="I271" i="1"/>
  <c r="Z321" i="1"/>
  <c r="C321" i="1"/>
  <c r="T323" i="1"/>
  <c r="W253" i="1"/>
  <c r="X253" i="1" s="1"/>
  <c r="B253" i="1" s="1"/>
  <c r="U254" i="1"/>
  <c r="T643" i="1"/>
  <c r="H321" i="1"/>
  <c r="A322" i="1"/>
  <c r="Q322" i="1" s="1"/>
  <c r="R322" i="1" s="1"/>
  <c r="S322" i="1" s="1"/>
  <c r="N270" i="1" l="1"/>
  <c r="L269" i="1"/>
  <c r="O269" i="1" s="1"/>
  <c r="P269" i="1" s="1"/>
  <c r="D270" i="1"/>
  <c r="G270" i="1" s="1"/>
  <c r="F269" i="1"/>
  <c r="A323" i="1"/>
  <c r="Q323" i="1" s="1"/>
  <c r="R323" i="1" s="1"/>
  <c r="S323" i="1" s="1"/>
  <c r="H322" i="1"/>
  <c r="T644" i="1"/>
  <c r="W254" i="1"/>
  <c r="X254" i="1" s="1"/>
  <c r="B254" i="1" s="1"/>
  <c r="U255" i="1"/>
  <c r="T324" i="1"/>
  <c r="J271" i="1"/>
  <c r="K271" i="1" s="1"/>
  <c r="E271" i="1" s="1"/>
  <c r="M271" i="1"/>
  <c r="I272" i="1"/>
  <c r="Z322" i="1"/>
  <c r="C322" i="1"/>
  <c r="N271" i="1" l="1"/>
  <c r="L270" i="1"/>
  <c r="O270" i="1" s="1"/>
  <c r="P270" i="1" s="1"/>
  <c r="D271" i="1"/>
  <c r="G271" i="1" s="1"/>
  <c r="F270" i="1"/>
  <c r="Z323" i="1"/>
  <c r="C323" i="1"/>
  <c r="W255" i="1"/>
  <c r="X255" i="1" s="1"/>
  <c r="B255" i="1" s="1"/>
  <c r="U256" i="1"/>
  <c r="T645" i="1"/>
  <c r="A324" i="1"/>
  <c r="Q324" i="1" s="1"/>
  <c r="R324" i="1" s="1"/>
  <c r="S324" i="1" s="1"/>
  <c r="H323" i="1"/>
  <c r="M272" i="1"/>
  <c r="J272" i="1"/>
  <c r="K272" i="1" s="1"/>
  <c r="E272" i="1" s="1"/>
  <c r="I273" i="1"/>
  <c r="T325" i="1"/>
  <c r="N272" i="1" l="1"/>
  <c r="L271" i="1"/>
  <c r="O271" i="1" s="1"/>
  <c r="P271" i="1" s="1"/>
  <c r="D272" i="1"/>
  <c r="G272" i="1" s="1"/>
  <c r="F271" i="1"/>
  <c r="J273" i="1"/>
  <c r="K273" i="1" s="1"/>
  <c r="E273" i="1" s="1"/>
  <c r="M273" i="1"/>
  <c r="I274" i="1"/>
  <c r="Z324" i="1"/>
  <c r="C324" i="1"/>
  <c r="W256" i="1"/>
  <c r="X256" i="1" s="1"/>
  <c r="B256" i="1" s="1"/>
  <c r="U257" i="1"/>
  <c r="A325" i="1"/>
  <c r="Q325" i="1" s="1"/>
  <c r="R325" i="1" s="1"/>
  <c r="S325" i="1" s="1"/>
  <c r="H324" i="1"/>
  <c r="T326" i="1"/>
  <c r="T646" i="1"/>
  <c r="N273" i="1" l="1"/>
  <c r="L272" i="1"/>
  <c r="O272" i="1" s="1"/>
  <c r="P272" i="1" s="1"/>
  <c r="D273" i="1"/>
  <c r="G273" i="1" s="1"/>
  <c r="F272" i="1"/>
  <c r="T647" i="1"/>
  <c r="Z325" i="1"/>
  <c r="C325" i="1"/>
  <c r="J274" i="1"/>
  <c r="K274" i="1" s="1"/>
  <c r="E274" i="1" s="1"/>
  <c r="M274" i="1"/>
  <c r="I275" i="1"/>
  <c r="T327" i="1"/>
  <c r="H325" i="1"/>
  <c r="A326" i="1"/>
  <c r="Q326" i="1" s="1"/>
  <c r="R326" i="1" s="1"/>
  <c r="S326" i="1" s="1"/>
  <c r="W257" i="1"/>
  <c r="X257" i="1" s="1"/>
  <c r="B257" i="1" s="1"/>
  <c r="U258" i="1"/>
  <c r="N274" i="1" l="1"/>
  <c r="L273" i="1"/>
  <c r="O273" i="1" s="1"/>
  <c r="P273" i="1" s="1"/>
  <c r="D274" i="1"/>
  <c r="G274" i="1" s="1"/>
  <c r="F273" i="1"/>
  <c r="W258" i="1"/>
  <c r="X258" i="1" s="1"/>
  <c r="B258" i="1" s="1"/>
  <c r="U259" i="1"/>
  <c r="H326" i="1"/>
  <c r="A327" i="1"/>
  <c r="Q327" i="1" s="1"/>
  <c r="R327" i="1" s="1"/>
  <c r="S327" i="1" s="1"/>
  <c r="T328" i="1"/>
  <c r="J275" i="1"/>
  <c r="K275" i="1" s="1"/>
  <c r="E275" i="1" s="1"/>
  <c r="M275" i="1"/>
  <c r="I276" i="1"/>
  <c r="Z326" i="1"/>
  <c r="C326" i="1"/>
  <c r="T648" i="1"/>
  <c r="N275" i="1" l="1"/>
  <c r="L274" i="1"/>
  <c r="O274" i="1" s="1"/>
  <c r="P274" i="1" s="1"/>
  <c r="D275" i="1"/>
  <c r="G275" i="1" s="1"/>
  <c r="F274" i="1"/>
  <c r="T329" i="1"/>
  <c r="T649" i="1"/>
  <c r="Z327" i="1"/>
  <c r="C327" i="1"/>
  <c r="H327" i="1"/>
  <c r="A328" i="1"/>
  <c r="Q328" i="1" s="1"/>
  <c r="R328" i="1" s="1"/>
  <c r="S328" i="1" s="1"/>
  <c r="M276" i="1"/>
  <c r="J276" i="1"/>
  <c r="K276" i="1" s="1"/>
  <c r="E276" i="1" s="1"/>
  <c r="I277" i="1"/>
  <c r="W259" i="1"/>
  <c r="X259" i="1" s="1"/>
  <c r="B259" i="1" s="1"/>
  <c r="U260" i="1"/>
  <c r="N276" i="1" l="1"/>
  <c r="L275" i="1"/>
  <c r="O275" i="1" s="1"/>
  <c r="P275" i="1" s="1"/>
  <c r="D276" i="1"/>
  <c r="G276" i="1" s="1"/>
  <c r="F275" i="1"/>
  <c r="J277" i="1"/>
  <c r="K277" i="1" s="1"/>
  <c r="E277" i="1" s="1"/>
  <c r="M277" i="1"/>
  <c r="I278" i="1"/>
  <c r="Z328" i="1"/>
  <c r="C328" i="1"/>
  <c r="T650" i="1"/>
  <c r="A329" i="1"/>
  <c r="Q329" i="1" s="1"/>
  <c r="R329" i="1" s="1"/>
  <c r="S329" i="1" s="1"/>
  <c r="H328" i="1"/>
  <c r="W260" i="1"/>
  <c r="X260" i="1" s="1"/>
  <c r="B260" i="1" s="1"/>
  <c r="U261" i="1"/>
  <c r="N277" i="1" l="1"/>
  <c r="L276" i="1"/>
  <c r="O276" i="1" s="1"/>
  <c r="P276" i="1" s="1"/>
  <c r="D277" i="1"/>
  <c r="G277" i="1" s="1"/>
  <c r="F276" i="1"/>
  <c r="Z329" i="1"/>
  <c r="C329" i="1"/>
  <c r="J278" i="1"/>
  <c r="K278" i="1" s="1"/>
  <c r="E278" i="1" s="1"/>
  <c r="M278" i="1"/>
  <c r="I279" i="1"/>
  <c r="A330" i="1"/>
  <c r="Q330" i="1" s="1"/>
  <c r="R330" i="1" s="1"/>
  <c r="S330" i="1" s="1"/>
  <c r="H329" i="1"/>
  <c r="T651" i="1"/>
  <c r="W261" i="1"/>
  <c r="X261" i="1" s="1"/>
  <c r="B261" i="1" s="1"/>
  <c r="U262" i="1"/>
  <c r="N278" i="1" l="1"/>
  <c r="L277" i="1"/>
  <c r="O277" i="1" s="1"/>
  <c r="P277" i="1" s="1"/>
  <c r="D278" i="1"/>
  <c r="G278" i="1" s="1"/>
  <c r="F277" i="1"/>
  <c r="T652" i="1"/>
  <c r="W262" i="1"/>
  <c r="X262" i="1" s="1"/>
  <c r="B262" i="1" s="1"/>
  <c r="U263" i="1"/>
  <c r="Z330" i="1"/>
  <c r="C330" i="1"/>
  <c r="A331" i="1"/>
  <c r="Q331" i="1" s="1"/>
  <c r="R331" i="1" s="1"/>
  <c r="S331" i="1" s="1"/>
  <c r="H330" i="1"/>
  <c r="J279" i="1"/>
  <c r="K279" i="1" s="1"/>
  <c r="E279" i="1" s="1"/>
  <c r="M279" i="1"/>
  <c r="I280" i="1"/>
  <c r="N279" i="1" l="1"/>
  <c r="L278" i="1"/>
  <c r="O278" i="1" s="1"/>
  <c r="P278" i="1" s="1"/>
  <c r="D279" i="1"/>
  <c r="G279" i="1" s="1"/>
  <c r="F278" i="1"/>
  <c r="Z331" i="1"/>
  <c r="C331" i="1"/>
  <c r="A332" i="1"/>
  <c r="Q332" i="1" s="1"/>
  <c r="R332" i="1" s="1"/>
  <c r="S332" i="1" s="1"/>
  <c r="H331" i="1"/>
  <c r="W263" i="1"/>
  <c r="X263" i="1" s="1"/>
  <c r="B263" i="1" s="1"/>
  <c r="U264" i="1"/>
  <c r="M280" i="1"/>
  <c r="J280" i="1"/>
  <c r="K280" i="1" s="1"/>
  <c r="E280" i="1" s="1"/>
  <c r="I281" i="1"/>
  <c r="T653" i="1"/>
  <c r="N280" i="1" l="1"/>
  <c r="L279" i="1"/>
  <c r="O279" i="1" s="1"/>
  <c r="P279" i="1" s="1"/>
  <c r="D280" i="1"/>
  <c r="G280" i="1" s="1"/>
  <c r="F279" i="1"/>
  <c r="J281" i="1"/>
  <c r="K281" i="1" s="1"/>
  <c r="E281" i="1" s="1"/>
  <c r="M281" i="1"/>
  <c r="I282" i="1"/>
  <c r="T654" i="1"/>
  <c r="W264" i="1"/>
  <c r="X264" i="1" s="1"/>
  <c r="B264" i="1" s="1"/>
  <c r="U265" i="1"/>
  <c r="C332" i="1"/>
  <c r="Z332" i="1"/>
  <c r="A333" i="1"/>
  <c r="Q333" i="1" s="1"/>
  <c r="R333" i="1" s="1"/>
  <c r="S333" i="1" s="1"/>
  <c r="H332" i="1"/>
  <c r="N281" i="1" l="1"/>
  <c r="L280" i="1"/>
  <c r="O280" i="1" s="1"/>
  <c r="P280" i="1" s="1"/>
  <c r="D281" i="1"/>
  <c r="G281" i="1" s="1"/>
  <c r="F280" i="1"/>
  <c r="H333" i="1"/>
  <c r="A334" i="1"/>
  <c r="Q334" i="1" s="1"/>
  <c r="R334" i="1" s="1"/>
  <c r="S334" i="1" s="1"/>
  <c r="J282" i="1"/>
  <c r="K282" i="1" s="1"/>
  <c r="E282" i="1" s="1"/>
  <c r="M282" i="1"/>
  <c r="I283" i="1"/>
  <c r="Z333" i="1"/>
  <c r="C333" i="1"/>
  <c r="W265" i="1"/>
  <c r="X265" i="1" s="1"/>
  <c r="B265" i="1" s="1"/>
  <c r="U266" i="1"/>
  <c r="T655" i="1"/>
  <c r="N282" i="1" l="1"/>
  <c r="D282" i="1"/>
  <c r="G282" i="1" s="1"/>
  <c r="F281" i="1"/>
  <c r="L281" i="1"/>
  <c r="O281" i="1" s="1"/>
  <c r="P281" i="1" s="1"/>
  <c r="Z334" i="1"/>
  <c r="C334" i="1"/>
  <c r="T656" i="1"/>
  <c r="J283" i="1"/>
  <c r="K283" i="1" s="1"/>
  <c r="E283" i="1" s="1"/>
  <c r="M283" i="1"/>
  <c r="I284" i="1"/>
  <c r="A335" i="1"/>
  <c r="Q335" i="1" s="1"/>
  <c r="R335" i="1" s="1"/>
  <c r="S335" i="1" s="1"/>
  <c r="H334" i="1"/>
  <c r="W266" i="1"/>
  <c r="X266" i="1" s="1"/>
  <c r="B266" i="1" s="1"/>
  <c r="U267" i="1"/>
  <c r="N283" i="1" l="1"/>
  <c r="L282" i="1"/>
  <c r="O282" i="1" s="1"/>
  <c r="P282" i="1" s="1"/>
  <c r="D283" i="1"/>
  <c r="G283" i="1" s="1"/>
  <c r="F282" i="1"/>
  <c r="Z335" i="1"/>
  <c r="C335" i="1"/>
  <c r="A336" i="1"/>
  <c r="Q336" i="1" s="1"/>
  <c r="R336" i="1" s="1"/>
  <c r="S336" i="1" s="1"/>
  <c r="H335" i="1"/>
  <c r="M284" i="1"/>
  <c r="N284" i="1" s="1"/>
  <c r="J284" i="1"/>
  <c r="K284" i="1" s="1"/>
  <c r="E284" i="1" s="1"/>
  <c r="I285" i="1"/>
  <c r="W267" i="1"/>
  <c r="X267" i="1" s="1"/>
  <c r="B267" i="1" s="1"/>
  <c r="U268" i="1"/>
  <c r="T657" i="1"/>
  <c r="L283" i="1" l="1"/>
  <c r="O283" i="1" s="1"/>
  <c r="P283" i="1" s="1"/>
  <c r="D284" i="1"/>
  <c r="G284" i="1" s="1"/>
  <c r="F283" i="1"/>
  <c r="T658" i="1"/>
  <c r="W268" i="1"/>
  <c r="X268" i="1" s="1"/>
  <c r="B268" i="1" s="1"/>
  <c r="U269" i="1"/>
  <c r="C336" i="1"/>
  <c r="Z336" i="1"/>
  <c r="N285" i="1"/>
  <c r="J285" i="1"/>
  <c r="K285" i="1" s="1"/>
  <c r="E285" i="1" s="1"/>
  <c r="M285" i="1"/>
  <c r="I286" i="1"/>
  <c r="A337" i="1"/>
  <c r="Q337" i="1" s="1"/>
  <c r="R337" i="1" s="1"/>
  <c r="S337" i="1" s="1"/>
  <c r="H336" i="1"/>
  <c r="L284" i="1" l="1"/>
  <c r="O284" i="1" s="1"/>
  <c r="P284" i="1" s="1"/>
  <c r="D285" i="1"/>
  <c r="G285" i="1" s="1"/>
  <c r="F284" i="1"/>
  <c r="H337" i="1"/>
  <c r="A338" i="1"/>
  <c r="Q338" i="1" s="1"/>
  <c r="R338" i="1" s="1"/>
  <c r="S338" i="1" s="1"/>
  <c r="T659" i="1"/>
  <c r="J286" i="1"/>
  <c r="K286" i="1" s="1"/>
  <c r="E286" i="1" s="1"/>
  <c r="I287" i="1"/>
  <c r="W269" i="1"/>
  <c r="X269" i="1" s="1"/>
  <c r="B269" i="1" s="1"/>
  <c r="U270" i="1"/>
  <c r="Z337" i="1"/>
  <c r="C337" i="1"/>
  <c r="L285" i="1" l="1"/>
  <c r="O285" i="1" s="1"/>
  <c r="P285" i="1" s="1"/>
  <c r="F285" i="1"/>
  <c r="D286" i="1"/>
  <c r="L286" i="1" s="1"/>
  <c r="J287" i="1"/>
  <c r="K287" i="1" s="1"/>
  <c r="E287" i="1" s="1"/>
  <c r="I288" i="1"/>
  <c r="W270" i="1"/>
  <c r="X270" i="1" s="1"/>
  <c r="B270" i="1" s="1"/>
  <c r="U271" i="1"/>
  <c r="T660" i="1"/>
  <c r="Z338" i="1"/>
  <c r="C338" i="1"/>
  <c r="A339" i="1"/>
  <c r="Q339" i="1" s="1"/>
  <c r="R339" i="1" s="1"/>
  <c r="S339" i="1" s="1"/>
  <c r="H338" i="1"/>
  <c r="M286" i="1" l="1"/>
  <c r="N286" i="1" s="1"/>
  <c r="O286" i="1" s="1"/>
  <c r="P286" i="1" s="1"/>
  <c r="D287" i="1"/>
  <c r="L287" i="1" s="1"/>
  <c r="G286" i="1"/>
  <c r="F286" i="1"/>
  <c r="W271" i="1"/>
  <c r="X271" i="1" s="1"/>
  <c r="B271" i="1" s="1"/>
  <c r="U272" i="1"/>
  <c r="A340" i="1"/>
  <c r="Q340" i="1" s="1"/>
  <c r="R340" i="1" s="1"/>
  <c r="S340" i="1" s="1"/>
  <c r="H339" i="1"/>
  <c r="J288" i="1"/>
  <c r="K288" i="1" s="1"/>
  <c r="E288" i="1" s="1"/>
  <c r="I289" i="1"/>
  <c r="Z339" i="1"/>
  <c r="C339" i="1"/>
  <c r="T661" i="1"/>
  <c r="M287" i="1" l="1"/>
  <c r="N287" i="1" s="1"/>
  <c r="O287" i="1" s="1"/>
  <c r="P287" i="1" s="1"/>
  <c r="D288" i="1"/>
  <c r="L288" i="1" s="1"/>
  <c r="G287" i="1"/>
  <c r="F287" i="1"/>
  <c r="J289" i="1"/>
  <c r="K289" i="1" s="1"/>
  <c r="E289" i="1" s="1"/>
  <c r="I290" i="1"/>
  <c r="Z340" i="1"/>
  <c r="C340" i="1"/>
  <c r="A341" i="1"/>
  <c r="Q341" i="1" s="1"/>
  <c r="R341" i="1" s="1"/>
  <c r="S341" i="1" s="1"/>
  <c r="H340" i="1"/>
  <c r="W272" i="1"/>
  <c r="X272" i="1" s="1"/>
  <c r="B272" i="1" s="1"/>
  <c r="U273" i="1"/>
  <c r="T662" i="1"/>
  <c r="M288" i="1" l="1"/>
  <c r="M289" i="1" s="1"/>
  <c r="N288" i="1"/>
  <c r="O288" i="1" s="1"/>
  <c r="P288" i="1" s="1"/>
  <c r="D289" i="1"/>
  <c r="G289" i="1" s="1"/>
  <c r="G288" i="1"/>
  <c r="F288" i="1"/>
  <c r="T663" i="1"/>
  <c r="Z341" i="1"/>
  <c r="C341" i="1"/>
  <c r="W273" i="1"/>
  <c r="X273" i="1" s="1"/>
  <c r="B273" i="1" s="1"/>
  <c r="U274" i="1"/>
  <c r="H341" i="1"/>
  <c r="A342" i="1"/>
  <c r="Q342" i="1" s="1"/>
  <c r="R342" i="1" s="1"/>
  <c r="S342" i="1" s="1"/>
  <c r="J290" i="1"/>
  <c r="K290" i="1" s="1"/>
  <c r="E290" i="1" s="1"/>
  <c r="I291" i="1"/>
  <c r="N289" i="1" l="1"/>
  <c r="N290" i="1" s="1"/>
  <c r="N291" i="1" s="1"/>
  <c r="L289" i="1"/>
  <c r="D290" i="1"/>
  <c r="F289" i="1"/>
  <c r="M290" i="1"/>
  <c r="M291" i="1" s="1"/>
  <c r="A343" i="1"/>
  <c r="Q343" i="1" s="1"/>
  <c r="R343" i="1" s="1"/>
  <c r="S343" i="1" s="1"/>
  <c r="H342" i="1"/>
  <c r="J291" i="1"/>
  <c r="K291" i="1" s="1"/>
  <c r="E291" i="1" s="1"/>
  <c r="I292" i="1"/>
  <c r="T664" i="1"/>
  <c r="Z342" i="1"/>
  <c r="C342" i="1"/>
  <c r="W274" i="1"/>
  <c r="X274" i="1" s="1"/>
  <c r="B274" i="1" s="1"/>
  <c r="U275" i="1"/>
  <c r="O289" i="1" l="1"/>
  <c r="P289" i="1" s="1"/>
  <c r="D291" i="1"/>
  <c r="G291" i="1" s="1"/>
  <c r="F290" i="1"/>
  <c r="G290" i="1"/>
  <c r="L290" i="1"/>
  <c r="O290" i="1" s="1"/>
  <c r="P290" i="1" s="1"/>
  <c r="W275" i="1"/>
  <c r="X275" i="1" s="1"/>
  <c r="B275" i="1" s="1"/>
  <c r="U276" i="1"/>
  <c r="J292" i="1"/>
  <c r="K292" i="1" s="1"/>
  <c r="E292" i="1" s="1"/>
  <c r="M292" i="1"/>
  <c r="N292" i="1" s="1"/>
  <c r="I293" i="1"/>
  <c r="A344" i="1"/>
  <c r="Q344" i="1" s="1"/>
  <c r="R344" i="1" s="1"/>
  <c r="S344" i="1" s="1"/>
  <c r="H343" i="1"/>
  <c r="T665" i="1"/>
  <c r="Z343" i="1"/>
  <c r="C343" i="1"/>
  <c r="L291" i="1" l="1"/>
  <c r="O291" i="1" s="1"/>
  <c r="P291" i="1" s="1"/>
  <c r="D292" i="1"/>
  <c r="G292" i="1" s="1"/>
  <c r="F291" i="1"/>
  <c r="C344" i="1"/>
  <c r="Z344" i="1"/>
  <c r="A345" i="1"/>
  <c r="Q345" i="1" s="1"/>
  <c r="R345" i="1" s="1"/>
  <c r="S345" i="1" s="1"/>
  <c r="H344" i="1"/>
  <c r="N293" i="1"/>
  <c r="J293" i="1"/>
  <c r="K293" i="1" s="1"/>
  <c r="E293" i="1" s="1"/>
  <c r="M293" i="1"/>
  <c r="I294" i="1"/>
  <c r="W276" i="1"/>
  <c r="X276" i="1" s="1"/>
  <c r="B276" i="1" s="1"/>
  <c r="U277" i="1"/>
  <c r="T666" i="1"/>
  <c r="L292" i="1" l="1"/>
  <c r="O292" i="1" s="1"/>
  <c r="P292" i="1" s="1"/>
  <c r="D293" i="1"/>
  <c r="G293" i="1" s="1"/>
  <c r="F292" i="1"/>
  <c r="W277" i="1"/>
  <c r="X277" i="1" s="1"/>
  <c r="B277" i="1" s="1"/>
  <c r="U278" i="1"/>
  <c r="M294" i="1"/>
  <c r="N294" i="1" s="1"/>
  <c r="J294" i="1"/>
  <c r="K294" i="1" s="1"/>
  <c r="E294" i="1" s="1"/>
  <c r="I295" i="1"/>
  <c r="H345" i="1"/>
  <c r="A346" i="1"/>
  <c r="Q346" i="1" s="1"/>
  <c r="R346" i="1" s="1"/>
  <c r="S346" i="1" s="1"/>
  <c r="T667" i="1"/>
  <c r="Z345" i="1"/>
  <c r="C345" i="1"/>
  <c r="L293" i="1" l="1"/>
  <c r="O293" i="1" s="1"/>
  <c r="P293" i="1" s="1"/>
  <c r="D294" i="1"/>
  <c r="G294" i="1" s="1"/>
  <c r="F293" i="1"/>
  <c r="A347" i="1"/>
  <c r="Q347" i="1" s="1"/>
  <c r="R347" i="1" s="1"/>
  <c r="S347" i="1" s="1"/>
  <c r="H346" i="1"/>
  <c r="T668" i="1"/>
  <c r="Z346" i="1"/>
  <c r="C346" i="1"/>
  <c r="J295" i="1"/>
  <c r="K295" i="1" s="1"/>
  <c r="E295" i="1" s="1"/>
  <c r="M295" i="1"/>
  <c r="N295" i="1" s="1"/>
  <c r="I296" i="1"/>
  <c r="W278" i="1"/>
  <c r="X278" i="1" s="1"/>
  <c r="B278" i="1" s="1"/>
  <c r="U279" i="1"/>
  <c r="L294" i="1" l="1"/>
  <c r="O294" i="1" s="1"/>
  <c r="P294" i="1" s="1"/>
  <c r="D295" i="1"/>
  <c r="G295" i="1" s="1"/>
  <c r="F294" i="1"/>
  <c r="T669" i="1"/>
  <c r="J296" i="1"/>
  <c r="K296" i="1" s="1"/>
  <c r="E296" i="1" s="1"/>
  <c r="M296" i="1"/>
  <c r="N296" i="1" s="1"/>
  <c r="I297" i="1"/>
  <c r="Z347" i="1"/>
  <c r="C347" i="1"/>
  <c r="W279" i="1"/>
  <c r="X279" i="1" s="1"/>
  <c r="B279" i="1" s="1"/>
  <c r="U280" i="1"/>
  <c r="A348" i="1"/>
  <c r="Q348" i="1" s="1"/>
  <c r="R348" i="1" s="1"/>
  <c r="S348" i="1" s="1"/>
  <c r="H347" i="1"/>
  <c r="L295" i="1" l="1"/>
  <c r="O295" i="1" s="1"/>
  <c r="P295" i="1" s="1"/>
  <c r="D296" i="1"/>
  <c r="G296" i="1" s="1"/>
  <c r="F295" i="1"/>
  <c r="C348" i="1"/>
  <c r="Z348" i="1"/>
  <c r="W280" i="1"/>
  <c r="X280" i="1" s="1"/>
  <c r="B280" i="1" s="1"/>
  <c r="U281" i="1"/>
  <c r="A349" i="1"/>
  <c r="Q349" i="1" s="1"/>
  <c r="R349" i="1" s="1"/>
  <c r="S349" i="1" s="1"/>
  <c r="H348" i="1"/>
  <c r="T670" i="1"/>
  <c r="J297" i="1"/>
  <c r="K297" i="1" s="1"/>
  <c r="E297" i="1" s="1"/>
  <c r="M297" i="1"/>
  <c r="N297" i="1" s="1"/>
  <c r="I298" i="1"/>
  <c r="L296" i="1" l="1"/>
  <c r="O296" i="1" s="1"/>
  <c r="P296" i="1" s="1"/>
  <c r="D297" i="1"/>
  <c r="G297" i="1" s="1"/>
  <c r="F296" i="1"/>
  <c r="T671" i="1"/>
  <c r="Z349" i="1"/>
  <c r="C349" i="1"/>
  <c r="H349" i="1"/>
  <c r="A350" i="1"/>
  <c r="Q350" i="1" s="1"/>
  <c r="R350" i="1" s="1"/>
  <c r="S350" i="1" s="1"/>
  <c r="M298" i="1"/>
  <c r="N298" i="1" s="1"/>
  <c r="J298" i="1"/>
  <c r="K298" i="1" s="1"/>
  <c r="E298" i="1" s="1"/>
  <c r="I299" i="1"/>
  <c r="W281" i="1"/>
  <c r="X281" i="1" s="1"/>
  <c r="B281" i="1" s="1"/>
  <c r="U282" i="1"/>
  <c r="L297" i="1" l="1"/>
  <c r="O297" i="1" s="1"/>
  <c r="P297" i="1" s="1"/>
  <c r="D298" i="1"/>
  <c r="G298" i="1" s="1"/>
  <c r="F297" i="1"/>
  <c r="W282" i="1"/>
  <c r="X282" i="1" s="1"/>
  <c r="B282" i="1" s="1"/>
  <c r="U283" i="1"/>
  <c r="T672" i="1"/>
  <c r="Z350" i="1"/>
  <c r="C350" i="1"/>
  <c r="J299" i="1"/>
  <c r="K299" i="1" s="1"/>
  <c r="E299" i="1" s="1"/>
  <c r="M299" i="1"/>
  <c r="N299" i="1" s="1"/>
  <c r="I300" i="1"/>
  <c r="A351" i="1"/>
  <c r="Q351" i="1" s="1"/>
  <c r="R351" i="1" s="1"/>
  <c r="S351" i="1" s="1"/>
  <c r="H350" i="1"/>
  <c r="L298" i="1" l="1"/>
  <c r="O298" i="1" s="1"/>
  <c r="P298" i="1" s="1"/>
  <c r="D299" i="1"/>
  <c r="G299" i="1" s="1"/>
  <c r="F298" i="1"/>
  <c r="J300" i="1"/>
  <c r="K300" i="1" s="1"/>
  <c r="E300" i="1" s="1"/>
  <c r="M300" i="1"/>
  <c r="N300" i="1" s="1"/>
  <c r="I301" i="1"/>
  <c r="W283" i="1"/>
  <c r="X283" i="1" s="1"/>
  <c r="B283" i="1" s="1"/>
  <c r="U284" i="1"/>
  <c r="T673" i="1"/>
  <c r="Z351" i="1"/>
  <c r="C351" i="1"/>
  <c r="A352" i="1"/>
  <c r="Q352" i="1" s="1"/>
  <c r="R352" i="1" s="1"/>
  <c r="S352" i="1" s="1"/>
  <c r="H351" i="1"/>
  <c r="L299" i="1" l="1"/>
  <c r="O299" i="1" s="1"/>
  <c r="P299" i="1" s="1"/>
  <c r="D300" i="1"/>
  <c r="G300" i="1" s="1"/>
  <c r="F299" i="1"/>
  <c r="T674" i="1"/>
  <c r="J301" i="1"/>
  <c r="K301" i="1" s="1"/>
  <c r="E301" i="1" s="1"/>
  <c r="M301" i="1"/>
  <c r="N301" i="1" s="1"/>
  <c r="I302" i="1"/>
  <c r="C352" i="1"/>
  <c r="Z352" i="1"/>
  <c r="W284" i="1"/>
  <c r="X284" i="1" s="1"/>
  <c r="B284" i="1" s="1"/>
  <c r="U285" i="1"/>
  <c r="A353" i="1"/>
  <c r="Q353" i="1" s="1"/>
  <c r="R353" i="1" s="1"/>
  <c r="S353" i="1" s="1"/>
  <c r="H352" i="1"/>
  <c r="L300" i="1" l="1"/>
  <c r="O300" i="1" s="1"/>
  <c r="P300" i="1" s="1"/>
  <c r="D301" i="1"/>
  <c r="G301" i="1" s="1"/>
  <c r="F300" i="1"/>
  <c r="H353" i="1"/>
  <c r="A354" i="1"/>
  <c r="Q354" i="1" s="1"/>
  <c r="R354" i="1" s="1"/>
  <c r="S354" i="1" s="1"/>
  <c r="Z353" i="1"/>
  <c r="C353" i="1"/>
  <c r="W285" i="1"/>
  <c r="X285" i="1" s="1"/>
  <c r="B285" i="1" s="1"/>
  <c r="U286" i="1"/>
  <c r="M302" i="1"/>
  <c r="N302" i="1" s="1"/>
  <c r="J302" i="1"/>
  <c r="K302" i="1" s="1"/>
  <c r="E302" i="1" s="1"/>
  <c r="I303" i="1"/>
  <c r="T675" i="1"/>
  <c r="L301" i="1" l="1"/>
  <c r="O301" i="1" s="1"/>
  <c r="P301" i="1" s="1"/>
  <c r="D302" i="1"/>
  <c r="G302" i="1" s="1"/>
  <c r="F301" i="1"/>
  <c r="J303" i="1"/>
  <c r="K303" i="1" s="1"/>
  <c r="E303" i="1" s="1"/>
  <c r="M303" i="1"/>
  <c r="N303" i="1" s="1"/>
  <c r="I304" i="1"/>
  <c r="W286" i="1"/>
  <c r="X286" i="1" s="1"/>
  <c r="B286" i="1" s="1"/>
  <c r="U287" i="1"/>
  <c r="Z354" i="1"/>
  <c r="C354" i="1"/>
  <c r="T676" i="1"/>
  <c r="A355" i="1"/>
  <c r="Q355" i="1" s="1"/>
  <c r="R355" i="1" s="1"/>
  <c r="S355" i="1" s="1"/>
  <c r="H354" i="1"/>
  <c r="L302" i="1" l="1"/>
  <c r="O302" i="1" s="1"/>
  <c r="P302" i="1" s="1"/>
  <c r="D303" i="1"/>
  <c r="G303" i="1" s="1"/>
  <c r="F302" i="1"/>
  <c r="W287" i="1"/>
  <c r="X287" i="1" s="1"/>
  <c r="B287" i="1" s="1"/>
  <c r="U288" i="1"/>
  <c r="J304" i="1"/>
  <c r="K304" i="1" s="1"/>
  <c r="E304" i="1" s="1"/>
  <c r="M304" i="1"/>
  <c r="N304" i="1" s="1"/>
  <c r="I305" i="1"/>
  <c r="Z355" i="1"/>
  <c r="C355" i="1"/>
  <c r="A356" i="1"/>
  <c r="Q356" i="1" s="1"/>
  <c r="R356" i="1" s="1"/>
  <c r="S356" i="1" s="1"/>
  <c r="H355" i="1"/>
  <c r="T677" i="1"/>
  <c r="L303" i="1" l="1"/>
  <c r="O303" i="1" s="1"/>
  <c r="P303" i="1" s="1"/>
  <c r="D304" i="1"/>
  <c r="G304" i="1" s="1"/>
  <c r="F303" i="1"/>
  <c r="T678" i="1"/>
  <c r="Z356" i="1"/>
  <c r="C356" i="1"/>
  <c r="A357" i="1"/>
  <c r="Q357" i="1" s="1"/>
  <c r="R357" i="1" s="1"/>
  <c r="S357" i="1" s="1"/>
  <c r="H356" i="1"/>
  <c r="J305" i="1"/>
  <c r="K305" i="1" s="1"/>
  <c r="E305" i="1" s="1"/>
  <c r="M305" i="1"/>
  <c r="N305" i="1" s="1"/>
  <c r="I306" i="1"/>
  <c r="W288" i="1"/>
  <c r="X288" i="1" s="1"/>
  <c r="B288" i="1" s="1"/>
  <c r="U289" i="1"/>
  <c r="L304" i="1" l="1"/>
  <c r="O304" i="1" s="1"/>
  <c r="P304" i="1" s="1"/>
  <c r="D305" i="1"/>
  <c r="G305" i="1" s="1"/>
  <c r="F304" i="1"/>
  <c r="Z357" i="1"/>
  <c r="C357" i="1"/>
  <c r="M306" i="1"/>
  <c r="N306" i="1" s="1"/>
  <c r="J306" i="1"/>
  <c r="K306" i="1" s="1"/>
  <c r="E306" i="1" s="1"/>
  <c r="I307" i="1"/>
  <c r="H357" i="1"/>
  <c r="A358" i="1"/>
  <c r="Q358" i="1" s="1"/>
  <c r="R358" i="1" s="1"/>
  <c r="S358" i="1" s="1"/>
  <c r="W289" i="1"/>
  <c r="X289" i="1" s="1"/>
  <c r="B289" i="1" s="1"/>
  <c r="U290" i="1"/>
  <c r="T679" i="1"/>
  <c r="L305" i="1" l="1"/>
  <c r="O305" i="1" s="1"/>
  <c r="P305" i="1" s="1"/>
  <c r="D306" i="1"/>
  <c r="G306" i="1" s="1"/>
  <c r="F305" i="1"/>
  <c r="T680" i="1"/>
  <c r="Z358" i="1"/>
  <c r="C358" i="1"/>
  <c r="J307" i="1"/>
  <c r="K307" i="1" s="1"/>
  <c r="E307" i="1" s="1"/>
  <c r="M307" i="1"/>
  <c r="N307" i="1" s="1"/>
  <c r="I308" i="1"/>
  <c r="W290" i="1"/>
  <c r="X290" i="1" s="1"/>
  <c r="B290" i="1" s="1"/>
  <c r="U291" i="1"/>
  <c r="A359" i="1"/>
  <c r="Q359" i="1" s="1"/>
  <c r="R359" i="1" s="1"/>
  <c r="S359" i="1" s="1"/>
  <c r="H358" i="1"/>
  <c r="L306" i="1" l="1"/>
  <c r="O306" i="1" s="1"/>
  <c r="P306" i="1" s="1"/>
  <c r="D307" i="1"/>
  <c r="G307" i="1" s="1"/>
  <c r="F306" i="1"/>
  <c r="W291" i="1"/>
  <c r="X291" i="1" s="1"/>
  <c r="B291" i="1" s="1"/>
  <c r="U292" i="1"/>
  <c r="Z359" i="1"/>
  <c r="C359" i="1"/>
  <c r="A360" i="1"/>
  <c r="Q360" i="1" s="1"/>
  <c r="R360" i="1" s="1"/>
  <c r="S360" i="1" s="1"/>
  <c r="H359" i="1"/>
  <c r="J308" i="1"/>
  <c r="K308" i="1" s="1"/>
  <c r="E308" i="1" s="1"/>
  <c r="M308" i="1"/>
  <c r="N308" i="1" s="1"/>
  <c r="I309" i="1"/>
  <c r="T681" i="1"/>
  <c r="D308" i="1" l="1"/>
  <c r="G308" i="1" s="1"/>
  <c r="F307" i="1"/>
  <c r="L307" i="1"/>
  <c r="O307" i="1" s="1"/>
  <c r="P307" i="1" s="1"/>
  <c r="C360" i="1"/>
  <c r="Z360" i="1"/>
  <c r="W292" i="1"/>
  <c r="X292" i="1" s="1"/>
  <c r="B292" i="1" s="1"/>
  <c r="U293" i="1"/>
  <c r="T682" i="1"/>
  <c r="N309" i="1"/>
  <c r="J309" i="1"/>
  <c r="K309" i="1" s="1"/>
  <c r="E309" i="1" s="1"/>
  <c r="M309" i="1"/>
  <c r="I310" i="1"/>
  <c r="A361" i="1"/>
  <c r="Q361" i="1" s="1"/>
  <c r="R361" i="1" s="1"/>
  <c r="S361" i="1" s="1"/>
  <c r="H360" i="1"/>
  <c r="L308" i="1" l="1"/>
  <c r="O308" i="1" s="1"/>
  <c r="P308" i="1" s="1"/>
  <c r="D309" i="1"/>
  <c r="G309" i="1" s="1"/>
  <c r="F308" i="1"/>
  <c r="H361" i="1"/>
  <c r="A362" i="1"/>
  <c r="Q362" i="1" s="1"/>
  <c r="R362" i="1" s="1"/>
  <c r="S362" i="1" s="1"/>
  <c r="M310" i="1"/>
  <c r="N310" i="1" s="1"/>
  <c r="J310" i="1"/>
  <c r="K310" i="1" s="1"/>
  <c r="E310" i="1" s="1"/>
  <c r="I311" i="1"/>
  <c r="Z361" i="1"/>
  <c r="C361" i="1"/>
  <c r="T683" i="1"/>
  <c r="W293" i="1"/>
  <c r="X293" i="1" s="1"/>
  <c r="B293" i="1" s="1"/>
  <c r="U294" i="1"/>
  <c r="L309" i="1" l="1"/>
  <c r="O309" i="1" s="1"/>
  <c r="P309" i="1" s="1"/>
  <c r="D310" i="1"/>
  <c r="G310" i="1" s="1"/>
  <c r="F309" i="1"/>
  <c r="W294" i="1"/>
  <c r="X294" i="1" s="1"/>
  <c r="B294" i="1" s="1"/>
  <c r="U295" i="1"/>
  <c r="Z362" i="1"/>
  <c r="C362" i="1"/>
  <c r="T684" i="1"/>
  <c r="A363" i="1"/>
  <c r="Q363" i="1" s="1"/>
  <c r="R363" i="1" s="1"/>
  <c r="S363" i="1" s="1"/>
  <c r="H362" i="1"/>
  <c r="J311" i="1"/>
  <c r="K311" i="1" s="1"/>
  <c r="E311" i="1" s="1"/>
  <c r="M311" i="1"/>
  <c r="N311" i="1" s="1"/>
  <c r="I312" i="1"/>
  <c r="L310" i="1" l="1"/>
  <c r="O310" i="1" s="1"/>
  <c r="P310" i="1" s="1"/>
  <c r="D311" i="1"/>
  <c r="G311" i="1" s="1"/>
  <c r="F310" i="1"/>
  <c r="Z363" i="1"/>
  <c r="C363" i="1"/>
  <c r="A364" i="1"/>
  <c r="Q364" i="1" s="1"/>
  <c r="R364" i="1" s="1"/>
  <c r="S364" i="1" s="1"/>
  <c r="H363" i="1"/>
  <c r="T685" i="1"/>
  <c r="W295" i="1"/>
  <c r="X295" i="1" s="1"/>
  <c r="B295" i="1" s="1"/>
  <c r="U296" i="1"/>
  <c r="J312" i="1"/>
  <c r="K312" i="1" s="1"/>
  <c r="E312" i="1" s="1"/>
  <c r="M312" i="1"/>
  <c r="N312" i="1" s="1"/>
  <c r="I313" i="1"/>
  <c r="L311" i="1" l="1"/>
  <c r="O311" i="1" s="1"/>
  <c r="P311" i="1" s="1"/>
  <c r="D312" i="1"/>
  <c r="G312" i="1" s="1"/>
  <c r="F311" i="1"/>
  <c r="W296" i="1"/>
  <c r="X296" i="1" s="1"/>
  <c r="B296" i="1" s="1"/>
  <c r="U297" i="1"/>
  <c r="T686" i="1"/>
  <c r="Z364" i="1"/>
  <c r="C364" i="1"/>
  <c r="J313" i="1"/>
  <c r="K313" i="1" s="1"/>
  <c r="E313" i="1" s="1"/>
  <c r="M313" i="1"/>
  <c r="N313" i="1" s="1"/>
  <c r="I314" i="1"/>
  <c r="A365" i="1"/>
  <c r="Q365" i="1" s="1"/>
  <c r="R365" i="1" s="1"/>
  <c r="S365" i="1" s="1"/>
  <c r="H364" i="1"/>
  <c r="L312" i="1" l="1"/>
  <c r="O312" i="1" s="1"/>
  <c r="P312" i="1" s="1"/>
  <c r="D313" i="1"/>
  <c r="G313" i="1" s="1"/>
  <c r="F312" i="1"/>
  <c r="W297" i="1"/>
  <c r="X297" i="1" s="1"/>
  <c r="B297" i="1" s="1"/>
  <c r="U298" i="1"/>
  <c r="H365" i="1"/>
  <c r="A366" i="1"/>
  <c r="Q366" i="1" s="1"/>
  <c r="R366" i="1" s="1"/>
  <c r="S366" i="1" s="1"/>
  <c r="M314" i="1"/>
  <c r="N314" i="1" s="1"/>
  <c r="J314" i="1"/>
  <c r="K314" i="1" s="1"/>
  <c r="E314" i="1" s="1"/>
  <c r="I315" i="1"/>
  <c r="Z365" i="1"/>
  <c r="C365" i="1"/>
  <c r="T687" i="1"/>
  <c r="L313" i="1" l="1"/>
  <c r="O313" i="1" s="1"/>
  <c r="P313" i="1" s="1"/>
  <c r="D314" i="1"/>
  <c r="G314" i="1" s="1"/>
  <c r="F313" i="1"/>
  <c r="T688" i="1"/>
  <c r="W298" i="1"/>
  <c r="X298" i="1" s="1"/>
  <c r="B298" i="1" s="1"/>
  <c r="U299" i="1"/>
  <c r="H366" i="1"/>
  <c r="A367" i="1"/>
  <c r="Q367" i="1" s="1"/>
  <c r="R367" i="1" s="1"/>
  <c r="S367" i="1" s="1"/>
  <c r="J315" i="1"/>
  <c r="K315" i="1" s="1"/>
  <c r="E315" i="1" s="1"/>
  <c r="M315" i="1"/>
  <c r="N315" i="1" s="1"/>
  <c r="I316" i="1"/>
  <c r="Z366" i="1"/>
  <c r="C366" i="1"/>
  <c r="D315" i="1" l="1"/>
  <c r="G315" i="1" s="1"/>
  <c r="L314" i="1"/>
  <c r="O314" i="1" s="1"/>
  <c r="P314" i="1" s="1"/>
  <c r="F314" i="1"/>
  <c r="J316" i="1"/>
  <c r="K316" i="1" s="1"/>
  <c r="E316" i="1" s="1"/>
  <c r="I317" i="1"/>
  <c r="W299" i="1"/>
  <c r="X299" i="1" s="1"/>
  <c r="B299" i="1" s="1"/>
  <c r="U300" i="1"/>
  <c r="H367" i="1"/>
  <c r="A368" i="1"/>
  <c r="Q368" i="1" s="1"/>
  <c r="R368" i="1" s="1"/>
  <c r="S368" i="1" s="1"/>
  <c r="Z367" i="1"/>
  <c r="C367" i="1"/>
  <c r="T689" i="1"/>
  <c r="L315" i="1" l="1"/>
  <c r="O315" i="1" s="1"/>
  <c r="P315" i="1" s="1"/>
  <c r="F315" i="1"/>
  <c r="D316" i="1"/>
  <c r="G316" i="1" s="1"/>
  <c r="T690" i="1"/>
  <c r="W300" i="1"/>
  <c r="X300" i="1" s="1"/>
  <c r="B300" i="1" s="1"/>
  <c r="U301" i="1"/>
  <c r="A369" i="1"/>
  <c r="Q369" i="1" s="1"/>
  <c r="R369" i="1" s="1"/>
  <c r="S369" i="1" s="1"/>
  <c r="H368" i="1"/>
  <c r="Z368" i="1"/>
  <c r="C368" i="1"/>
  <c r="J317" i="1"/>
  <c r="K317" i="1" s="1"/>
  <c r="E317" i="1" s="1"/>
  <c r="I318" i="1"/>
  <c r="M316" i="1" l="1"/>
  <c r="N316" i="1" s="1"/>
  <c r="L316" i="1"/>
  <c r="D317" i="1"/>
  <c r="L317" i="1" s="1"/>
  <c r="F316" i="1"/>
  <c r="W301" i="1"/>
  <c r="X301" i="1" s="1"/>
  <c r="B301" i="1" s="1"/>
  <c r="U302" i="1"/>
  <c r="Z369" i="1"/>
  <c r="C369" i="1"/>
  <c r="T691" i="1"/>
  <c r="J318" i="1"/>
  <c r="K318" i="1" s="1"/>
  <c r="E318" i="1" s="1"/>
  <c r="I319" i="1"/>
  <c r="A370" i="1"/>
  <c r="Q370" i="1" s="1"/>
  <c r="R370" i="1" s="1"/>
  <c r="S370" i="1" s="1"/>
  <c r="H369" i="1"/>
  <c r="M317" i="1" l="1"/>
  <c r="M318" i="1" s="1"/>
  <c r="N317" i="1"/>
  <c r="O317" i="1" s="1"/>
  <c r="P317" i="1" s="1"/>
  <c r="O316" i="1"/>
  <c r="P316" i="1" s="1"/>
  <c r="D318" i="1"/>
  <c r="L318" i="1" s="1"/>
  <c r="F317" i="1"/>
  <c r="G317" i="1"/>
  <c r="C370" i="1"/>
  <c r="Z370" i="1"/>
  <c r="A371" i="1"/>
  <c r="Q371" i="1" s="1"/>
  <c r="R371" i="1" s="1"/>
  <c r="S371" i="1" s="1"/>
  <c r="H370" i="1"/>
  <c r="W302" i="1"/>
  <c r="X302" i="1" s="1"/>
  <c r="B302" i="1" s="1"/>
  <c r="U303" i="1"/>
  <c r="J319" i="1"/>
  <c r="K319" i="1" s="1"/>
  <c r="E319" i="1" s="1"/>
  <c r="I320" i="1"/>
  <c r="T692" i="1"/>
  <c r="N318" i="1" l="1"/>
  <c r="O318" i="1" s="1"/>
  <c r="P318" i="1" s="1"/>
  <c r="D319" i="1"/>
  <c r="L319" i="1" s="1"/>
  <c r="F318" i="1"/>
  <c r="G318" i="1"/>
  <c r="M319" i="1"/>
  <c r="J320" i="1"/>
  <c r="K320" i="1" s="1"/>
  <c r="E320" i="1" s="1"/>
  <c r="I321" i="1"/>
  <c r="W303" i="1"/>
  <c r="X303" i="1" s="1"/>
  <c r="B303" i="1" s="1"/>
  <c r="U304" i="1"/>
  <c r="T693" i="1"/>
  <c r="Z371" i="1"/>
  <c r="C371" i="1"/>
  <c r="H371" i="1"/>
  <c r="A372" i="1"/>
  <c r="Q372" i="1" s="1"/>
  <c r="R372" i="1" s="1"/>
  <c r="S372" i="1" s="1"/>
  <c r="N319" i="1" l="1"/>
  <c r="O319" i="1" s="1"/>
  <c r="P319" i="1" s="1"/>
  <c r="D320" i="1"/>
  <c r="G320" i="1" s="1"/>
  <c r="F319" i="1"/>
  <c r="G319" i="1"/>
  <c r="M320" i="1"/>
  <c r="Z372" i="1"/>
  <c r="C372" i="1"/>
  <c r="W304" i="1"/>
  <c r="X304" i="1" s="1"/>
  <c r="B304" i="1" s="1"/>
  <c r="U305" i="1"/>
  <c r="J321" i="1"/>
  <c r="K321" i="1" s="1"/>
  <c r="E321" i="1" s="1"/>
  <c r="I322" i="1"/>
  <c r="T694" i="1"/>
  <c r="A373" i="1"/>
  <c r="Q373" i="1" s="1"/>
  <c r="R373" i="1" s="1"/>
  <c r="S373" i="1" s="1"/>
  <c r="H372" i="1"/>
  <c r="N320" i="1" l="1"/>
  <c r="L320" i="1"/>
  <c r="M321" i="1"/>
  <c r="D321" i="1"/>
  <c r="G321" i="1" s="1"/>
  <c r="F320" i="1"/>
  <c r="Z373" i="1"/>
  <c r="C373" i="1"/>
  <c r="A374" i="1"/>
  <c r="Q374" i="1" s="1"/>
  <c r="R374" i="1" s="1"/>
  <c r="S374" i="1" s="1"/>
  <c r="H373" i="1"/>
  <c r="J322" i="1"/>
  <c r="K322" i="1" s="1"/>
  <c r="E322" i="1" s="1"/>
  <c r="I323" i="1"/>
  <c r="W305" i="1"/>
  <c r="X305" i="1" s="1"/>
  <c r="B305" i="1" s="1"/>
  <c r="U306" i="1"/>
  <c r="T695" i="1"/>
  <c r="N321" i="1" l="1"/>
  <c r="O320" i="1"/>
  <c r="P320" i="1" s="1"/>
  <c r="M322" i="1"/>
  <c r="L321" i="1"/>
  <c r="D322" i="1"/>
  <c r="G322" i="1" s="1"/>
  <c r="F321" i="1"/>
  <c r="J323" i="1"/>
  <c r="K323" i="1" s="1"/>
  <c r="E323" i="1" s="1"/>
  <c r="I324" i="1"/>
  <c r="A375" i="1"/>
  <c r="Q375" i="1" s="1"/>
  <c r="R375" i="1" s="1"/>
  <c r="S375" i="1" s="1"/>
  <c r="H374" i="1"/>
  <c r="W306" i="1"/>
  <c r="X306" i="1" s="1"/>
  <c r="B306" i="1" s="1"/>
  <c r="U307" i="1"/>
  <c r="T696" i="1"/>
  <c r="C374" i="1"/>
  <c r="Z374" i="1"/>
  <c r="O321" i="1" l="1"/>
  <c r="P321" i="1" s="1"/>
  <c r="N322" i="1"/>
  <c r="L322" i="1"/>
  <c r="M323" i="1"/>
  <c r="D323" i="1"/>
  <c r="G323" i="1" s="1"/>
  <c r="F322" i="1"/>
  <c r="J324" i="1"/>
  <c r="K324" i="1" s="1"/>
  <c r="E324" i="1" s="1"/>
  <c r="I325" i="1"/>
  <c r="T697" i="1"/>
  <c r="W307" i="1"/>
  <c r="X307" i="1" s="1"/>
  <c r="B307" i="1" s="1"/>
  <c r="U308" i="1"/>
  <c r="Z375" i="1"/>
  <c r="C375" i="1"/>
  <c r="H375" i="1"/>
  <c r="A376" i="1"/>
  <c r="Q376" i="1" s="1"/>
  <c r="R376" i="1" s="1"/>
  <c r="S376" i="1" s="1"/>
  <c r="N323" i="1" l="1"/>
  <c r="O322" i="1"/>
  <c r="P322" i="1" s="1"/>
  <c r="M324" i="1"/>
  <c r="L323" i="1"/>
  <c r="D324" i="1"/>
  <c r="G324" i="1" s="1"/>
  <c r="F323" i="1"/>
  <c r="Z376" i="1"/>
  <c r="C376" i="1"/>
  <c r="W308" i="1"/>
  <c r="X308" i="1" s="1"/>
  <c r="B308" i="1" s="1"/>
  <c r="U309" i="1"/>
  <c r="T698" i="1"/>
  <c r="A377" i="1"/>
  <c r="Q377" i="1" s="1"/>
  <c r="R377" i="1" s="1"/>
  <c r="S377" i="1" s="1"/>
  <c r="H376" i="1"/>
  <c r="J325" i="1"/>
  <c r="K325" i="1" s="1"/>
  <c r="E325" i="1" s="1"/>
  <c r="I326" i="1"/>
  <c r="O323" i="1" l="1"/>
  <c r="P323" i="1" s="1"/>
  <c r="N324" i="1"/>
  <c r="M325" i="1"/>
  <c r="L324" i="1"/>
  <c r="D325" i="1"/>
  <c r="G325" i="1" s="1"/>
  <c r="F324" i="1"/>
  <c r="J326" i="1"/>
  <c r="K326" i="1" s="1"/>
  <c r="E326" i="1" s="1"/>
  <c r="I327" i="1"/>
  <c r="A378" i="1"/>
  <c r="Q378" i="1" s="1"/>
  <c r="R378" i="1" s="1"/>
  <c r="S378" i="1" s="1"/>
  <c r="H377" i="1"/>
  <c r="T699" i="1"/>
  <c r="W309" i="1"/>
  <c r="X309" i="1" s="1"/>
  <c r="B309" i="1" s="1"/>
  <c r="U310" i="1"/>
  <c r="Z377" i="1"/>
  <c r="C377" i="1"/>
  <c r="O324" i="1" l="1"/>
  <c r="P324" i="1" s="1"/>
  <c r="N325" i="1"/>
  <c r="M326" i="1"/>
  <c r="L325" i="1"/>
  <c r="D326" i="1"/>
  <c r="G326" i="1" s="1"/>
  <c r="F325" i="1"/>
  <c r="W310" i="1"/>
  <c r="X310" i="1" s="1"/>
  <c r="B310" i="1" s="1"/>
  <c r="U311" i="1"/>
  <c r="J327" i="1"/>
  <c r="K327" i="1" s="1"/>
  <c r="E327" i="1" s="1"/>
  <c r="I328" i="1"/>
  <c r="C378" i="1"/>
  <c r="Z378" i="1"/>
  <c r="T700" i="1"/>
  <c r="A379" i="1"/>
  <c r="Q379" i="1" s="1"/>
  <c r="R379" i="1" s="1"/>
  <c r="S379" i="1" s="1"/>
  <c r="H378" i="1"/>
  <c r="O325" i="1" l="1"/>
  <c r="P325" i="1" s="1"/>
  <c r="N326" i="1"/>
  <c r="M327" i="1"/>
  <c r="L326" i="1"/>
  <c r="D327" i="1"/>
  <c r="G327" i="1" s="1"/>
  <c r="F326" i="1"/>
  <c r="H379" i="1"/>
  <c r="A380" i="1"/>
  <c r="Q380" i="1" s="1"/>
  <c r="R380" i="1" s="1"/>
  <c r="S380" i="1" s="1"/>
  <c r="T701" i="1"/>
  <c r="J328" i="1"/>
  <c r="K328" i="1" s="1"/>
  <c r="E328" i="1" s="1"/>
  <c r="I329" i="1"/>
  <c r="W311" i="1"/>
  <c r="X311" i="1" s="1"/>
  <c r="B311" i="1" s="1"/>
  <c r="U312" i="1"/>
  <c r="Z379" i="1"/>
  <c r="C379" i="1"/>
  <c r="O326" i="1" l="1"/>
  <c r="P326" i="1" s="1"/>
  <c r="N327" i="1"/>
  <c r="N328" i="1" s="1"/>
  <c r="M328" i="1"/>
  <c r="M329" i="1" s="1"/>
  <c r="L327" i="1"/>
  <c r="D328" i="1"/>
  <c r="G328" i="1" s="1"/>
  <c r="F327" i="1"/>
  <c r="J329" i="1"/>
  <c r="K329" i="1" s="1"/>
  <c r="E329" i="1" s="1"/>
  <c r="I330" i="1"/>
  <c r="Z380" i="1"/>
  <c r="C380" i="1"/>
  <c r="T702" i="1"/>
  <c r="A381" i="1"/>
  <c r="Q381" i="1" s="1"/>
  <c r="R381" i="1" s="1"/>
  <c r="S381" i="1" s="1"/>
  <c r="H380" i="1"/>
  <c r="W312" i="1"/>
  <c r="X312" i="1" s="1"/>
  <c r="B312" i="1" s="1"/>
  <c r="U313" i="1"/>
  <c r="O327" i="1" l="1"/>
  <c r="P327" i="1" s="1"/>
  <c r="N329" i="1"/>
  <c r="L328" i="1"/>
  <c r="O328" i="1" s="1"/>
  <c r="P328" i="1" s="1"/>
  <c r="D329" i="1"/>
  <c r="G329" i="1" s="1"/>
  <c r="F328" i="1"/>
  <c r="T703" i="1"/>
  <c r="J330" i="1"/>
  <c r="K330" i="1" s="1"/>
  <c r="M330" i="1"/>
  <c r="I331" i="1"/>
  <c r="W313" i="1"/>
  <c r="X313" i="1" s="1"/>
  <c r="B313" i="1" s="1"/>
  <c r="U314" i="1"/>
  <c r="Z381" i="1"/>
  <c r="C381" i="1"/>
  <c r="A382" i="1"/>
  <c r="Q382" i="1" s="1"/>
  <c r="R382" i="1" s="1"/>
  <c r="S382" i="1" s="1"/>
  <c r="H381" i="1"/>
  <c r="N330" i="1" l="1"/>
  <c r="L329" i="1"/>
  <c r="O329" i="1" s="1"/>
  <c r="P329" i="1" s="1"/>
  <c r="F329" i="1"/>
  <c r="E330" i="1"/>
  <c r="A383" i="1"/>
  <c r="Q383" i="1" s="1"/>
  <c r="R383" i="1" s="1"/>
  <c r="S383" i="1" s="1"/>
  <c r="H382" i="1"/>
  <c r="W314" i="1"/>
  <c r="X314" i="1" s="1"/>
  <c r="B314" i="1" s="1"/>
  <c r="U315" i="1"/>
  <c r="J331" i="1"/>
  <c r="K331" i="1" s="1"/>
  <c r="M331" i="1"/>
  <c r="I332" i="1"/>
  <c r="Z382" i="1"/>
  <c r="C382" i="1"/>
  <c r="T704" i="1"/>
  <c r="N331" i="1" l="1"/>
  <c r="E331" i="1"/>
  <c r="D330" i="1"/>
  <c r="F330" i="1" s="1"/>
  <c r="T705" i="1"/>
  <c r="J332" i="1"/>
  <c r="K332" i="1" s="1"/>
  <c r="M332" i="1"/>
  <c r="I333" i="1"/>
  <c r="W315" i="1"/>
  <c r="X315" i="1" s="1"/>
  <c r="B315" i="1" s="1"/>
  <c r="U316" i="1"/>
  <c r="Z383" i="1"/>
  <c r="C383" i="1"/>
  <c r="U331" i="1"/>
  <c r="H383" i="1"/>
  <c r="A384" i="1"/>
  <c r="Q384" i="1" s="1"/>
  <c r="R384" i="1" s="1"/>
  <c r="S384" i="1" s="1"/>
  <c r="N332" i="1" l="1"/>
  <c r="L330" i="1"/>
  <c r="O330" i="1" s="1"/>
  <c r="P330" i="1" s="1"/>
  <c r="G330" i="1"/>
  <c r="E332" i="1"/>
  <c r="D331" i="1"/>
  <c r="G331" i="1" s="1"/>
  <c r="W316" i="1"/>
  <c r="X316" i="1" s="1"/>
  <c r="B316" i="1" s="1"/>
  <c r="U317" i="1"/>
  <c r="J333" i="1"/>
  <c r="K333" i="1" s="1"/>
  <c r="M333" i="1"/>
  <c r="I334" i="1"/>
  <c r="Z384" i="1"/>
  <c r="C384" i="1"/>
  <c r="A385" i="1"/>
  <c r="Q385" i="1" s="1"/>
  <c r="R385" i="1" s="1"/>
  <c r="S385" i="1" s="1"/>
  <c r="H384" i="1"/>
  <c r="U332" i="1"/>
  <c r="T706" i="1"/>
  <c r="N333" i="1" l="1"/>
  <c r="F331" i="1"/>
  <c r="L331" i="1"/>
  <c r="O331" i="1" s="1"/>
  <c r="P331" i="1" s="1"/>
  <c r="E333" i="1"/>
  <c r="D332" i="1"/>
  <c r="U333" i="1"/>
  <c r="A386" i="1"/>
  <c r="Q386" i="1" s="1"/>
  <c r="R386" i="1" s="1"/>
  <c r="S386" i="1" s="1"/>
  <c r="H385" i="1"/>
  <c r="W317" i="1"/>
  <c r="X317" i="1" s="1"/>
  <c r="B317" i="1" s="1"/>
  <c r="U318" i="1"/>
  <c r="Z385" i="1"/>
  <c r="C385" i="1"/>
  <c r="T707" i="1"/>
  <c r="M334" i="1"/>
  <c r="J334" i="1"/>
  <c r="K334" i="1" s="1"/>
  <c r="I335" i="1"/>
  <c r="N334" i="1" l="1"/>
  <c r="F332" i="1"/>
  <c r="L332" i="1"/>
  <c r="O332" i="1" s="1"/>
  <c r="P332" i="1" s="1"/>
  <c r="E334" i="1"/>
  <c r="D333" i="1"/>
  <c r="G332" i="1"/>
  <c r="U334" i="1"/>
  <c r="A387" i="1"/>
  <c r="Q387" i="1" s="1"/>
  <c r="R387" i="1" s="1"/>
  <c r="S387" i="1" s="1"/>
  <c r="H386" i="1"/>
  <c r="T708" i="1"/>
  <c r="W318" i="1"/>
  <c r="X318" i="1" s="1"/>
  <c r="B318" i="1" s="1"/>
  <c r="U319" i="1"/>
  <c r="J335" i="1"/>
  <c r="K335" i="1" s="1"/>
  <c r="M335" i="1"/>
  <c r="I336" i="1"/>
  <c r="C386" i="1"/>
  <c r="Z386" i="1"/>
  <c r="N335" i="1" l="1"/>
  <c r="F333" i="1"/>
  <c r="L333" i="1"/>
  <c r="O333" i="1" s="1"/>
  <c r="P333" i="1" s="1"/>
  <c r="E335" i="1"/>
  <c r="D334" i="1"/>
  <c r="G333" i="1"/>
  <c r="W319" i="1"/>
  <c r="X319" i="1" s="1"/>
  <c r="B319" i="1" s="1"/>
  <c r="U320" i="1"/>
  <c r="Z387" i="1"/>
  <c r="C387" i="1"/>
  <c r="J336" i="1"/>
  <c r="K336" i="1" s="1"/>
  <c r="M336" i="1"/>
  <c r="I337" i="1"/>
  <c r="H387" i="1"/>
  <c r="A388" i="1"/>
  <c r="Q388" i="1" s="1"/>
  <c r="R388" i="1" s="1"/>
  <c r="S388" i="1" s="1"/>
  <c r="U335" i="1"/>
  <c r="T709" i="1"/>
  <c r="N336" i="1" l="1"/>
  <c r="F334" i="1"/>
  <c r="L334" i="1"/>
  <c r="O334" i="1" s="1"/>
  <c r="P334" i="1" s="1"/>
  <c r="E336" i="1"/>
  <c r="D335" i="1"/>
  <c r="G335" i="1" s="1"/>
  <c r="G334" i="1"/>
  <c r="Z388" i="1"/>
  <c r="C388" i="1"/>
  <c r="J337" i="1"/>
  <c r="K337" i="1" s="1"/>
  <c r="M337" i="1"/>
  <c r="I338" i="1"/>
  <c r="A389" i="1"/>
  <c r="Q389" i="1" s="1"/>
  <c r="R389" i="1" s="1"/>
  <c r="S389" i="1" s="1"/>
  <c r="H388" i="1"/>
  <c r="W320" i="1"/>
  <c r="X320" i="1" s="1"/>
  <c r="B320" i="1" s="1"/>
  <c r="U321" i="1"/>
  <c r="U336" i="1"/>
  <c r="T710" i="1"/>
  <c r="N337" i="1" l="1"/>
  <c r="F335" i="1"/>
  <c r="L335" i="1"/>
  <c r="O335" i="1" s="1"/>
  <c r="P335" i="1" s="1"/>
  <c r="E337" i="1"/>
  <c r="D336" i="1"/>
  <c r="M338" i="1"/>
  <c r="J338" i="1"/>
  <c r="K338" i="1" s="1"/>
  <c r="I339" i="1"/>
  <c r="T711" i="1"/>
  <c r="W321" i="1"/>
  <c r="X321" i="1" s="1"/>
  <c r="B321" i="1" s="1"/>
  <c r="U322" i="1"/>
  <c r="U337" i="1"/>
  <c r="Z389" i="1"/>
  <c r="C389" i="1"/>
  <c r="A390" i="1"/>
  <c r="Q390" i="1" s="1"/>
  <c r="R390" i="1" s="1"/>
  <c r="S390" i="1" s="1"/>
  <c r="H389" i="1"/>
  <c r="N338" i="1" l="1"/>
  <c r="F336" i="1"/>
  <c r="L336" i="1"/>
  <c r="O336" i="1" s="1"/>
  <c r="P336" i="1" s="1"/>
  <c r="E338" i="1"/>
  <c r="D337" i="1"/>
  <c r="G336" i="1"/>
  <c r="W322" i="1"/>
  <c r="X322" i="1" s="1"/>
  <c r="B322" i="1" s="1"/>
  <c r="U323" i="1"/>
  <c r="J339" i="1"/>
  <c r="K339" i="1" s="1"/>
  <c r="M339" i="1"/>
  <c r="I340" i="1"/>
  <c r="U338" i="1"/>
  <c r="C390" i="1"/>
  <c r="Z390" i="1"/>
  <c r="A391" i="1"/>
  <c r="Q391" i="1" s="1"/>
  <c r="R391" i="1" s="1"/>
  <c r="S391" i="1" s="1"/>
  <c r="H390" i="1"/>
  <c r="T712" i="1"/>
  <c r="N339" i="1" l="1"/>
  <c r="F337" i="1"/>
  <c r="L337" i="1"/>
  <c r="O337" i="1" s="1"/>
  <c r="P337" i="1" s="1"/>
  <c r="E339" i="1"/>
  <c r="D338" i="1"/>
  <c r="G337" i="1"/>
  <c r="H391" i="1"/>
  <c r="A392" i="1"/>
  <c r="Q392" i="1" s="1"/>
  <c r="R392" i="1" s="1"/>
  <c r="S392" i="1" s="1"/>
  <c r="T713" i="1"/>
  <c r="Z391" i="1"/>
  <c r="C391" i="1"/>
  <c r="U339" i="1"/>
  <c r="W323" i="1"/>
  <c r="X323" i="1" s="1"/>
  <c r="B323" i="1" s="1"/>
  <c r="U324" i="1"/>
  <c r="J340" i="1"/>
  <c r="K340" i="1" s="1"/>
  <c r="M340" i="1"/>
  <c r="I341" i="1"/>
  <c r="N340" i="1" l="1"/>
  <c r="F338" i="1"/>
  <c r="L338" i="1"/>
  <c r="O338" i="1" s="1"/>
  <c r="P338" i="1" s="1"/>
  <c r="E340" i="1"/>
  <c r="D339" i="1"/>
  <c r="G338" i="1"/>
  <c r="J341" i="1"/>
  <c r="K341" i="1" s="1"/>
  <c r="M341" i="1"/>
  <c r="I342" i="1"/>
  <c r="W324" i="1"/>
  <c r="X324" i="1" s="1"/>
  <c r="B324" i="1" s="1"/>
  <c r="U325" i="1"/>
  <c r="Z392" i="1"/>
  <c r="C392" i="1"/>
  <c r="U340" i="1"/>
  <c r="T714" i="1"/>
  <c r="A393" i="1"/>
  <c r="Q393" i="1" s="1"/>
  <c r="R393" i="1" s="1"/>
  <c r="S393" i="1" s="1"/>
  <c r="H392" i="1"/>
  <c r="N341" i="1" l="1"/>
  <c r="F339" i="1"/>
  <c r="L339" i="1"/>
  <c r="O339" i="1" s="1"/>
  <c r="P339" i="1" s="1"/>
  <c r="E341" i="1"/>
  <c r="D340" i="1"/>
  <c r="G339" i="1"/>
  <c r="T715" i="1"/>
  <c r="M342" i="1"/>
  <c r="J342" i="1"/>
  <c r="K342" i="1" s="1"/>
  <c r="I343" i="1"/>
  <c r="U341" i="1"/>
  <c r="Z393" i="1"/>
  <c r="C393" i="1"/>
  <c r="W325" i="1"/>
  <c r="X325" i="1" s="1"/>
  <c r="B325" i="1" s="1"/>
  <c r="U326" i="1"/>
  <c r="A394" i="1"/>
  <c r="Q394" i="1" s="1"/>
  <c r="R394" i="1" s="1"/>
  <c r="S394" i="1" s="1"/>
  <c r="H393" i="1"/>
  <c r="N342" i="1" l="1"/>
  <c r="F340" i="1"/>
  <c r="L340" i="1"/>
  <c r="O340" i="1" s="1"/>
  <c r="P340" i="1" s="1"/>
  <c r="E342" i="1"/>
  <c r="D341" i="1"/>
  <c r="G340" i="1"/>
  <c r="A395" i="1"/>
  <c r="Q395" i="1" s="1"/>
  <c r="R395" i="1" s="1"/>
  <c r="S395" i="1" s="1"/>
  <c r="H394" i="1"/>
  <c r="W326" i="1"/>
  <c r="X326" i="1" s="1"/>
  <c r="B326" i="1" s="1"/>
  <c r="U327" i="1"/>
  <c r="J343" i="1"/>
  <c r="K343" i="1" s="1"/>
  <c r="M343" i="1"/>
  <c r="I344" i="1"/>
  <c r="U342" i="1"/>
  <c r="C394" i="1"/>
  <c r="Z394" i="1"/>
  <c r="T716" i="1"/>
  <c r="N343" i="1" l="1"/>
  <c r="F341" i="1"/>
  <c r="L341" i="1"/>
  <c r="O341" i="1" s="1"/>
  <c r="P341" i="1" s="1"/>
  <c r="E343" i="1"/>
  <c r="D342" i="1"/>
  <c r="G342" i="1" s="1"/>
  <c r="G341" i="1"/>
  <c r="T717" i="1"/>
  <c r="J344" i="1"/>
  <c r="K344" i="1" s="1"/>
  <c r="M344" i="1"/>
  <c r="I345" i="1"/>
  <c r="W327" i="1"/>
  <c r="X327" i="1" s="1"/>
  <c r="B327" i="1" s="1"/>
  <c r="U328" i="1"/>
  <c r="Z395" i="1"/>
  <c r="C395" i="1"/>
  <c r="U343" i="1"/>
  <c r="H395" i="1"/>
  <c r="A396" i="1"/>
  <c r="Q396" i="1" s="1"/>
  <c r="R396" i="1" s="1"/>
  <c r="S396" i="1" s="1"/>
  <c r="N344" i="1" l="1"/>
  <c r="F342" i="1"/>
  <c r="L342" i="1"/>
  <c r="O342" i="1" s="1"/>
  <c r="P342" i="1" s="1"/>
  <c r="E344" i="1"/>
  <c r="D343" i="1"/>
  <c r="W328" i="1"/>
  <c r="X328" i="1" s="1"/>
  <c r="B328" i="1" s="1"/>
  <c r="U329" i="1"/>
  <c r="W329" i="1" s="1"/>
  <c r="W343" i="1" s="1"/>
  <c r="J345" i="1"/>
  <c r="K345" i="1" s="1"/>
  <c r="M345" i="1"/>
  <c r="I346" i="1"/>
  <c r="Z396" i="1"/>
  <c r="C396" i="1"/>
  <c r="A397" i="1"/>
  <c r="Q397" i="1" s="1"/>
  <c r="R397" i="1" s="1"/>
  <c r="S397" i="1" s="1"/>
  <c r="H396" i="1"/>
  <c r="T718" i="1"/>
  <c r="U344" i="1"/>
  <c r="N345" i="1" l="1"/>
  <c r="F343" i="1"/>
  <c r="L343" i="1"/>
  <c r="O343" i="1" s="1"/>
  <c r="P343" i="1" s="1"/>
  <c r="X343" i="1" s="1"/>
  <c r="B343" i="1" s="1"/>
  <c r="E345" i="1"/>
  <c r="D344" i="1"/>
  <c r="G343" i="1"/>
  <c r="W344" i="1"/>
  <c r="J346" i="1"/>
  <c r="K346" i="1" s="1"/>
  <c r="E346" i="1" s="1"/>
  <c r="I347" i="1"/>
  <c r="T719" i="1"/>
  <c r="W330" i="1"/>
  <c r="X330" i="1" s="1"/>
  <c r="B330" i="1" s="1"/>
  <c r="X329" i="1"/>
  <c r="B329" i="1" s="1"/>
  <c r="W331" i="1"/>
  <c r="X331" i="1" s="1"/>
  <c r="B331" i="1" s="1"/>
  <c r="W332" i="1"/>
  <c r="X332" i="1" s="1"/>
  <c r="B332" i="1" s="1"/>
  <c r="W333" i="1"/>
  <c r="X333" i="1" s="1"/>
  <c r="B333" i="1" s="1"/>
  <c r="W334" i="1"/>
  <c r="X334" i="1" s="1"/>
  <c r="B334" i="1" s="1"/>
  <c r="W335" i="1"/>
  <c r="X335" i="1" s="1"/>
  <c r="B335" i="1" s="1"/>
  <c r="W336" i="1"/>
  <c r="X336" i="1" s="1"/>
  <c r="B336" i="1" s="1"/>
  <c r="W337" i="1"/>
  <c r="X337" i="1" s="1"/>
  <c r="B337" i="1" s="1"/>
  <c r="W338" i="1"/>
  <c r="X338" i="1" s="1"/>
  <c r="B338" i="1" s="1"/>
  <c r="W339" i="1"/>
  <c r="X339" i="1" s="1"/>
  <c r="B339" i="1" s="1"/>
  <c r="W340" i="1"/>
  <c r="X340" i="1" s="1"/>
  <c r="B340" i="1" s="1"/>
  <c r="W341" i="1"/>
  <c r="X341" i="1" s="1"/>
  <c r="B341" i="1" s="1"/>
  <c r="W342" i="1"/>
  <c r="X342" i="1" s="1"/>
  <c r="B342" i="1" s="1"/>
  <c r="U345" i="1"/>
  <c r="W345" i="1" s="1"/>
  <c r="Z397" i="1"/>
  <c r="C397" i="1"/>
  <c r="A398" i="1"/>
  <c r="Q398" i="1" s="1"/>
  <c r="R398" i="1" s="1"/>
  <c r="S398" i="1" s="1"/>
  <c r="H397" i="1"/>
  <c r="F344" i="1" l="1"/>
  <c r="L344" i="1"/>
  <c r="O344" i="1" s="1"/>
  <c r="P344" i="1" s="1"/>
  <c r="X344" i="1" s="1"/>
  <c r="B344" i="1" s="1"/>
  <c r="D346" i="1"/>
  <c r="L346" i="1" s="1"/>
  <c r="D345" i="1"/>
  <c r="G344" i="1"/>
  <c r="A399" i="1"/>
  <c r="Q399" i="1" s="1"/>
  <c r="R399" i="1" s="1"/>
  <c r="S399" i="1" s="1"/>
  <c r="H398" i="1"/>
  <c r="J347" i="1"/>
  <c r="K347" i="1" s="1"/>
  <c r="E347" i="1" s="1"/>
  <c r="I348" i="1"/>
  <c r="U346" i="1"/>
  <c r="W346" i="1" s="1"/>
  <c r="Z398" i="1"/>
  <c r="C398" i="1"/>
  <c r="T720" i="1"/>
  <c r="D347" i="1" l="1"/>
  <c r="G347" i="1" s="1"/>
  <c r="F346" i="1"/>
  <c r="G345" i="1"/>
  <c r="F345" i="1"/>
  <c r="L345" i="1"/>
  <c r="G346" i="1"/>
  <c r="U347" i="1"/>
  <c r="W347" i="1" s="1"/>
  <c r="Z399" i="1"/>
  <c r="C399" i="1"/>
  <c r="T721" i="1"/>
  <c r="J348" i="1"/>
  <c r="K348" i="1" s="1"/>
  <c r="E348" i="1" s="1"/>
  <c r="I349" i="1"/>
  <c r="H399" i="1"/>
  <c r="A400" i="1"/>
  <c r="Q400" i="1" s="1"/>
  <c r="R400" i="1" s="1"/>
  <c r="S400" i="1" s="1"/>
  <c r="L347" i="1" l="1"/>
  <c r="D348" i="1"/>
  <c r="G348" i="1" s="1"/>
  <c r="O345" i="1"/>
  <c r="P345" i="1" s="1"/>
  <c r="X345" i="1" s="1"/>
  <c r="B345" i="1" s="1"/>
  <c r="M346" i="1"/>
  <c r="F347" i="1"/>
  <c r="Z400" i="1"/>
  <c r="C400" i="1"/>
  <c r="A401" i="1"/>
  <c r="Q401" i="1" s="1"/>
  <c r="R401" i="1" s="1"/>
  <c r="S401" i="1" s="1"/>
  <c r="H400" i="1"/>
  <c r="U348" i="1"/>
  <c r="W348" i="1" s="1"/>
  <c r="T722" i="1"/>
  <c r="J349" i="1"/>
  <c r="K349" i="1" s="1"/>
  <c r="E349" i="1" s="1"/>
  <c r="I350" i="1"/>
  <c r="L348" i="1" l="1"/>
  <c r="D349" i="1"/>
  <c r="G349" i="1" s="1"/>
  <c r="F348" i="1"/>
  <c r="N346" i="1"/>
  <c r="O346" i="1" s="1"/>
  <c r="P346" i="1" s="1"/>
  <c r="X346" i="1" s="1"/>
  <c r="B346" i="1" s="1"/>
  <c r="M347" i="1"/>
  <c r="T723" i="1"/>
  <c r="Z401" i="1"/>
  <c r="C401" i="1"/>
  <c r="U349" i="1"/>
  <c r="W349" i="1" s="1"/>
  <c r="J350" i="1"/>
  <c r="K350" i="1" s="1"/>
  <c r="E350" i="1" s="1"/>
  <c r="I351" i="1"/>
  <c r="A402" i="1"/>
  <c r="Q402" i="1" s="1"/>
  <c r="R402" i="1" s="1"/>
  <c r="S402" i="1" s="1"/>
  <c r="H401" i="1"/>
  <c r="L349" i="1" l="1"/>
  <c r="D350" i="1"/>
  <c r="G350" i="1" s="1"/>
  <c r="N347" i="1"/>
  <c r="M348" i="1"/>
  <c r="M349" i="1" s="1"/>
  <c r="M350" i="1" s="1"/>
  <c r="M351" i="1" s="1"/>
  <c r="F349" i="1"/>
  <c r="J351" i="1"/>
  <c r="K351" i="1" s="1"/>
  <c r="E351" i="1" s="1"/>
  <c r="I352" i="1"/>
  <c r="U350" i="1"/>
  <c r="W350" i="1" s="1"/>
  <c r="C402" i="1"/>
  <c r="Z402" i="1"/>
  <c r="A403" i="1"/>
  <c r="Q403" i="1" s="1"/>
  <c r="R403" i="1" s="1"/>
  <c r="S403" i="1" s="1"/>
  <c r="H402" i="1"/>
  <c r="T724" i="1"/>
  <c r="L350" i="1" l="1"/>
  <c r="D351" i="1"/>
  <c r="G351" i="1" s="1"/>
  <c r="N348" i="1"/>
  <c r="O347" i="1"/>
  <c r="P347" i="1" s="1"/>
  <c r="X347" i="1" s="1"/>
  <c r="B347" i="1" s="1"/>
  <c r="F350" i="1"/>
  <c r="Z403" i="1"/>
  <c r="C403" i="1"/>
  <c r="J352" i="1"/>
  <c r="K352" i="1" s="1"/>
  <c r="E352" i="1" s="1"/>
  <c r="M352" i="1"/>
  <c r="I353" i="1"/>
  <c r="T725" i="1"/>
  <c r="H403" i="1"/>
  <c r="A404" i="1"/>
  <c r="Q404" i="1" s="1"/>
  <c r="R404" i="1" s="1"/>
  <c r="S404" i="1" s="1"/>
  <c r="U351" i="1"/>
  <c r="W351" i="1" s="1"/>
  <c r="L351" i="1" l="1"/>
  <c r="D352" i="1"/>
  <c r="G352" i="1" s="1"/>
  <c r="O348" i="1"/>
  <c r="P348" i="1" s="1"/>
  <c r="X348" i="1" s="1"/>
  <c r="B348" i="1" s="1"/>
  <c r="N349" i="1"/>
  <c r="F351" i="1"/>
  <c r="T726" i="1"/>
  <c r="Z404" i="1"/>
  <c r="C404" i="1"/>
  <c r="U352" i="1"/>
  <c r="W352" i="1" s="1"/>
  <c r="A405" i="1"/>
  <c r="Q405" i="1" s="1"/>
  <c r="R405" i="1" s="1"/>
  <c r="S405" i="1" s="1"/>
  <c r="H404" i="1"/>
  <c r="J353" i="1"/>
  <c r="K353" i="1" s="1"/>
  <c r="E353" i="1" s="1"/>
  <c r="M353" i="1"/>
  <c r="I354" i="1"/>
  <c r="L352" i="1" l="1"/>
  <c r="D353" i="1"/>
  <c r="G353" i="1" s="1"/>
  <c r="N350" i="1"/>
  <c r="O349" i="1"/>
  <c r="P349" i="1" s="1"/>
  <c r="X349" i="1" s="1"/>
  <c r="B349" i="1" s="1"/>
  <c r="F352" i="1"/>
  <c r="U353" i="1"/>
  <c r="W353" i="1" s="1"/>
  <c r="Z405" i="1"/>
  <c r="C405" i="1"/>
  <c r="T727" i="1"/>
  <c r="M354" i="1"/>
  <c r="J354" i="1"/>
  <c r="K354" i="1" s="1"/>
  <c r="E354" i="1" s="1"/>
  <c r="I355" i="1"/>
  <c r="A406" i="1"/>
  <c r="Q406" i="1" s="1"/>
  <c r="R406" i="1" s="1"/>
  <c r="S406" i="1" s="1"/>
  <c r="H405" i="1"/>
  <c r="L353" i="1" l="1"/>
  <c r="D354" i="1"/>
  <c r="G354" i="1" s="1"/>
  <c r="N351" i="1"/>
  <c r="O350" i="1"/>
  <c r="P350" i="1" s="1"/>
  <c r="X350" i="1" s="1"/>
  <c r="B350" i="1" s="1"/>
  <c r="F353" i="1"/>
  <c r="A407" i="1"/>
  <c r="Q407" i="1" s="1"/>
  <c r="R407" i="1" s="1"/>
  <c r="S407" i="1" s="1"/>
  <c r="H406" i="1"/>
  <c r="J355" i="1"/>
  <c r="K355" i="1" s="1"/>
  <c r="E355" i="1" s="1"/>
  <c r="M355" i="1"/>
  <c r="I356" i="1"/>
  <c r="T728" i="1"/>
  <c r="U354" i="1"/>
  <c r="W354" i="1" s="1"/>
  <c r="Z406" i="1"/>
  <c r="C406" i="1"/>
  <c r="L354" i="1" l="1"/>
  <c r="D355" i="1"/>
  <c r="G355" i="1" s="1"/>
  <c r="N352" i="1"/>
  <c r="O351" i="1"/>
  <c r="P351" i="1" s="1"/>
  <c r="X351" i="1" s="1"/>
  <c r="B351" i="1" s="1"/>
  <c r="F354" i="1"/>
  <c r="T729" i="1"/>
  <c r="U355" i="1"/>
  <c r="W355" i="1" s="1"/>
  <c r="C407" i="1"/>
  <c r="Z407" i="1"/>
  <c r="J356" i="1"/>
  <c r="K356" i="1" s="1"/>
  <c r="E356" i="1" s="1"/>
  <c r="M356" i="1"/>
  <c r="I357" i="1"/>
  <c r="A408" i="1"/>
  <c r="Q408" i="1" s="1"/>
  <c r="R408" i="1" s="1"/>
  <c r="S408" i="1" s="1"/>
  <c r="H407" i="1"/>
  <c r="L355" i="1" l="1"/>
  <c r="D356" i="1"/>
  <c r="G356" i="1" s="1"/>
  <c r="F355" i="1"/>
  <c r="O352" i="1"/>
  <c r="P352" i="1" s="1"/>
  <c r="X352" i="1" s="1"/>
  <c r="B352" i="1" s="1"/>
  <c r="N353" i="1"/>
  <c r="C408" i="1"/>
  <c r="Z408" i="1"/>
  <c r="U356" i="1"/>
  <c r="W356" i="1" s="1"/>
  <c r="A409" i="1"/>
  <c r="Q409" i="1" s="1"/>
  <c r="R409" i="1" s="1"/>
  <c r="S409" i="1" s="1"/>
  <c r="H408" i="1"/>
  <c r="J357" i="1"/>
  <c r="K357" i="1" s="1"/>
  <c r="E357" i="1" s="1"/>
  <c r="M357" i="1"/>
  <c r="I358" i="1"/>
  <c r="T730" i="1"/>
  <c r="D357" i="1" l="1"/>
  <c r="G357" i="1" s="1"/>
  <c r="O353" i="1"/>
  <c r="P353" i="1" s="1"/>
  <c r="X353" i="1" s="1"/>
  <c r="B353" i="1" s="1"/>
  <c r="N354" i="1"/>
  <c r="F356" i="1"/>
  <c r="L356" i="1"/>
  <c r="Z409" i="1"/>
  <c r="C409" i="1"/>
  <c r="H409" i="1"/>
  <c r="A410" i="1"/>
  <c r="Q410" i="1" s="1"/>
  <c r="R410" i="1" s="1"/>
  <c r="S410" i="1" s="1"/>
  <c r="T731" i="1"/>
  <c r="M358" i="1"/>
  <c r="J358" i="1"/>
  <c r="K358" i="1" s="1"/>
  <c r="E358" i="1" s="1"/>
  <c r="I359" i="1"/>
  <c r="U357" i="1"/>
  <c r="W357" i="1" s="1"/>
  <c r="L357" i="1" l="1"/>
  <c r="D358" i="1"/>
  <c r="G358" i="1" s="1"/>
  <c r="N355" i="1"/>
  <c r="O354" i="1"/>
  <c r="P354" i="1" s="1"/>
  <c r="X354" i="1" s="1"/>
  <c r="B354" i="1" s="1"/>
  <c r="F357" i="1"/>
  <c r="J359" i="1"/>
  <c r="K359" i="1" s="1"/>
  <c r="E359" i="1" s="1"/>
  <c r="M359" i="1"/>
  <c r="I360" i="1"/>
  <c r="Z410" i="1"/>
  <c r="C410" i="1"/>
  <c r="U358" i="1"/>
  <c r="W358" i="1" s="1"/>
  <c r="T732" i="1"/>
  <c r="A411" i="1"/>
  <c r="Q411" i="1" s="1"/>
  <c r="R411" i="1" s="1"/>
  <c r="S411" i="1" s="1"/>
  <c r="H410" i="1"/>
  <c r="L358" i="1" l="1"/>
  <c r="D359" i="1"/>
  <c r="G359" i="1" s="1"/>
  <c r="N356" i="1"/>
  <c r="O355" i="1"/>
  <c r="P355" i="1" s="1"/>
  <c r="X355" i="1" s="1"/>
  <c r="B355" i="1" s="1"/>
  <c r="F358" i="1"/>
  <c r="T733" i="1"/>
  <c r="J360" i="1"/>
  <c r="K360" i="1" s="1"/>
  <c r="E360" i="1" s="1"/>
  <c r="M360" i="1"/>
  <c r="I361" i="1"/>
  <c r="A412" i="1"/>
  <c r="Q412" i="1" s="1"/>
  <c r="R412" i="1" s="1"/>
  <c r="S412" i="1" s="1"/>
  <c r="H411" i="1"/>
  <c r="Z411" i="1"/>
  <c r="C411" i="1"/>
  <c r="U359" i="1"/>
  <c r="W359" i="1" s="1"/>
  <c r="L359" i="1" l="1"/>
  <c r="D360" i="1"/>
  <c r="G360" i="1" s="1"/>
  <c r="N357" i="1"/>
  <c r="O356" i="1"/>
  <c r="P356" i="1" s="1"/>
  <c r="X356" i="1" s="1"/>
  <c r="B356" i="1" s="1"/>
  <c r="F359" i="1"/>
  <c r="C412" i="1"/>
  <c r="Z412" i="1"/>
  <c r="A413" i="1"/>
  <c r="Q413" i="1" s="1"/>
  <c r="R413" i="1" s="1"/>
  <c r="S413" i="1" s="1"/>
  <c r="H412" i="1"/>
  <c r="J361" i="1"/>
  <c r="K361" i="1" s="1"/>
  <c r="E361" i="1" s="1"/>
  <c r="M361" i="1"/>
  <c r="I362" i="1"/>
  <c r="U360" i="1"/>
  <c r="W360" i="1" s="1"/>
  <c r="T734" i="1"/>
  <c r="L360" i="1" l="1"/>
  <c r="D361" i="1"/>
  <c r="G361" i="1" s="1"/>
  <c r="N358" i="1"/>
  <c r="O357" i="1"/>
  <c r="P357" i="1" s="1"/>
  <c r="X357" i="1" s="1"/>
  <c r="B357" i="1" s="1"/>
  <c r="F360" i="1"/>
  <c r="Z413" i="1"/>
  <c r="C413" i="1"/>
  <c r="U361" i="1"/>
  <c r="W361" i="1" s="1"/>
  <c r="M362" i="1"/>
  <c r="J362" i="1"/>
  <c r="K362" i="1" s="1"/>
  <c r="E362" i="1" s="1"/>
  <c r="I363" i="1"/>
  <c r="H413" i="1"/>
  <c r="A414" i="1"/>
  <c r="Q414" i="1" s="1"/>
  <c r="R414" i="1" s="1"/>
  <c r="S414" i="1" s="1"/>
  <c r="T735" i="1"/>
  <c r="L361" i="1" l="1"/>
  <c r="D362" i="1"/>
  <c r="G362" i="1" s="1"/>
  <c r="F361" i="1"/>
  <c r="N359" i="1"/>
  <c r="O358" i="1"/>
  <c r="P358" i="1" s="1"/>
  <c r="X358" i="1" s="1"/>
  <c r="B358" i="1" s="1"/>
  <c r="T736" i="1"/>
  <c r="U362" i="1"/>
  <c r="W362" i="1" s="1"/>
  <c r="J363" i="1"/>
  <c r="K363" i="1" s="1"/>
  <c r="E363" i="1" s="1"/>
  <c r="M363" i="1"/>
  <c r="I364" i="1"/>
  <c r="A415" i="1"/>
  <c r="Q415" i="1" s="1"/>
  <c r="R415" i="1" s="1"/>
  <c r="S415" i="1" s="1"/>
  <c r="H414" i="1"/>
  <c r="Z414" i="1"/>
  <c r="C414" i="1"/>
  <c r="L362" i="1" l="1"/>
  <c r="F362" i="1"/>
  <c r="D363" i="1"/>
  <c r="N360" i="1"/>
  <c r="O359" i="1"/>
  <c r="P359" i="1" s="1"/>
  <c r="X359" i="1" s="1"/>
  <c r="B359" i="1" s="1"/>
  <c r="U363" i="1"/>
  <c r="W363" i="1" s="1"/>
  <c r="Z415" i="1"/>
  <c r="C415" i="1"/>
  <c r="A416" i="1"/>
  <c r="Q416" i="1" s="1"/>
  <c r="R416" i="1" s="1"/>
  <c r="S416" i="1" s="1"/>
  <c r="H415" i="1"/>
  <c r="T737" i="1"/>
  <c r="J364" i="1"/>
  <c r="K364" i="1" s="1"/>
  <c r="E364" i="1" s="1"/>
  <c r="M364" i="1"/>
  <c r="I365" i="1"/>
  <c r="F363" i="1" l="1"/>
  <c r="L363" i="1"/>
  <c r="G363" i="1"/>
  <c r="D364" i="1"/>
  <c r="O360" i="1"/>
  <c r="P360" i="1" s="1"/>
  <c r="X360" i="1" s="1"/>
  <c r="B360" i="1" s="1"/>
  <c r="N361" i="1"/>
  <c r="A417" i="1"/>
  <c r="Q417" i="1" s="1"/>
  <c r="R417" i="1" s="1"/>
  <c r="S417" i="1" s="1"/>
  <c r="H416" i="1"/>
  <c r="U364" i="1"/>
  <c r="W364" i="1" s="1"/>
  <c r="J365" i="1"/>
  <c r="K365" i="1" s="1"/>
  <c r="E365" i="1" s="1"/>
  <c r="M365" i="1"/>
  <c r="I366" i="1"/>
  <c r="T738" i="1"/>
  <c r="Z416" i="1"/>
  <c r="C416" i="1"/>
  <c r="F364" i="1" l="1"/>
  <c r="G364" i="1"/>
  <c r="D365" i="1"/>
  <c r="O361" i="1"/>
  <c r="P361" i="1" s="1"/>
  <c r="X361" i="1" s="1"/>
  <c r="B361" i="1" s="1"/>
  <c r="N362" i="1"/>
  <c r="L364" i="1"/>
  <c r="T739" i="1"/>
  <c r="M366" i="1"/>
  <c r="J366" i="1"/>
  <c r="K366" i="1" s="1"/>
  <c r="E366" i="1" s="1"/>
  <c r="I367" i="1"/>
  <c r="Z417" i="1"/>
  <c r="C417" i="1"/>
  <c r="U365" i="1"/>
  <c r="W365" i="1" s="1"/>
  <c r="H417" i="1"/>
  <c r="A418" i="1"/>
  <c r="Q418" i="1" s="1"/>
  <c r="R418" i="1" s="1"/>
  <c r="S418" i="1" s="1"/>
  <c r="F365" i="1" l="1"/>
  <c r="L365" i="1"/>
  <c r="G365" i="1"/>
  <c r="D366" i="1"/>
  <c r="N363" i="1"/>
  <c r="O362" i="1"/>
  <c r="P362" i="1" s="1"/>
  <c r="X362" i="1" s="1"/>
  <c r="B362" i="1" s="1"/>
  <c r="M367" i="1"/>
  <c r="J367" i="1"/>
  <c r="K367" i="1" s="1"/>
  <c r="E367" i="1" s="1"/>
  <c r="I368" i="1"/>
  <c r="U366" i="1"/>
  <c r="W366" i="1" s="1"/>
  <c r="A419" i="1"/>
  <c r="Q419" i="1" s="1"/>
  <c r="R419" i="1" s="1"/>
  <c r="S419" i="1" s="1"/>
  <c r="H418" i="1"/>
  <c r="Z418" i="1"/>
  <c r="C418" i="1"/>
  <c r="T740" i="1"/>
  <c r="F366" i="1" l="1"/>
  <c r="L366" i="1"/>
  <c r="G366" i="1"/>
  <c r="D367" i="1"/>
  <c r="O363" i="1"/>
  <c r="P363" i="1" s="1"/>
  <c r="X363" i="1" s="1"/>
  <c r="B363" i="1" s="1"/>
  <c r="N364" i="1"/>
  <c r="Z419" i="1"/>
  <c r="C419" i="1"/>
  <c r="M368" i="1"/>
  <c r="J368" i="1"/>
  <c r="K368" i="1" s="1"/>
  <c r="E368" i="1" s="1"/>
  <c r="I369" i="1"/>
  <c r="U367" i="1"/>
  <c r="W367" i="1" s="1"/>
  <c r="T741" i="1"/>
  <c r="A420" i="1"/>
  <c r="Q420" i="1" s="1"/>
  <c r="R420" i="1" s="1"/>
  <c r="S420" i="1" s="1"/>
  <c r="H419" i="1"/>
  <c r="F367" i="1" l="1"/>
  <c r="L367" i="1"/>
  <c r="G367" i="1"/>
  <c r="D368" i="1"/>
  <c r="N365" i="1"/>
  <c r="O364" i="1"/>
  <c r="P364" i="1" s="1"/>
  <c r="X364" i="1" s="1"/>
  <c r="B364" i="1" s="1"/>
  <c r="U368" i="1"/>
  <c r="W368" i="1" s="1"/>
  <c r="C420" i="1"/>
  <c r="Z420" i="1"/>
  <c r="T742" i="1"/>
  <c r="A421" i="1"/>
  <c r="Q421" i="1" s="1"/>
  <c r="R421" i="1" s="1"/>
  <c r="S421" i="1" s="1"/>
  <c r="H420" i="1"/>
  <c r="J369" i="1"/>
  <c r="K369" i="1" s="1"/>
  <c r="E369" i="1" s="1"/>
  <c r="M369" i="1"/>
  <c r="I370" i="1"/>
  <c r="F368" i="1" l="1"/>
  <c r="L368" i="1"/>
  <c r="G368" i="1"/>
  <c r="D369" i="1"/>
  <c r="N366" i="1"/>
  <c r="O365" i="1"/>
  <c r="P365" i="1" s="1"/>
  <c r="X365" i="1" s="1"/>
  <c r="B365" i="1" s="1"/>
  <c r="J370" i="1"/>
  <c r="K370" i="1" s="1"/>
  <c r="E370" i="1" s="1"/>
  <c r="M370" i="1"/>
  <c r="I371" i="1"/>
  <c r="T743" i="1"/>
  <c r="U369" i="1"/>
  <c r="W369" i="1" s="1"/>
  <c r="Z421" i="1"/>
  <c r="C421" i="1"/>
  <c r="H421" i="1"/>
  <c r="A422" i="1"/>
  <c r="Q422" i="1" s="1"/>
  <c r="R422" i="1" s="1"/>
  <c r="S422" i="1" s="1"/>
  <c r="F369" i="1" l="1"/>
  <c r="L369" i="1"/>
  <c r="G369" i="1"/>
  <c r="D370" i="1"/>
  <c r="O366" i="1"/>
  <c r="P366" i="1" s="1"/>
  <c r="X366" i="1" s="1"/>
  <c r="B366" i="1" s="1"/>
  <c r="N367" i="1"/>
  <c r="A423" i="1"/>
  <c r="Q423" i="1" s="1"/>
  <c r="R423" i="1" s="1"/>
  <c r="S423" i="1" s="1"/>
  <c r="H422" i="1"/>
  <c r="J371" i="1"/>
  <c r="K371" i="1" s="1"/>
  <c r="E371" i="1" s="1"/>
  <c r="M371" i="1"/>
  <c r="I372" i="1"/>
  <c r="U370" i="1"/>
  <c r="W370" i="1" s="1"/>
  <c r="Z422" i="1"/>
  <c r="C422" i="1"/>
  <c r="T744" i="1"/>
  <c r="F370" i="1" l="1"/>
  <c r="L370" i="1"/>
  <c r="G370" i="1"/>
  <c r="D371" i="1"/>
  <c r="N368" i="1"/>
  <c r="O367" i="1"/>
  <c r="P367" i="1" s="1"/>
  <c r="X367" i="1" s="1"/>
  <c r="B367" i="1" s="1"/>
  <c r="M372" i="1"/>
  <c r="J372" i="1"/>
  <c r="K372" i="1" s="1"/>
  <c r="E372" i="1" s="1"/>
  <c r="I373" i="1"/>
  <c r="T745" i="1"/>
  <c r="Z423" i="1"/>
  <c r="C423" i="1"/>
  <c r="U371" i="1"/>
  <c r="W371" i="1" s="1"/>
  <c r="A424" i="1"/>
  <c r="Q424" i="1" s="1"/>
  <c r="R424" i="1" s="1"/>
  <c r="S424" i="1" s="1"/>
  <c r="H423" i="1"/>
  <c r="F371" i="1" l="1"/>
  <c r="G371" i="1"/>
  <c r="L371" i="1"/>
  <c r="D372" i="1"/>
  <c r="O368" i="1"/>
  <c r="P368" i="1" s="1"/>
  <c r="X368" i="1" s="1"/>
  <c r="B368" i="1" s="1"/>
  <c r="N369" i="1"/>
  <c r="J373" i="1"/>
  <c r="K373" i="1" s="1"/>
  <c r="E373" i="1" s="1"/>
  <c r="M373" i="1"/>
  <c r="I374" i="1"/>
  <c r="A425" i="1"/>
  <c r="Q425" i="1" s="1"/>
  <c r="R425" i="1" s="1"/>
  <c r="S425" i="1" s="1"/>
  <c r="H424" i="1"/>
  <c r="C424" i="1"/>
  <c r="Z424" i="1"/>
  <c r="U372" i="1"/>
  <c r="W372" i="1" s="1"/>
  <c r="T746" i="1"/>
  <c r="F372" i="1" l="1"/>
  <c r="L372" i="1"/>
  <c r="G372" i="1"/>
  <c r="D373" i="1"/>
  <c r="O369" i="1"/>
  <c r="P369" i="1" s="1"/>
  <c r="X369" i="1" s="1"/>
  <c r="B369" i="1" s="1"/>
  <c r="N370" i="1"/>
  <c r="J374" i="1"/>
  <c r="K374" i="1" s="1"/>
  <c r="E374" i="1" s="1"/>
  <c r="M374" i="1"/>
  <c r="I375" i="1"/>
  <c r="U373" i="1"/>
  <c r="W373" i="1" s="1"/>
  <c r="Z425" i="1"/>
  <c r="C425" i="1"/>
  <c r="T747" i="1"/>
  <c r="H425" i="1"/>
  <c r="A426" i="1"/>
  <c r="Q426" i="1" s="1"/>
  <c r="R426" i="1" s="1"/>
  <c r="S426" i="1" s="1"/>
  <c r="F373" i="1" l="1"/>
  <c r="G373" i="1"/>
  <c r="L373" i="1"/>
  <c r="D374" i="1"/>
  <c r="O370" i="1"/>
  <c r="P370" i="1" s="1"/>
  <c r="X370" i="1" s="1"/>
  <c r="B370" i="1" s="1"/>
  <c r="N371" i="1"/>
  <c r="Z426" i="1"/>
  <c r="C426" i="1"/>
  <c r="T748" i="1"/>
  <c r="J375" i="1"/>
  <c r="K375" i="1" s="1"/>
  <c r="E375" i="1" s="1"/>
  <c r="M375" i="1"/>
  <c r="I376" i="1"/>
  <c r="A427" i="1"/>
  <c r="Q427" i="1" s="1"/>
  <c r="R427" i="1" s="1"/>
  <c r="S427" i="1" s="1"/>
  <c r="H426" i="1"/>
  <c r="U374" i="1"/>
  <c r="W374" i="1" s="1"/>
  <c r="F374" i="1" l="1"/>
  <c r="G374" i="1"/>
  <c r="L374" i="1"/>
  <c r="D375" i="1"/>
  <c r="O371" i="1"/>
  <c r="P371" i="1" s="1"/>
  <c r="X371" i="1" s="1"/>
  <c r="B371" i="1" s="1"/>
  <c r="N372" i="1"/>
  <c r="U375" i="1"/>
  <c r="W375" i="1" s="1"/>
  <c r="A428" i="1"/>
  <c r="Q428" i="1" s="1"/>
  <c r="R428" i="1" s="1"/>
  <c r="S428" i="1" s="1"/>
  <c r="H427" i="1"/>
  <c r="M376" i="1"/>
  <c r="J376" i="1"/>
  <c r="K376" i="1" s="1"/>
  <c r="E376" i="1" s="1"/>
  <c r="I377" i="1"/>
  <c r="T749" i="1"/>
  <c r="Z427" i="1"/>
  <c r="C427" i="1"/>
  <c r="F375" i="1" l="1"/>
  <c r="D376" i="1"/>
  <c r="L376" i="1" s="1"/>
  <c r="G375" i="1"/>
  <c r="L375" i="1"/>
  <c r="O372" i="1"/>
  <c r="P372" i="1" s="1"/>
  <c r="X372" i="1" s="1"/>
  <c r="B372" i="1" s="1"/>
  <c r="N373" i="1"/>
  <c r="U376" i="1"/>
  <c r="W376" i="1" s="1"/>
  <c r="A429" i="1"/>
  <c r="Q429" i="1" s="1"/>
  <c r="R429" i="1" s="1"/>
  <c r="S429" i="1" s="1"/>
  <c r="H428" i="1"/>
  <c r="T750" i="1"/>
  <c r="J377" i="1"/>
  <c r="K377" i="1" s="1"/>
  <c r="E377" i="1" s="1"/>
  <c r="I378" i="1"/>
  <c r="C428" i="1"/>
  <c r="Z428" i="1"/>
  <c r="F376" i="1" l="1"/>
  <c r="G376" i="1"/>
  <c r="D377" i="1"/>
  <c r="G377" i="1" s="1"/>
  <c r="O373" i="1"/>
  <c r="P373" i="1" s="1"/>
  <c r="X373" i="1" s="1"/>
  <c r="B373" i="1" s="1"/>
  <c r="N374" i="1"/>
  <c r="M377" i="1"/>
  <c r="Z429" i="1"/>
  <c r="C429" i="1"/>
  <c r="J378" i="1"/>
  <c r="K378" i="1" s="1"/>
  <c r="E378" i="1" s="1"/>
  <c r="I379" i="1"/>
  <c r="H429" i="1"/>
  <c r="A430" i="1"/>
  <c r="Q430" i="1" s="1"/>
  <c r="R430" i="1" s="1"/>
  <c r="S430" i="1" s="1"/>
  <c r="U377" i="1"/>
  <c r="W377" i="1" s="1"/>
  <c r="T751" i="1"/>
  <c r="L377" i="1" l="1"/>
  <c r="N375" i="1"/>
  <c r="O374" i="1"/>
  <c r="P374" i="1" s="1"/>
  <c r="X374" i="1" s="1"/>
  <c r="B374" i="1" s="1"/>
  <c r="D378" i="1"/>
  <c r="L378" i="1" s="1"/>
  <c r="F377" i="1"/>
  <c r="M378" i="1"/>
  <c r="M379" i="1" s="1"/>
  <c r="A431" i="1"/>
  <c r="Q431" i="1" s="1"/>
  <c r="R431" i="1" s="1"/>
  <c r="S431" i="1" s="1"/>
  <c r="H430" i="1"/>
  <c r="T752" i="1"/>
  <c r="J379" i="1"/>
  <c r="K379" i="1" s="1"/>
  <c r="E379" i="1" s="1"/>
  <c r="I380" i="1"/>
  <c r="U378" i="1"/>
  <c r="W378" i="1" s="1"/>
  <c r="Z430" i="1"/>
  <c r="C430" i="1"/>
  <c r="D379" i="1" l="1"/>
  <c r="G379" i="1" s="1"/>
  <c r="O375" i="1"/>
  <c r="P375" i="1" s="1"/>
  <c r="X375" i="1" s="1"/>
  <c r="B375" i="1" s="1"/>
  <c r="N376" i="1"/>
  <c r="F378" i="1"/>
  <c r="G378" i="1"/>
  <c r="M380" i="1"/>
  <c r="J380" i="1"/>
  <c r="K380" i="1" s="1"/>
  <c r="E380" i="1" s="1"/>
  <c r="I381" i="1"/>
  <c r="T753" i="1"/>
  <c r="Z431" i="1"/>
  <c r="C431" i="1"/>
  <c r="U379" i="1"/>
  <c r="W379" i="1" s="1"/>
  <c r="A432" i="1"/>
  <c r="Q432" i="1" s="1"/>
  <c r="R432" i="1" s="1"/>
  <c r="S432" i="1" s="1"/>
  <c r="H431" i="1"/>
  <c r="L379" i="1" l="1"/>
  <c r="D380" i="1"/>
  <c r="L380" i="1" s="1"/>
  <c r="F379" i="1"/>
  <c r="O376" i="1"/>
  <c r="P376" i="1" s="1"/>
  <c r="X376" i="1" s="1"/>
  <c r="N377" i="1"/>
  <c r="U380" i="1"/>
  <c r="W380" i="1" s="1"/>
  <c r="J381" i="1"/>
  <c r="K381" i="1" s="1"/>
  <c r="E381" i="1" s="1"/>
  <c r="M381" i="1"/>
  <c r="I382" i="1"/>
  <c r="A433" i="1"/>
  <c r="Q433" i="1" s="1"/>
  <c r="R433" i="1" s="1"/>
  <c r="S433" i="1" s="1"/>
  <c r="H432" i="1"/>
  <c r="Z432" i="1"/>
  <c r="C432" i="1"/>
  <c r="T754" i="1"/>
  <c r="B376" i="1" l="1"/>
  <c r="O377" i="1"/>
  <c r="P377" i="1" s="1"/>
  <c r="X377" i="1" s="1"/>
  <c r="B377" i="1" s="1"/>
  <c r="N378" i="1"/>
  <c r="D381" i="1"/>
  <c r="L381" i="1" s="1"/>
  <c r="F380" i="1"/>
  <c r="G380" i="1"/>
  <c r="U381" i="1"/>
  <c r="W381" i="1" s="1"/>
  <c r="H433" i="1"/>
  <c r="A434" i="1"/>
  <c r="Q434" i="1" s="1"/>
  <c r="R434" i="1" s="1"/>
  <c r="S434" i="1" s="1"/>
  <c r="Z433" i="1"/>
  <c r="C433" i="1"/>
  <c r="T755" i="1"/>
  <c r="J382" i="1"/>
  <c r="K382" i="1" s="1"/>
  <c r="E382" i="1" s="1"/>
  <c r="M382" i="1"/>
  <c r="I383" i="1"/>
  <c r="D382" i="1" l="1"/>
  <c r="G382" i="1" s="1"/>
  <c r="F381" i="1"/>
  <c r="G381" i="1"/>
  <c r="N379" i="1"/>
  <c r="O378" i="1"/>
  <c r="P378" i="1" s="1"/>
  <c r="X378" i="1" s="1"/>
  <c r="B378" i="1" s="1"/>
  <c r="U382" i="1"/>
  <c r="W382" i="1" s="1"/>
  <c r="T756" i="1"/>
  <c r="A435" i="1"/>
  <c r="Q435" i="1" s="1"/>
  <c r="R435" i="1" s="1"/>
  <c r="S435" i="1" s="1"/>
  <c r="H434" i="1"/>
  <c r="J383" i="1"/>
  <c r="K383" i="1" s="1"/>
  <c r="E383" i="1" s="1"/>
  <c r="M383" i="1"/>
  <c r="I384" i="1"/>
  <c r="Z434" i="1"/>
  <c r="C434" i="1"/>
  <c r="L382" i="1" l="1"/>
  <c r="D383" i="1"/>
  <c r="G383" i="1" s="1"/>
  <c r="N380" i="1"/>
  <c r="O379" i="1"/>
  <c r="P379" i="1" s="1"/>
  <c r="X379" i="1" s="1"/>
  <c r="B379" i="1" s="1"/>
  <c r="F382" i="1"/>
  <c r="U383" i="1"/>
  <c r="W383" i="1" s="1"/>
  <c r="T757" i="1"/>
  <c r="Z435" i="1"/>
  <c r="C435" i="1"/>
  <c r="M384" i="1"/>
  <c r="J384" i="1"/>
  <c r="K384" i="1" s="1"/>
  <c r="E384" i="1" s="1"/>
  <c r="I385" i="1"/>
  <c r="A436" i="1"/>
  <c r="Q436" i="1" s="1"/>
  <c r="R436" i="1" s="1"/>
  <c r="S436" i="1" s="1"/>
  <c r="H435" i="1"/>
  <c r="L383" i="1" l="1"/>
  <c r="D384" i="1"/>
  <c r="G384" i="1" s="1"/>
  <c r="O380" i="1"/>
  <c r="P380" i="1" s="1"/>
  <c r="X380" i="1" s="1"/>
  <c r="B380" i="1" s="1"/>
  <c r="N381" i="1"/>
  <c r="F383" i="1"/>
  <c r="C436" i="1"/>
  <c r="Z436" i="1"/>
  <c r="A437" i="1"/>
  <c r="Q437" i="1" s="1"/>
  <c r="R437" i="1" s="1"/>
  <c r="S437" i="1" s="1"/>
  <c r="H436" i="1"/>
  <c r="T758" i="1"/>
  <c r="J385" i="1"/>
  <c r="K385" i="1" s="1"/>
  <c r="E385" i="1" s="1"/>
  <c r="M385" i="1"/>
  <c r="I386" i="1"/>
  <c r="U384" i="1"/>
  <c r="W384" i="1" s="1"/>
  <c r="L384" i="1" l="1"/>
  <c r="D385" i="1"/>
  <c r="G385" i="1" s="1"/>
  <c r="N382" i="1"/>
  <c r="O381" i="1"/>
  <c r="P381" i="1" s="1"/>
  <c r="X381" i="1" s="1"/>
  <c r="B381" i="1" s="1"/>
  <c r="F384" i="1"/>
  <c r="J386" i="1"/>
  <c r="K386" i="1" s="1"/>
  <c r="E386" i="1" s="1"/>
  <c r="M386" i="1"/>
  <c r="I387" i="1"/>
  <c r="T759" i="1"/>
  <c r="Z437" i="1"/>
  <c r="C437" i="1"/>
  <c r="U385" i="1"/>
  <c r="W385" i="1" s="1"/>
  <c r="H437" i="1"/>
  <c r="A438" i="1"/>
  <c r="Q438" i="1" s="1"/>
  <c r="R438" i="1" s="1"/>
  <c r="S438" i="1" s="1"/>
  <c r="L385" i="1" l="1"/>
  <c r="D386" i="1"/>
  <c r="G386" i="1" s="1"/>
  <c r="F385" i="1"/>
  <c r="O382" i="1"/>
  <c r="P382" i="1" s="1"/>
  <c r="X382" i="1" s="1"/>
  <c r="B382" i="1" s="1"/>
  <c r="N383" i="1"/>
  <c r="Z438" i="1"/>
  <c r="C438" i="1"/>
  <c r="T760" i="1"/>
  <c r="A439" i="1"/>
  <c r="Q439" i="1" s="1"/>
  <c r="R439" i="1" s="1"/>
  <c r="S439" i="1" s="1"/>
  <c r="H438" i="1"/>
  <c r="J387" i="1"/>
  <c r="K387" i="1" s="1"/>
  <c r="E387" i="1" s="1"/>
  <c r="M387" i="1"/>
  <c r="I388" i="1"/>
  <c r="U386" i="1"/>
  <c r="W386" i="1" s="1"/>
  <c r="L386" i="1" l="1"/>
  <c r="F386" i="1"/>
  <c r="D387" i="1"/>
  <c r="O383" i="1"/>
  <c r="P383" i="1" s="1"/>
  <c r="X383" i="1" s="1"/>
  <c r="B383" i="1" s="1"/>
  <c r="N384" i="1"/>
  <c r="A440" i="1"/>
  <c r="Q440" i="1" s="1"/>
  <c r="R440" i="1" s="1"/>
  <c r="S440" i="1" s="1"/>
  <c r="H439" i="1"/>
  <c r="U387" i="1"/>
  <c r="W387" i="1" s="1"/>
  <c r="T761" i="1"/>
  <c r="M388" i="1"/>
  <c r="J388" i="1"/>
  <c r="K388" i="1" s="1"/>
  <c r="E388" i="1" s="1"/>
  <c r="I389" i="1"/>
  <c r="Z439" i="1"/>
  <c r="C439" i="1"/>
  <c r="F387" i="1" l="1"/>
  <c r="G387" i="1"/>
  <c r="D388" i="1"/>
  <c r="N385" i="1"/>
  <c r="O384" i="1"/>
  <c r="P384" i="1" s="1"/>
  <c r="X384" i="1" s="1"/>
  <c r="B384" i="1" s="1"/>
  <c r="L387" i="1"/>
  <c r="U388" i="1"/>
  <c r="W388" i="1" s="1"/>
  <c r="C440" i="1"/>
  <c r="Z440" i="1"/>
  <c r="J389" i="1"/>
  <c r="K389" i="1" s="1"/>
  <c r="E389" i="1" s="1"/>
  <c r="M389" i="1"/>
  <c r="I390" i="1"/>
  <c r="T762" i="1"/>
  <c r="A441" i="1"/>
  <c r="Q441" i="1" s="1"/>
  <c r="R441" i="1" s="1"/>
  <c r="S441" i="1" s="1"/>
  <c r="H440" i="1"/>
  <c r="F388" i="1" l="1"/>
  <c r="G388" i="1"/>
  <c r="L388" i="1"/>
  <c r="D389" i="1"/>
  <c r="N386" i="1"/>
  <c r="O385" i="1"/>
  <c r="P385" i="1" s="1"/>
  <c r="X385" i="1" s="1"/>
  <c r="B385" i="1" s="1"/>
  <c r="U389" i="1"/>
  <c r="W389" i="1" s="1"/>
  <c r="T763" i="1"/>
  <c r="Z441" i="1"/>
  <c r="C441" i="1"/>
  <c r="H441" i="1"/>
  <c r="A442" i="1"/>
  <c r="Q442" i="1" s="1"/>
  <c r="R442" i="1" s="1"/>
  <c r="S442" i="1" s="1"/>
  <c r="J390" i="1"/>
  <c r="K390" i="1" s="1"/>
  <c r="E390" i="1" s="1"/>
  <c r="M390" i="1"/>
  <c r="I391" i="1"/>
  <c r="F389" i="1" l="1"/>
  <c r="G389" i="1"/>
  <c r="L389" i="1"/>
  <c r="D390" i="1"/>
  <c r="O386" i="1"/>
  <c r="P386" i="1" s="1"/>
  <c r="X386" i="1" s="1"/>
  <c r="B386" i="1" s="1"/>
  <c r="N387" i="1"/>
  <c r="Z442" i="1"/>
  <c r="C442" i="1"/>
  <c r="T764" i="1"/>
  <c r="U390" i="1"/>
  <c r="W390" i="1" s="1"/>
  <c r="A443" i="1"/>
  <c r="Q443" i="1" s="1"/>
  <c r="R443" i="1" s="1"/>
  <c r="S443" i="1" s="1"/>
  <c r="H442" i="1"/>
  <c r="J391" i="1"/>
  <c r="K391" i="1" s="1"/>
  <c r="E391" i="1" s="1"/>
  <c r="M391" i="1"/>
  <c r="I392" i="1"/>
  <c r="F390" i="1" l="1"/>
  <c r="G390" i="1"/>
  <c r="D391" i="1"/>
  <c r="N388" i="1"/>
  <c r="O387" i="1"/>
  <c r="P387" i="1" s="1"/>
  <c r="X387" i="1" s="1"/>
  <c r="B387" i="1" s="1"/>
  <c r="L390" i="1"/>
  <c r="M392" i="1"/>
  <c r="J392" i="1"/>
  <c r="K392" i="1" s="1"/>
  <c r="E392" i="1" s="1"/>
  <c r="I393" i="1"/>
  <c r="Z443" i="1"/>
  <c r="C443" i="1"/>
  <c r="T765" i="1"/>
  <c r="A444" i="1"/>
  <c r="Q444" i="1" s="1"/>
  <c r="R444" i="1" s="1"/>
  <c r="S444" i="1" s="1"/>
  <c r="H443" i="1"/>
  <c r="U391" i="1"/>
  <c r="W391" i="1" s="1"/>
  <c r="F391" i="1" l="1"/>
  <c r="L391" i="1"/>
  <c r="G391" i="1"/>
  <c r="D392" i="1"/>
  <c r="N389" i="1"/>
  <c r="O388" i="1"/>
  <c r="P388" i="1" s="1"/>
  <c r="X388" i="1" s="1"/>
  <c r="B388" i="1" s="1"/>
  <c r="A445" i="1"/>
  <c r="Q445" i="1" s="1"/>
  <c r="R445" i="1" s="1"/>
  <c r="S445" i="1" s="1"/>
  <c r="H444" i="1"/>
  <c r="J393" i="1"/>
  <c r="K393" i="1" s="1"/>
  <c r="E393" i="1" s="1"/>
  <c r="M393" i="1"/>
  <c r="I394" i="1"/>
  <c r="U392" i="1"/>
  <c r="W392" i="1" s="1"/>
  <c r="C444" i="1"/>
  <c r="Z444" i="1"/>
  <c r="T766" i="1"/>
  <c r="F392" i="1" l="1"/>
  <c r="L392" i="1"/>
  <c r="G392" i="1"/>
  <c r="D393" i="1"/>
  <c r="N390" i="1"/>
  <c r="O389" i="1"/>
  <c r="P389" i="1" s="1"/>
  <c r="X389" i="1" s="1"/>
  <c r="B389" i="1" s="1"/>
  <c r="T767" i="1"/>
  <c r="H445" i="1"/>
  <c r="A446" i="1"/>
  <c r="Q446" i="1" s="1"/>
  <c r="R446" i="1" s="1"/>
  <c r="S446" i="1" s="1"/>
  <c r="U393" i="1"/>
  <c r="W393" i="1" s="1"/>
  <c r="J394" i="1"/>
  <c r="K394" i="1" s="1"/>
  <c r="E394" i="1" s="1"/>
  <c r="M394" i="1"/>
  <c r="I395" i="1"/>
  <c r="Z445" i="1"/>
  <c r="C445" i="1"/>
  <c r="F393" i="1" l="1"/>
  <c r="G393" i="1"/>
  <c r="L393" i="1"/>
  <c r="D394" i="1"/>
  <c r="N391" i="1"/>
  <c r="O390" i="1"/>
  <c r="P390" i="1" s="1"/>
  <c r="X390" i="1" s="1"/>
  <c r="B390" i="1" s="1"/>
  <c r="U394" i="1"/>
  <c r="W394" i="1" s="1"/>
  <c r="J395" i="1"/>
  <c r="K395" i="1" s="1"/>
  <c r="E395" i="1" s="1"/>
  <c r="M395" i="1"/>
  <c r="I396" i="1"/>
  <c r="H446" i="1"/>
  <c r="A447" i="1"/>
  <c r="Q447" i="1" s="1"/>
  <c r="R447" i="1" s="1"/>
  <c r="S447" i="1" s="1"/>
  <c r="T768" i="1"/>
  <c r="Z446" i="1"/>
  <c r="C446" i="1"/>
  <c r="F394" i="1" l="1"/>
  <c r="G394" i="1"/>
  <c r="L394" i="1"/>
  <c r="D395" i="1"/>
  <c r="O391" i="1"/>
  <c r="P391" i="1" s="1"/>
  <c r="X391" i="1" s="1"/>
  <c r="B391" i="1" s="1"/>
  <c r="N392" i="1"/>
  <c r="Z447" i="1"/>
  <c r="C447" i="1"/>
  <c r="T769" i="1"/>
  <c r="H447" i="1"/>
  <c r="A448" i="1"/>
  <c r="Q448" i="1" s="1"/>
  <c r="R448" i="1" s="1"/>
  <c r="S448" i="1" s="1"/>
  <c r="M396" i="1"/>
  <c r="J396" i="1"/>
  <c r="K396" i="1" s="1"/>
  <c r="E396" i="1" s="1"/>
  <c r="I397" i="1"/>
  <c r="U395" i="1"/>
  <c r="W395" i="1" s="1"/>
  <c r="F395" i="1" l="1"/>
  <c r="L395" i="1"/>
  <c r="G395" i="1"/>
  <c r="D396" i="1"/>
  <c r="O392" i="1"/>
  <c r="P392" i="1" s="1"/>
  <c r="X392" i="1" s="1"/>
  <c r="B392" i="1" s="1"/>
  <c r="N393" i="1"/>
  <c r="J397" i="1"/>
  <c r="K397" i="1" s="1"/>
  <c r="E397" i="1" s="1"/>
  <c r="M397" i="1"/>
  <c r="I398" i="1"/>
  <c r="A449" i="1"/>
  <c r="Q449" i="1" s="1"/>
  <c r="R449" i="1" s="1"/>
  <c r="S449" i="1" s="1"/>
  <c r="H448" i="1"/>
  <c r="Z448" i="1"/>
  <c r="C448" i="1"/>
  <c r="U396" i="1"/>
  <c r="W396" i="1" s="1"/>
  <c r="T770" i="1"/>
  <c r="F396" i="1" l="1"/>
  <c r="G396" i="1"/>
  <c r="L396" i="1"/>
  <c r="D397" i="1"/>
  <c r="N394" i="1"/>
  <c r="O393" i="1"/>
  <c r="P393" i="1" s="1"/>
  <c r="X393" i="1" s="1"/>
  <c r="B393" i="1" s="1"/>
  <c r="J398" i="1"/>
  <c r="K398" i="1" s="1"/>
  <c r="E398" i="1" s="1"/>
  <c r="M398" i="1"/>
  <c r="I399" i="1"/>
  <c r="T771" i="1"/>
  <c r="U397" i="1"/>
  <c r="W397" i="1" s="1"/>
  <c r="Z449" i="1"/>
  <c r="C449" i="1"/>
  <c r="A450" i="1"/>
  <c r="Q450" i="1" s="1"/>
  <c r="R450" i="1" s="1"/>
  <c r="S450" i="1" s="1"/>
  <c r="H449" i="1"/>
  <c r="F397" i="1" l="1"/>
  <c r="L397" i="1"/>
  <c r="G397" i="1"/>
  <c r="D398" i="1"/>
  <c r="O394" i="1"/>
  <c r="P394" i="1" s="1"/>
  <c r="X394" i="1" s="1"/>
  <c r="B394" i="1" s="1"/>
  <c r="N395" i="1"/>
  <c r="U398" i="1"/>
  <c r="W398" i="1" s="1"/>
  <c r="A451" i="1"/>
  <c r="Q451" i="1" s="1"/>
  <c r="R451" i="1" s="1"/>
  <c r="S451" i="1" s="1"/>
  <c r="H450" i="1"/>
  <c r="T772" i="1"/>
  <c r="C450" i="1"/>
  <c r="Z450" i="1"/>
  <c r="J399" i="1"/>
  <c r="K399" i="1" s="1"/>
  <c r="E399" i="1" s="1"/>
  <c r="M399" i="1"/>
  <c r="I400" i="1"/>
  <c r="F398" i="1" l="1"/>
  <c r="L398" i="1"/>
  <c r="G398" i="1"/>
  <c r="D399" i="1"/>
  <c r="O395" i="1"/>
  <c r="P395" i="1" s="1"/>
  <c r="X395" i="1" s="1"/>
  <c r="B395" i="1" s="1"/>
  <c r="N396" i="1"/>
  <c r="U399" i="1"/>
  <c r="W399" i="1" s="1"/>
  <c r="Z451" i="1"/>
  <c r="C451" i="1"/>
  <c r="T773" i="1"/>
  <c r="H451" i="1"/>
  <c r="A452" i="1"/>
  <c r="Q452" i="1" s="1"/>
  <c r="R452" i="1" s="1"/>
  <c r="S452" i="1" s="1"/>
  <c r="M400" i="1"/>
  <c r="J400" i="1"/>
  <c r="K400" i="1" s="1"/>
  <c r="E400" i="1" s="1"/>
  <c r="I401" i="1"/>
  <c r="F399" i="1" l="1"/>
  <c r="G399" i="1"/>
  <c r="D400" i="1"/>
  <c r="L399" i="1"/>
  <c r="O396" i="1"/>
  <c r="P396" i="1" s="1"/>
  <c r="X396" i="1" s="1"/>
  <c r="B396" i="1" s="1"/>
  <c r="N397" i="1"/>
  <c r="Z452" i="1"/>
  <c r="C452" i="1"/>
  <c r="T774" i="1"/>
  <c r="J401" i="1"/>
  <c r="K401" i="1" s="1"/>
  <c r="E401" i="1" s="1"/>
  <c r="M401" i="1"/>
  <c r="I402" i="1"/>
  <c r="A453" i="1"/>
  <c r="Q453" i="1" s="1"/>
  <c r="R453" i="1" s="1"/>
  <c r="S453" i="1" s="1"/>
  <c r="H452" i="1"/>
  <c r="U400" i="1"/>
  <c r="W400" i="1" s="1"/>
  <c r="F400" i="1" l="1"/>
  <c r="G400" i="1"/>
  <c r="L400" i="1"/>
  <c r="D401" i="1"/>
  <c r="N398" i="1"/>
  <c r="O397" i="1"/>
  <c r="P397" i="1" s="1"/>
  <c r="X397" i="1" s="1"/>
  <c r="B397" i="1" s="1"/>
  <c r="Z453" i="1"/>
  <c r="C453" i="1"/>
  <c r="A454" i="1"/>
  <c r="Q454" i="1" s="1"/>
  <c r="R454" i="1" s="1"/>
  <c r="S454" i="1" s="1"/>
  <c r="H453" i="1"/>
  <c r="J402" i="1"/>
  <c r="K402" i="1" s="1"/>
  <c r="E402" i="1" s="1"/>
  <c r="M402" i="1"/>
  <c r="I403" i="1"/>
  <c r="T775" i="1"/>
  <c r="U401" i="1"/>
  <c r="W401" i="1" s="1"/>
  <c r="F401" i="1" l="1"/>
  <c r="L401" i="1"/>
  <c r="G401" i="1"/>
  <c r="D402" i="1"/>
  <c r="N399" i="1"/>
  <c r="O398" i="1"/>
  <c r="P398" i="1" s="1"/>
  <c r="X398" i="1" s="1"/>
  <c r="B398" i="1" s="1"/>
  <c r="U402" i="1"/>
  <c r="W402" i="1" s="1"/>
  <c r="T776" i="1"/>
  <c r="C454" i="1"/>
  <c r="Z454" i="1"/>
  <c r="J403" i="1"/>
  <c r="K403" i="1" s="1"/>
  <c r="E403" i="1" s="1"/>
  <c r="M403" i="1"/>
  <c r="I404" i="1"/>
  <c r="A455" i="1"/>
  <c r="Q455" i="1" s="1"/>
  <c r="R455" i="1" s="1"/>
  <c r="S455" i="1" s="1"/>
  <c r="H454" i="1"/>
  <c r="F402" i="1" l="1"/>
  <c r="L402" i="1"/>
  <c r="G402" i="1"/>
  <c r="D403" i="1"/>
  <c r="N400" i="1"/>
  <c r="O399" i="1"/>
  <c r="P399" i="1" s="1"/>
  <c r="X399" i="1" s="1"/>
  <c r="B399" i="1" s="1"/>
  <c r="U403" i="1"/>
  <c r="W403" i="1" s="1"/>
  <c r="Z455" i="1"/>
  <c r="C455" i="1"/>
  <c r="H455" i="1"/>
  <c r="A456" i="1"/>
  <c r="Q456" i="1" s="1"/>
  <c r="R456" i="1" s="1"/>
  <c r="S456" i="1" s="1"/>
  <c r="M404" i="1"/>
  <c r="J404" i="1"/>
  <c r="K404" i="1" s="1"/>
  <c r="E404" i="1" s="1"/>
  <c r="I405" i="1"/>
  <c r="T777" i="1"/>
  <c r="F403" i="1" l="1"/>
  <c r="L403" i="1"/>
  <c r="G403" i="1"/>
  <c r="D404" i="1"/>
  <c r="N401" i="1"/>
  <c r="O400" i="1"/>
  <c r="P400" i="1" s="1"/>
  <c r="X400" i="1" s="1"/>
  <c r="B400" i="1" s="1"/>
  <c r="U404" i="1"/>
  <c r="W404" i="1" s="1"/>
  <c r="J405" i="1"/>
  <c r="K405" i="1" s="1"/>
  <c r="E405" i="1" s="1"/>
  <c r="M405" i="1"/>
  <c r="I406" i="1"/>
  <c r="Z456" i="1"/>
  <c r="C456" i="1"/>
  <c r="T778" i="1"/>
  <c r="A457" i="1"/>
  <c r="Q457" i="1" s="1"/>
  <c r="R457" i="1" s="1"/>
  <c r="S457" i="1" s="1"/>
  <c r="H456" i="1"/>
  <c r="F404" i="1" l="1"/>
  <c r="G404" i="1"/>
  <c r="L404" i="1"/>
  <c r="D405" i="1"/>
  <c r="N402" i="1"/>
  <c r="O401" i="1"/>
  <c r="P401" i="1" s="1"/>
  <c r="X401" i="1" s="1"/>
  <c r="B401" i="1" s="1"/>
  <c r="U405" i="1"/>
  <c r="W405" i="1" s="1"/>
  <c r="Z457" i="1"/>
  <c r="C457" i="1"/>
  <c r="A458" i="1"/>
  <c r="Q458" i="1" s="1"/>
  <c r="R458" i="1" s="1"/>
  <c r="S458" i="1" s="1"/>
  <c r="H457" i="1"/>
  <c r="J406" i="1"/>
  <c r="K406" i="1" s="1"/>
  <c r="E406" i="1" s="1"/>
  <c r="M406" i="1"/>
  <c r="I407" i="1"/>
  <c r="T779" i="1"/>
  <c r="F405" i="1" l="1"/>
  <c r="L405" i="1"/>
  <c r="G405" i="1"/>
  <c r="D406" i="1"/>
  <c r="N403" i="1"/>
  <c r="O402" i="1"/>
  <c r="P402" i="1" s="1"/>
  <c r="X402" i="1" s="1"/>
  <c r="B402" i="1" s="1"/>
  <c r="Z458" i="1"/>
  <c r="C458" i="1"/>
  <c r="J407" i="1"/>
  <c r="K407" i="1" s="1"/>
  <c r="E407" i="1" s="1"/>
  <c r="M407" i="1"/>
  <c r="I408" i="1"/>
  <c r="A459" i="1"/>
  <c r="Q459" i="1" s="1"/>
  <c r="R459" i="1" s="1"/>
  <c r="S459" i="1" s="1"/>
  <c r="H458" i="1"/>
  <c r="U406" i="1"/>
  <c r="W406" i="1" s="1"/>
  <c r="T780" i="1"/>
  <c r="F406" i="1" l="1"/>
  <c r="D407" i="1"/>
  <c r="G407" i="1" s="1"/>
  <c r="L406" i="1"/>
  <c r="G406" i="1"/>
  <c r="O403" i="1"/>
  <c r="P403" i="1" s="1"/>
  <c r="X403" i="1" s="1"/>
  <c r="B403" i="1" s="1"/>
  <c r="N404" i="1"/>
  <c r="J408" i="1"/>
  <c r="K408" i="1" s="1"/>
  <c r="E408" i="1" s="1"/>
  <c r="I409" i="1"/>
  <c r="U407" i="1"/>
  <c r="W407" i="1" s="1"/>
  <c r="Z459" i="1"/>
  <c r="C459" i="1"/>
  <c r="T781" i="1"/>
  <c r="H459" i="1"/>
  <c r="A460" i="1"/>
  <c r="Q460" i="1" s="1"/>
  <c r="R460" i="1" s="1"/>
  <c r="S460" i="1" s="1"/>
  <c r="L407" i="1" l="1"/>
  <c r="M408" i="1" s="1"/>
  <c r="F407" i="1"/>
  <c r="N405" i="1"/>
  <c r="O404" i="1"/>
  <c r="P404" i="1" s="1"/>
  <c r="X404" i="1" s="1"/>
  <c r="B404" i="1" s="1"/>
  <c r="D408" i="1"/>
  <c r="L408" i="1" s="1"/>
  <c r="Z460" i="1"/>
  <c r="C460" i="1"/>
  <c r="J409" i="1"/>
  <c r="K409" i="1" s="1"/>
  <c r="E409" i="1" s="1"/>
  <c r="I410" i="1"/>
  <c r="A461" i="1"/>
  <c r="Q461" i="1" s="1"/>
  <c r="R461" i="1" s="1"/>
  <c r="S461" i="1" s="1"/>
  <c r="H460" i="1"/>
  <c r="T782" i="1"/>
  <c r="U408" i="1"/>
  <c r="W408" i="1" s="1"/>
  <c r="G408" i="1" l="1"/>
  <c r="O405" i="1"/>
  <c r="P405" i="1" s="1"/>
  <c r="X405" i="1" s="1"/>
  <c r="B405" i="1" s="1"/>
  <c r="N406" i="1"/>
  <c r="D409" i="1"/>
  <c r="L409" i="1" s="1"/>
  <c r="F408" i="1"/>
  <c r="T783" i="1"/>
  <c r="M409" i="1"/>
  <c r="U409" i="1"/>
  <c r="W409" i="1" s="1"/>
  <c r="A462" i="1"/>
  <c r="Q462" i="1" s="1"/>
  <c r="R462" i="1" s="1"/>
  <c r="S462" i="1" s="1"/>
  <c r="H461" i="1"/>
  <c r="Z461" i="1"/>
  <c r="C461" i="1"/>
  <c r="J410" i="1"/>
  <c r="K410" i="1" s="1"/>
  <c r="E410" i="1" s="1"/>
  <c r="I411" i="1"/>
  <c r="D410" i="1" l="1"/>
  <c r="L410" i="1" s="1"/>
  <c r="F409" i="1"/>
  <c r="O406" i="1"/>
  <c r="P406" i="1" s="1"/>
  <c r="X406" i="1" s="1"/>
  <c r="B406" i="1" s="1"/>
  <c r="N407" i="1"/>
  <c r="G409" i="1"/>
  <c r="M410" i="1"/>
  <c r="M411" i="1" s="1"/>
  <c r="J411" i="1"/>
  <c r="K411" i="1" s="1"/>
  <c r="E411" i="1" s="1"/>
  <c r="I412" i="1"/>
  <c r="A463" i="1"/>
  <c r="Q463" i="1" s="1"/>
  <c r="R463" i="1" s="1"/>
  <c r="S463" i="1" s="1"/>
  <c r="H462" i="1"/>
  <c r="U410" i="1"/>
  <c r="W410" i="1" s="1"/>
  <c r="T784" i="1"/>
  <c r="C462" i="1"/>
  <c r="Z462" i="1"/>
  <c r="D411" i="1" l="1"/>
  <c r="L411" i="1" s="1"/>
  <c r="F410" i="1"/>
  <c r="O407" i="1"/>
  <c r="P407" i="1" s="1"/>
  <c r="X407" i="1" s="1"/>
  <c r="B407" i="1" s="1"/>
  <c r="N408" i="1"/>
  <c r="G410" i="1"/>
  <c r="H463" i="1"/>
  <c r="A464" i="1"/>
  <c r="Q464" i="1" s="1"/>
  <c r="R464" i="1" s="1"/>
  <c r="S464" i="1" s="1"/>
  <c r="J412" i="1"/>
  <c r="K412" i="1" s="1"/>
  <c r="E412" i="1" s="1"/>
  <c r="M412" i="1"/>
  <c r="I413" i="1"/>
  <c r="T785" i="1"/>
  <c r="Z463" i="1"/>
  <c r="C463" i="1"/>
  <c r="U411" i="1"/>
  <c r="W411" i="1" s="1"/>
  <c r="D412" i="1" l="1"/>
  <c r="G412" i="1" s="1"/>
  <c r="F411" i="1"/>
  <c r="O408" i="1"/>
  <c r="P408" i="1" s="1"/>
  <c r="X408" i="1" s="1"/>
  <c r="B408" i="1" s="1"/>
  <c r="N409" i="1"/>
  <c r="G411" i="1"/>
  <c r="J413" i="1"/>
  <c r="K413" i="1" s="1"/>
  <c r="E413" i="1" s="1"/>
  <c r="M413" i="1"/>
  <c r="I414" i="1"/>
  <c r="Z464" i="1"/>
  <c r="C464" i="1"/>
  <c r="U412" i="1"/>
  <c r="W412" i="1" s="1"/>
  <c r="A465" i="1"/>
  <c r="Q465" i="1" s="1"/>
  <c r="R465" i="1" s="1"/>
  <c r="S465" i="1" s="1"/>
  <c r="H464" i="1"/>
  <c r="T786" i="1"/>
  <c r="L412" i="1" l="1"/>
  <c r="D413" i="1"/>
  <c r="G413" i="1" s="1"/>
  <c r="N410" i="1"/>
  <c r="O409" i="1"/>
  <c r="P409" i="1" s="1"/>
  <c r="X409" i="1" s="1"/>
  <c r="B409" i="1" s="1"/>
  <c r="F412" i="1"/>
  <c r="Z465" i="1"/>
  <c r="C465" i="1"/>
  <c r="U413" i="1"/>
  <c r="W413" i="1" s="1"/>
  <c r="A466" i="1"/>
  <c r="Q466" i="1" s="1"/>
  <c r="R466" i="1" s="1"/>
  <c r="S466" i="1" s="1"/>
  <c r="H465" i="1"/>
  <c r="T787" i="1"/>
  <c r="M414" i="1"/>
  <c r="J414" i="1"/>
  <c r="K414" i="1" s="1"/>
  <c r="E414" i="1" s="1"/>
  <c r="I415" i="1"/>
  <c r="L413" i="1" l="1"/>
  <c r="D414" i="1"/>
  <c r="G414" i="1" s="1"/>
  <c r="N411" i="1"/>
  <c r="O410" i="1"/>
  <c r="P410" i="1" s="1"/>
  <c r="X410" i="1" s="1"/>
  <c r="B410" i="1" s="1"/>
  <c r="F413" i="1"/>
  <c r="J415" i="1"/>
  <c r="K415" i="1" s="1"/>
  <c r="E415" i="1" s="1"/>
  <c r="M415" i="1"/>
  <c r="I416" i="1"/>
  <c r="T788" i="1"/>
  <c r="C466" i="1"/>
  <c r="Z466" i="1"/>
  <c r="U414" i="1"/>
  <c r="W414" i="1" s="1"/>
  <c r="A467" i="1"/>
  <c r="Q467" i="1" s="1"/>
  <c r="R467" i="1" s="1"/>
  <c r="S467" i="1" s="1"/>
  <c r="H466" i="1"/>
  <c r="L414" i="1" l="1"/>
  <c r="D415" i="1"/>
  <c r="G415" i="1" s="1"/>
  <c r="F414" i="1"/>
  <c r="N412" i="1"/>
  <c r="O411" i="1"/>
  <c r="P411" i="1" s="1"/>
  <c r="X411" i="1" s="1"/>
  <c r="B411" i="1" s="1"/>
  <c r="U415" i="1"/>
  <c r="W415" i="1" s="1"/>
  <c r="Z467" i="1"/>
  <c r="C467" i="1"/>
  <c r="H467" i="1"/>
  <c r="A468" i="1"/>
  <c r="Q468" i="1" s="1"/>
  <c r="R468" i="1" s="1"/>
  <c r="S468" i="1" s="1"/>
  <c r="T789" i="1"/>
  <c r="J416" i="1"/>
  <c r="K416" i="1" s="1"/>
  <c r="E416" i="1" s="1"/>
  <c r="M416" i="1"/>
  <c r="I417" i="1"/>
  <c r="L415" i="1" l="1"/>
  <c r="F415" i="1"/>
  <c r="D416" i="1"/>
  <c r="O412" i="1"/>
  <c r="P412" i="1" s="1"/>
  <c r="X412" i="1" s="1"/>
  <c r="B412" i="1" s="1"/>
  <c r="N413" i="1"/>
  <c r="U416" i="1"/>
  <c r="W416" i="1" s="1"/>
  <c r="T790" i="1"/>
  <c r="A469" i="1"/>
  <c r="Q469" i="1" s="1"/>
  <c r="R469" i="1" s="1"/>
  <c r="S469" i="1" s="1"/>
  <c r="H468" i="1"/>
  <c r="J417" i="1"/>
  <c r="K417" i="1" s="1"/>
  <c r="E417" i="1" s="1"/>
  <c r="M417" i="1"/>
  <c r="I418" i="1"/>
  <c r="Z468" i="1"/>
  <c r="C468" i="1"/>
  <c r="F416" i="1" l="1"/>
  <c r="L416" i="1"/>
  <c r="G416" i="1"/>
  <c r="D417" i="1"/>
  <c r="N414" i="1"/>
  <c r="O413" i="1"/>
  <c r="P413" i="1" s="1"/>
  <c r="X413" i="1" s="1"/>
  <c r="B413" i="1" s="1"/>
  <c r="U417" i="1"/>
  <c r="W417" i="1" s="1"/>
  <c r="T791" i="1"/>
  <c r="M418" i="1"/>
  <c r="J418" i="1"/>
  <c r="K418" i="1" s="1"/>
  <c r="E418" i="1" s="1"/>
  <c r="I419" i="1"/>
  <c r="Z469" i="1"/>
  <c r="C469" i="1"/>
  <c r="A470" i="1"/>
  <c r="Q470" i="1" s="1"/>
  <c r="R470" i="1" s="1"/>
  <c r="S470" i="1" s="1"/>
  <c r="H469" i="1"/>
  <c r="F417" i="1" l="1"/>
  <c r="G417" i="1"/>
  <c r="L417" i="1"/>
  <c r="D418" i="1"/>
  <c r="O414" i="1"/>
  <c r="P414" i="1" s="1"/>
  <c r="X414" i="1" s="1"/>
  <c r="B414" i="1" s="1"/>
  <c r="N415" i="1"/>
  <c r="U418" i="1"/>
  <c r="W418" i="1" s="1"/>
  <c r="A471" i="1"/>
  <c r="Q471" i="1" s="1"/>
  <c r="R471" i="1" s="1"/>
  <c r="S471" i="1" s="1"/>
  <c r="H470" i="1"/>
  <c r="T792" i="1"/>
  <c r="C470" i="1"/>
  <c r="Z470" i="1"/>
  <c r="J419" i="1"/>
  <c r="K419" i="1" s="1"/>
  <c r="E419" i="1" s="1"/>
  <c r="M419" i="1"/>
  <c r="I420" i="1"/>
  <c r="F418" i="1" l="1"/>
  <c r="L418" i="1"/>
  <c r="G418" i="1"/>
  <c r="D419" i="1"/>
  <c r="O415" i="1"/>
  <c r="P415" i="1" s="1"/>
  <c r="X415" i="1" s="1"/>
  <c r="B415" i="1" s="1"/>
  <c r="N416" i="1"/>
  <c r="T793" i="1"/>
  <c r="Z471" i="1"/>
  <c r="C471" i="1"/>
  <c r="J420" i="1"/>
  <c r="K420" i="1" s="1"/>
  <c r="E420" i="1" s="1"/>
  <c r="M420" i="1"/>
  <c r="I421" i="1"/>
  <c r="H471" i="1"/>
  <c r="A472" i="1"/>
  <c r="Q472" i="1" s="1"/>
  <c r="R472" i="1" s="1"/>
  <c r="S472" i="1" s="1"/>
  <c r="U419" i="1"/>
  <c r="W419" i="1" s="1"/>
  <c r="F419" i="1" l="1"/>
  <c r="L419" i="1"/>
  <c r="G419" i="1"/>
  <c r="D420" i="1"/>
  <c r="N417" i="1"/>
  <c r="O416" i="1"/>
  <c r="P416" i="1" s="1"/>
  <c r="X416" i="1" s="1"/>
  <c r="B416" i="1" s="1"/>
  <c r="U420" i="1"/>
  <c r="W420" i="1" s="1"/>
  <c r="Z472" i="1"/>
  <c r="C472" i="1"/>
  <c r="J421" i="1"/>
  <c r="K421" i="1" s="1"/>
  <c r="E421" i="1" s="1"/>
  <c r="M421" i="1"/>
  <c r="I422" i="1"/>
  <c r="A473" i="1"/>
  <c r="Q473" i="1" s="1"/>
  <c r="R473" i="1" s="1"/>
  <c r="S473" i="1" s="1"/>
  <c r="H472" i="1"/>
  <c r="T794" i="1"/>
  <c r="F420" i="1" l="1"/>
  <c r="L420" i="1"/>
  <c r="G420" i="1"/>
  <c r="D421" i="1"/>
  <c r="N418" i="1"/>
  <c r="O417" i="1"/>
  <c r="P417" i="1" s="1"/>
  <c r="X417" i="1" s="1"/>
  <c r="B417" i="1" s="1"/>
  <c r="T795" i="1"/>
  <c r="Z473" i="1"/>
  <c r="C473" i="1"/>
  <c r="A474" i="1"/>
  <c r="Q474" i="1" s="1"/>
  <c r="R474" i="1" s="1"/>
  <c r="S474" i="1" s="1"/>
  <c r="H473" i="1"/>
  <c r="M422" i="1"/>
  <c r="J422" i="1"/>
  <c r="K422" i="1" s="1"/>
  <c r="E422" i="1" s="1"/>
  <c r="I423" i="1"/>
  <c r="U421" i="1"/>
  <c r="W421" i="1" s="1"/>
  <c r="F421" i="1" l="1"/>
  <c r="L421" i="1"/>
  <c r="G421" i="1"/>
  <c r="D422" i="1"/>
  <c r="O418" i="1"/>
  <c r="P418" i="1" s="1"/>
  <c r="X418" i="1" s="1"/>
  <c r="B418" i="1" s="1"/>
  <c r="N419" i="1"/>
  <c r="Z474" i="1"/>
  <c r="C474" i="1"/>
  <c r="J423" i="1"/>
  <c r="K423" i="1" s="1"/>
  <c r="E423" i="1" s="1"/>
  <c r="M423" i="1"/>
  <c r="I424" i="1"/>
  <c r="A475" i="1"/>
  <c r="Q475" i="1" s="1"/>
  <c r="R475" i="1" s="1"/>
  <c r="S475" i="1" s="1"/>
  <c r="H474" i="1"/>
  <c r="U422" i="1"/>
  <c r="W422" i="1" s="1"/>
  <c r="T796" i="1"/>
  <c r="F422" i="1" l="1"/>
  <c r="L422" i="1"/>
  <c r="G422" i="1"/>
  <c r="D423" i="1"/>
  <c r="N420" i="1"/>
  <c r="O419" i="1"/>
  <c r="P419" i="1" s="1"/>
  <c r="X419" i="1" s="1"/>
  <c r="B419" i="1" s="1"/>
  <c r="J424" i="1"/>
  <c r="K424" i="1" s="1"/>
  <c r="E424" i="1" s="1"/>
  <c r="M424" i="1"/>
  <c r="I425" i="1"/>
  <c r="U423" i="1"/>
  <c r="W423" i="1" s="1"/>
  <c r="Z475" i="1"/>
  <c r="C475" i="1"/>
  <c r="T797" i="1"/>
  <c r="H475" i="1"/>
  <c r="A476" i="1"/>
  <c r="Q476" i="1" s="1"/>
  <c r="R476" i="1" s="1"/>
  <c r="S476" i="1" s="1"/>
  <c r="F423" i="1" l="1"/>
  <c r="G423" i="1"/>
  <c r="L423" i="1"/>
  <c r="D424" i="1"/>
  <c r="O420" i="1"/>
  <c r="P420" i="1" s="1"/>
  <c r="X420" i="1" s="1"/>
  <c r="B420" i="1" s="1"/>
  <c r="N421" i="1"/>
  <c r="J425" i="1"/>
  <c r="K425" i="1" s="1"/>
  <c r="E425" i="1" s="1"/>
  <c r="M425" i="1"/>
  <c r="I426" i="1"/>
  <c r="Z476" i="1"/>
  <c r="C476" i="1"/>
  <c r="T798" i="1"/>
  <c r="A477" i="1"/>
  <c r="Q477" i="1" s="1"/>
  <c r="R477" i="1" s="1"/>
  <c r="S477" i="1" s="1"/>
  <c r="H476" i="1"/>
  <c r="U424" i="1"/>
  <c r="W424" i="1" s="1"/>
  <c r="F424" i="1" l="1"/>
  <c r="L424" i="1"/>
  <c r="G424" i="1"/>
  <c r="D425" i="1"/>
  <c r="O421" i="1"/>
  <c r="P421" i="1" s="1"/>
  <c r="X421" i="1" s="1"/>
  <c r="B421" i="1" s="1"/>
  <c r="N422" i="1"/>
  <c r="U425" i="1"/>
  <c r="W425" i="1" s="1"/>
  <c r="T799" i="1"/>
  <c r="A478" i="1"/>
  <c r="Q478" i="1" s="1"/>
  <c r="R478" i="1" s="1"/>
  <c r="S478" i="1" s="1"/>
  <c r="H477" i="1"/>
  <c r="M426" i="1"/>
  <c r="J426" i="1"/>
  <c r="K426" i="1" s="1"/>
  <c r="E426" i="1" s="1"/>
  <c r="I427" i="1"/>
  <c r="Z477" i="1"/>
  <c r="C477" i="1"/>
  <c r="F425" i="1" l="1"/>
  <c r="L425" i="1"/>
  <c r="G425" i="1"/>
  <c r="D426" i="1"/>
  <c r="N423" i="1"/>
  <c r="O422" i="1"/>
  <c r="P422" i="1" s="1"/>
  <c r="X422" i="1" s="1"/>
  <c r="B422" i="1" s="1"/>
  <c r="T800" i="1"/>
  <c r="C478" i="1"/>
  <c r="Z478" i="1"/>
  <c r="J427" i="1"/>
  <c r="K427" i="1" s="1"/>
  <c r="E427" i="1" s="1"/>
  <c r="M427" i="1"/>
  <c r="I428" i="1"/>
  <c r="A479" i="1"/>
  <c r="Q479" i="1" s="1"/>
  <c r="R479" i="1" s="1"/>
  <c r="S479" i="1" s="1"/>
  <c r="H478" i="1"/>
  <c r="U426" i="1"/>
  <c r="W426" i="1" s="1"/>
  <c r="F426" i="1" l="1"/>
  <c r="L426" i="1"/>
  <c r="G426" i="1"/>
  <c r="D427" i="1"/>
  <c r="O423" i="1"/>
  <c r="P423" i="1" s="1"/>
  <c r="X423" i="1" s="1"/>
  <c r="B423" i="1" s="1"/>
  <c r="N424" i="1"/>
  <c r="J428" i="1"/>
  <c r="K428" i="1" s="1"/>
  <c r="E428" i="1" s="1"/>
  <c r="M428" i="1"/>
  <c r="I429" i="1"/>
  <c r="Z479" i="1"/>
  <c r="C479" i="1"/>
  <c r="T801" i="1"/>
  <c r="U427" i="1"/>
  <c r="W427" i="1" s="1"/>
  <c r="H479" i="1"/>
  <c r="A480" i="1"/>
  <c r="Q480" i="1" s="1"/>
  <c r="R480" i="1" s="1"/>
  <c r="S480" i="1" s="1"/>
  <c r="F427" i="1" l="1"/>
  <c r="L427" i="1"/>
  <c r="G427" i="1"/>
  <c r="D428" i="1"/>
  <c r="N425" i="1"/>
  <c r="O424" i="1"/>
  <c r="P424" i="1" s="1"/>
  <c r="X424" i="1" s="1"/>
  <c r="B424" i="1" s="1"/>
  <c r="Z480" i="1"/>
  <c r="C480" i="1"/>
  <c r="J429" i="1"/>
  <c r="K429" i="1" s="1"/>
  <c r="E429" i="1" s="1"/>
  <c r="M429" i="1"/>
  <c r="I430" i="1"/>
  <c r="T802" i="1"/>
  <c r="U428" i="1"/>
  <c r="W428" i="1" s="1"/>
  <c r="A481" i="1"/>
  <c r="Q481" i="1" s="1"/>
  <c r="R481" i="1" s="1"/>
  <c r="S481" i="1" s="1"/>
  <c r="H480" i="1"/>
  <c r="F428" i="1" l="1"/>
  <c r="L428" i="1"/>
  <c r="G428" i="1"/>
  <c r="D429" i="1"/>
  <c r="O425" i="1"/>
  <c r="P425" i="1" s="1"/>
  <c r="X425" i="1" s="1"/>
  <c r="B425" i="1" s="1"/>
  <c r="N426" i="1"/>
  <c r="T803" i="1"/>
  <c r="M430" i="1"/>
  <c r="J430" i="1"/>
  <c r="K430" i="1" s="1"/>
  <c r="E430" i="1" s="1"/>
  <c r="I431" i="1"/>
  <c r="Z481" i="1"/>
  <c r="C481" i="1"/>
  <c r="A482" i="1"/>
  <c r="Q482" i="1" s="1"/>
  <c r="R482" i="1" s="1"/>
  <c r="S482" i="1" s="1"/>
  <c r="H481" i="1"/>
  <c r="U429" i="1"/>
  <c r="W429" i="1" s="1"/>
  <c r="F429" i="1" l="1"/>
  <c r="L429" i="1"/>
  <c r="G429" i="1"/>
  <c r="D430" i="1"/>
  <c r="N427" i="1"/>
  <c r="O426" i="1"/>
  <c r="P426" i="1" s="1"/>
  <c r="X426" i="1" s="1"/>
  <c r="B426" i="1" s="1"/>
  <c r="Z482" i="1"/>
  <c r="C482" i="1"/>
  <c r="A483" i="1"/>
  <c r="Q483" i="1" s="1"/>
  <c r="R483" i="1" s="1"/>
  <c r="S483" i="1" s="1"/>
  <c r="H482" i="1"/>
  <c r="J431" i="1"/>
  <c r="K431" i="1" s="1"/>
  <c r="E431" i="1" s="1"/>
  <c r="M431" i="1"/>
  <c r="I432" i="1"/>
  <c r="U430" i="1"/>
  <c r="W430" i="1" s="1"/>
  <c r="T804" i="1"/>
  <c r="F430" i="1" l="1"/>
  <c r="G430" i="1"/>
  <c r="L430" i="1"/>
  <c r="D431" i="1"/>
  <c r="O427" i="1"/>
  <c r="P427" i="1" s="1"/>
  <c r="X427" i="1" s="1"/>
  <c r="B427" i="1" s="1"/>
  <c r="N428" i="1"/>
  <c r="J432" i="1"/>
  <c r="K432" i="1" s="1"/>
  <c r="E432" i="1" s="1"/>
  <c r="M432" i="1"/>
  <c r="I433" i="1"/>
  <c r="Z483" i="1"/>
  <c r="C483" i="1"/>
  <c r="U431" i="1"/>
  <c r="W431" i="1" s="1"/>
  <c r="T805" i="1"/>
  <c r="H483" i="1"/>
  <c r="A484" i="1"/>
  <c r="Q484" i="1" s="1"/>
  <c r="R484" i="1" s="1"/>
  <c r="S484" i="1" s="1"/>
  <c r="F431" i="1" l="1"/>
  <c r="L431" i="1"/>
  <c r="G431" i="1"/>
  <c r="D432" i="1"/>
  <c r="N429" i="1"/>
  <c r="O428" i="1"/>
  <c r="P428" i="1" s="1"/>
  <c r="X428" i="1" s="1"/>
  <c r="B428" i="1" s="1"/>
  <c r="A485" i="1"/>
  <c r="Q485" i="1" s="1"/>
  <c r="R485" i="1" s="1"/>
  <c r="S485" i="1" s="1"/>
  <c r="H484" i="1"/>
  <c r="Z484" i="1"/>
  <c r="C484" i="1"/>
  <c r="J433" i="1"/>
  <c r="K433" i="1" s="1"/>
  <c r="E433" i="1" s="1"/>
  <c r="M433" i="1"/>
  <c r="I434" i="1"/>
  <c r="T806" i="1"/>
  <c r="U432" i="1"/>
  <c r="W432" i="1" s="1"/>
  <c r="F432" i="1" l="1"/>
  <c r="L432" i="1"/>
  <c r="G432" i="1"/>
  <c r="D433" i="1"/>
  <c r="O429" i="1"/>
  <c r="P429" i="1" s="1"/>
  <c r="X429" i="1" s="1"/>
  <c r="B429" i="1" s="1"/>
  <c r="N430" i="1"/>
  <c r="U433" i="1"/>
  <c r="W433" i="1" s="1"/>
  <c r="Z485" i="1"/>
  <c r="C485" i="1"/>
  <c r="T807" i="1"/>
  <c r="M434" i="1"/>
  <c r="J434" i="1"/>
  <c r="K434" i="1" s="1"/>
  <c r="E434" i="1" s="1"/>
  <c r="I435" i="1"/>
  <c r="A486" i="1"/>
  <c r="Q486" i="1" s="1"/>
  <c r="R486" i="1" s="1"/>
  <c r="S486" i="1" s="1"/>
  <c r="H485" i="1"/>
  <c r="F433" i="1" l="1"/>
  <c r="L433" i="1"/>
  <c r="G433" i="1"/>
  <c r="D434" i="1"/>
  <c r="O430" i="1"/>
  <c r="P430" i="1" s="1"/>
  <c r="X430" i="1" s="1"/>
  <c r="B430" i="1" s="1"/>
  <c r="N431" i="1"/>
  <c r="A487" i="1"/>
  <c r="Q487" i="1" s="1"/>
  <c r="R487" i="1" s="1"/>
  <c r="S487" i="1" s="1"/>
  <c r="H486" i="1"/>
  <c r="J435" i="1"/>
  <c r="K435" i="1" s="1"/>
  <c r="E435" i="1" s="1"/>
  <c r="M435" i="1"/>
  <c r="I436" i="1"/>
  <c r="U434" i="1"/>
  <c r="W434" i="1" s="1"/>
  <c r="C486" i="1"/>
  <c r="Z486" i="1"/>
  <c r="T808" i="1"/>
  <c r="F434" i="1" l="1"/>
  <c r="L434" i="1"/>
  <c r="G434" i="1"/>
  <c r="D435" i="1"/>
  <c r="N432" i="1"/>
  <c r="O431" i="1"/>
  <c r="P431" i="1" s="1"/>
  <c r="X431" i="1" s="1"/>
  <c r="B431" i="1" s="1"/>
  <c r="U435" i="1"/>
  <c r="W435" i="1" s="1"/>
  <c r="Z487" i="1"/>
  <c r="C487" i="1"/>
  <c r="T809" i="1"/>
  <c r="J436" i="1"/>
  <c r="K436" i="1" s="1"/>
  <c r="E436" i="1" s="1"/>
  <c r="M436" i="1"/>
  <c r="I437" i="1"/>
  <c r="A488" i="1"/>
  <c r="Q488" i="1" s="1"/>
  <c r="R488" i="1" s="1"/>
  <c r="S488" i="1" s="1"/>
  <c r="H487" i="1"/>
  <c r="F435" i="1" l="1"/>
  <c r="L435" i="1"/>
  <c r="G435" i="1"/>
  <c r="D436" i="1"/>
  <c r="O432" i="1"/>
  <c r="P432" i="1" s="1"/>
  <c r="X432" i="1" s="1"/>
  <c r="B432" i="1" s="1"/>
  <c r="N433" i="1"/>
  <c r="C488" i="1"/>
  <c r="Z488" i="1"/>
  <c r="U436" i="1"/>
  <c r="W436" i="1" s="1"/>
  <c r="T810" i="1"/>
  <c r="A489" i="1"/>
  <c r="Q489" i="1" s="1"/>
  <c r="R489" i="1" s="1"/>
  <c r="S489" i="1" s="1"/>
  <c r="H488" i="1"/>
  <c r="J437" i="1"/>
  <c r="K437" i="1" s="1"/>
  <c r="E437" i="1" s="1"/>
  <c r="M437" i="1"/>
  <c r="I438" i="1"/>
  <c r="F436" i="1" l="1"/>
  <c r="L436" i="1"/>
  <c r="G436" i="1"/>
  <c r="D437" i="1"/>
  <c r="O433" i="1"/>
  <c r="P433" i="1" s="1"/>
  <c r="X433" i="1" s="1"/>
  <c r="B433" i="1" s="1"/>
  <c r="N434" i="1"/>
  <c r="Z489" i="1"/>
  <c r="C489" i="1"/>
  <c r="T811" i="1"/>
  <c r="U437" i="1"/>
  <c r="W437" i="1" s="1"/>
  <c r="H489" i="1"/>
  <c r="A490" i="1"/>
  <c r="Q490" i="1" s="1"/>
  <c r="R490" i="1" s="1"/>
  <c r="S490" i="1" s="1"/>
  <c r="M438" i="1"/>
  <c r="J438" i="1"/>
  <c r="K438" i="1" s="1"/>
  <c r="E438" i="1" s="1"/>
  <c r="I439" i="1"/>
  <c r="F437" i="1" l="1"/>
  <c r="G437" i="1"/>
  <c r="D438" i="1"/>
  <c r="O434" i="1"/>
  <c r="P434" i="1" s="1"/>
  <c r="X434" i="1" s="1"/>
  <c r="B434" i="1" s="1"/>
  <c r="N435" i="1"/>
  <c r="L437" i="1"/>
  <c r="Z490" i="1"/>
  <c r="C490" i="1"/>
  <c r="J439" i="1"/>
  <c r="K439" i="1" s="1"/>
  <c r="E439" i="1" s="1"/>
  <c r="M439" i="1"/>
  <c r="I440" i="1"/>
  <c r="U438" i="1"/>
  <c r="W438" i="1" s="1"/>
  <c r="A491" i="1"/>
  <c r="Q491" i="1" s="1"/>
  <c r="R491" i="1" s="1"/>
  <c r="S491" i="1" s="1"/>
  <c r="H490" i="1"/>
  <c r="T812" i="1"/>
  <c r="F438" i="1" l="1"/>
  <c r="L438" i="1"/>
  <c r="G438" i="1"/>
  <c r="D439" i="1"/>
  <c r="G439" i="1" s="1"/>
  <c r="N436" i="1"/>
  <c r="O435" i="1"/>
  <c r="P435" i="1" s="1"/>
  <c r="X435" i="1" s="1"/>
  <c r="B435" i="1" s="1"/>
  <c r="T813" i="1"/>
  <c r="Z491" i="1"/>
  <c r="C491" i="1"/>
  <c r="J440" i="1"/>
  <c r="K440" i="1" s="1"/>
  <c r="E440" i="1" s="1"/>
  <c r="I441" i="1"/>
  <c r="A492" i="1"/>
  <c r="Q492" i="1" s="1"/>
  <c r="R492" i="1" s="1"/>
  <c r="S492" i="1" s="1"/>
  <c r="H491" i="1"/>
  <c r="U439" i="1"/>
  <c r="W439" i="1" s="1"/>
  <c r="L439" i="1" l="1"/>
  <c r="M440" i="1" s="1"/>
  <c r="F439" i="1"/>
  <c r="O436" i="1"/>
  <c r="P436" i="1" s="1"/>
  <c r="X436" i="1" s="1"/>
  <c r="B436" i="1" s="1"/>
  <c r="N437" i="1"/>
  <c r="D440" i="1"/>
  <c r="G440" i="1" s="1"/>
  <c r="U440" i="1"/>
  <c r="W440" i="1" s="1"/>
  <c r="A493" i="1"/>
  <c r="Q493" i="1" s="1"/>
  <c r="R493" i="1" s="1"/>
  <c r="S493" i="1" s="1"/>
  <c r="H492" i="1"/>
  <c r="J441" i="1"/>
  <c r="K441" i="1" s="1"/>
  <c r="E441" i="1" s="1"/>
  <c r="I442" i="1"/>
  <c r="Z492" i="1"/>
  <c r="C492" i="1"/>
  <c r="T814" i="1"/>
  <c r="L440" i="1" l="1"/>
  <c r="N438" i="1"/>
  <c r="O437" i="1"/>
  <c r="P437" i="1" s="1"/>
  <c r="X437" i="1" s="1"/>
  <c r="B437" i="1" s="1"/>
  <c r="D441" i="1"/>
  <c r="L441" i="1" s="1"/>
  <c r="F440" i="1"/>
  <c r="Z493" i="1"/>
  <c r="C493" i="1"/>
  <c r="U441" i="1"/>
  <c r="W441" i="1" s="1"/>
  <c r="H493" i="1"/>
  <c r="A494" i="1"/>
  <c r="Q494" i="1" s="1"/>
  <c r="R494" i="1" s="1"/>
  <c r="S494" i="1" s="1"/>
  <c r="J442" i="1"/>
  <c r="K442" i="1" s="1"/>
  <c r="E442" i="1" s="1"/>
  <c r="I443" i="1"/>
  <c r="T815" i="1"/>
  <c r="M441" i="1"/>
  <c r="O438" i="1" l="1"/>
  <c r="P438" i="1" s="1"/>
  <c r="X438" i="1" s="1"/>
  <c r="B438" i="1" s="1"/>
  <c r="N439" i="1"/>
  <c r="D442" i="1"/>
  <c r="L442" i="1" s="1"/>
  <c r="F441" i="1"/>
  <c r="G441" i="1"/>
  <c r="Z494" i="1"/>
  <c r="C494" i="1"/>
  <c r="T816" i="1"/>
  <c r="M442" i="1"/>
  <c r="A495" i="1"/>
  <c r="Q495" i="1" s="1"/>
  <c r="R495" i="1" s="1"/>
  <c r="S495" i="1" s="1"/>
  <c r="H494" i="1"/>
  <c r="J443" i="1"/>
  <c r="K443" i="1" s="1"/>
  <c r="E443" i="1" s="1"/>
  <c r="I444" i="1"/>
  <c r="U442" i="1"/>
  <c r="W442" i="1" s="1"/>
  <c r="D443" i="1" l="1"/>
  <c r="G443" i="1" s="1"/>
  <c r="O439" i="1"/>
  <c r="P439" i="1" s="1"/>
  <c r="X439" i="1" s="1"/>
  <c r="B439" i="1" s="1"/>
  <c r="N440" i="1"/>
  <c r="F442" i="1"/>
  <c r="G442" i="1"/>
  <c r="M443" i="1"/>
  <c r="M444" i="1" s="1"/>
  <c r="U443" i="1"/>
  <c r="W443" i="1" s="1"/>
  <c r="T817" i="1"/>
  <c r="Z495" i="1"/>
  <c r="C495" i="1"/>
  <c r="J444" i="1"/>
  <c r="K444" i="1" s="1"/>
  <c r="E444" i="1" s="1"/>
  <c r="I445" i="1"/>
  <c r="A496" i="1"/>
  <c r="Q496" i="1" s="1"/>
  <c r="R496" i="1" s="1"/>
  <c r="S496" i="1" s="1"/>
  <c r="H495" i="1"/>
  <c r="D444" i="1" l="1"/>
  <c r="G444" i="1" s="1"/>
  <c r="F443" i="1"/>
  <c r="L443" i="1"/>
  <c r="O440" i="1"/>
  <c r="P440" i="1" s="1"/>
  <c r="X440" i="1" s="1"/>
  <c r="B440" i="1" s="1"/>
  <c r="N441" i="1"/>
  <c r="U444" i="1"/>
  <c r="W444" i="1" s="1"/>
  <c r="T818" i="1"/>
  <c r="C496" i="1"/>
  <c r="Z496" i="1"/>
  <c r="A497" i="1"/>
  <c r="Q497" i="1" s="1"/>
  <c r="R497" i="1" s="1"/>
  <c r="S497" i="1" s="1"/>
  <c r="H496" i="1"/>
  <c r="J445" i="1"/>
  <c r="K445" i="1" s="1"/>
  <c r="E445" i="1" s="1"/>
  <c r="M445" i="1"/>
  <c r="I446" i="1"/>
  <c r="L444" i="1" l="1"/>
  <c r="D445" i="1"/>
  <c r="G445" i="1" s="1"/>
  <c r="O441" i="1"/>
  <c r="P441" i="1" s="1"/>
  <c r="X441" i="1" s="1"/>
  <c r="B441" i="1" s="1"/>
  <c r="N442" i="1"/>
  <c r="F444" i="1"/>
  <c r="Z497" i="1"/>
  <c r="C497" i="1"/>
  <c r="M446" i="1"/>
  <c r="J446" i="1"/>
  <c r="K446" i="1" s="1"/>
  <c r="E446" i="1" s="1"/>
  <c r="I447" i="1"/>
  <c r="H497" i="1"/>
  <c r="A498" i="1"/>
  <c r="Q498" i="1" s="1"/>
  <c r="R498" i="1" s="1"/>
  <c r="S498" i="1" s="1"/>
  <c r="U445" i="1"/>
  <c r="W445" i="1" s="1"/>
  <c r="T819" i="1"/>
  <c r="L445" i="1" l="1"/>
  <c r="D446" i="1"/>
  <c r="G446" i="1" s="1"/>
  <c r="O442" i="1"/>
  <c r="P442" i="1" s="1"/>
  <c r="X442" i="1" s="1"/>
  <c r="B442" i="1" s="1"/>
  <c r="N443" i="1"/>
  <c r="F445" i="1"/>
  <c r="A499" i="1"/>
  <c r="Q499" i="1" s="1"/>
  <c r="R499" i="1" s="1"/>
  <c r="S499" i="1" s="1"/>
  <c r="H498" i="1"/>
  <c r="M447" i="1"/>
  <c r="J447" i="1"/>
  <c r="K447" i="1" s="1"/>
  <c r="E447" i="1" s="1"/>
  <c r="I448" i="1"/>
  <c r="Z498" i="1"/>
  <c r="C498" i="1"/>
  <c r="U446" i="1"/>
  <c r="W446" i="1" s="1"/>
  <c r="T820" i="1"/>
  <c r="L446" i="1" l="1"/>
  <c r="D447" i="1"/>
  <c r="G447" i="1" s="1"/>
  <c r="O443" i="1"/>
  <c r="P443" i="1" s="1"/>
  <c r="X443" i="1" s="1"/>
  <c r="B443" i="1" s="1"/>
  <c r="N444" i="1"/>
  <c r="F446" i="1"/>
  <c r="U447" i="1"/>
  <c r="W447" i="1" s="1"/>
  <c r="T821" i="1"/>
  <c r="Z499" i="1"/>
  <c r="C499" i="1"/>
  <c r="M448" i="1"/>
  <c r="J448" i="1"/>
  <c r="K448" i="1" s="1"/>
  <c r="E448" i="1" s="1"/>
  <c r="I449" i="1"/>
  <c r="A500" i="1"/>
  <c r="Q500" i="1" s="1"/>
  <c r="R500" i="1" s="1"/>
  <c r="S500" i="1" s="1"/>
  <c r="H499" i="1"/>
  <c r="L447" i="1" l="1"/>
  <c r="D448" i="1"/>
  <c r="G448" i="1" s="1"/>
  <c r="F447" i="1"/>
  <c r="O444" i="1"/>
  <c r="P444" i="1" s="1"/>
  <c r="X444" i="1" s="1"/>
  <c r="B444" i="1" s="1"/>
  <c r="N445" i="1"/>
  <c r="A501" i="1"/>
  <c r="Q501" i="1" s="1"/>
  <c r="R501" i="1" s="1"/>
  <c r="S501" i="1" s="1"/>
  <c r="H500" i="1"/>
  <c r="U448" i="1"/>
  <c r="W448" i="1" s="1"/>
  <c r="T822" i="1"/>
  <c r="Z500" i="1"/>
  <c r="C500" i="1"/>
  <c r="J449" i="1"/>
  <c r="K449" i="1" s="1"/>
  <c r="E449" i="1" s="1"/>
  <c r="M449" i="1"/>
  <c r="I450" i="1"/>
  <c r="L448" i="1" l="1"/>
  <c r="D449" i="1"/>
  <c r="G449" i="1" s="1"/>
  <c r="O445" i="1"/>
  <c r="P445" i="1" s="1"/>
  <c r="X445" i="1" s="1"/>
  <c r="B445" i="1" s="1"/>
  <c r="N446" i="1"/>
  <c r="F448" i="1"/>
  <c r="U449" i="1"/>
  <c r="W449" i="1" s="1"/>
  <c r="T823" i="1"/>
  <c r="Z501" i="1"/>
  <c r="C501" i="1"/>
  <c r="J450" i="1"/>
  <c r="K450" i="1" s="1"/>
  <c r="E450" i="1" s="1"/>
  <c r="M450" i="1"/>
  <c r="I451" i="1"/>
  <c r="H501" i="1"/>
  <c r="A502" i="1"/>
  <c r="Q502" i="1" s="1"/>
  <c r="R502" i="1" s="1"/>
  <c r="S502" i="1" s="1"/>
  <c r="L449" i="1" l="1"/>
  <c r="D450" i="1"/>
  <c r="G450" i="1" s="1"/>
  <c r="O446" i="1"/>
  <c r="P446" i="1" s="1"/>
  <c r="X446" i="1" s="1"/>
  <c r="B446" i="1" s="1"/>
  <c r="N447" i="1"/>
  <c r="F449" i="1"/>
  <c r="A503" i="1"/>
  <c r="Q503" i="1" s="1"/>
  <c r="R503" i="1" s="1"/>
  <c r="S503" i="1" s="1"/>
  <c r="H502" i="1"/>
  <c r="T824" i="1"/>
  <c r="U450" i="1"/>
  <c r="W450" i="1" s="1"/>
  <c r="Z502" i="1"/>
  <c r="C502" i="1"/>
  <c r="J451" i="1"/>
  <c r="K451" i="1" s="1"/>
  <c r="E451" i="1" s="1"/>
  <c r="M451" i="1"/>
  <c r="I452" i="1"/>
  <c r="L450" i="1" l="1"/>
  <c r="D451" i="1"/>
  <c r="G451" i="1" s="1"/>
  <c r="N448" i="1"/>
  <c r="O447" i="1"/>
  <c r="P447" i="1" s="1"/>
  <c r="X447" i="1" s="1"/>
  <c r="B447" i="1" s="1"/>
  <c r="F450" i="1"/>
  <c r="U451" i="1"/>
  <c r="W451" i="1" s="1"/>
  <c r="T825" i="1"/>
  <c r="M452" i="1"/>
  <c r="J452" i="1"/>
  <c r="K452" i="1" s="1"/>
  <c r="E452" i="1" s="1"/>
  <c r="I453" i="1"/>
  <c r="Z503" i="1"/>
  <c r="C503" i="1"/>
  <c r="A504" i="1"/>
  <c r="Q504" i="1" s="1"/>
  <c r="R504" i="1" s="1"/>
  <c r="S504" i="1" s="1"/>
  <c r="H503" i="1"/>
  <c r="L451" i="1" l="1"/>
  <c r="D452" i="1"/>
  <c r="G452" i="1" s="1"/>
  <c r="N449" i="1"/>
  <c r="O448" i="1"/>
  <c r="P448" i="1" s="1"/>
  <c r="X448" i="1" s="1"/>
  <c r="B448" i="1" s="1"/>
  <c r="F451" i="1"/>
  <c r="J453" i="1"/>
  <c r="K453" i="1" s="1"/>
  <c r="E453" i="1" s="1"/>
  <c r="M453" i="1"/>
  <c r="I454" i="1"/>
  <c r="U452" i="1"/>
  <c r="W452" i="1" s="1"/>
  <c r="T826" i="1"/>
  <c r="C504" i="1"/>
  <c r="Z504" i="1"/>
  <c r="A505" i="1"/>
  <c r="Q505" i="1" s="1"/>
  <c r="R505" i="1" s="1"/>
  <c r="S505" i="1" s="1"/>
  <c r="H504" i="1"/>
  <c r="L452" i="1" l="1"/>
  <c r="D453" i="1"/>
  <c r="L453" i="1" s="1"/>
  <c r="O449" i="1"/>
  <c r="P449" i="1" s="1"/>
  <c r="X449" i="1" s="1"/>
  <c r="B449" i="1" s="1"/>
  <c r="N450" i="1"/>
  <c r="F452" i="1"/>
  <c r="J454" i="1"/>
  <c r="K454" i="1" s="1"/>
  <c r="E454" i="1" s="1"/>
  <c r="M454" i="1"/>
  <c r="I455" i="1"/>
  <c r="T827" i="1"/>
  <c r="U453" i="1"/>
  <c r="W453" i="1" s="1"/>
  <c r="Z505" i="1"/>
  <c r="C505" i="1"/>
  <c r="H505" i="1"/>
  <c r="A506" i="1"/>
  <c r="Q506" i="1" s="1"/>
  <c r="R506" i="1" s="1"/>
  <c r="S506" i="1" s="1"/>
  <c r="G453" i="1" l="1"/>
  <c r="D454" i="1"/>
  <c r="G454" i="1" s="1"/>
  <c r="N451" i="1"/>
  <c r="O450" i="1"/>
  <c r="P450" i="1" s="1"/>
  <c r="X450" i="1" s="1"/>
  <c r="B450" i="1" s="1"/>
  <c r="F453" i="1"/>
  <c r="Z506" i="1"/>
  <c r="C506" i="1"/>
  <c r="J455" i="1"/>
  <c r="K455" i="1" s="1"/>
  <c r="E455" i="1" s="1"/>
  <c r="M455" i="1"/>
  <c r="I456" i="1"/>
  <c r="A507" i="1"/>
  <c r="Q507" i="1" s="1"/>
  <c r="R507" i="1" s="1"/>
  <c r="S507" i="1" s="1"/>
  <c r="H506" i="1"/>
  <c r="U454" i="1"/>
  <c r="W454" i="1" s="1"/>
  <c r="T828" i="1"/>
  <c r="L454" i="1" l="1"/>
  <c r="D455" i="1"/>
  <c r="G455" i="1" s="1"/>
  <c r="F454" i="1"/>
  <c r="O451" i="1"/>
  <c r="P451" i="1" s="1"/>
  <c r="X451" i="1" s="1"/>
  <c r="B451" i="1" s="1"/>
  <c r="N452" i="1"/>
  <c r="A508" i="1"/>
  <c r="Q508" i="1" s="1"/>
  <c r="R508" i="1" s="1"/>
  <c r="S508" i="1" s="1"/>
  <c r="H507" i="1"/>
  <c r="M456" i="1"/>
  <c r="J456" i="1"/>
  <c r="K456" i="1" s="1"/>
  <c r="E456" i="1" s="1"/>
  <c r="I457" i="1"/>
  <c r="T829" i="1"/>
  <c r="Z507" i="1"/>
  <c r="C507" i="1"/>
  <c r="U455" i="1"/>
  <c r="W455" i="1" s="1"/>
  <c r="L455" i="1" l="1"/>
  <c r="D456" i="1"/>
  <c r="G456" i="1" s="1"/>
  <c r="O452" i="1"/>
  <c r="P452" i="1" s="1"/>
  <c r="X452" i="1" s="1"/>
  <c r="B452" i="1" s="1"/>
  <c r="N453" i="1"/>
  <c r="F455" i="1"/>
  <c r="U456" i="1"/>
  <c r="W456" i="1" s="1"/>
  <c r="T830" i="1"/>
  <c r="C508" i="1"/>
  <c r="Z508" i="1"/>
  <c r="J457" i="1"/>
  <c r="K457" i="1" s="1"/>
  <c r="E457" i="1" s="1"/>
  <c r="M457" i="1"/>
  <c r="I458" i="1"/>
  <c r="A509" i="1"/>
  <c r="Q509" i="1" s="1"/>
  <c r="R509" i="1" s="1"/>
  <c r="S509" i="1" s="1"/>
  <c r="H508" i="1"/>
  <c r="L456" i="1" l="1"/>
  <c r="D457" i="1"/>
  <c r="G457" i="1" s="1"/>
  <c r="F456" i="1"/>
  <c r="N454" i="1"/>
  <c r="O453" i="1"/>
  <c r="P453" i="1" s="1"/>
  <c r="X453" i="1" s="1"/>
  <c r="B453" i="1" s="1"/>
  <c r="J458" i="1"/>
  <c r="K458" i="1" s="1"/>
  <c r="E458" i="1" s="1"/>
  <c r="M458" i="1"/>
  <c r="I459" i="1"/>
  <c r="U457" i="1"/>
  <c r="W457" i="1" s="1"/>
  <c r="Z509" i="1"/>
  <c r="C509" i="1"/>
  <c r="H509" i="1"/>
  <c r="A510" i="1"/>
  <c r="Q510" i="1" s="1"/>
  <c r="R510" i="1" s="1"/>
  <c r="S510" i="1" s="1"/>
  <c r="T831" i="1"/>
  <c r="F457" i="1" l="1"/>
  <c r="D458" i="1"/>
  <c r="G458" i="1" s="1"/>
  <c r="N455" i="1"/>
  <c r="O454" i="1"/>
  <c r="P454" i="1" s="1"/>
  <c r="X454" i="1" s="1"/>
  <c r="B454" i="1" s="1"/>
  <c r="L457" i="1"/>
  <c r="T832" i="1"/>
  <c r="J459" i="1"/>
  <c r="K459" i="1" s="1"/>
  <c r="E459" i="1" s="1"/>
  <c r="M459" i="1"/>
  <c r="I460" i="1"/>
  <c r="U458" i="1"/>
  <c r="W458" i="1" s="1"/>
  <c r="Z510" i="1"/>
  <c r="C510" i="1"/>
  <c r="A511" i="1"/>
  <c r="Q511" i="1" s="1"/>
  <c r="R511" i="1" s="1"/>
  <c r="S511" i="1" s="1"/>
  <c r="H510" i="1"/>
  <c r="L458" i="1" l="1"/>
  <c r="F458" i="1"/>
  <c r="D459" i="1"/>
  <c r="L459" i="1" s="1"/>
  <c r="N456" i="1"/>
  <c r="O455" i="1"/>
  <c r="P455" i="1" s="1"/>
  <c r="X455" i="1" s="1"/>
  <c r="B455" i="1" s="1"/>
  <c r="U459" i="1"/>
  <c r="W459" i="1" s="1"/>
  <c r="Z511" i="1"/>
  <c r="C511" i="1"/>
  <c r="A512" i="1"/>
  <c r="Q512" i="1" s="1"/>
  <c r="R512" i="1" s="1"/>
  <c r="S512" i="1" s="1"/>
  <c r="H511" i="1"/>
  <c r="M460" i="1"/>
  <c r="J460" i="1"/>
  <c r="K460" i="1" s="1"/>
  <c r="E460" i="1" s="1"/>
  <c r="I461" i="1"/>
  <c r="T833" i="1"/>
  <c r="F459" i="1" l="1"/>
  <c r="G459" i="1"/>
  <c r="D460" i="1"/>
  <c r="N457" i="1"/>
  <c r="O456" i="1"/>
  <c r="P456" i="1" s="1"/>
  <c r="X456" i="1" s="1"/>
  <c r="B456" i="1" s="1"/>
  <c r="T834" i="1"/>
  <c r="C512" i="1"/>
  <c r="Z512" i="1"/>
  <c r="J461" i="1"/>
  <c r="K461" i="1" s="1"/>
  <c r="E461" i="1" s="1"/>
  <c r="M461" i="1"/>
  <c r="I462" i="1"/>
  <c r="A513" i="1"/>
  <c r="Q513" i="1" s="1"/>
  <c r="R513" i="1" s="1"/>
  <c r="S513" i="1" s="1"/>
  <c r="H512" i="1"/>
  <c r="U460" i="1"/>
  <c r="W460" i="1" s="1"/>
  <c r="F460" i="1" l="1"/>
  <c r="L460" i="1"/>
  <c r="G460" i="1"/>
  <c r="D461" i="1"/>
  <c r="N458" i="1"/>
  <c r="O457" i="1"/>
  <c r="P457" i="1" s="1"/>
  <c r="X457" i="1" s="1"/>
  <c r="B457" i="1" s="1"/>
  <c r="U461" i="1"/>
  <c r="W461" i="1" s="1"/>
  <c r="Z513" i="1"/>
  <c r="C513" i="1"/>
  <c r="H513" i="1"/>
  <c r="A514" i="1"/>
  <c r="Q514" i="1" s="1"/>
  <c r="R514" i="1" s="1"/>
  <c r="S514" i="1" s="1"/>
  <c r="J462" i="1"/>
  <c r="K462" i="1" s="1"/>
  <c r="E462" i="1" s="1"/>
  <c r="M462" i="1"/>
  <c r="I463" i="1"/>
  <c r="T835" i="1"/>
  <c r="F461" i="1" l="1"/>
  <c r="L461" i="1"/>
  <c r="G461" i="1"/>
  <c r="D462" i="1"/>
  <c r="O458" i="1"/>
  <c r="P458" i="1" s="1"/>
  <c r="X458" i="1" s="1"/>
  <c r="B458" i="1" s="1"/>
  <c r="N459" i="1"/>
  <c r="T836" i="1"/>
  <c r="A515" i="1"/>
  <c r="Q515" i="1" s="1"/>
  <c r="R515" i="1" s="1"/>
  <c r="S515" i="1" s="1"/>
  <c r="H514" i="1"/>
  <c r="U462" i="1"/>
  <c r="W462" i="1" s="1"/>
  <c r="J463" i="1"/>
  <c r="K463" i="1" s="1"/>
  <c r="E463" i="1" s="1"/>
  <c r="M463" i="1"/>
  <c r="I464" i="1"/>
  <c r="Z514" i="1"/>
  <c r="C514" i="1"/>
  <c r="F462" i="1" l="1"/>
  <c r="G462" i="1"/>
  <c r="L462" i="1"/>
  <c r="D463" i="1"/>
  <c r="N460" i="1"/>
  <c r="O459" i="1"/>
  <c r="P459" i="1" s="1"/>
  <c r="X459" i="1" s="1"/>
  <c r="B459" i="1" s="1"/>
  <c r="U463" i="1"/>
  <c r="W463" i="1" s="1"/>
  <c r="Z515" i="1"/>
  <c r="C515" i="1"/>
  <c r="A516" i="1"/>
  <c r="Q516" i="1" s="1"/>
  <c r="R516" i="1" s="1"/>
  <c r="S516" i="1" s="1"/>
  <c r="H515" i="1"/>
  <c r="M464" i="1"/>
  <c r="J464" i="1"/>
  <c r="K464" i="1" s="1"/>
  <c r="E464" i="1" s="1"/>
  <c r="I465" i="1"/>
  <c r="T837" i="1"/>
  <c r="F463" i="1" l="1"/>
  <c r="L463" i="1"/>
  <c r="G463" i="1"/>
  <c r="D464" i="1"/>
  <c r="N461" i="1"/>
  <c r="O460" i="1"/>
  <c r="P460" i="1" s="1"/>
  <c r="X460" i="1" s="1"/>
  <c r="B460" i="1" s="1"/>
  <c r="J465" i="1"/>
  <c r="K465" i="1" s="1"/>
  <c r="E465" i="1" s="1"/>
  <c r="M465" i="1"/>
  <c r="I466" i="1"/>
  <c r="Z516" i="1"/>
  <c r="C516" i="1"/>
  <c r="U464" i="1"/>
  <c r="W464" i="1" s="1"/>
  <c r="A517" i="1"/>
  <c r="Q517" i="1" s="1"/>
  <c r="R517" i="1" s="1"/>
  <c r="S517" i="1" s="1"/>
  <c r="H516" i="1"/>
  <c r="T838" i="1"/>
  <c r="F464" i="1" l="1"/>
  <c r="L464" i="1"/>
  <c r="G464" i="1"/>
  <c r="D465" i="1"/>
  <c r="O461" i="1"/>
  <c r="P461" i="1" s="1"/>
  <c r="X461" i="1" s="1"/>
  <c r="B461" i="1" s="1"/>
  <c r="N462" i="1"/>
  <c r="Z517" i="1"/>
  <c r="C517" i="1"/>
  <c r="J466" i="1"/>
  <c r="K466" i="1" s="1"/>
  <c r="E466" i="1" s="1"/>
  <c r="M466" i="1"/>
  <c r="I467" i="1"/>
  <c r="T839" i="1"/>
  <c r="H517" i="1"/>
  <c r="A518" i="1"/>
  <c r="Q518" i="1" s="1"/>
  <c r="R518" i="1" s="1"/>
  <c r="S518" i="1" s="1"/>
  <c r="U465" i="1"/>
  <c r="W465" i="1" s="1"/>
  <c r="F465" i="1" l="1"/>
  <c r="L465" i="1"/>
  <c r="G465" i="1"/>
  <c r="D466" i="1"/>
  <c r="O462" i="1"/>
  <c r="P462" i="1" s="1"/>
  <c r="X462" i="1" s="1"/>
  <c r="B462" i="1" s="1"/>
  <c r="N463" i="1"/>
  <c r="Z518" i="1"/>
  <c r="C518" i="1"/>
  <c r="U466" i="1"/>
  <c r="W466" i="1" s="1"/>
  <c r="A519" i="1"/>
  <c r="Q519" i="1" s="1"/>
  <c r="R519" i="1" s="1"/>
  <c r="S519" i="1" s="1"/>
  <c r="H518" i="1"/>
  <c r="T840" i="1"/>
  <c r="J467" i="1"/>
  <c r="K467" i="1" s="1"/>
  <c r="E467" i="1" s="1"/>
  <c r="M467" i="1"/>
  <c r="I468" i="1"/>
  <c r="F466" i="1" l="1"/>
  <c r="L466" i="1"/>
  <c r="G466" i="1"/>
  <c r="D467" i="1"/>
  <c r="O463" i="1"/>
  <c r="P463" i="1" s="1"/>
  <c r="X463" i="1" s="1"/>
  <c r="B463" i="1" s="1"/>
  <c r="N464" i="1"/>
  <c r="U467" i="1"/>
  <c r="W467" i="1" s="1"/>
  <c r="A520" i="1"/>
  <c r="Q520" i="1" s="1"/>
  <c r="R520" i="1" s="1"/>
  <c r="S520" i="1" s="1"/>
  <c r="H519" i="1"/>
  <c r="M468" i="1"/>
  <c r="J468" i="1"/>
  <c r="K468" i="1" s="1"/>
  <c r="E468" i="1" s="1"/>
  <c r="I469" i="1"/>
  <c r="T841" i="1"/>
  <c r="Z519" i="1"/>
  <c r="C519" i="1"/>
  <c r="F467" i="1" l="1"/>
  <c r="L467" i="1"/>
  <c r="G467" i="1"/>
  <c r="D468" i="1"/>
  <c r="O464" i="1"/>
  <c r="P464" i="1" s="1"/>
  <c r="X464" i="1" s="1"/>
  <c r="B464" i="1" s="1"/>
  <c r="N465" i="1"/>
  <c r="U468" i="1"/>
  <c r="W468" i="1" s="1"/>
  <c r="C520" i="1"/>
  <c r="Z520" i="1"/>
  <c r="A521" i="1"/>
  <c r="Q521" i="1" s="1"/>
  <c r="R521" i="1" s="1"/>
  <c r="S521" i="1" s="1"/>
  <c r="H520" i="1"/>
  <c r="T842" i="1"/>
  <c r="J469" i="1"/>
  <c r="K469" i="1" s="1"/>
  <c r="E469" i="1" s="1"/>
  <c r="M469" i="1"/>
  <c r="I470" i="1"/>
  <c r="F468" i="1" l="1"/>
  <c r="L468" i="1"/>
  <c r="G468" i="1"/>
  <c r="D469" i="1"/>
  <c r="L469" i="1" s="1"/>
  <c r="N466" i="1"/>
  <c r="O465" i="1"/>
  <c r="P465" i="1" s="1"/>
  <c r="X465" i="1" s="1"/>
  <c r="B465" i="1" s="1"/>
  <c r="Z521" i="1"/>
  <c r="C521" i="1"/>
  <c r="H521" i="1"/>
  <c r="A522" i="1"/>
  <c r="Q522" i="1" s="1"/>
  <c r="R522" i="1" s="1"/>
  <c r="S522" i="1" s="1"/>
  <c r="J470" i="1"/>
  <c r="K470" i="1" s="1"/>
  <c r="E470" i="1" s="1"/>
  <c r="I471" i="1"/>
  <c r="T843" i="1"/>
  <c r="U469" i="1"/>
  <c r="W469" i="1" s="1"/>
  <c r="F469" i="1" l="1"/>
  <c r="G469" i="1"/>
  <c r="D470" i="1"/>
  <c r="L470" i="1" s="1"/>
  <c r="O466" i="1"/>
  <c r="P466" i="1" s="1"/>
  <c r="X466" i="1" s="1"/>
  <c r="B466" i="1" s="1"/>
  <c r="N467" i="1"/>
  <c r="Z522" i="1"/>
  <c r="C522" i="1"/>
  <c r="U470" i="1"/>
  <c r="W470" i="1" s="1"/>
  <c r="T844" i="1"/>
  <c r="A523" i="1"/>
  <c r="Q523" i="1" s="1"/>
  <c r="R523" i="1" s="1"/>
  <c r="S523" i="1" s="1"/>
  <c r="H522" i="1"/>
  <c r="J471" i="1"/>
  <c r="K471" i="1" s="1"/>
  <c r="E471" i="1" s="1"/>
  <c r="I472" i="1"/>
  <c r="M470" i="1"/>
  <c r="D471" i="1" l="1"/>
  <c r="G471" i="1" s="1"/>
  <c r="G470" i="1"/>
  <c r="F470" i="1"/>
  <c r="O467" i="1"/>
  <c r="P467" i="1" s="1"/>
  <c r="X467" i="1" s="1"/>
  <c r="B467" i="1" s="1"/>
  <c r="N468" i="1"/>
  <c r="U471" i="1"/>
  <c r="W471" i="1" s="1"/>
  <c r="T845" i="1"/>
  <c r="Z523" i="1"/>
  <c r="C523" i="1"/>
  <c r="J472" i="1"/>
  <c r="K472" i="1" s="1"/>
  <c r="E472" i="1" s="1"/>
  <c r="I473" i="1"/>
  <c r="M471" i="1"/>
  <c r="A524" i="1"/>
  <c r="Q524" i="1" s="1"/>
  <c r="R524" i="1" s="1"/>
  <c r="S524" i="1" s="1"/>
  <c r="H523" i="1"/>
  <c r="L471" i="1" l="1"/>
  <c r="N469" i="1"/>
  <c r="O468" i="1"/>
  <c r="P468" i="1" s="1"/>
  <c r="X468" i="1" s="1"/>
  <c r="B468" i="1" s="1"/>
  <c r="D472" i="1"/>
  <c r="L472" i="1" s="1"/>
  <c r="F471" i="1"/>
  <c r="M472" i="1"/>
  <c r="T846" i="1"/>
  <c r="J473" i="1"/>
  <c r="K473" i="1" s="1"/>
  <c r="E473" i="1" s="1"/>
  <c r="I474" i="1"/>
  <c r="U472" i="1"/>
  <c r="W472" i="1" s="1"/>
  <c r="Z524" i="1"/>
  <c r="C524" i="1"/>
  <c r="A525" i="1"/>
  <c r="Q525" i="1" s="1"/>
  <c r="R525" i="1" s="1"/>
  <c r="S525" i="1" s="1"/>
  <c r="H524" i="1"/>
  <c r="O469" i="1" l="1"/>
  <c r="P469" i="1" s="1"/>
  <c r="X469" i="1" s="1"/>
  <c r="B469" i="1" s="1"/>
  <c r="N470" i="1"/>
  <c r="D473" i="1"/>
  <c r="L473" i="1" s="1"/>
  <c r="F472" i="1"/>
  <c r="G472" i="1"/>
  <c r="M473" i="1"/>
  <c r="M474" i="1" s="1"/>
  <c r="J474" i="1"/>
  <c r="K474" i="1" s="1"/>
  <c r="E474" i="1" s="1"/>
  <c r="I475" i="1"/>
  <c r="H525" i="1"/>
  <c r="A526" i="1"/>
  <c r="Q526" i="1" s="1"/>
  <c r="R526" i="1" s="1"/>
  <c r="S526" i="1" s="1"/>
  <c r="C525" i="1"/>
  <c r="Z525" i="1"/>
  <c r="T847" i="1"/>
  <c r="U473" i="1"/>
  <c r="W473" i="1" s="1"/>
  <c r="D474" i="1" l="1"/>
  <c r="G474" i="1" s="1"/>
  <c r="O470" i="1"/>
  <c r="P470" i="1" s="1"/>
  <c r="X470" i="1" s="1"/>
  <c r="B470" i="1" s="1"/>
  <c r="N471" i="1"/>
  <c r="G473" i="1"/>
  <c r="F473" i="1"/>
  <c r="U474" i="1"/>
  <c r="W474" i="1" s="1"/>
  <c r="H526" i="1"/>
  <c r="A527" i="1"/>
  <c r="Q527" i="1" s="1"/>
  <c r="R527" i="1" s="1"/>
  <c r="S527" i="1" s="1"/>
  <c r="J475" i="1"/>
  <c r="K475" i="1" s="1"/>
  <c r="E475" i="1" s="1"/>
  <c r="M475" i="1"/>
  <c r="I476" i="1"/>
  <c r="T848" i="1"/>
  <c r="Z526" i="1"/>
  <c r="C526" i="1"/>
  <c r="L474" i="1" l="1"/>
  <c r="D475" i="1"/>
  <c r="G475" i="1" s="1"/>
  <c r="F474" i="1"/>
  <c r="O471" i="1"/>
  <c r="P471" i="1" s="1"/>
  <c r="X471" i="1" s="1"/>
  <c r="B471" i="1" s="1"/>
  <c r="N472" i="1"/>
  <c r="T849" i="1"/>
  <c r="M476" i="1"/>
  <c r="J476" i="1"/>
  <c r="K476" i="1" s="1"/>
  <c r="E476" i="1" s="1"/>
  <c r="I477" i="1"/>
  <c r="Z527" i="1"/>
  <c r="C527" i="1"/>
  <c r="H527" i="1"/>
  <c r="A528" i="1"/>
  <c r="Q528" i="1" s="1"/>
  <c r="R528" i="1" s="1"/>
  <c r="S528" i="1" s="1"/>
  <c r="U475" i="1"/>
  <c r="W475" i="1" s="1"/>
  <c r="L475" i="1" l="1"/>
  <c r="D476" i="1"/>
  <c r="G476" i="1" s="1"/>
  <c r="O472" i="1"/>
  <c r="P472" i="1" s="1"/>
  <c r="X472" i="1" s="1"/>
  <c r="B472" i="1" s="1"/>
  <c r="N473" i="1"/>
  <c r="F475" i="1"/>
  <c r="A529" i="1"/>
  <c r="Q529" i="1" s="1"/>
  <c r="R529" i="1" s="1"/>
  <c r="S529" i="1" s="1"/>
  <c r="H528" i="1"/>
  <c r="J477" i="1"/>
  <c r="K477" i="1" s="1"/>
  <c r="E477" i="1" s="1"/>
  <c r="M477" i="1"/>
  <c r="I478" i="1"/>
  <c r="U476" i="1"/>
  <c r="W476" i="1" s="1"/>
  <c r="T850" i="1"/>
  <c r="Z528" i="1"/>
  <c r="C528" i="1"/>
  <c r="L476" i="1" l="1"/>
  <c r="D477" i="1"/>
  <c r="G477" i="1" s="1"/>
  <c r="O473" i="1"/>
  <c r="P473" i="1" s="1"/>
  <c r="X473" i="1" s="1"/>
  <c r="B473" i="1" s="1"/>
  <c r="N474" i="1"/>
  <c r="F476" i="1"/>
  <c r="U477" i="1"/>
  <c r="W477" i="1" s="1"/>
  <c r="T851" i="1"/>
  <c r="J478" i="1"/>
  <c r="K478" i="1" s="1"/>
  <c r="E478" i="1" s="1"/>
  <c r="M478" i="1"/>
  <c r="I479" i="1"/>
  <c r="C529" i="1"/>
  <c r="Z529" i="1"/>
  <c r="A530" i="1"/>
  <c r="Q530" i="1" s="1"/>
  <c r="R530" i="1" s="1"/>
  <c r="S530" i="1" s="1"/>
  <c r="H529" i="1"/>
  <c r="L477" i="1" l="1"/>
  <c r="D478" i="1"/>
  <c r="G478" i="1" s="1"/>
  <c r="O474" i="1"/>
  <c r="P474" i="1" s="1"/>
  <c r="X474" i="1" s="1"/>
  <c r="B474" i="1" s="1"/>
  <c r="N475" i="1"/>
  <c r="F477" i="1"/>
  <c r="A531" i="1"/>
  <c r="Q531" i="1" s="1"/>
  <c r="R531" i="1" s="1"/>
  <c r="S531" i="1" s="1"/>
  <c r="H530" i="1"/>
  <c r="J479" i="1"/>
  <c r="K479" i="1" s="1"/>
  <c r="E479" i="1" s="1"/>
  <c r="M479" i="1"/>
  <c r="I480" i="1"/>
  <c r="C530" i="1"/>
  <c r="Z530" i="1"/>
  <c r="T852" i="1"/>
  <c r="U478" i="1"/>
  <c r="W478" i="1" s="1"/>
  <c r="L478" i="1" l="1"/>
  <c r="D479" i="1"/>
  <c r="G479" i="1" s="1"/>
  <c r="N476" i="1"/>
  <c r="O475" i="1"/>
  <c r="P475" i="1" s="1"/>
  <c r="X475" i="1" s="1"/>
  <c r="B475" i="1" s="1"/>
  <c r="F478" i="1"/>
  <c r="T853" i="1"/>
  <c r="M480" i="1"/>
  <c r="J480" i="1"/>
  <c r="K480" i="1" s="1"/>
  <c r="E480" i="1" s="1"/>
  <c r="I481" i="1"/>
  <c r="Z531" i="1"/>
  <c r="C531" i="1"/>
  <c r="U479" i="1"/>
  <c r="W479" i="1" s="1"/>
  <c r="H531" i="1"/>
  <c r="A532" i="1"/>
  <c r="Q532" i="1" s="1"/>
  <c r="R532" i="1" s="1"/>
  <c r="S532" i="1" s="1"/>
  <c r="L479" i="1" l="1"/>
  <c r="D480" i="1"/>
  <c r="G480" i="1" s="1"/>
  <c r="F479" i="1"/>
  <c r="N477" i="1"/>
  <c r="O476" i="1"/>
  <c r="P476" i="1" s="1"/>
  <c r="X476" i="1" s="1"/>
  <c r="B476" i="1" s="1"/>
  <c r="Z532" i="1"/>
  <c r="C532" i="1"/>
  <c r="A533" i="1"/>
  <c r="Q533" i="1" s="1"/>
  <c r="R533" i="1" s="1"/>
  <c r="S533" i="1" s="1"/>
  <c r="H532" i="1"/>
  <c r="J481" i="1"/>
  <c r="K481" i="1" s="1"/>
  <c r="E481" i="1" s="1"/>
  <c r="M481" i="1"/>
  <c r="I482" i="1"/>
  <c r="T854" i="1"/>
  <c r="U480" i="1"/>
  <c r="W480" i="1" s="1"/>
  <c r="L480" i="1" l="1"/>
  <c r="D481" i="1"/>
  <c r="G481" i="1" s="1"/>
  <c r="N478" i="1"/>
  <c r="O477" i="1"/>
  <c r="P477" i="1" s="1"/>
  <c r="X477" i="1" s="1"/>
  <c r="B477" i="1" s="1"/>
  <c r="F480" i="1"/>
  <c r="T855" i="1"/>
  <c r="J482" i="1"/>
  <c r="K482" i="1" s="1"/>
  <c r="E482" i="1" s="1"/>
  <c r="M482" i="1"/>
  <c r="I483" i="1"/>
  <c r="A534" i="1"/>
  <c r="Q534" i="1" s="1"/>
  <c r="R534" i="1" s="1"/>
  <c r="S534" i="1" s="1"/>
  <c r="H533" i="1"/>
  <c r="U481" i="1"/>
  <c r="W481" i="1" s="1"/>
  <c r="C533" i="1"/>
  <c r="Z533" i="1"/>
  <c r="L481" i="1" l="1"/>
  <c r="D482" i="1"/>
  <c r="G482" i="1" s="1"/>
  <c r="O478" i="1"/>
  <c r="P478" i="1" s="1"/>
  <c r="X478" i="1" s="1"/>
  <c r="B478" i="1" s="1"/>
  <c r="N479" i="1"/>
  <c r="F481" i="1"/>
  <c r="U482" i="1"/>
  <c r="W482" i="1" s="1"/>
  <c r="C534" i="1"/>
  <c r="Z534" i="1"/>
  <c r="A535" i="1"/>
  <c r="Q535" i="1" s="1"/>
  <c r="R535" i="1" s="1"/>
  <c r="S535" i="1" s="1"/>
  <c r="H534" i="1"/>
  <c r="J483" i="1"/>
  <c r="K483" i="1" s="1"/>
  <c r="E483" i="1" s="1"/>
  <c r="M483" i="1"/>
  <c r="I484" i="1"/>
  <c r="T856" i="1"/>
  <c r="L482" i="1" l="1"/>
  <c r="D483" i="1"/>
  <c r="G483" i="1" s="1"/>
  <c r="O479" i="1"/>
  <c r="P479" i="1" s="1"/>
  <c r="X479" i="1" s="1"/>
  <c r="B479" i="1" s="1"/>
  <c r="N480" i="1"/>
  <c r="F482" i="1"/>
  <c r="M484" i="1"/>
  <c r="J484" i="1"/>
  <c r="K484" i="1" s="1"/>
  <c r="E484" i="1" s="1"/>
  <c r="I485" i="1"/>
  <c r="H535" i="1"/>
  <c r="A536" i="1"/>
  <c r="Q536" i="1" s="1"/>
  <c r="R536" i="1" s="1"/>
  <c r="S536" i="1" s="1"/>
  <c r="U483" i="1"/>
  <c r="W483" i="1" s="1"/>
  <c r="T857" i="1"/>
  <c r="Z535" i="1"/>
  <c r="C535" i="1"/>
  <c r="L483" i="1" l="1"/>
  <c r="D484" i="1"/>
  <c r="G484" i="1" s="1"/>
  <c r="N481" i="1"/>
  <c r="O480" i="1"/>
  <c r="P480" i="1" s="1"/>
  <c r="X480" i="1" s="1"/>
  <c r="B480" i="1" s="1"/>
  <c r="F483" i="1"/>
  <c r="J485" i="1"/>
  <c r="K485" i="1" s="1"/>
  <c r="E485" i="1" s="1"/>
  <c r="M485" i="1"/>
  <c r="I486" i="1"/>
  <c r="U484" i="1"/>
  <c r="W484" i="1" s="1"/>
  <c r="Z536" i="1"/>
  <c r="C536" i="1"/>
  <c r="T858" i="1"/>
  <c r="A537" i="1"/>
  <c r="Q537" i="1" s="1"/>
  <c r="R537" i="1" s="1"/>
  <c r="S537" i="1" s="1"/>
  <c r="H536" i="1"/>
  <c r="L484" i="1" l="1"/>
  <c r="D485" i="1"/>
  <c r="G485" i="1" s="1"/>
  <c r="F484" i="1"/>
  <c r="O481" i="1"/>
  <c r="P481" i="1" s="1"/>
  <c r="X481" i="1" s="1"/>
  <c r="B481" i="1" s="1"/>
  <c r="N482" i="1"/>
  <c r="A538" i="1"/>
  <c r="Q538" i="1" s="1"/>
  <c r="R538" i="1" s="1"/>
  <c r="S538" i="1" s="1"/>
  <c r="H537" i="1"/>
  <c r="T859" i="1"/>
  <c r="J486" i="1"/>
  <c r="K486" i="1" s="1"/>
  <c r="E486" i="1" s="1"/>
  <c r="M486" i="1"/>
  <c r="I487" i="1"/>
  <c r="C537" i="1"/>
  <c r="Z537" i="1"/>
  <c r="U485" i="1"/>
  <c r="W485" i="1" s="1"/>
  <c r="L485" i="1" l="1"/>
  <c r="F485" i="1"/>
  <c r="D486" i="1"/>
  <c r="O482" i="1"/>
  <c r="P482" i="1" s="1"/>
  <c r="X482" i="1" s="1"/>
  <c r="B482" i="1" s="1"/>
  <c r="N483" i="1"/>
  <c r="J487" i="1"/>
  <c r="K487" i="1" s="1"/>
  <c r="E487" i="1" s="1"/>
  <c r="M487" i="1"/>
  <c r="I488" i="1"/>
  <c r="T860" i="1"/>
  <c r="C538" i="1"/>
  <c r="Z538" i="1"/>
  <c r="U486" i="1"/>
  <c r="W486" i="1" s="1"/>
  <c r="A539" i="1"/>
  <c r="Q539" i="1" s="1"/>
  <c r="R539" i="1" s="1"/>
  <c r="S539" i="1" s="1"/>
  <c r="H538" i="1"/>
  <c r="F486" i="1" l="1"/>
  <c r="L486" i="1"/>
  <c r="G486" i="1"/>
  <c r="D487" i="1"/>
  <c r="N484" i="1"/>
  <c r="O483" i="1"/>
  <c r="P483" i="1" s="1"/>
  <c r="X483" i="1" s="1"/>
  <c r="B483" i="1" s="1"/>
  <c r="H539" i="1"/>
  <c r="A540" i="1"/>
  <c r="Q540" i="1" s="1"/>
  <c r="R540" i="1" s="1"/>
  <c r="S540" i="1" s="1"/>
  <c r="J488" i="1"/>
  <c r="K488" i="1" s="1"/>
  <c r="E488" i="1" s="1"/>
  <c r="M488" i="1"/>
  <c r="I489" i="1"/>
  <c r="Z539" i="1"/>
  <c r="C539" i="1"/>
  <c r="U487" i="1"/>
  <c r="W487" i="1" s="1"/>
  <c r="T861" i="1"/>
  <c r="F487" i="1" l="1"/>
  <c r="L487" i="1"/>
  <c r="G487" i="1"/>
  <c r="D488" i="1"/>
  <c r="O484" i="1"/>
  <c r="P484" i="1" s="1"/>
  <c r="X484" i="1" s="1"/>
  <c r="B484" i="1" s="1"/>
  <c r="N485" i="1"/>
  <c r="U488" i="1"/>
  <c r="W488" i="1" s="1"/>
  <c r="Z540" i="1"/>
  <c r="C540" i="1"/>
  <c r="A541" i="1"/>
  <c r="Q541" i="1" s="1"/>
  <c r="R541" i="1" s="1"/>
  <c r="S541" i="1" s="1"/>
  <c r="H540" i="1"/>
  <c r="T862" i="1"/>
  <c r="J489" i="1"/>
  <c r="K489" i="1" s="1"/>
  <c r="E489" i="1" s="1"/>
  <c r="M489" i="1"/>
  <c r="I490" i="1"/>
  <c r="F488" i="1" l="1"/>
  <c r="L488" i="1"/>
  <c r="G488" i="1"/>
  <c r="D489" i="1"/>
  <c r="O485" i="1"/>
  <c r="P485" i="1" s="1"/>
  <c r="X485" i="1" s="1"/>
  <c r="B485" i="1" s="1"/>
  <c r="N486" i="1"/>
  <c r="U489" i="1"/>
  <c r="W489" i="1" s="1"/>
  <c r="A542" i="1"/>
  <c r="Q542" i="1" s="1"/>
  <c r="R542" i="1" s="1"/>
  <c r="S542" i="1" s="1"/>
  <c r="H541" i="1"/>
  <c r="M490" i="1"/>
  <c r="J490" i="1"/>
  <c r="K490" i="1" s="1"/>
  <c r="E490" i="1" s="1"/>
  <c r="I491" i="1"/>
  <c r="T863" i="1"/>
  <c r="C541" i="1"/>
  <c r="Z541" i="1"/>
  <c r="F489" i="1" l="1"/>
  <c r="L489" i="1"/>
  <c r="G489" i="1"/>
  <c r="D490" i="1"/>
  <c r="N487" i="1"/>
  <c r="O486" i="1"/>
  <c r="P486" i="1" s="1"/>
  <c r="X486" i="1" s="1"/>
  <c r="B486" i="1" s="1"/>
  <c r="J491" i="1"/>
  <c r="K491" i="1" s="1"/>
  <c r="E491" i="1" s="1"/>
  <c r="M491" i="1"/>
  <c r="I492" i="1"/>
  <c r="C542" i="1"/>
  <c r="Z542" i="1"/>
  <c r="A543" i="1"/>
  <c r="Q543" i="1" s="1"/>
  <c r="R543" i="1" s="1"/>
  <c r="S543" i="1" s="1"/>
  <c r="H542" i="1"/>
  <c r="U490" i="1"/>
  <c r="W490" i="1" s="1"/>
  <c r="T864" i="1"/>
  <c r="F490" i="1" l="1"/>
  <c r="G490" i="1"/>
  <c r="L490" i="1"/>
  <c r="D491" i="1"/>
  <c r="N488" i="1"/>
  <c r="O487" i="1"/>
  <c r="P487" i="1" s="1"/>
  <c r="X487" i="1" s="1"/>
  <c r="B487" i="1" s="1"/>
  <c r="J492" i="1"/>
  <c r="K492" i="1" s="1"/>
  <c r="E492" i="1" s="1"/>
  <c r="M492" i="1"/>
  <c r="I493" i="1"/>
  <c r="Z543" i="1"/>
  <c r="C543" i="1"/>
  <c r="U491" i="1"/>
  <c r="W491" i="1" s="1"/>
  <c r="T865" i="1"/>
  <c r="H543" i="1"/>
  <c r="A544" i="1"/>
  <c r="Q544" i="1" s="1"/>
  <c r="R544" i="1" s="1"/>
  <c r="S544" i="1" s="1"/>
  <c r="F491" i="1" l="1"/>
  <c r="L491" i="1"/>
  <c r="G491" i="1"/>
  <c r="D492" i="1"/>
  <c r="N489" i="1"/>
  <c r="O488" i="1"/>
  <c r="P488" i="1" s="1"/>
  <c r="X488" i="1" s="1"/>
  <c r="B488" i="1" s="1"/>
  <c r="A545" i="1"/>
  <c r="Q545" i="1" s="1"/>
  <c r="R545" i="1" s="1"/>
  <c r="S545" i="1" s="1"/>
  <c r="H544" i="1"/>
  <c r="J493" i="1"/>
  <c r="K493" i="1" s="1"/>
  <c r="E493" i="1" s="1"/>
  <c r="M493" i="1"/>
  <c r="I494" i="1"/>
  <c r="Z544" i="1"/>
  <c r="C544" i="1"/>
  <c r="T866" i="1"/>
  <c r="U492" i="1"/>
  <c r="W492" i="1" s="1"/>
  <c r="F492" i="1" l="1"/>
  <c r="L492" i="1"/>
  <c r="G492" i="1"/>
  <c r="D493" i="1"/>
  <c r="O489" i="1"/>
  <c r="P489" i="1" s="1"/>
  <c r="X489" i="1" s="1"/>
  <c r="B489" i="1" s="1"/>
  <c r="N490" i="1"/>
  <c r="U493" i="1"/>
  <c r="W493" i="1" s="1"/>
  <c r="C545" i="1"/>
  <c r="Z545" i="1"/>
  <c r="T867" i="1"/>
  <c r="M494" i="1"/>
  <c r="J494" i="1"/>
  <c r="K494" i="1" s="1"/>
  <c r="E494" i="1" s="1"/>
  <c r="I495" i="1"/>
  <c r="A546" i="1"/>
  <c r="Q546" i="1" s="1"/>
  <c r="R546" i="1" s="1"/>
  <c r="S546" i="1" s="1"/>
  <c r="H545" i="1"/>
  <c r="F493" i="1" l="1"/>
  <c r="L493" i="1"/>
  <c r="G493" i="1"/>
  <c r="D494" i="1"/>
  <c r="N491" i="1"/>
  <c r="O490" i="1"/>
  <c r="P490" i="1" s="1"/>
  <c r="X490" i="1" s="1"/>
  <c r="B490" i="1" s="1"/>
  <c r="U494" i="1"/>
  <c r="W494" i="1" s="1"/>
  <c r="C546" i="1"/>
  <c r="Z546" i="1"/>
  <c r="T868" i="1"/>
  <c r="A547" i="1"/>
  <c r="Q547" i="1" s="1"/>
  <c r="R547" i="1" s="1"/>
  <c r="S547" i="1" s="1"/>
  <c r="H546" i="1"/>
  <c r="J495" i="1"/>
  <c r="K495" i="1" s="1"/>
  <c r="E495" i="1" s="1"/>
  <c r="M495" i="1"/>
  <c r="I496" i="1"/>
  <c r="F494" i="1" l="1"/>
  <c r="L494" i="1"/>
  <c r="G494" i="1"/>
  <c r="D495" i="1"/>
  <c r="N492" i="1"/>
  <c r="O491" i="1"/>
  <c r="P491" i="1" s="1"/>
  <c r="X491" i="1" s="1"/>
  <c r="B491" i="1" s="1"/>
  <c r="T869" i="1"/>
  <c r="J496" i="1"/>
  <c r="K496" i="1" s="1"/>
  <c r="E496" i="1" s="1"/>
  <c r="M496" i="1"/>
  <c r="I497" i="1"/>
  <c r="Z547" i="1"/>
  <c r="C547" i="1"/>
  <c r="H547" i="1"/>
  <c r="A548" i="1"/>
  <c r="Q548" i="1" s="1"/>
  <c r="R548" i="1" s="1"/>
  <c r="S548" i="1" s="1"/>
  <c r="U495" i="1"/>
  <c r="W495" i="1" s="1"/>
  <c r="F495" i="1" l="1"/>
  <c r="L495" i="1"/>
  <c r="G495" i="1"/>
  <c r="D496" i="1"/>
  <c r="O492" i="1"/>
  <c r="P492" i="1" s="1"/>
  <c r="X492" i="1" s="1"/>
  <c r="B492" i="1" s="1"/>
  <c r="N493" i="1"/>
  <c r="A549" i="1"/>
  <c r="Q549" i="1" s="1"/>
  <c r="R549" i="1" s="1"/>
  <c r="S549" i="1" s="1"/>
  <c r="H548" i="1"/>
  <c r="J497" i="1"/>
  <c r="K497" i="1" s="1"/>
  <c r="E497" i="1" s="1"/>
  <c r="M497" i="1"/>
  <c r="I498" i="1"/>
  <c r="Z548" i="1"/>
  <c r="C548" i="1"/>
  <c r="U496" i="1"/>
  <c r="W496" i="1" s="1"/>
  <c r="T870" i="1"/>
  <c r="F496" i="1" l="1"/>
  <c r="L496" i="1"/>
  <c r="G496" i="1"/>
  <c r="D497" i="1"/>
  <c r="N494" i="1"/>
  <c r="O493" i="1"/>
  <c r="P493" i="1" s="1"/>
  <c r="X493" i="1" s="1"/>
  <c r="B493" i="1" s="1"/>
  <c r="A550" i="1"/>
  <c r="Q550" i="1" s="1"/>
  <c r="R550" i="1" s="1"/>
  <c r="S550" i="1" s="1"/>
  <c r="H549" i="1"/>
  <c r="U497" i="1"/>
  <c r="W497" i="1" s="1"/>
  <c r="T871" i="1"/>
  <c r="M498" i="1"/>
  <c r="J498" i="1"/>
  <c r="K498" i="1" s="1"/>
  <c r="E498" i="1" s="1"/>
  <c r="I499" i="1"/>
  <c r="C549" i="1"/>
  <c r="Z549" i="1"/>
  <c r="F497" i="1" l="1"/>
  <c r="D498" i="1"/>
  <c r="L498" i="1" s="1"/>
  <c r="L497" i="1"/>
  <c r="G497" i="1"/>
  <c r="O494" i="1"/>
  <c r="P494" i="1" s="1"/>
  <c r="X494" i="1" s="1"/>
  <c r="B494" i="1" s="1"/>
  <c r="N495" i="1"/>
  <c r="U498" i="1"/>
  <c r="W498" i="1" s="1"/>
  <c r="T872" i="1"/>
  <c r="C550" i="1"/>
  <c r="Z550" i="1"/>
  <c r="J499" i="1"/>
  <c r="K499" i="1" s="1"/>
  <c r="E499" i="1" s="1"/>
  <c r="I500" i="1"/>
  <c r="A551" i="1"/>
  <c r="Q551" i="1" s="1"/>
  <c r="R551" i="1" s="1"/>
  <c r="S551" i="1" s="1"/>
  <c r="H550" i="1"/>
  <c r="G498" i="1" l="1"/>
  <c r="F498" i="1"/>
  <c r="D499" i="1"/>
  <c r="G499" i="1" s="1"/>
  <c r="O495" i="1"/>
  <c r="P495" i="1" s="1"/>
  <c r="X495" i="1" s="1"/>
  <c r="B495" i="1" s="1"/>
  <c r="N496" i="1"/>
  <c r="M499" i="1"/>
  <c r="M500" i="1" s="1"/>
  <c r="J500" i="1"/>
  <c r="K500" i="1" s="1"/>
  <c r="E500" i="1" s="1"/>
  <c r="I501" i="1"/>
  <c r="T873" i="1"/>
  <c r="U499" i="1"/>
  <c r="W499" i="1" s="1"/>
  <c r="Z551" i="1"/>
  <c r="C551" i="1"/>
  <c r="H551" i="1"/>
  <c r="A552" i="1"/>
  <c r="Q552" i="1" s="1"/>
  <c r="R552" i="1" s="1"/>
  <c r="S552" i="1" s="1"/>
  <c r="L499" i="1" l="1"/>
  <c r="D500" i="1"/>
  <c r="L500" i="1" s="1"/>
  <c r="F499" i="1"/>
  <c r="O496" i="1"/>
  <c r="P496" i="1" s="1"/>
  <c r="X496" i="1" s="1"/>
  <c r="B496" i="1" s="1"/>
  <c r="N497" i="1"/>
  <c r="J501" i="1"/>
  <c r="K501" i="1" s="1"/>
  <c r="E501" i="1" s="1"/>
  <c r="M501" i="1"/>
  <c r="I502" i="1"/>
  <c r="T874" i="1"/>
  <c r="A553" i="1"/>
  <c r="Q553" i="1" s="1"/>
  <c r="R553" i="1" s="1"/>
  <c r="S553" i="1" s="1"/>
  <c r="H552" i="1"/>
  <c r="U500" i="1"/>
  <c r="W500" i="1" s="1"/>
  <c r="Z552" i="1"/>
  <c r="C552" i="1"/>
  <c r="D501" i="1" l="1"/>
  <c r="G501" i="1" s="1"/>
  <c r="F500" i="1"/>
  <c r="N498" i="1"/>
  <c r="O497" i="1"/>
  <c r="P497" i="1" s="1"/>
  <c r="X497" i="1" s="1"/>
  <c r="B497" i="1" s="1"/>
  <c r="G500" i="1"/>
  <c r="C553" i="1"/>
  <c r="Z553" i="1"/>
  <c r="M502" i="1"/>
  <c r="J502" i="1"/>
  <c r="K502" i="1" s="1"/>
  <c r="E502" i="1" s="1"/>
  <c r="I503" i="1"/>
  <c r="A554" i="1"/>
  <c r="Q554" i="1" s="1"/>
  <c r="R554" i="1" s="1"/>
  <c r="S554" i="1" s="1"/>
  <c r="H553" i="1"/>
  <c r="U501" i="1"/>
  <c r="W501" i="1" s="1"/>
  <c r="T875" i="1"/>
  <c r="L501" i="1" l="1"/>
  <c r="D502" i="1"/>
  <c r="L502" i="1" s="1"/>
  <c r="F501" i="1"/>
  <c r="O498" i="1"/>
  <c r="P498" i="1" s="1"/>
  <c r="X498" i="1" s="1"/>
  <c r="B498" i="1" s="1"/>
  <c r="N499" i="1"/>
  <c r="U502" i="1"/>
  <c r="W502" i="1" s="1"/>
  <c r="T876" i="1"/>
  <c r="C554" i="1"/>
  <c r="Z554" i="1"/>
  <c r="A555" i="1"/>
  <c r="Q555" i="1" s="1"/>
  <c r="R555" i="1" s="1"/>
  <c r="S555" i="1" s="1"/>
  <c r="H554" i="1"/>
  <c r="J503" i="1"/>
  <c r="K503" i="1" s="1"/>
  <c r="E503" i="1" s="1"/>
  <c r="M503" i="1"/>
  <c r="I504" i="1"/>
  <c r="N500" i="1" l="1"/>
  <c r="O499" i="1"/>
  <c r="P499" i="1" s="1"/>
  <c r="X499" i="1" s="1"/>
  <c r="B499" i="1" s="1"/>
  <c r="D503" i="1"/>
  <c r="G503" i="1" s="1"/>
  <c r="F502" i="1"/>
  <c r="G502" i="1"/>
  <c r="U503" i="1"/>
  <c r="W503" i="1" s="1"/>
  <c r="T877" i="1"/>
  <c r="Z555" i="1"/>
  <c r="C555" i="1"/>
  <c r="J504" i="1"/>
  <c r="K504" i="1" s="1"/>
  <c r="E504" i="1" s="1"/>
  <c r="M504" i="1"/>
  <c r="I505" i="1"/>
  <c r="H555" i="1"/>
  <c r="A556" i="1"/>
  <c r="Q556" i="1" s="1"/>
  <c r="R556" i="1" s="1"/>
  <c r="S556" i="1" s="1"/>
  <c r="L503" i="1" l="1"/>
  <c r="D504" i="1"/>
  <c r="G504" i="1" s="1"/>
  <c r="N501" i="1"/>
  <c r="O500" i="1"/>
  <c r="P500" i="1" s="1"/>
  <c r="X500" i="1" s="1"/>
  <c r="B500" i="1" s="1"/>
  <c r="F503" i="1"/>
  <c r="U504" i="1"/>
  <c r="W504" i="1" s="1"/>
  <c r="T878" i="1"/>
  <c r="J505" i="1"/>
  <c r="K505" i="1" s="1"/>
  <c r="E505" i="1" s="1"/>
  <c r="M505" i="1"/>
  <c r="I506" i="1"/>
  <c r="A557" i="1"/>
  <c r="Q557" i="1" s="1"/>
  <c r="R557" i="1" s="1"/>
  <c r="S557" i="1" s="1"/>
  <c r="H556" i="1"/>
  <c r="Z556" i="1"/>
  <c r="C556" i="1"/>
  <c r="L504" i="1" l="1"/>
  <c r="D505" i="1"/>
  <c r="G505" i="1" s="1"/>
  <c r="F504" i="1"/>
  <c r="O501" i="1"/>
  <c r="P501" i="1" s="1"/>
  <c r="X501" i="1" s="1"/>
  <c r="B501" i="1" s="1"/>
  <c r="N502" i="1"/>
  <c r="U505" i="1"/>
  <c r="W505" i="1" s="1"/>
  <c r="C557" i="1"/>
  <c r="Z557" i="1"/>
  <c r="A558" i="1"/>
  <c r="Q558" i="1" s="1"/>
  <c r="R558" i="1" s="1"/>
  <c r="S558" i="1" s="1"/>
  <c r="H557" i="1"/>
  <c r="M506" i="1"/>
  <c r="J506" i="1"/>
  <c r="K506" i="1" s="1"/>
  <c r="E506" i="1" s="1"/>
  <c r="I507" i="1"/>
  <c r="T879" i="1"/>
  <c r="L505" i="1" l="1"/>
  <c r="D506" i="1"/>
  <c r="G506" i="1" s="1"/>
  <c r="N503" i="1"/>
  <c r="O502" i="1"/>
  <c r="P502" i="1" s="1"/>
  <c r="X502" i="1" s="1"/>
  <c r="B502" i="1" s="1"/>
  <c r="F505" i="1"/>
  <c r="T880" i="1"/>
  <c r="J507" i="1"/>
  <c r="K507" i="1" s="1"/>
  <c r="E507" i="1" s="1"/>
  <c r="M507" i="1"/>
  <c r="I508" i="1"/>
  <c r="A559" i="1"/>
  <c r="Q559" i="1" s="1"/>
  <c r="R559" i="1" s="1"/>
  <c r="S559" i="1" s="1"/>
  <c r="H558" i="1"/>
  <c r="U506" i="1"/>
  <c r="W506" i="1" s="1"/>
  <c r="C558" i="1"/>
  <c r="Z558" i="1"/>
  <c r="L506" i="1" l="1"/>
  <c r="D507" i="1"/>
  <c r="G507" i="1" s="1"/>
  <c r="N504" i="1"/>
  <c r="O503" i="1"/>
  <c r="P503" i="1" s="1"/>
  <c r="X503" i="1" s="1"/>
  <c r="B503" i="1" s="1"/>
  <c r="F506" i="1"/>
  <c r="Z559" i="1"/>
  <c r="C559" i="1"/>
  <c r="U507" i="1"/>
  <c r="W507" i="1" s="1"/>
  <c r="H559" i="1"/>
  <c r="A560" i="1"/>
  <c r="Q560" i="1" s="1"/>
  <c r="R560" i="1" s="1"/>
  <c r="S560" i="1" s="1"/>
  <c r="J508" i="1"/>
  <c r="K508" i="1" s="1"/>
  <c r="E508" i="1" s="1"/>
  <c r="M508" i="1"/>
  <c r="I509" i="1"/>
  <c r="T881" i="1"/>
  <c r="L507" i="1" l="1"/>
  <c r="D508" i="1"/>
  <c r="G508" i="1" s="1"/>
  <c r="O504" i="1"/>
  <c r="P504" i="1" s="1"/>
  <c r="X504" i="1" s="1"/>
  <c r="B504" i="1" s="1"/>
  <c r="N505" i="1"/>
  <c r="F507" i="1"/>
  <c r="T882" i="1"/>
  <c r="J509" i="1"/>
  <c r="K509" i="1" s="1"/>
  <c r="E509" i="1" s="1"/>
  <c r="M509" i="1"/>
  <c r="I510" i="1"/>
  <c r="A561" i="1"/>
  <c r="Q561" i="1" s="1"/>
  <c r="R561" i="1" s="1"/>
  <c r="S561" i="1" s="1"/>
  <c r="H560" i="1"/>
  <c r="U508" i="1"/>
  <c r="W508" i="1" s="1"/>
  <c r="Z560" i="1"/>
  <c r="C560" i="1"/>
  <c r="L508" i="1" l="1"/>
  <c r="D509" i="1"/>
  <c r="G509" i="1" s="1"/>
  <c r="F508" i="1"/>
  <c r="N506" i="1"/>
  <c r="O505" i="1"/>
  <c r="P505" i="1" s="1"/>
  <c r="X505" i="1" s="1"/>
  <c r="B505" i="1" s="1"/>
  <c r="U509" i="1"/>
  <c r="W509" i="1" s="1"/>
  <c r="C561" i="1"/>
  <c r="Z561" i="1"/>
  <c r="A562" i="1"/>
  <c r="Q562" i="1" s="1"/>
  <c r="R562" i="1" s="1"/>
  <c r="S562" i="1" s="1"/>
  <c r="H561" i="1"/>
  <c r="M510" i="1"/>
  <c r="J510" i="1"/>
  <c r="K510" i="1" s="1"/>
  <c r="E510" i="1" s="1"/>
  <c r="I511" i="1"/>
  <c r="T883" i="1"/>
  <c r="L509" i="1" l="1"/>
  <c r="F509" i="1"/>
  <c r="D510" i="1"/>
  <c r="L510" i="1" s="1"/>
  <c r="O506" i="1"/>
  <c r="P506" i="1" s="1"/>
  <c r="X506" i="1" s="1"/>
  <c r="B506" i="1" s="1"/>
  <c r="N507" i="1"/>
  <c r="T884" i="1"/>
  <c r="J511" i="1"/>
  <c r="K511" i="1" s="1"/>
  <c r="E511" i="1" s="1"/>
  <c r="M511" i="1"/>
  <c r="I512" i="1"/>
  <c r="A563" i="1"/>
  <c r="Q563" i="1" s="1"/>
  <c r="R563" i="1" s="1"/>
  <c r="S563" i="1" s="1"/>
  <c r="H562" i="1"/>
  <c r="U510" i="1"/>
  <c r="W510" i="1" s="1"/>
  <c r="C562" i="1"/>
  <c r="Z562" i="1"/>
  <c r="F510" i="1" l="1"/>
  <c r="G510" i="1"/>
  <c r="D511" i="1"/>
  <c r="N508" i="1"/>
  <c r="O507" i="1"/>
  <c r="P507" i="1" s="1"/>
  <c r="X507" i="1" s="1"/>
  <c r="B507" i="1" s="1"/>
  <c r="U511" i="1"/>
  <c r="W511" i="1" s="1"/>
  <c r="Z563" i="1"/>
  <c r="C563" i="1"/>
  <c r="H563" i="1"/>
  <c r="A564" i="1"/>
  <c r="Q564" i="1" s="1"/>
  <c r="R564" i="1" s="1"/>
  <c r="S564" i="1" s="1"/>
  <c r="J512" i="1"/>
  <c r="K512" i="1" s="1"/>
  <c r="E512" i="1" s="1"/>
  <c r="M512" i="1"/>
  <c r="I513" i="1"/>
  <c r="T885" i="1"/>
  <c r="F511" i="1" l="1"/>
  <c r="L511" i="1"/>
  <c r="G511" i="1"/>
  <c r="D512" i="1"/>
  <c r="N509" i="1"/>
  <c r="O508" i="1"/>
  <c r="P508" i="1" s="1"/>
  <c r="X508" i="1" s="1"/>
  <c r="B508" i="1" s="1"/>
  <c r="Z564" i="1"/>
  <c r="C564" i="1"/>
  <c r="A565" i="1"/>
  <c r="Q565" i="1" s="1"/>
  <c r="R565" i="1" s="1"/>
  <c r="S565" i="1" s="1"/>
  <c r="H564" i="1"/>
  <c r="T886" i="1"/>
  <c r="U512" i="1"/>
  <c r="W512" i="1" s="1"/>
  <c r="J513" i="1"/>
  <c r="K513" i="1" s="1"/>
  <c r="E513" i="1" s="1"/>
  <c r="M513" i="1"/>
  <c r="I514" i="1"/>
  <c r="F512" i="1" l="1"/>
  <c r="L512" i="1"/>
  <c r="G512" i="1"/>
  <c r="D513" i="1"/>
  <c r="N510" i="1"/>
  <c r="O509" i="1"/>
  <c r="P509" i="1" s="1"/>
  <c r="X509" i="1" s="1"/>
  <c r="B509" i="1" s="1"/>
  <c r="U513" i="1"/>
  <c r="W513" i="1" s="1"/>
  <c r="T887" i="1"/>
  <c r="C565" i="1"/>
  <c r="Z565" i="1"/>
  <c r="M514" i="1"/>
  <c r="J514" i="1"/>
  <c r="K514" i="1" s="1"/>
  <c r="E514" i="1" s="1"/>
  <c r="I515" i="1"/>
  <c r="A566" i="1"/>
  <c r="Q566" i="1" s="1"/>
  <c r="R566" i="1" s="1"/>
  <c r="S566" i="1" s="1"/>
  <c r="H565" i="1"/>
  <c r="F513" i="1" l="1"/>
  <c r="L513" i="1"/>
  <c r="G513" i="1"/>
  <c r="D514" i="1"/>
  <c r="O510" i="1"/>
  <c r="P510" i="1" s="1"/>
  <c r="X510" i="1" s="1"/>
  <c r="B510" i="1" s="1"/>
  <c r="N511" i="1"/>
  <c r="T888" i="1"/>
  <c r="C566" i="1"/>
  <c r="Z566" i="1"/>
  <c r="A567" i="1"/>
  <c r="Q567" i="1" s="1"/>
  <c r="R567" i="1" s="1"/>
  <c r="S567" i="1" s="1"/>
  <c r="H566" i="1"/>
  <c r="J515" i="1"/>
  <c r="K515" i="1" s="1"/>
  <c r="E515" i="1" s="1"/>
  <c r="M515" i="1"/>
  <c r="I516" i="1"/>
  <c r="U514" i="1"/>
  <c r="W514" i="1" s="1"/>
  <c r="F514" i="1" l="1"/>
  <c r="L514" i="1"/>
  <c r="G514" i="1"/>
  <c r="D515" i="1"/>
  <c r="O511" i="1"/>
  <c r="P511" i="1" s="1"/>
  <c r="X511" i="1" s="1"/>
  <c r="B511" i="1" s="1"/>
  <c r="N512" i="1"/>
  <c r="J516" i="1"/>
  <c r="K516" i="1" s="1"/>
  <c r="E516" i="1" s="1"/>
  <c r="M516" i="1"/>
  <c r="I517" i="1"/>
  <c r="A568" i="1"/>
  <c r="Q568" i="1" s="1"/>
  <c r="R568" i="1" s="1"/>
  <c r="S568" i="1" s="1"/>
  <c r="H567" i="1"/>
  <c r="U515" i="1"/>
  <c r="W515" i="1" s="1"/>
  <c r="T889" i="1"/>
  <c r="C567" i="1"/>
  <c r="Z567" i="1"/>
  <c r="F515" i="1" l="1"/>
  <c r="L515" i="1"/>
  <c r="G515" i="1"/>
  <c r="D516" i="1"/>
  <c r="O512" i="1"/>
  <c r="P512" i="1" s="1"/>
  <c r="X512" i="1" s="1"/>
  <c r="B512" i="1" s="1"/>
  <c r="N513" i="1"/>
  <c r="C568" i="1"/>
  <c r="Z568" i="1"/>
  <c r="T890" i="1"/>
  <c r="A569" i="1"/>
  <c r="Q569" i="1" s="1"/>
  <c r="R569" i="1" s="1"/>
  <c r="S569" i="1" s="1"/>
  <c r="H568" i="1"/>
  <c r="J517" i="1"/>
  <c r="K517" i="1" s="1"/>
  <c r="E517" i="1" s="1"/>
  <c r="M517" i="1"/>
  <c r="I518" i="1"/>
  <c r="U516" i="1"/>
  <c r="W516" i="1" s="1"/>
  <c r="F516" i="1" l="1"/>
  <c r="L516" i="1"/>
  <c r="G516" i="1"/>
  <c r="D517" i="1"/>
  <c r="N514" i="1"/>
  <c r="O513" i="1"/>
  <c r="P513" i="1" s="1"/>
  <c r="X513" i="1" s="1"/>
  <c r="B513" i="1" s="1"/>
  <c r="M518" i="1"/>
  <c r="J518" i="1"/>
  <c r="K518" i="1" s="1"/>
  <c r="E518" i="1" s="1"/>
  <c r="I519" i="1"/>
  <c r="H569" i="1"/>
  <c r="A570" i="1"/>
  <c r="Q570" i="1" s="1"/>
  <c r="R570" i="1" s="1"/>
  <c r="S570" i="1" s="1"/>
  <c r="U517" i="1"/>
  <c r="W517" i="1" s="1"/>
  <c r="T891" i="1"/>
  <c r="Z569" i="1"/>
  <c r="C569" i="1"/>
  <c r="F517" i="1" l="1"/>
  <c r="L517" i="1"/>
  <c r="G517" i="1"/>
  <c r="D518" i="1"/>
  <c r="N515" i="1"/>
  <c r="O514" i="1"/>
  <c r="P514" i="1" s="1"/>
  <c r="X514" i="1" s="1"/>
  <c r="B514" i="1" s="1"/>
  <c r="A571" i="1"/>
  <c r="Q571" i="1" s="1"/>
  <c r="R571" i="1" s="1"/>
  <c r="S571" i="1" s="1"/>
  <c r="H570" i="1"/>
  <c r="J519" i="1"/>
  <c r="K519" i="1" s="1"/>
  <c r="E519" i="1" s="1"/>
  <c r="M519" i="1"/>
  <c r="I520" i="1"/>
  <c r="U518" i="1"/>
  <c r="W518" i="1" s="1"/>
  <c r="Z570" i="1"/>
  <c r="C570" i="1"/>
  <c r="T892" i="1"/>
  <c r="F518" i="1" l="1"/>
  <c r="L518" i="1"/>
  <c r="G518" i="1"/>
  <c r="D519" i="1"/>
  <c r="O515" i="1"/>
  <c r="P515" i="1" s="1"/>
  <c r="X515" i="1" s="1"/>
  <c r="B515" i="1" s="1"/>
  <c r="N516" i="1"/>
  <c r="U519" i="1"/>
  <c r="W519" i="1" s="1"/>
  <c r="C571" i="1"/>
  <c r="Z571" i="1"/>
  <c r="T893" i="1"/>
  <c r="J520" i="1"/>
  <c r="K520" i="1" s="1"/>
  <c r="E520" i="1" s="1"/>
  <c r="M520" i="1"/>
  <c r="I521" i="1"/>
  <c r="A572" i="1"/>
  <c r="Q572" i="1" s="1"/>
  <c r="R572" i="1" s="1"/>
  <c r="S572" i="1" s="1"/>
  <c r="H571" i="1"/>
  <c r="F519" i="1" l="1"/>
  <c r="L519" i="1"/>
  <c r="G519" i="1"/>
  <c r="D520" i="1"/>
  <c r="N517" i="1"/>
  <c r="O516" i="1"/>
  <c r="P516" i="1" s="1"/>
  <c r="X516" i="1" s="1"/>
  <c r="B516" i="1" s="1"/>
  <c r="T894" i="1"/>
  <c r="C572" i="1"/>
  <c r="Z572" i="1"/>
  <c r="U520" i="1"/>
  <c r="W520" i="1" s="1"/>
  <c r="A573" i="1"/>
  <c r="Q573" i="1" s="1"/>
  <c r="R573" i="1" s="1"/>
  <c r="S573" i="1" s="1"/>
  <c r="H572" i="1"/>
  <c r="J521" i="1"/>
  <c r="K521" i="1" s="1"/>
  <c r="E521" i="1" s="1"/>
  <c r="M521" i="1"/>
  <c r="I522" i="1"/>
  <c r="F520" i="1" l="1"/>
  <c r="G520" i="1"/>
  <c r="L520" i="1"/>
  <c r="D521" i="1"/>
  <c r="N518" i="1"/>
  <c r="O517" i="1"/>
  <c r="P517" i="1" s="1"/>
  <c r="X517" i="1" s="1"/>
  <c r="B517" i="1" s="1"/>
  <c r="Z573" i="1"/>
  <c r="C573" i="1"/>
  <c r="U521" i="1"/>
  <c r="W521" i="1" s="1"/>
  <c r="M522" i="1"/>
  <c r="J522" i="1"/>
  <c r="K522" i="1" s="1"/>
  <c r="E522" i="1" s="1"/>
  <c r="I523" i="1"/>
  <c r="H573" i="1"/>
  <c r="A574" i="1"/>
  <c r="Q574" i="1" s="1"/>
  <c r="R574" i="1" s="1"/>
  <c r="S574" i="1" s="1"/>
  <c r="T895" i="1"/>
  <c r="F521" i="1" l="1"/>
  <c r="G521" i="1"/>
  <c r="D522" i="1"/>
  <c r="L521" i="1"/>
  <c r="N519" i="1"/>
  <c r="O518" i="1"/>
  <c r="P518" i="1" s="1"/>
  <c r="X518" i="1" s="1"/>
  <c r="B518" i="1" s="1"/>
  <c r="U522" i="1"/>
  <c r="W522" i="1" s="1"/>
  <c r="Z574" i="1"/>
  <c r="C574" i="1"/>
  <c r="J523" i="1"/>
  <c r="K523" i="1" s="1"/>
  <c r="E523" i="1" s="1"/>
  <c r="M523" i="1"/>
  <c r="I524" i="1"/>
  <c r="T896" i="1"/>
  <c r="A575" i="1"/>
  <c r="Q575" i="1" s="1"/>
  <c r="R575" i="1" s="1"/>
  <c r="S575" i="1" s="1"/>
  <c r="H574" i="1"/>
  <c r="F522" i="1" l="1"/>
  <c r="G522" i="1"/>
  <c r="D523" i="1"/>
  <c r="L522" i="1"/>
  <c r="N520" i="1"/>
  <c r="O519" i="1"/>
  <c r="P519" i="1" s="1"/>
  <c r="X519" i="1" s="1"/>
  <c r="B519" i="1" s="1"/>
  <c r="C575" i="1"/>
  <c r="Z575" i="1"/>
  <c r="A576" i="1"/>
  <c r="Q576" i="1" s="1"/>
  <c r="R576" i="1" s="1"/>
  <c r="S576" i="1" s="1"/>
  <c r="H575" i="1"/>
  <c r="J524" i="1"/>
  <c r="K524" i="1" s="1"/>
  <c r="E524" i="1" s="1"/>
  <c r="M524" i="1"/>
  <c r="I525" i="1"/>
  <c r="T897" i="1"/>
  <c r="U523" i="1"/>
  <c r="W523" i="1" s="1"/>
  <c r="F523" i="1" l="1"/>
  <c r="L523" i="1"/>
  <c r="G523" i="1"/>
  <c r="D524" i="1"/>
  <c r="N521" i="1"/>
  <c r="O520" i="1"/>
  <c r="P520" i="1" s="1"/>
  <c r="X520" i="1" s="1"/>
  <c r="B520" i="1" s="1"/>
  <c r="T898" i="1"/>
  <c r="U524" i="1"/>
  <c r="W524" i="1" s="1"/>
  <c r="C576" i="1"/>
  <c r="Z576" i="1"/>
  <c r="J525" i="1"/>
  <c r="K525" i="1" s="1"/>
  <c r="E525" i="1" s="1"/>
  <c r="M525" i="1"/>
  <c r="I526" i="1"/>
  <c r="A577" i="1"/>
  <c r="Q577" i="1" s="1"/>
  <c r="R577" i="1" s="1"/>
  <c r="S577" i="1" s="1"/>
  <c r="H576" i="1"/>
  <c r="F524" i="1" l="1"/>
  <c r="G524" i="1"/>
  <c r="L524" i="1"/>
  <c r="D525" i="1"/>
  <c r="N522" i="1"/>
  <c r="O521" i="1"/>
  <c r="P521" i="1" s="1"/>
  <c r="X521" i="1" s="1"/>
  <c r="B521" i="1" s="1"/>
  <c r="U525" i="1"/>
  <c r="W525" i="1" s="1"/>
  <c r="Z577" i="1"/>
  <c r="C577" i="1"/>
  <c r="H577" i="1"/>
  <c r="A578" i="1"/>
  <c r="Q578" i="1" s="1"/>
  <c r="R578" i="1" s="1"/>
  <c r="S578" i="1" s="1"/>
  <c r="M526" i="1"/>
  <c r="J526" i="1"/>
  <c r="K526" i="1" s="1"/>
  <c r="E526" i="1" s="1"/>
  <c r="I527" i="1"/>
  <c r="T899" i="1"/>
  <c r="F525" i="1" l="1"/>
  <c r="G525" i="1"/>
  <c r="L525" i="1"/>
  <c r="D526" i="1"/>
  <c r="N523" i="1"/>
  <c r="O522" i="1"/>
  <c r="P522" i="1" s="1"/>
  <c r="X522" i="1" s="1"/>
  <c r="B522" i="1" s="1"/>
  <c r="T900" i="1"/>
  <c r="A579" i="1"/>
  <c r="Q579" i="1" s="1"/>
  <c r="R579" i="1" s="1"/>
  <c r="S579" i="1" s="1"/>
  <c r="H578" i="1"/>
  <c r="M527" i="1"/>
  <c r="J527" i="1"/>
  <c r="K527" i="1" s="1"/>
  <c r="E527" i="1" s="1"/>
  <c r="I528" i="1"/>
  <c r="U526" i="1"/>
  <c r="W526" i="1" s="1"/>
  <c r="Z578" i="1"/>
  <c r="C578" i="1"/>
  <c r="F526" i="1" l="1"/>
  <c r="L526" i="1"/>
  <c r="G526" i="1"/>
  <c r="D527" i="1"/>
  <c r="N524" i="1"/>
  <c r="O523" i="1"/>
  <c r="P523" i="1" s="1"/>
  <c r="X523" i="1" s="1"/>
  <c r="B523" i="1" s="1"/>
  <c r="Z579" i="1"/>
  <c r="C579" i="1"/>
  <c r="M528" i="1"/>
  <c r="J528" i="1"/>
  <c r="K528" i="1" s="1"/>
  <c r="E528" i="1" s="1"/>
  <c r="I529" i="1"/>
  <c r="A580" i="1"/>
  <c r="Q580" i="1" s="1"/>
  <c r="R580" i="1" s="1"/>
  <c r="S580" i="1" s="1"/>
  <c r="H579" i="1"/>
  <c r="T901" i="1"/>
  <c r="U527" i="1"/>
  <c r="W527" i="1" s="1"/>
  <c r="F527" i="1" l="1"/>
  <c r="L527" i="1"/>
  <c r="G527" i="1"/>
  <c r="D528" i="1"/>
  <c r="N525" i="1"/>
  <c r="O524" i="1"/>
  <c r="P524" i="1" s="1"/>
  <c r="X524" i="1" s="1"/>
  <c r="B524" i="1" s="1"/>
  <c r="U528" i="1"/>
  <c r="W528" i="1" s="1"/>
  <c r="Z580" i="1"/>
  <c r="C580" i="1"/>
  <c r="T902" i="1"/>
  <c r="A581" i="1"/>
  <c r="Q581" i="1" s="1"/>
  <c r="R581" i="1" s="1"/>
  <c r="S581" i="1" s="1"/>
  <c r="H580" i="1"/>
  <c r="J529" i="1"/>
  <c r="K529" i="1" s="1"/>
  <c r="E529" i="1" s="1"/>
  <c r="M529" i="1"/>
  <c r="I530" i="1"/>
  <c r="F528" i="1" l="1"/>
  <c r="L528" i="1"/>
  <c r="G528" i="1"/>
  <c r="D529" i="1"/>
  <c r="O525" i="1"/>
  <c r="P525" i="1" s="1"/>
  <c r="X525" i="1" s="1"/>
  <c r="B525" i="1" s="1"/>
  <c r="N526" i="1"/>
  <c r="U529" i="1"/>
  <c r="W529" i="1" s="1"/>
  <c r="T903" i="1"/>
  <c r="Z581" i="1"/>
  <c r="C581" i="1"/>
  <c r="J530" i="1"/>
  <c r="K530" i="1" s="1"/>
  <c r="E530" i="1" s="1"/>
  <c r="M530" i="1"/>
  <c r="I531" i="1"/>
  <c r="H581" i="1"/>
  <c r="A582" i="1"/>
  <c r="Q582" i="1" s="1"/>
  <c r="R582" i="1" s="1"/>
  <c r="S582" i="1" s="1"/>
  <c r="F529" i="1" l="1"/>
  <c r="L529" i="1"/>
  <c r="G529" i="1"/>
  <c r="D530" i="1"/>
  <c r="O526" i="1"/>
  <c r="P526" i="1" s="1"/>
  <c r="X526" i="1" s="1"/>
  <c r="B526" i="1" s="1"/>
  <c r="N527" i="1"/>
  <c r="J531" i="1"/>
  <c r="K531" i="1" s="1"/>
  <c r="E531" i="1" s="1"/>
  <c r="I532" i="1"/>
  <c r="A583" i="1"/>
  <c r="Q583" i="1" s="1"/>
  <c r="R583" i="1" s="1"/>
  <c r="S583" i="1" s="1"/>
  <c r="H582" i="1"/>
  <c r="U530" i="1"/>
  <c r="W530" i="1" s="1"/>
  <c r="T904" i="1"/>
  <c r="Z582" i="1"/>
  <c r="C582" i="1"/>
  <c r="F530" i="1" l="1"/>
  <c r="L530" i="1"/>
  <c r="M531" i="1" s="1"/>
  <c r="G530" i="1"/>
  <c r="O527" i="1"/>
  <c r="P527" i="1" s="1"/>
  <c r="X527" i="1" s="1"/>
  <c r="B527" i="1" s="1"/>
  <c r="N528" i="1"/>
  <c r="D531" i="1"/>
  <c r="F531" i="1" s="1"/>
  <c r="T905" i="1"/>
  <c r="J532" i="1"/>
  <c r="K532" i="1" s="1"/>
  <c r="E532" i="1" s="1"/>
  <c r="I533" i="1"/>
  <c r="U531" i="1"/>
  <c r="W531" i="1" s="1"/>
  <c r="Z583" i="1"/>
  <c r="C583" i="1"/>
  <c r="A584" i="1"/>
  <c r="Q584" i="1" s="1"/>
  <c r="R584" i="1" s="1"/>
  <c r="S584" i="1" s="1"/>
  <c r="H583" i="1"/>
  <c r="L531" i="1" l="1"/>
  <c r="G531" i="1"/>
  <c r="D532" i="1"/>
  <c r="F532" i="1" s="1"/>
  <c r="O528" i="1"/>
  <c r="P528" i="1" s="1"/>
  <c r="X528" i="1" s="1"/>
  <c r="B528" i="1" s="1"/>
  <c r="N529" i="1"/>
  <c r="Z584" i="1"/>
  <c r="C584" i="1"/>
  <c r="A585" i="1"/>
  <c r="Q585" i="1" s="1"/>
  <c r="R585" i="1" s="1"/>
  <c r="S585" i="1" s="1"/>
  <c r="H584" i="1"/>
  <c r="M532" i="1"/>
  <c r="J533" i="1"/>
  <c r="K533" i="1" s="1"/>
  <c r="E533" i="1" s="1"/>
  <c r="I534" i="1"/>
  <c r="U532" i="1"/>
  <c r="W532" i="1" s="1"/>
  <c r="T906" i="1"/>
  <c r="L532" i="1" l="1"/>
  <c r="G532" i="1"/>
  <c r="D533" i="1"/>
  <c r="F533" i="1" s="1"/>
  <c r="N530" i="1"/>
  <c r="O529" i="1"/>
  <c r="P529" i="1" s="1"/>
  <c r="X529" i="1" s="1"/>
  <c r="B529" i="1" s="1"/>
  <c r="Z585" i="1"/>
  <c r="C585" i="1"/>
  <c r="U533" i="1"/>
  <c r="W533" i="1" s="1"/>
  <c r="H585" i="1"/>
  <c r="A586" i="1"/>
  <c r="Q586" i="1" s="1"/>
  <c r="R586" i="1" s="1"/>
  <c r="S586" i="1" s="1"/>
  <c r="J534" i="1"/>
  <c r="K534" i="1" s="1"/>
  <c r="E534" i="1" s="1"/>
  <c r="I535" i="1"/>
  <c r="T907" i="1"/>
  <c r="M533" i="1"/>
  <c r="L533" i="1" l="1"/>
  <c r="G533" i="1"/>
  <c r="D534" i="1"/>
  <c r="F534" i="1" s="1"/>
  <c r="O530" i="1"/>
  <c r="P530" i="1" s="1"/>
  <c r="X530" i="1" s="1"/>
  <c r="B530" i="1" s="1"/>
  <c r="N531" i="1"/>
  <c r="Z586" i="1"/>
  <c r="C586" i="1"/>
  <c r="U534" i="1"/>
  <c r="W534" i="1" s="1"/>
  <c r="T908" i="1"/>
  <c r="A587" i="1"/>
  <c r="Q587" i="1" s="1"/>
  <c r="R587" i="1" s="1"/>
  <c r="S587" i="1" s="1"/>
  <c r="H586" i="1"/>
  <c r="J535" i="1"/>
  <c r="K535" i="1" s="1"/>
  <c r="E535" i="1" s="1"/>
  <c r="I536" i="1"/>
  <c r="M534" i="1"/>
  <c r="G534" i="1" l="1"/>
  <c r="L534" i="1"/>
  <c r="D535" i="1"/>
  <c r="F535" i="1" s="1"/>
  <c r="O531" i="1"/>
  <c r="P531" i="1" s="1"/>
  <c r="X531" i="1" s="1"/>
  <c r="B531" i="1" s="1"/>
  <c r="N532" i="1"/>
  <c r="J536" i="1"/>
  <c r="K536" i="1" s="1"/>
  <c r="E536" i="1" s="1"/>
  <c r="I537" i="1"/>
  <c r="Z587" i="1"/>
  <c r="C587" i="1"/>
  <c r="U535" i="1"/>
  <c r="W535" i="1" s="1"/>
  <c r="A588" i="1"/>
  <c r="Q588" i="1" s="1"/>
  <c r="R588" i="1" s="1"/>
  <c r="S588" i="1" s="1"/>
  <c r="H587" i="1"/>
  <c r="M535" i="1"/>
  <c r="T909" i="1"/>
  <c r="L535" i="1" l="1"/>
  <c r="G535" i="1"/>
  <c r="D536" i="1"/>
  <c r="F536" i="1" s="1"/>
  <c r="O532" i="1"/>
  <c r="P532" i="1" s="1"/>
  <c r="X532" i="1" s="1"/>
  <c r="B532" i="1" s="1"/>
  <c r="N533" i="1"/>
  <c r="U536" i="1"/>
  <c r="W536" i="1" s="1"/>
  <c r="A589" i="1"/>
  <c r="Q589" i="1" s="1"/>
  <c r="R589" i="1" s="1"/>
  <c r="S589" i="1" s="1"/>
  <c r="H588" i="1"/>
  <c r="T910" i="1"/>
  <c r="M536" i="1"/>
  <c r="C588" i="1"/>
  <c r="Z588" i="1"/>
  <c r="J537" i="1"/>
  <c r="K537" i="1" s="1"/>
  <c r="E537" i="1" s="1"/>
  <c r="I538" i="1"/>
  <c r="G536" i="1" l="1"/>
  <c r="L536" i="1"/>
  <c r="D537" i="1"/>
  <c r="F537" i="1" s="1"/>
  <c r="O533" i="1"/>
  <c r="P533" i="1" s="1"/>
  <c r="X533" i="1" s="1"/>
  <c r="B533" i="1" s="1"/>
  <c r="N534" i="1"/>
  <c r="M537" i="1"/>
  <c r="J538" i="1"/>
  <c r="K538" i="1" s="1"/>
  <c r="E538" i="1" s="1"/>
  <c r="I539" i="1"/>
  <c r="H589" i="1"/>
  <c r="A590" i="1"/>
  <c r="Q590" i="1" s="1"/>
  <c r="R590" i="1" s="1"/>
  <c r="S590" i="1" s="1"/>
  <c r="U537" i="1"/>
  <c r="W537" i="1" s="1"/>
  <c r="T911" i="1"/>
  <c r="Z589" i="1"/>
  <c r="C589" i="1"/>
  <c r="L537" i="1" l="1"/>
  <c r="G537" i="1"/>
  <c r="D538" i="1"/>
  <c r="F538" i="1" s="1"/>
  <c r="O534" i="1"/>
  <c r="P534" i="1" s="1"/>
  <c r="X534" i="1" s="1"/>
  <c r="B534" i="1" s="1"/>
  <c r="N535" i="1"/>
  <c r="M538" i="1"/>
  <c r="T912" i="1"/>
  <c r="J539" i="1"/>
  <c r="K539" i="1" s="1"/>
  <c r="E539" i="1" s="1"/>
  <c r="I540" i="1"/>
  <c r="Z590" i="1"/>
  <c r="C590" i="1"/>
  <c r="U538" i="1"/>
  <c r="W538" i="1" s="1"/>
  <c r="A591" i="1"/>
  <c r="Q591" i="1" s="1"/>
  <c r="R591" i="1" s="1"/>
  <c r="S591" i="1" s="1"/>
  <c r="H590" i="1"/>
  <c r="L538" i="1" l="1"/>
  <c r="G538" i="1"/>
  <c r="D539" i="1"/>
  <c r="F539" i="1" s="1"/>
  <c r="O535" i="1"/>
  <c r="P535" i="1" s="1"/>
  <c r="X535" i="1" s="1"/>
  <c r="B535" i="1" s="1"/>
  <c r="N536" i="1"/>
  <c r="M539" i="1"/>
  <c r="M540" i="1" s="1"/>
  <c r="Z591" i="1"/>
  <c r="C591" i="1"/>
  <c r="J540" i="1"/>
  <c r="K540" i="1" s="1"/>
  <c r="E540" i="1" s="1"/>
  <c r="I541" i="1"/>
  <c r="T913" i="1"/>
  <c r="U539" i="1"/>
  <c r="W539" i="1" s="1"/>
  <c r="A592" i="1"/>
  <c r="Q592" i="1" s="1"/>
  <c r="R592" i="1" s="1"/>
  <c r="S592" i="1" s="1"/>
  <c r="H591" i="1"/>
  <c r="L539" i="1" l="1"/>
  <c r="G539" i="1"/>
  <c r="D540" i="1"/>
  <c r="F540" i="1" s="1"/>
  <c r="O536" i="1"/>
  <c r="P536" i="1" s="1"/>
  <c r="X536" i="1" s="1"/>
  <c r="B536" i="1" s="1"/>
  <c r="N537" i="1"/>
  <c r="C592" i="1"/>
  <c r="Z592" i="1"/>
  <c r="J541" i="1"/>
  <c r="K541" i="1" s="1"/>
  <c r="E541" i="1" s="1"/>
  <c r="M541" i="1"/>
  <c r="I542" i="1"/>
  <c r="U540" i="1"/>
  <c r="W540" i="1" s="1"/>
  <c r="A593" i="1"/>
  <c r="Q593" i="1" s="1"/>
  <c r="R593" i="1" s="1"/>
  <c r="S593" i="1" s="1"/>
  <c r="H592" i="1"/>
  <c r="T914" i="1"/>
  <c r="L540" i="1" l="1"/>
  <c r="G540" i="1"/>
  <c r="D541" i="1"/>
  <c r="F541" i="1" s="1"/>
  <c r="O537" i="1"/>
  <c r="P537" i="1" s="1"/>
  <c r="X537" i="1" s="1"/>
  <c r="B537" i="1" s="1"/>
  <c r="N538" i="1"/>
  <c r="Z593" i="1"/>
  <c r="C593" i="1"/>
  <c r="J542" i="1"/>
  <c r="K542" i="1" s="1"/>
  <c r="E542" i="1" s="1"/>
  <c r="M542" i="1"/>
  <c r="I543" i="1"/>
  <c r="H593" i="1"/>
  <c r="A594" i="1"/>
  <c r="Q594" i="1" s="1"/>
  <c r="R594" i="1" s="1"/>
  <c r="S594" i="1" s="1"/>
  <c r="U541" i="1"/>
  <c r="W541" i="1" s="1"/>
  <c r="T915" i="1"/>
  <c r="L541" i="1" l="1"/>
  <c r="G541" i="1"/>
  <c r="D542" i="1"/>
  <c r="F542" i="1" s="1"/>
  <c r="N539" i="1"/>
  <c r="O538" i="1"/>
  <c r="P538" i="1" s="1"/>
  <c r="X538" i="1" s="1"/>
  <c r="B538" i="1" s="1"/>
  <c r="M543" i="1"/>
  <c r="J543" i="1"/>
  <c r="K543" i="1" s="1"/>
  <c r="E543" i="1" s="1"/>
  <c r="I544" i="1"/>
  <c r="Z594" i="1"/>
  <c r="C594" i="1"/>
  <c r="U542" i="1"/>
  <c r="W542" i="1" s="1"/>
  <c r="A595" i="1"/>
  <c r="Q595" i="1" s="1"/>
  <c r="R595" i="1" s="1"/>
  <c r="S595" i="1" s="1"/>
  <c r="H594" i="1"/>
  <c r="T916" i="1"/>
  <c r="L542" i="1" l="1"/>
  <c r="G542" i="1"/>
  <c r="D543" i="1"/>
  <c r="F543" i="1" s="1"/>
  <c r="O539" i="1"/>
  <c r="P539" i="1" s="1"/>
  <c r="X539" i="1" s="1"/>
  <c r="B539" i="1" s="1"/>
  <c r="N540" i="1"/>
  <c r="U543" i="1"/>
  <c r="W543" i="1" s="1"/>
  <c r="A596" i="1"/>
  <c r="Q596" i="1" s="1"/>
  <c r="R596" i="1" s="1"/>
  <c r="S596" i="1" s="1"/>
  <c r="H595" i="1"/>
  <c r="M544" i="1"/>
  <c r="J544" i="1"/>
  <c r="K544" i="1" s="1"/>
  <c r="E544" i="1" s="1"/>
  <c r="I545" i="1"/>
  <c r="T917" i="1"/>
  <c r="Z595" i="1"/>
  <c r="C595" i="1"/>
  <c r="G543" i="1" l="1"/>
  <c r="L543" i="1"/>
  <c r="D544" i="1"/>
  <c r="F544" i="1" s="1"/>
  <c r="N541" i="1"/>
  <c r="O540" i="1"/>
  <c r="P540" i="1" s="1"/>
  <c r="X540" i="1" s="1"/>
  <c r="B540" i="1" s="1"/>
  <c r="T918" i="1"/>
  <c r="Z596" i="1"/>
  <c r="C596" i="1"/>
  <c r="J545" i="1"/>
  <c r="K545" i="1" s="1"/>
  <c r="E545" i="1" s="1"/>
  <c r="M545" i="1"/>
  <c r="I546" i="1"/>
  <c r="A597" i="1"/>
  <c r="Q597" i="1" s="1"/>
  <c r="R597" i="1" s="1"/>
  <c r="S597" i="1" s="1"/>
  <c r="H596" i="1"/>
  <c r="U544" i="1"/>
  <c r="W544" i="1" s="1"/>
  <c r="L544" i="1" l="1"/>
  <c r="G544" i="1"/>
  <c r="D545" i="1"/>
  <c r="F545" i="1" s="1"/>
  <c r="N542" i="1"/>
  <c r="O541" i="1"/>
  <c r="P541" i="1" s="1"/>
  <c r="X541" i="1" s="1"/>
  <c r="B541" i="1" s="1"/>
  <c r="H597" i="1"/>
  <c r="A598" i="1"/>
  <c r="Q598" i="1" s="1"/>
  <c r="R598" i="1" s="1"/>
  <c r="S598" i="1" s="1"/>
  <c r="J546" i="1"/>
  <c r="K546" i="1" s="1"/>
  <c r="E546" i="1" s="1"/>
  <c r="M546" i="1"/>
  <c r="I547" i="1"/>
  <c r="Z597" i="1"/>
  <c r="C597" i="1"/>
  <c r="U545" i="1"/>
  <c r="W545" i="1" s="1"/>
  <c r="T919" i="1"/>
  <c r="L545" i="1" l="1"/>
  <c r="G545" i="1"/>
  <c r="D546" i="1"/>
  <c r="F546" i="1" s="1"/>
  <c r="O542" i="1"/>
  <c r="P542" i="1" s="1"/>
  <c r="X542" i="1" s="1"/>
  <c r="B542" i="1" s="1"/>
  <c r="N543" i="1"/>
  <c r="Z598" i="1"/>
  <c r="C598" i="1"/>
  <c r="U546" i="1"/>
  <c r="W546" i="1" s="1"/>
  <c r="A599" i="1"/>
  <c r="Q599" i="1" s="1"/>
  <c r="R599" i="1" s="1"/>
  <c r="S599" i="1" s="1"/>
  <c r="H598" i="1"/>
  <c r="M547" i="1"/>
  <c r="J547" i="1"/>
  <c r="K547" i="1" s="1"/>
  <c r="E547" i="1" s="1"/>
  <c r="I548" i="1"/>
  <c r="T920" i="1"/>
  <c r="L546" i="1" l="1"/>
  <c r="G546" i="1"/>
  <c r="D547" i="1"/>
  <c r="F547" i="1" s="1"/>
  <c r="N544" i="1"/>
  <c r="O543" i="1"/>
  <c r="P543" i="1" s="1"/>
  <c r="X543" i="1" s="1"/>
  <c r="B543" i="1" s="1"/>
  <c r="U547" i="1"/>
  <c r="W547" i="1" s="1"/>
  <c r="A600" i="1"/>
  <c r="Q600" i="1" s="1"/>
  <c r="R600" i="1" s="1"/>
  <c r="S600" i="1" s="1"/>
  <c r="H599" i="1"/>
  <c r="Z599" i="1"/>
  <c r="C599" i="1"/>
  <c r="M548" i="1"/>
  <c r="J548" i="1"/>
  <c r="K548" i="1" s="1"/>
  <c r="E548" i="1" s="1"/>
  <c r="I549" i="1"/>
  <c r="T921" i="1"/>
  <c r="L547" i="1" l="1"/>
  <c r="G547" i="1"/>
  <c r="D548" i="1"/>
  <c r="F548" i="1" s="1"/>
  <c r="N545" i="1"/>
  <c r="O544" i="1"/>
  <c r="P544" i="1" s="1"/>
  <c r="X544" i="1" s="1"/>
  <c r="B544" i="1" s="1"/>
  <c r="U548" i="1"/>
  <c r="W548" i="1" s="1"/>
  <c r="A601" i="1"/>
  <c r="Q601" i="1" s="1"/>
  <c r="R601" i="1" s="1"/>
  <c r="S601" i="1" s="1"/>
  <c r="H600" i="1"/>
  <c r="J549" i="1"/>
  <c r="K549" i="1" s="1"/>
  <c r="E549" i="1" s="1"/>
  <c r="M549" i="1"/>
  <c r="I550" i="1"/>
  <c r="Z600" i="1"/>
  <c r="C600" i="1"/>
  <c r="T922" i="1"/>
  <c r="L548" i="1" l="1"/>
  <c r="G548" i="1"/>
  <c r="D549" i="1"/>
  <c r="F549" i="1" s="1"/>
  <c r="O545" i="1"/>
  <c r="P545" i="1" s="1"/>
  <c r="X545" i="1" s="1"/>
  <c r="B545" i="1" s="1"/>
  <c r="N546" i="1"/>
  <c r="T923" i="1"/>
  <c r="J550" i="1"/>
  <c r="K550" i="1" s="1"/>
  <c r="E550" i="1" s="1"/>
  <c r="M550" i="1"/>
  <c r="I551" i="1"/>
  <c r="H601" i="1"/>
  <c r="A602" i="1"/>
  <c r="Q602" i="1" s="1"/>
  <c r="R602" i="1" s="1"/>
  <c r="S602" i="1" s="1"/>
  <c r="U549" i="1"/>
  <c r="W549" i="1" s="1"/>
  <c r="Z601" i="1"/>
  <c r="C601" i="1"/>
  <c r="L549" i="1" l="1"/>
  <c r="G549" i="1"/>
  <c r="D550" i="1"/>
  <c r="F550" i="1" s="1"/>
  <c r="O546" i="1"/>
  <c r="P546" i="1" s="1"/>
  <c r="X546" i="1" s="1"/>
  <c r="B546" i="1" s="1"/>
  <c r="N547" i="1"/>
  <c r="U550" i="1"/>
  <c r="W550" i="1" s="1"/>
  <c r="Z602" i="1"/>
  <c r="C602" i="1"/>
  <c r="M551" i="1"/>
  <c r="J551" i="1"/>
  <c r="K551" i="1" s="1"/>
  <c r="E551" i="1" s="1"/>
  <c r="I552" i="1"/>
  <c r="T924" i="1"/>
  <c r="A603" i="1"/>
  <c r="Q603" i="1" s="1"/>
  <c r="R603" i="1" s="1"/>
  <c r="S603" i="1" s="1"/>
  <c r="H602" i="1"/>
  <c r="L550" i="1" l="1"/>
  <c r="G550" i="1"/>
  <c r="D551" i="1"/>
  <c r="F551" i="1" s="1"/>
  <c r="N548" i="1"/>
  <c r="O547" i="1"/>
  <c r="P547" i="1" s="1"/>
  <c r="X547" i="1" s="1"/>
  <c r="B547" i="1" s="1"/>
  <c r="A604" i="1"/>
  <c r="Q604" i="1" s="1"/>
  <c r="R604" i="1" s="1"/>
  <c r="S604" i="1" s="1"/>
  <c r="H603" i="1"/>
  <c r="T925" i="1"/>
  <c r="Z603" i="1"/>
  <c r="C603" i="1"/>
  <c r="M552" i="1"/>
  <c r="J552" i="1"/>
  <c r="K552" i="1" s="1"/>
  <c r="E552" i="1" s="1"/>
  <c r="I553" i="1"/>
  <c r="U551" i="1"/>
  <c r="W551" i="1" s="1"/>
  <c r="L551" i="1" l="1"/>
  <c r="G551" i="1"/>
  <c r="D552" i="1"/>
  <c r="F552" i="1" s="1"/>
  <c r="O548" i="1"/>
  <c r="P548" i="1" s="1"/>
  <c r="X548" i="1" s="1"/>
  <c r="B548" i="1" s="1"/>
  <c r="N549" i="1"/>
  <c r="J553" i="1"/>
  <c r="K553" i="1" s="1"/>
  <c r="E553" i="1" s="1"/>
  <c r="M553" i="1"/>
  <c r="I554" i="1"/>
  <c r="U552" i="1"/>
  <c r="W552" i="1" s="1"/>
  <c r="T926" i="1"/>
  <c r="Z604" i="1"/>
  <c r="C604" i="1"/>
  <c r="A605" i="1"/>
  <c r="Q605" i="1" s="1"/>
  <c r="R605" i="1" s="1"/>
  <c r="S605" i="1" s="1"/>
  <c r="H604" i="1"/>
  <c r="G552" i="1" l="1"/>
  <c r="D553" i="1"/>
  <c r="F553" i="1" s="1"/>
  <c r="O549" i="1"/>
  <c r="P549" i="1" s="1"/>
  <c r="X549" i="1" s="1"/>
  <c r="B549" i="1" s="1"/>
  <c r="N550" i="1"/>
  <c r="L552" i="1"/>
  <c r="H605" i="1"/>
  <c r="A606" i="1"/>
  <c r="Q606" i="1" s="1"/>
  <c r="R606" i="1" s="1"/>
  <c r="S606" i="1" s="1"/>
  <c r="J554" i="1"/>
  <c r="K554" i="1" s="1"/>
  <c r="E554" i="1" s="1"/>
  <c r="M554" i="1"/>
  <c r="I555" i="1"/>
  <c r="Z605" i="1"/>
  <c r="C605" i="1"/>
  <c r="U553" i="1"/>
  <c r="W553" i="1" s="1"/>
  <c r="T927" i="1"/>
  <c r="L553" i="1" l="1"/>
  <c r="G553" i="1"/>
  <c r="D554" i="1"/>
  <c r="F554" i="1" s="1"/>
  <c r="O550" i="1"/>
  <c r="P550" i="1" s="1"/>
  <c r="X550" i="1" s="1"/>
  <c r="B550" i="1" s="1"/>
  <c r="N551" i="1"/>
  <c r="T928" i="1"/>
  <c r="M555" i="1"/>
  <c r="J555" i="1"/>
  <c r="K555" i="1" s="1"/>
  <c r="E555" i="1" s="1"/>
  <c r="I556" i="1"/>
  <c r="H606" i="1"/>
  <c r="A607" i="1"/>
  <c r="Q607" i="1" s="1"/>
  <c r="R607" i="1" s="1"/>
  <c r="S607" i="1" s="1"/>
  <c r="U554" i="1"/>
  <c r="W554" i="1" s="1"/>
  <c r="Z606" i="1"/>
  <c r="C606" i="1"/>
  <c r="L554" i="1" l="1"/>
  <c r="G554" i="1"/>
  <c r="D555" i="1"/>
  <c r="F555" i="1" s="1"/>
  <c r="O551" i="1"/>
  <c r="P551" i="1" s="1"/>
  <c r="X551" i="1" s="1"/>
  <c r="B551" i="1" s="1"/>
  <c r="N552" i="1"/>
  <c r="Z607" i="1"/>
  <c r="C607" i="1"/>
  <c r="H607" i="1"/>
  <c r="A608" i="1"/>
  <c r="Q608" i="1" s="1"/>
  <c r="R608" i="1" s="1"/>
  <c r="S608" i="1" s="1"/>
  <c r="M556" i="1"/>
  <c r="J556" i="1"/>
  <c r="K556" i="1" s="1"/>
  <c r="E556" i="1" s="1"/>
  <c r="I557" i="1"/>
  <c r="T929" i="1"/>
  <c r="U555" i="1"/>
  <c r="W555" i="1" s="1"/>
  <c r="L555" i="1" l="1"/>
  <c r="G555" i="1"/>
  <c r="D556" i="1"/>
  <c r="F556" i="1" s="1"/>
  <c r="N553" i="1"/>
  <c r="O552" i="1"/>
  <c r="P552" i="1" s="1"/>
  <c r="X552" i="1" s="1"/>
  <c r="B552" i="1" s="1"/>
  <c r="T930" i="1"/>
  <c r="A609" i="1"/>
  <c r="Q609" i="1" s="1"/>
  <c r="R609" i="1" s="1"/>
  <c r="S609" i="1" s="1"/>
  <c r="H608" i="1"/>
  <c r="J557" i="1"/>
  <c r="K557" i="1" s="1"/>
  <c r="E557" i="1" s="1"/>
  <c r="M557" i="1"/>
  <c r="I558" i="1"/>
  <c r="U556" i="1"/>
  <c r="W556" i="1" s="1"/>
  <c r="Z608" i="1"/>
  <c r="C608" i="1"/>
  <c r="L556" i="1" l="1"/>
  <c r="G556" i="1"/>
  <c r="D557" i="1"/>
  <c r="F557" i="1" s="1"/>
  <c r="N554" i="1"/>
  <c r="O553" i="1"/>
  <c r="P553" i="1" s="1"/>
  <c r="X553" i="1" s="1"/>
  <c r="B553" i="1" s="1"/>
  <c r="J558" i="1"/>
  <c r="K558" i="1" s="1"/>
  <c r="E558" i="1" s="1"/>
  <c r="M558" i="1"/>
  <c r="I559" i="1"/>
  <c r="T931" i="1"/>
  <c r="Z609" i="1"/>
  <c r="C609" i="1"/>
  <c r="U557" i="1"/>
  <c r="W557" i="1" s="1"/>
  <c r="A610" i="1"/>
  <c r="Q610" i="1" s="1"/>
  <c r="R610" i="1" s="1"/>
  <c r="S610" i="1" s="1"/>
  <c r="H609" i="1"/>
  <c r="L557" i="1" l="1"/>
  <c r="G557" i="1"/>
  <c r="D558" i="1"/>
  <c r="F558" i="1" s="1"/>
  <c r="O554" i="1"/>
  <c r="P554" i="1" s="1"/>
  <c r="X554" i="1" s="1"/>
  <c r="B554" i="1" s="1"/>
  <c r="N555" i="1"/>
  <c r="M559" i="1"/>
  <c r="J559" i="1"/>
  <c r="K559" i="1" s="1"/>
  <c r="E559" i="1" s="1"/>
  <c r="I560" i="1"/>
  <c r="C610" i="1"/>
  <c r="Z610" i="1"/>
  <c r="U558" i="1"/>
  <c r="W558" i="1" s="1"/>
  <c r="A611" i="1"/>
  <c r="Q611" i="1" s="1"/>
  <c r="R611" i="1" s="1"/>
  <c r="S611" i="1" s="1"/>
  <c r="H610" i="1"/>
  <c r="T932" i="1"/>
  <c r="L558" i="1" l="1"/>
  <c r="G558" i="1"/>
  <c r="D559" i="1"/>
  <c r="F559" i="1" s="1"/>
  <c r="N556" i="1"/>
  <c r="O555" i="1"/>
  <c r="P555" i="1" s="1"/>
  <c r="X555" i="1" s="1"/>
  <c r="B555" i="1" s="1"/>
  <c r="U559" i="1"/>
  <c r="W559" i="1" s="1"/>
  <c r="M560" i="1"/>
  <c r="J560" i="1"/>
  <c r="K560" i="1" s="1"/>
  <c r="E560" i="1" s="1"/>
  <c r="I561" i="1"/>
  <c r="Z611" i="1"/>
  <c r="C611" i="1"/>
  <c r="H611" i="1"/>
  <c r="A612" i="1"/>
  <c r="Q612" i="1" s="1"/>
  <c r="R612" i="1" s="1"/>
  <c r="S612" i="1" s="1"/>
  <c r="T933" i="1"/>
  <c r="L559" i="1" l="1"/>
  <c r="G559" i="1"/>
  <c r="D560" i="1"/>
  <c r="F560" i="1" s="1"/>
  <c r="O556" i="1"/>
  <c r="P556" i="1" s="1"/>
  <c r="X556" i="1" s="1"/>
  <c r="B556" i="1" s="1"/>
  <c r="N557" i="1"/>
  <c r="T934" i="1"/>
  <c r="A613" i="1"/>
  <c r="Q613" i="1" s="1"/>
  <c r="R613" i="1" s="1"/>
  <c r="S613" i="1" s="1"/>
  <c r="H612" i="1"/>
  <c r="U560" i="1"/>
  <c r="W560" i="1" s="1"/>
  <c r="Z612" i="1"/>
  <c r="C612" i="1"/>
  <c r="J561" i="1"/>
  <c r="K561" i="1" s="1"/>
  <c r="E561" i="1" s="1"/>
  <c r="I562" i="1"/>
  <c r="G560" i="1" l="1"/>
  <c r="L560" i="1"/>
  <c r="M561" i="1" s="1"/>
  <c r="N558" i="1"/>
  <c r="O557" i="1"/>
  <c r="P557" i="1" s="1"/>
  <c r="X557" i="1" s="1"/>
  <c r="B557" i="1" s="1"/>
  <c r="D561" i="1"/>
  <c r="F561" i="1" s="1"/>
  <c r="Z613" i="1"/>
  <c r="C613" i="1"/>
  <c r="J562" i="1"/>
  <c r="K562" i="1" s="1"/>
  <c r="E562" i="1" s="1"/>
  <c r="I563" i="1"/>
  <c r="A614" i="1"/>
  <c r="Q614" i="1" s="1"/>
  <c r="R614" i="1" s="1"/>
  <c r="S614" i="1" s="1"/>
  <c r="H613" i="1"/>
  <c r="U561" i="1"/>
  <c r="W561" i="1" s="1"/>
  <c r="T935" i="1"/>
  <c r="D562" i="1" l="1"/>
  <c r="F562" i="1" s="1"/>
  <c r="L561" i="1"/>
  <c r="G561" i="1"/>
  <c r="N559" i="1"/>
  <c r="O558" i="1"/>
  <c r="P558" i="1" s="1"/>
  <c r="X558" i="1" s="1"/>
  <c r="B558" i="1" s="1"/>
  <c r="M562" i="1"/>
  <c r="M563" i="1" s="1"/>
  <c r="J563" i="1"/>
  <c r="K563" i="1" s="1"/>
  <c r="E563" i="1" s="1"/>
  <c r="I564" i="1"/>
  <c r="U562" i="1"/>
  <c r="W562" i="1" s="1"/>
  <c r="Z614" i="1"/>
  <c r="C614" i="1"/>
  <c r="T936" i="1"/>
  <c r="A615" i="1"/>
  <c r="Q615" i="1" s="1"/>
  <c r="R615" i="1" s="1"/>
  <c r="S615" i="1" s="1"/>
  <c r="H614" i="1"/>
  <c r="L562" i="1" l="1"/>
  <c r="G562" i="1"/>
  <c r="D563" i="1"/>
  <c r="F563" i="1" s="1"/>
  <c r="O559" i="1"/>
  <c r="P559" i="1" s="1"/>
  <c r="X559" i="1" s="1"/>
  <c r="B559" i="1" s="1"/>
  <c r="N560" i="1"/>
  <c r="Z615" i="1"/>
  <c r="C615" i="1"/>
  <c r="T937" i="1"/>
  <c r="M564" i="1"/>
  <c r="J564" i="1"/>
  <c r="K564" i="1" s="1"/>
  <c r="E564" i="1" s="1"/>
  <c r="I565" i="1"/>
  <c r="U563" i="1"/>
  <c r="W563" i="1" s="1"/>
  <c r="H615" i="1"/>
  <c r="A616" i="1"/>
  <c r="Q616" i="1" s="1"/>
  <c r="R616" i="1" s="1"/>
  <c r="S616" i="1" s="1"/>
  <c r="G563" i="1" l="1"/>
  <c r="D564" i="1"/>
  <c r="F564" i="1" s="1"/>
  <c r="O560" i="1"/>
  <c r="P560" i="1" s="1"/>
  <c r="X560" i="1" s="1"/>
  <c r="N561" i="1"/>
  <c r="L563" i="1"/>
  <c r="A617" i="1"/>
  <c r="Q617" i="1" s="1"/>
  <c r="R617" i="1" s="1"/>
  <c r="S617" i="1" s="1"/>
  <c r="H616" i="1"/>
  <c r="J565" i="1"/>
  <c r="K565" i="1" s="1"/>
  <c r="E565" i="1" s="1"/>
  <c r="M565" i="1"/>
  <c r="I566" i="1"/>
  <c r="U564" i="1"/>
  <c r="W564" i="1" s="1"/>
  <c r="T938" i="1"/>
  <c r="Z616" i="1"/>
  <c r="C616" i="1"/>
  <c r="B560" i="1" l="1"/>
  <c r="L564" i="1"/>
  <c r="G564" i="1"/>
  <c r="D565" i="1"/>
  <c r="F565" i="1" s="1"/>
  <c r="N562" i="1"/>
  <c r="O561" i="1"/>
  <c r="P561" i="1" s="1"/>
  <c r="X561" i="1" s="1"/>
  <c r="B561" i="1" s="1"/>
  <c r="T939" i="1"/>
  <c r="J566" i="1"/>
  <c r="K566" i="1" s="1"/>
  <c r="E566" i="1" s="1"/>
  <c r="M566" i="1"/>
  <c r="I567" i="1"/>
  <c r="U565" i="1"/>
  <c r="W565" i="1" s="1"/>
  <c r="Z617" i="1"/>
  <c r="C617" i="1"/>
  <c r="A618" i="1"/>
  <c r="Q618" i="1" s="1"/>
  <c r="R618" i="1" s="1"/>
  <c r="S618" i="1" s="1"/>
  <c r="H617" i="1"/>
  <c r="L565" i="1" l="1"/>
  <c r="G565" i="1"/>
  <c r="D566" i="1"/>
  <c r="F566" i="1" s="1"/>
  <c r="O562" i="1"/>
  <c r="P562" i="1" s="1"/>
  <c r="X562" i="1" s="1"/>
  <c r="B562" i="1" s="1"/>
  <c r="N563" i="1"/>
  <c r="J567" i="1"/>
  <c r="K567" i="1" s="1"/>
  <c r="E567" i="1" s="1"/>
  <c r="M567" i="1"/>
  <c r="I568" i="1"/>
  <c r="Z618" i="1"/>
  <c r="C618" i="1"/>
  <c r="A619" i="1"/>
  <c r="Q619" i="1" s="1"/>
  <c r="R619" i="1" s="1"/>
  <c r="S619" i="1" s="1"/>
  <c r="H618" i="1"/>
  <c r="T940" i="1"/>
  <c r="U566" i="1"/>
  <c r="W566" i="1" s="1"/>
  <c r="L566" i="1" l="1"/>
  <c r="G566" i="1"/>
  <c r="D567" i="1"/>
  <c r="F567" i="1" s="1"/>
  <c r="N564" i="1"/>
  <c r="O563" i="1"/>
  <c r="P563" i="1" s="1"/>
  <c r="X563" i="1" s="1"/>
  <c r="B563" i="1" s="1"/>
  <c r="U567" i="1"/>
  <c r="W567" i="1" s="1"/>
  <c r="Z619" i="1"/>
  <c r="C619" i="1"/>
  <c r="H619" i="1"/>
  <c r="A620" i="1"/>
  <c r="Q620" i="1" s="1"/>
  <c r="R620" i="1" s="1"/>
  <c r="S620" i="1" s="1"/>
  <c r="T941" i="1"/>
  <c r="J568" i="1"/>
  <c r="K568" i="1" s="1"/>
  <c r="E568" i="1" s="1"/>
  <c r="M568" i="1"/>
  <c r="I569" i="1"/>
  <c r="L567" i="1" l="1"/>
  <c r="G567" i="1"/>
  <c r="D568" i="1"/>
  <c r="F568" i="1" s="1"/>
  <c r="O564" i="1"/>
  <c r="P564" i="1" s="1"/>
  <c r="X564" i="1" s="1"/>
  <c r="B564" i="1" s="1"/>
  <c r="N565" i="1"/>
  <c r="A621" i="1"/>
  <c r="Q621" i="1" s="1"/>
  <c r="R621" i="1" s="1"/>
  <c r="S621" i="1" s="1"/>
  <c r="H620" i="1"/>
  <c r="U568" i="1"/>
  <c r="W568" i="1" s="1"/>
  <c r="M569" i="1"/>
  <c r="J569" i="1"/>
  <c r="K569" i="1" s="1"/>
  <c r="E569" i="1" s="1"/>
  <c r="I570" i="1"/>
  <c r="T942" i="1"/>
  <c r="Z620" i="1"/>
  <c r="C620" i="1"/>
  <c r="L568" i="1" l="1"/>
  <c r="G568" i="1"/>
  <c r="D569" i="1"/>
  <c r="F569" i="1" s="1"/>
  <c r="O565" i="1"/>
  <c r="P565" i="1" s="1"/>
  <c r="X565" i="1" s="1"/>
  <c r="B565" i="1" s="1"/>
  <c r="N566" i="1"/>
  <c r="M570" i="1"/>
  <c r="J570" i="1"/>
  <c r="K570" i="1" s="1"/>
  <c r="E570" i="1" s="1"/>
  <c r="I571" i="1"/>
  <c r="U569" i="1"/>
  <c r="W569" i="1" s="1"/>
  <c r="Z621" i="1"/>
  <c r="C621" i="1"/>
  <c r="T943" i="1"/>
  <c r="A622" i="1"/>
  <c r="Q622" i="1" s="1"/>
  <c r="R622" i="1" s="1"/>
  <c r="S622" i="1" s="1"/>
  <c r="H621" i="1"/>
  <c r="G569" i="1" l="1"/>
  <c r="D570" i="1"/>
  <c r="F570" i="1" s="1"/>
  <c r="N567" i="1"/>
  <c r="O566" i="1"/>
  <c r="P566" i="1" s="1"/>
  <c r="X566" i="1" s="1"/>
  <c r="B566" i="1" s="1"/>
  <c r="L569" i="1"/>
  <c r="U570" i="1"/>
  <c r="W570" i="1" s="1"/>
  <c r="T944" i="1"/>
  <c r="C622" i="1"/>
  <c r="Z622" i="1"/>
  <c r="A623" i="1"/>
  <c r="Q623" i="1" s="1"/>
  <c r="R623" i="1" s="1"/>
  <c r="S623" i="1" s="1"/>
  <c r="H622" i="1"/>
  <c r="J571" i="1"/>
  <c r="K571" i="1" s="1"/>
  <c r="E571" i="1" s="1"/>
  <c r="M571" i="1"/>
  <c r="I572" i="1"/>
  <c r="L570" i="1" l="1"/>
  <c r="G570" i="1"/>
  <c r="D571" i="1"/>
  <c r="F571" i="1" s="1"/>
  <c r="O567" i="1"/>
  <c r="P567" i="1" s="1"/>
  <c r="X567" i="1" s="1"/>
  <c r="B567" i="1" s="1"/>
  <c r="N568" i="1"/>
  <c r="U571" i="1"/>
  <c r="W571" i="1" s="1"/>
  <c r="T945" i="1"/>
  <c r="J572" i="1"/>
  <c r="K572" i="1" s="1"/>
  <c r="E572" i="1" s="1"/>
  <c r="M572" i="1"/>
  <c r="I573" i="1"/>
  <c r="Z623" i="1"/>
  <c r="C623" i="1"/>
  <c r="H623" i="1"/>
  <c r="A624" i="1"/>
  <c r="Q624" i="1" s="1"/>
  <c r="R624" i="1" s="1"/>
  <c r="S624" i="1" s="1"/>
  <c r="L571" i="1" l="1"/>
  <c r="G571" i="1"/>
  <c r="D572" i="1"/>
  <c r="F572" i="1" s="1"/>
  <c r="O568" i="1"/>
  <c r="P568" i="1" s="1"/>
  <c r="X568" i="1" s="1"/>
  <c r="B568" i="1" s="1"/>
  <c r="N569" i="1"/>
  <c r="A625" i="1"/>
  <c r="Q625" i="1" s="1"/>
  <c r="R625" i="1" s="1"/>
  <c r="S625" i="1" s="1"/>
  <c r="H624" i="1"/>
  <c r="Z624" i="1"/>
  <c r="C624" i="1"/>
  <c r="U572" i="1"/>
  <c r="W572" i="1" s="1"/>
  <c r="M573" i="1"/>
  <c r="J573" i="1"/>
  <c r="K573" i="1" s="1"/>
  <c r="E573" i="1" s="1"/>
  <c r="I574" i="1"/>
  <c r="T946" i="1"/>
  <c r="L572" i="1" l="1"/>
  <c r="G572" i="1"/>
  <c r="D573" i="1"/>
  <c r="F573" i="1" s="1"/>
  <c r="N570" i="1"/>
  <c r="O569" i="1"/>
  <c r="P569" i="1" s="1"/>
  <c r="X569" i="1" s="1"/>
  <c r="B569" i="1" s="1"/>
  <c r="T947" i="1"/>
  <c r="Z625" i="1"/>
  <c r="C625" i="1"/>
  <c r="U573" i="1"/>
  <c r="W573" i="1" s="1"/>
  <c r="M574" i="1"/>
  <c r="J574" i="1"/>
  <c r="K574" i="1" s="1"/>
  <c r="E574" i="1" s="1"/>
  <c r="I575" i="1"/>
  <c r="A626" i="1"/>
  <c r="Q626" i="1" s="1"/>
  <c r="R626" i="1" s="1"/>
  <c r="S626" i="1" s="1"/>
  <c r="H625" i="1"/>
  <c r="L573" i="1" l="1"/>
  <c r="G573" i="1"/>
  <c r="D574" i="1"/>
  <c r="F574" i="1" s="1"/>
  <c r="N571" i="1"/>
  <c r="O570" i="1"/>
  <c r="P570" i="1" s="1"/>
  <c r="X570" i="1" s="1"/>
  <c r="B570" i="1" s="1"/>
  <c r="J575" i="1"/>
  <c r="K575" i="1" s="1"/>
  <c r="E575" i="1" s="1"/>
  <c r="M575" i="1"/>
  <c r="I576" i="1"/>
  <c r="U574" i="1"/>
  <c r="W574" i="1" s="1"/>
  <c r="C626" i="1"/>
  <c r="Z626" i="1"/>
  <c r="A627" i="1"/>
  <c r="Q627" i="1" s="1"/>
  <c r="R627" i="1" s="1"/>
  <c r="S627" i="1" s="1"/>
  <c r="H626" i="1"/>
  <c r="T948" i="1"/>
  <c r="L574" i="1" l="1"/>
  <c r="G574" i="1"/>
  <c r="D575" i="1"/>
  <c r="F575" i="1" s="1"/>
  <c r="N572" i="1"/>
  <c r="O571" i="1"/>
  <c r="P571" i="1" s="1"/>
  <c r="X571" i="1" s="1"/>
  <c r="B571" i="1" s="1"/>
  <c r="T949" i="1"/>
  <c r="J576" i="1"/>
  <c r="K576" i="1" s="1"/>
  <c r="E576" i="1" s="1"/>
  <c r="M576" i="1"/>
  <c r="I577" i="1"/>
  <c r="H627" i="1"/>
  <c r="A628" i="1"/>
  <c r="Q628" i="1" s="1"/>
  <c r="R628" i="1" s="1"/>
  <c r="S628" i="1" s="1"/>
  <c r="Z627" i="1"/>
  <c r="C627" i="1"/>
  <c r="U575" i="1"/>
  <c r="W575" i="1" s="1"/>
  <c r="L575" i="1" l="1"/>
  <c r="G575" i="1"/>
  <c r="D576" i="1"/>
  <c r="F576" i="1" s="1"/>
  <c r="N573" i="1"/>
  <c r="O572" i="1"/>
  <c r="P572" i="1" s="1"/>
  <c r="X572" i="1" s="1"/>
  <c r="B572" i="1" s="1"/>
  <c r="A629" i="1"/>
  <c r="Q629" i="1" s="1"/>
  <c r="R629" i="1" s="1"/>
  <c r="S629" i="1" s="1"/>
  <c r="H628" i="1"/>
  <c r="J577" i="1"/>
  <c r="K577" i="1" s="1"/>
  <c r="E577" i="1" s="1"/>
  <c r="M577" i="1"/>
  <c r="I578" i="1"/>
  <c r="Z628" i="1"/>
  <c r="C628" i="1"/>
  <c r="T950" i="1"/>
  <c r="U576" i="1"/>
  <c r="W576" i="1" s="1"/>
  <c r="L576" i="1" l="1"/>
  <c r="G576" i="1"/>
  <c r="D577" i="1"/>
  <c r="F577" i="1" s="1"/>
  <c r="N574" i="1"/>
  <c r="O573" i="1"/>
  <c r="P573" i="1" s="1"/>
  <c r="X573" i="1" s="1"/>
  <c r="B573" i="1" s="1"/>
  <c r="A630" i="1"/>
  <c r="Q630" i="1" s="1"/>
  <c r="R630" i="1" s="1"/>
  <c r="S630" i="1" s="1"/>
  <c r="H629" i="1"/>
  <c r="U577" i="1"/>
  <c r="W577" i="1" s="1"/>
  <c r="T951" i="1"/>
  <c r="M578" i="1"/>
  <c r="J578" i="1"/>
  <c r="K578" i="1" s="1"/>
  <c r="E578" i="1" s="1"/>
  <c r="I579" i="1"/>
  <c r="Z629" i="1"/>
  <c r="C629" i="1"/>
  <c r="G577" i="1" l="1"/>
  <c r="D578" i="1"/>
  <c r="F578" i="1" s="1"/>
  <c r="L577" i="1"/>
  <c r="N575" i="1"/>
  <c r="O574" i="1"/>
  <c r="P574" i="1" s="1"/>
  <c r="X574" i="1" s="1"/>
  <c r="B574" i="1" s="1"/>
  <c r="J579" i="1"/>
  <c r="K579" i="1" s="1"/>
  <c r="E579" i="1" s="1"/>
  <c r="M579" i="1"/>
  <c r="I580" i="1"/>
  <c r="T952" i="1"/>
  <c r="Z630" i="1"/>
  <c r="C630" i="1"/>
  <c r="U578" i="1"/>
  <c r="W578" i="1" s="1"/>
  <c r="A631" i="1"/>
  <c r="Q631" i="1" s="1"/>
  <c r="R631" i="1" s="1"/>
  <c r="S631" i="1" s="1"/>
  <c r="H630" i="1"/>
  <c r="G578" i="1" l="1"/>
  <c r="L578" i="1"/>
  <c r="D579" i="1"/>
  <c r="F579" i="1" s="1"/>
  <c r="O575" i="1"/>
  <c r="P575" i="1" s="1"/>
  <c r="X575" i="1" s="1"/>
  <c r="B575" i="1" s="1"/>
  <c r="N576" i="1"/>
  <c r="H631" i="1"/>
  <c r="A632" i="1"/>
  <c r="Q632" i="1" s="1"/>
  <c r="R632" i="1" s="1"/>
  <c r="S632" i="1" s="1"/>
  <c r="J580" i="1"/>
  <c r="K580" i="1" s="1"/>
  <c r="E580" i="1" s="1"/>
  <c r="M580" i="1"/>
  <c r="I581" i="1"/>
  <c r="Z631" i="1"/>
  <c r="C631" i="1"/>
  <c r="U579" i="1"/>
  <c r="W579" i="1" s="1"/>
  <c r="T953" i="1"/>
  <c r="L579" i="1" l="1"/>
  <c r="G579" i="1"/>
  <c r="D580" i="1"/>
  <c r="F580" i="1" s="1"/>
  <c r="N577" i="1"/>
  <c r="O576" i="1"/>
  <c r="P576" i="1" s="1"/>
  <c r="X576" i="1" s="1"/>
  <c r="B576" i="1" s="1"/>
  <c r="Z632" i="1"/>
  <c r="C632" i="1"/>
  <c r="U580" i="1"/>
  <c r="W580" i="1" s="1"/>
  <c r="A633" i="1"/>
  <c r="Q633" i="1" s="1"/>
  <c r="R633" i="1" s="1"/>
  <c r="S633" i="1" s="1"/>
  <c r="H632" i="1"/>
  <c r="T954" i="1"/>
  <c r="J581" i="1"/>
  <c r="K581" i="1" s="1"/>
  <c r="E581" i="1" s="1"/>
  <c r="M581" i="1"/>
  <c r="I582" i="1"/>
  <c r="G580" i="1" l="1"/>
  <c r="L580" i="1"/>
  <c r="D581" i="1"/>
  <c r="F581" i="1" s="1"/>
  <c r="N578" i="1"/>
  <c r="O577" i="1"/>
  <c r="P577" i="1" s="1"/>
  <c r="X577" i="1" s="1"/>
  <c r="B577" i="1" s="1"/>
  <c r="U581" i="1"/>
  <c r="W581" i="1" s="1"/>
  <c r="A634" i="1"/>
  <c r="Q634" i="1" s="1"/>
  <c r="R634" i="1" s="1"/>
  <c r="S634" i="1" s="1"/>
  <c r="H633" i="1"/>
  <c r="M582" i="1"/>
  <c r="J582" i="1"/>
  <c r="K582" i="1" s="1"/>
  <c r="E582" i="1" s="1"/>
  <c r="I583" i="1"/>
  <c r="T955" i="1"/>
  <c r="Z633" i="1"/>
  <c r="C633" i="1"/>
  <c r="L581" i="1" l="1"/>
  <c r="G581" i="1"/>
  <c r="D582" i="1"/>
  <c r="F582" i="1" s="1"/>
  <c r="O578" i="1"/>
  <c r="P578" i="1" s="1"/>
  <c r="X578" i="1" s="1"/>
  <c r="B578" i="1" s="1"/>
  <c r="N579" i="1"/>
  <c r="J583" i="1"/>
  <c r="K583" i="1" s="1"/>
  <c r="E583" i="1" s="1"/>
  <c r="M583" i="1"/>
  <c r="I584" i="1"/>
  <c r="Z634" i="1"/>
  <c r="C634" i="1"/>
  <c r="U582" i="1"/>
  <c r="W582" i="1" s="1"/>
  <c r="A635" i="1"/>
  <c r="Q635" i="1" s="1"/>
  <c r="R635" i="1" s="1"/>
  <c r="S635" i="1" s="1"/>
  <c r="H634" i="1"/>
  <c r="T956" i="1"/>
  <c r="L582" i="1" l="1"/>
  <c r="G582" i="1"/>
  <c r="D583" i="1"/>
  <c r="F583" i="1" s="1"/>
  <c r="O579" i="1"/>
  <c r="P579" i="1" s="1"/>
  <c r="X579" i="1" s="1"/>
  <c r="B579" i="1" s="1"/>
  <c r="N580" i="1"/>
  <c r="T957" i="1"/>
  <c r="H635" i="1"/>
  <c r="A636" i="1"/>
  <c r="Q636" i="1" s="1"/>
  <c r="R636" i="1" s="1"/>
  <c r="S636" i="1" s="1"/>
  <c r="U583" i="1"/>
  <c r="W583" i="1" s="1"/>
  <c r="Z635" i="1"/>
  <c r="C635" i="1"/>
  <c r="J584" i="1"/>
  <c r="K584" i="1" s="1"/>
  <c r="E584" i="1" s="1"/>
  <c r="M584" i="1"/>
  <c r="I585" i="1"/>
  <c r="G583" i="1" l="1"/>
  <c r="L583" i="1"/>
  <c r="D584" i="1"/>
  <c r="F584" i="1" s="1"/>
  <c r="N581" i="1"/>
  <c r="O580" i="1"/>
  <c r="P580" i="1" s="1"/>
  <c r="X580" i="1" s="1"/>
  <c r="B580" i="1" s="1"/>
  <c r="U584" i="1"/>
  <c r="W584" i="1" s="1"/>
  <c r="Z636" i="1"/>
  <c r="C636" i="1"/>
  <c r="T958" i="1"/>
  <c r="J585" i="1"/>
  <c r="K585" i="1" s="1"/>
  <c r="E585" i="1" s="1"/>
  <c r="M585" i="1"/>
  <c r="I586" i="1"/>
  <c r="A637" i="1"/>
  <c r="Q637" i="1" s="1"/>
  <c r="R637" i="1" s="1"/>
  <c r="S637" i="1" s="1"/>
  <c r="H636" i="1"/>
  <c r="L584" i="1" l="1"/>
  <c r="G584" i="1"/>
  <c r="D585" i="1"/>
  <c r="F585" i="1" s="1"/>
  <c r="O581" i="1"/>
  <c r="P581" i="1" s="1"/>
  <c r="X581" i="1" s="1"/>
  <c r="B581" i="1" s="1"/>
  <c r="N582" i="1"/>
  <c r="T959" i="1"/>
  <c r="U585" i="1"/>
  <c r="W585" i="1" s="1"/>
  <c r="Z637" i="1"/>
  <c r="C637" i="1"/>
  <c r="A638" i="1"/>
  <c r="Q638" i="1" s="1"/>
  <c r="R638" i="1" s="1"/>
  <c r="S638" i="1" s="1"/>
  <c r="H637" i="1"/>
  <c r="M586" i="1"/>
  <c r="J586" i="1"/>
  <c r="K586" i="1" s="1"/>
  <c r="E586" i="1" s="1"/>
  <c r="I587" i="1"/>
  <c r="L585" i="1" l="1"/>
  <c r="G585" i="1"/>
  <c r="D586" i="1"/>
  <c r="F586" i="1" s="1"/>
  <c r="N583" i="1"/>
  <c r="O582" i="1"/>
  <c r="P582" i="1" s="1"/>
  <c r="X582" i="1" s="1"/>
  <c r="B582" i="1" s="1"/>
  <c r="C638" i="1"/>
  <c r="Z638" i="1"/>
  <c r="U586" i="1"/>
  <c r="W586" i="1" s="1"/>
  <c r="A639" i="1"/>
  <c r="Q639" i="1" s="1"/>
  <c r="R639" i="1" s="1"/>
  <c r="S639" i="1" s="1"/>
  <c r="H638" i="1"/>
  <c r="J587" i="1"/>
  <c r="K587" i="1" s="1"/>
  <c r="E587" i="1" s="1"/>
  <c r="M587" i="1"/>
  <c r="I588" i="1"/>
  <c r="T960" i="1"/>
  <c r="G586" i="1" l="1"/>
  <c r="L586" i="1"/>
  <c r="D587" i="1"/>
  <c r="F587" i="1" s="1"/>
  <c r="N584" i="1"/>
  <c r="O583" i="1"/>
  <c r="P583" i="1" s="1"/>
  <c r="X583" i="1" s="1"/>
  <c r="B583" i="1" s="1"/>
  <c r="U587" i="1"/>
  <c r="W587" i="1" s="1"/>
  <c r="Z639" i="1"/>
  <c r="C639" i="1"/>
  <c r="J588" i="1"/>
  <c r="K588" i="1" s="1"/>
  <c r="E588" i="1" s="1"/>
  <c r="M588" i="1"/>
  <c r="I589" i="1"/>
  <c r="H639" i="1"/>
  <c r="A640" i="1"/>
  <c r="Q640" i="1" s="1"/>
  <c r="R640" i="1" s="1"/>
  <c r="S640" i="1" s="1"/>
  <c r="T961" i="1"/>
  <c r="L587" i="1" l="1"/>
  <c r="G587" i="1"/>
  <c r="D588" i="1"/>
  <c r="F588" i="1" s="1"/>
  <c r="O584" i="1"/>
  <c r="P584" i="1" s="1"/>
  <c r="X584" i="1" s="1"/>
  <c r="B584" i="1" s="1"/>
  <c r="N585" i="1"/>
  <c r="A641" i="1"/>
  <c r="Q641" i="1" s="1"/>
  <c r="R641" i="1" s="1"/>
  <c r="S641" i="1" s="1"/>
  <c r="H640" i="1"/>
  <c r="T962" i="1"/>
  <c r="J589" i="1"/>
  <c r="K589" i="1" s="1"/>
  <c r="E589" i="1" s="1"/>
  <c r="I590" i="1"/>
  <c r="Z640" i="1"/>
  <c r="C640" i="1"/>
  <c r="U588" i="1"/>
  <c r="W588" i="1" s="1"/>
  <c r="L588" i="1" l="1"/>
  <c r="M589" i="1" s="1"/>
  <c r="G588" i="1"/>
  <c r="D589" i="1"/>
  <c r="F589" i="1" s="1"/>
  <c r="N586" i="1"/>
  <c r="O585" i="1"/>
  <c r="P585" i="1" s="1"/>
  <c r="X585" i="1" s="1"/>
  <c r="B585" i="1" s="1"/>
  <c r="U589" i="1"/>
  <c r="W589" i="1" s="1"/>
  <c r="J590" i="1"/>
  <c r="K590" i="1" s="1"/>
  <c r="E590" i="1" s="1"/>
  <c r="I591" i="1"/>
  <c r="Z641" i="1"/>
  <c r="C641" i="1"/>
  <c r="T963" i="1"/>
  <c r="A642" i="1"/>
  <c r="Q642" i="1" s="1"/>
  <c r="R642" i="1" s="1"/>
  <c r="S642" i="1" s="1"/>
  <c r="H641" i="1"/>
  <c r="D590" i="1" l="1"/>
  <c r="F590" i="1" s="1"/>
  <c r="G589" i="1"/>
  <c r="L589" i="1"/>
  <c r="O586" i="1"/>
  <c r="P586" i="1" s="1"/>
  <c r="X586" i="1" s="1"/>
  <c r="B586" i="1" s="1"/>
  <c r="N587" i="1"/>
  <c r="T964" i="1"/>
  <c r="C642" i="1"/>
  <c r="Z642" i="1"/>
  <c r="M590" i="1"/>
  <c r="A643" i="1"/>
  <c r="Q643" i="1" s="1"/>
  <c r="R643" i="1" s="1"/>
  <c r="S643" i="1" s="1"/>
  <c r="H642" i="1"/>
  <c r="J591" i="1"/>
  <c r="K591" i="1" s="1"/>
  <c r="E591" i="1" s="1"/>
  <c r="I592" i="1"/>
  <c r="U590" i="1"/>
  <c r="W590" i="1" s="1"/>
  <c r="L590" i="1" l="1"/>
  <c r="G590" i="1"/>
  <c r="D591" i="1"/>
  <c r="F591" i="1" s="1"/>
  <c r="N588" i="1"/>
  <c r="O587" i="1"/>
  <c r="P587" i="1" s="1"/>
  <c r="X587" i="1" s="1"/>
  <c r="B587" i="1" s="1"/>
  <c r="M591" i="1"/>
  <c r="M592" i="1" s="1"/>
  <c r="U591" i="1"/>
  <c r="W591" i="1" s="1"/>
  <c r="Z643" i="1"/>
  <c r="C643" i="1"/>
  <c r="T965" i="1"/>
  <c r="J592" i="1"/>
  <c r="K592" i="1" s="1"/>
  <c r="E592" i="1" s="1"/>
  <c r="I593" i="1"/>
  <c r="H643" i="1"/>
  <c r="A644" i="1"/>
  <c r="Q644" i="1" s="1"/>
  <c r="R644" i="1" s="1"/>
  <c r="S644" i="1" s="1"/>
  <c r="L591" i="1" l="1"/>
  <c r="G591" i="1"/>
  <c r="D592" i="1"/>
  <c r="F592" i="1" s="1"/>
  <c r="O588" i="1"/>
  <c r="P588" i="1" s="1"/>
  <c r="X588" i="1" s="1"/>
  <c r="B588" i="1" s="1"/>
  <c r="N589" i="1"/>
  <c r="U592" i="1"/>
  <c r="W592" i="1" s="1"/>
  <c r="Z644" i="1"/>
  <c r="C644" i="1"/>
  <c r="J593" i="1"/>
  <c r="K593" i="1" s="1"/>
  <c r="E593" i="1" s="1"/>
  <c r="M593" i="1"/>
  <c r="I594" i="1"/>
  <c r="T966" i="1"/>
  <c r="A645" i="1"/>
  <c r="Q645" i="1" s="1"/>
  <c r="R645" i="1" s="1"/>
  <c r="S645" i="1" s="1"/>
  <c r="H644" i="1"/>
  <c r="G592" i="1" l="1"/>
  <c r="D593" i="1"/>
  <c r="F593" i="1" s="1"/>
  <c r="L592" i="1"/>
  <c r="O589" i="1"/>
  <c r="P589" i="1" s="1"/>
  <c r="X589" i="1" s="1"/>
  <c r="B589" i="1" s="1"/>
  <c r="N590" i="1"/>
  <c r="U593" i="1"/>
  <c r="W593" i="1" s="1"/>
  <c r="T967" i="1"/>
  <c r="Z645" i="1"/>
  <c r="C645" i="1"/>
  <c r="A646" i="1"/>
  <c r="Q646" i="1" s="1"/>
  <c r="R646" i="1" s="1"/>
  <c r="S646" i="1" s="1"/>
  <c r="H645" i="1"/>
  <c r="M594" i="1"/>
  <c r="J594" i="1"/>
  <c r="K594" i="1" s="1"/>
  <c r="E594" i="1" s="1"/>
  <c r="I595" i="1"/>
  <c r="G593" i="1" l="1"/>
  <c r="L593" i="1"/>
  <c r="D594" i="1"/>
  <c r="F594" i="1" s="1"/>
  <c r="N591" i="1"/>
  <c r="O590" i="1"/>
  <c r="P590" i="1" s="1"/>
  <c r="X590" i="1" s="1"/>
  <c r="B590" i="1" s="1"/>
  <c r="U594" i="1"/>
  <c r="W594" i="1" s="1"/>
  <c r="T968" i="1"/>
  <c r="C646" i="1"/>
  <c r="Z646" i="1"/>
  <c r="J595" i="1"/>
  <c r="K595" i="1" s="1"/>
  <c r="E595" i="1" s="1"/>
  <c r="M595" i="1"/>
  <c r="I596" i="1"/>
  <c r="A647" i="1"/>
  <c r="Q647" i="1" s="1"/>
  <c r="R647" i="1" s="1"/>
  <c r="S647" i="1" s="1"/>
  <c r="H646" i="1"/>
  <c r="L594" i="1" l="1"/>
  <c r="G594" i="1"/>
  <c r="D595" i="1"/>
  <c r="F595" i="1" s="1"/>
  <c r="N592" i="1"/>
  <c r="O591" i="1"/>
  <c r="P591" i="1" s="1"/>
  <c r="X591" i="1" s="1"/>
  <c r="B591" i="1" s="1"/>
  <c r="U595" i="1"/>
  <c r="W595" i="1" s="1"/>
  <c r="C647" i="1"/>
  <c r="Z647" i="1"/>
  <c r="A648" i="1"/>
  <c r="Q648" i="1" s="1"/>
  <c r="R648" i="1" s="1"/>
  <c r="S648" i="1" s="1"/>
  <c r="H647" i="1"/>
  <c r="J596" i="1"/>
  <c r="K596" i="1" s="1"/>
  <c r="E596" i="1" s="1"/>
  <c r="M596" i="1"/>
  <c r="I597" i="1"/>
  <c r="T969" i="1"/>
  <c r="L595" i="1" l="1"/>
  <c r="G595" i="1"/>
  <c r="D596" i="1"/>
  <c r="F596" i="1" s="1"/>
  <c r="N593" i="1"/>
  <c r="O592" i="1"/>
  <c r="P592" i="1" s="1"/>
  <c r="X592" i="1" s="1"/>
  <c r="B592" i="1" s="1"/>
  <c r="T970" i="1"/>
  <c r="C648" i="1"/>
  <c r="Z648" i="1"/>
  <c r="J597" i="1"/>
  <c r="K597" i="1" s="1"/>
  <c r="E597" i="1" s="1"/>
  <c r="M597" i="1"/>
  <c r="I598" i="1"/>
  <c r="A649" i="1"/>
  <c r="Q649" i="1" s="1"/>
  <c r="R649" i="1" s="1"/>
  <c r="S649" i="1" s="1"/>
  <c r="H648" i="1"/>
  <c r="U596" i="1"/>
  <c r="W596" i="1" s="1"/>
  <c r="L596" i="1" l="1"/>
  <c r="G596" i="1"/>
  <c r="D597" i="1"/>
  <c r="F597" i="1" s="1"/>
  <c r="O593" i="1"/>
  <c r="P593" i="1" s="1"/>
  <c r="X593" i="1" s="1"/>
  <c r="B593" i="1" s="1"/>
  <c r="N594" i="1"/>
  <c r="U597" i="1"/>
  <c r="W597" i="1" s="1"/>
  <c r="Z649" i="1"/>
  <c r="C649" i="1"/>
  <c r="H649" i="1"/>
  <c r="A650" i="1"/>
  <c r="Q650" i="1" s="1"/>
  <c r="R650" i="1" s="1"/>
  <c r="S650" i="1" s="1"/>
  <c r="M598" i="1"/>
  <c r="J598" i="1"/>
  <c r="K598" i="1" s="1"/>
  <c r="E598" i="1" s="1"/>
  <c r="I599" i="1"/>
  <c r="T971" i="1"/>
  <c r="L597" i="1" l="1"/>
  <c r="G597" i="1"/>
  <c r="D598" i="1"/>
  <c r="F598" i="1" s="1"/>
  <c r="O594" i="1"/>
  <c r="P594" i="1" s="1"/>
  <c r="X594" i="1" s="1"/>
  <c r="B594" i="1" s="1"/>
  <c r="N595" i="1"/>
  <c r="J599" i="1"/>
  <c r="K599" i="1" s="1"/>
  <c r="E599" i="1" s="1"/>
  <c r="M599" i="1"/>
  <c r="I600" i="1"/>
  <c r="A651" i="1"/>
  <c r="Q651" i="1" s="1"/>
  <c r="R651" i="1" s="1"/>
  <c r="S651" i="1" s="1"/>
  <c r="H650" i="1"/>
  <c r="U598" i="1"/>
  <c r="W598" i="1" s="1"/>
  <c r="Z650" i="1"/>
  <c r="C650" i="1"/>
  <c r="T972" i="1"/>
  <c r="L598" i="1" l="1"/>
  <c r="G598" i="1"/>
  <c r="D599" i="1"/>
  <c r="F599" i="1" s="1"/>
  <c r="N596" i="1"/>
  <c r="O595" i="1"/>
  <c r="P595" i="1" s="1"/>
  <c r="X595" i="1" s="1"/>
  <c r="B595" i="1" s="1"/>
  <c r="J600" i="1"/>
  <c r="K600" i="1" s="1"/>
  <c r="E600" i="1" s="1"/>
  <c r="M600" i="1"/>
  <c r="I601" i="1"/>
  <c r="U599" i="1"/>
  <c r="W599" i="1" s="1"/>
  <c r="Z651" i="1"/>
  <c r="C651" i="1"/>
  <c r="T973" i="1"/>
  <c r="A652" i="1"/>
  <c r="Q652" i="1" s="1"/>
  <c r="R652" i="1" s="1"/>
  <c r="S652" i="1" s="1"/>
  <c r="H651" i="1"/>
  <c r="L599" i="1" l="1"/>
  <c r="G599" i="1"/>
  <c r="D600" i="1"/>
  <c r="F600" i="1" s="1"/>
  <c r="O596" i="1"/>
  <c r="P596" i="1" s="1"/>
  <c r="X596" i="1" s="1"/>
  <c r="B596" i="1" s="1"/>
  <c r="N597" i="1"/>
  <c r="C652" i="1"/>
  <c r="Z652" i="1"/>
  <c r="T974" i="1"/>
  <c r="U600" i="1"/>
  <c r="W600" i="1" s="1"/>
  <c r="A653" i="1"/>
  <c r="Q653" i="1" s="1"/>
  <c r="R653" i="1" s="1"/>
  <c r="S653" i="1" s="1"/>
  <c r="H652" i="1"/>
  <c r="J601" i="1"/>
  <c r="K601" i="1" s="1"/>
  <c r="E601" i="1" s="1"/>
  <c r="M601" i="1"/>
  <c r="I602" i="1"/>
  <c r="L600" i="1" l="1"/>
  <c r="G600" i="1"/>
  <c r="D601" i="1"/>
  <c r="F601" i="1" s="1"/>
  <c r="N598" i="1"/>
  <c r="O597" i="1"/>
  <c r="P597" i="1" s="1"/>
  <c r="X597" i="1" s="1"/>
  <c r="B597" i="1" s="1"/>
  <c r="U601" i="1"/>
  <c r="W601" i="1" s="1"/>
  <c r="Z653" i="1"/>
  <c r="C653" i="1"/>
  <c r="M602" i="1"/>
  <c r="J602" i="1"/>
  <c r="K602" i="1" s="1"/>
  <c r="E602" i="1" s="1"/>
  <c r="I603" i="1"/>
  <c r="H653" i="1"/>
  <c r="A654" i="1"/>
  <c r="Q654" i="1" s="1"/>
  <c r="R654" i="1" s="1"/>
  <c r="S654" i="1" s="1"/>
  <c r="T975" i="1"/>
  <c r="L601" i="1" l="1"/>
  <c r="G601" i="1"/>
  <c r="D602" i="1"/>
  <c r="F602" i="1" s="1"/>
  <c r="N599" i="1"/>
  <c r="O598" i="1"/>
  <c r="P598" i="1" s="1"/>
  <c r="X598" i="1" s="1"/>
  <c r="B598" i="1" s="1"/>
  <c r="U602" i="1"/>
  <c r="W602" i="1" s="1"/>
  <c r="A655" i="1"/>
  <c r="Q655" i="1" s="1"/>
  <c r="R655" i="1" s="1"/>
  <c r="S655" i="1" s="1"/>
  <c r="H654" i="1"/>
  <c r="T976" i="1"/>
  <c r="J603" i="1"/>
  <c r="K603" i="1" s="1"/>
  <c r="E603" i="1" s="1"/>
  <c r="M603" i="1"/>
  <c r="I604" i="1"/>
  <c r="Z654" i="1"/>
  <c r="C654" i="1"/>
  <c r="L602" i="1" l="1"/>
  <c r="G602" i="1"/>
  <c r="D603" i="1"/>
  <c r="F603" i="1" s="1"/>
  <c r="O599" i="1"/>
  <c r="P599" i="1" s="1"/>
  <c r="X599" i="1" s="1"/>
  <c r="B599" i="1" s="1"/>
  <c r="N600" i="1"/>
  <c r="Z655" i="1"/>
  <c r="C655" i="1"/>
  <c r="U603" i="1"/>
  <c r="W603" i="1" s="1"/>
  <c r="A656" i="1"/>
  <c r="Q656" i="1" s="1"/>
  <c r="R656" i="1" s="1"/>
  <c r="S656" i="1" s="1"/>
  <c r="H655" i="1"/>
  <c r="J604" i="1"/>
  <c r="K604" i="1" s="1"/>
  <c r="E604" i="1" s="1"/>
  <c r="M604" i="1"/>
  <c r="I605" i="1"/>
  <c r="T977" i="1"/>
  <c r="L603" i="1" l="1"/>
  <c r="G603" i="1"/>
  <c r="D604" i="1"/>
  <c r="F604" i="1" s="1"/>
  <c r="O600" i="1"/>
  <c r="P600" i="1" s="1"/>
  <c r="X600" i="1" s="1"/>
  <c r="B600" i="1" s="1"/>
  <c r="N601" i="1"/>
  <c r="J605" i="1"/>
  <c r="K605" i="1" s="1"/>
  <c r="E605" i="1" s="1"/>
  <c r="M605" i="1"/>
  <c r="I606" i="1"/>
  <c r="Z656" i="1"/>
  <c r="C656" i="1"/>
  <c r="A657" i="1"/>
  <c r="Q657" i="1" s="1"/>
  <c r="R657" i="1" s="1"/>
  <c r="S657" i="1" s="1"/>
  <c r="H656" i="1"/>
  <c r="U604" i="1"/>
  <c r="W604" i="1" s="1"/>
  <c r="T978" i="1"/>
  <c r="L604" i="1" l="1"/>
  <c r="G604" i="1"/>
  <c r="D605" i="1"/>
  <c r="F605" i="1" s="1"/>
  <c r="O601" i="1"/>
  <c r="P601" i="1" s="1"/>
  <c r="X601" i="1" s="1"/>
  <c r="B601" i="1" s="1"/>
  <c r="N602" i="1"/>
  <c r="T979" i="1"/>
  <c r="M606" i="1"/>
  <c r="J606" i="1"/>
  <c r="K606" i="1" s="1"/>
  <c r="E606" i="1" s="1"/>
  <c r="I607" i="1"/>
  <c r="Z657" i="1"/>
  <c r="C657" i="1"/>
  <c r="U605" i="1"/>
  <c r="W605" i="1" s="1"/>
  <c r="H657" i="1"/>
  <c r="A658" i="1"/>
  <c r="Q658" i="1" s="1"/>
  <c r="R658" i="1" s="1"/>
  <c r="S658" i="1" s="1"/>
  <c r="L605" i="1" l="1"/>
  <c r="G605" i="1"/>
  <c r="D606" i="1"/>
  <c r="F606" i="1" s="1"/>
  <c r="N603" i="1"/>
  <c r="O602" i="1"/>
  <c r="P602" i="1" s="1"/>
  <c r="X602" i="1" s="1"/>
  <c r="B602" i="1" s="1"/>
  <c r="Z658" i="1"/>
  <c r="C658" i="1"/>
  <c r="A659" i="1"/>
  <c r="Q659" i="1" s="1"/>
  <c r="R659" i="1" s="1"/>
  <c r="S659" i="1" s="1"/>
  <c r="H658" i="1"/>
  <c r="M607" i="1"/>
  <c r="J607" i="1"/>
  <c r="K607" i="1" s="1"/>
  <c r="E607" i="1" s="1"/>
  <c r="I608" i="1"/>
  <c r="T980" i="1"/>
  <c r="U606" i="1"/>
  <c r="W606" i="1" s="1"/>
  <c r="L606" i="1" l="1"/>
  <c r="G606" i="1"/>
  <c r="D607" i="1"/>
  <c r="F607" i="1" s="1"/>
  <c r="N604" i="1"/>
  <c r="O603" i="1"/>
  <c r="P603" i="1" s="1"/>
  <c r="X603" i="1" s="1"/>
  <c r="B603" i="1" s="1"/>
  <c r="Z659" i="1"/>
  <c r="C659" i="1"/>
  <c r="T981" i="1"/>
  <c r="M608" i="1"/>
  <c r="J608" i="1"/>
  <c r="K608" i="1" s="1"/>
  <c r="E608" i="1" s="1"/>
  <c r="I609" i="1"/>
  <c r="A660" i="1"/>
  <c r="Q660" i="1" s="1"/>
  <c r="R660" i="1" s="1"/>
  <c r="S660" i="1" s="1"/>
  <c r="H659" i="1"/>
  <c r="U607" i="1"/>
  <c r="W607" i="1" s="1"/>
  <c r="L607" i="1" l="1"/>
  <c r="G607" i="1"/>
  <c r="D608" i="1"/>
  <c r="F608" i="1" s="1"/>
  <c r="O604" i="1"/>
  <c r="P604" i="1" s="1"/>
  <c r="X604" i="1" s="1"/>
  <c r="B604" i="1" s="1"/>
  <c r="N605" i="1"/>
  <c r="Z660" i="1"/>
  <c r="C660" i="1"/>
  <c r="A661" i="1"/>
  <c r="Q661" i="1" s="1"/>
  <c r="R661" i="1" s="1"/>
  <c r="S661" i="1" s="1"/>
  <c r="H660" i="1"/>
  <c r="J609" i="1"/>
  <c r="K609" i="1" s="1"/>
  <c r="E609" i="1" s="1"/>
  <c r="M609" i="1"/>
  <c r="I610" i="1"/>
  <c r="T982" i="1"/>
  <c r="U608" i="1"/>
  <c r="W608" i="1" s="1"/>
  <c r="L608" i="1" l="1"/>
  <c r="G608" i="1"/>
  <c r="D609" i="1"/>
  <c r="F609" i="1" s="1"/>
  <c r="O605" i="1"/>
  <c r="P605" i="1" s="1"/>
  <c r="X605" i="1" s="1"/>
  <c r="B605" i="1" s="1"/>
  <c r="N606" i="1"/>
  <c r="U609" i="1"/>
  <c r="W609" i="1" s="1"/>
  <c r="Z661" i="1"/>
  <c r="C661" i="1"/>
  <c r="T983" i="1"/>
  <c r="J610" i="1"/>
  <c r="K610" i="1" s="1"/>
  <c r="E610" i="1" s="1"/>
  <c r="M610" i="1"/>
  <c r="I611" i="1"/>
  <c r="H661" i="1"/>
  <c r="A662" i="1"/>
  <c r="Q662" i="1" s="1"/>
  <c r="R662" i="1" s="1"/>
  <c r="S662" i="1" s="1"/>
  <c r="L609" i="1" l="1"/>
  <c r="G609" i="1"/>
  <c r="D610" i="1"/>
  <c r="F610" i="1" s="1"/>
  <c r="N607" i="1"/>
  <c r="O606" i="1"/>
  <c r="P606" i="1" s="1"/>
  <c r="X606" i="1" s="1"/>
  <c r="B606" i="1" s="1"/>
  <c r="Z662" i="1"/>
  <c r="C662" i="1"/>
  <c r="U610" i="1"/>
  <c r="W610" i="1" s="1"/>
  <c r="J611" i="1"/>
  <c r="K611" i="1" s="1"/>
  <c r="E611" i="1" s="1"/>
  <c r="M611" i="1"/>
  <c r="I612" i="1"/>
  <c r="A663" i="1"/>
  <c r="Q663" i="1" s="1"/>
  <c r="R663" i="1" s="1"/>
  <c r="S663" i="1" s="1"/>
  <c r="H662" i="1"/>
  <c r="T984" i="1"/>
  <c r="L610" i="1" l="1"/>
  <c r="G610" i="1"/>
  <c r="D611" i="1"/>
  <c r="F611" i="1" s="1"/>
  <c r="N608" i="1"/>
  <c r="O607" i="1"/>
  <c r="P607" i="1" s="1"/>
  <c r="X607" i="1" s="1"/>
  <c r="B607" i="1" s="1"/>
  <c r="U611" i="1"/>
  <c r="W611" i="1" s="1"/>
  <c r="Z663" i="1"/>
  <c r="C663" i="1"/>
  <c r="A664" i="1"/>
  <c r="Q664" i="1" s="1"/>
  <c r="R664" i="1" s="1"/>
  <c r="S664" i="1" s="1"/>
  <c r="H663" i="1"/>
  <c r="M612" i="1"/>
  <c r="J612" i="1"/>
  <c r="K612" i="1" s="1"/>
  <c r="E612" i="1" s="1"/>
  <c r="I613" i="1"/>
  <c r="T985" i="1"/>
  <c r="L611" i="1" l="1"/>
  <c r="G611" i="1"/>
  <c r="D612" i="1"/>
  <c r="F612" i="1" s="1"/>
  <c r="O608" i="1"/>
  <c r="P608" i="1" s="1"/>
  <c r="X608" i="1" s="1"/>
  <c r="B608" i="1" s="1"/>
  <c r="N609" i="1"/>
  <c r="U612" i="1"/>
  <c r="W612" i="1" s="1"/>
  <c r="A665" i="1"/>
  <c r="Q665" i="1" s="1"/>
  <c r="R665" i="1" s="1"/>
  <c r="S665" i="1" s="1"/>
  <c r="H664" i="1"/>
  <c r="T986" i="1"/>
  <c r="J613" i="1"/>
  <c r="K613" i="1" s="1"/>
  <c r="E613" i="1" s="1"/>
  <c r="M613" i="1"/>
  <c r="I614" i="1"/>
  <c r="C664" i="1"/>
  <c r="Z664" i="1"/>
  <c r="L612" i="1" l="1"/>
  <c r="G612" i="1"/>
  <c r="D613" i="1"/>
  <c r="F613" i="1" s="1"/>
  <c r="N610" i="1"/>
  <c r="O609" i="1"/>
  <c r="P609" i="1" s="1"/>
  <c r="X609" i="1" s="1"/>
  <c r="B609" i="1" s="1"/>
  <c r="Z665" i="1"/>
  <c r="C665" i="1"/>
  <c r="J614" i="1"/>
  <c r="K614" i="1" s="1"/>
  <c r="E614" i="1" s="1"/>
  <c r="M614" i="1"/>
  <c r="I615" i="1"/>
  <c r="H665" i="1"/>
  <c r="A666" i="1"/>
  <c r="Q666" i="1" s="1"/>
  <c r="R666" i="1" s="1"/>
  <c r="S666" i="1" s="1"/>
  <c r="U613" i="1"/>
  <c r="W613" i="1" s="1"/>
  <c r="T987" i="1"/>
  <c r="G613" i="1" l="1"/>
  <c r="L613" i="1"/>
  <c r="D614" i="1"/>
  <c r="F614" i="1" s="1"/>
  <c r="N611" i="1"/>
  <c r="O610" i="1"/>
  <c r="P610" i="1" s="1"/>
  <c r="X610" i="1" s="1"/>
  <c r="B610" i="1" s="1"/>
  <c r="Z666" i="1"/>
  <c r="C666" i="1"/>
  <c r="U614" i="1"/>
  <c r="W614" i="1" s="1"/>
  <c r="T988" i="1"/>
  <c r="A667" i="1"/>
  <c r="Q667" i="1" s="1"/>
  <c r="R667" i="1" s="1"/>
  <c r="S667" i="1" s="1"/>
  <c r="H666" i="1"/>
  <c r="J615" i="1"/>
  <c r="K615" i="1" s="1"/>
  <c r="E615" i="1" s="1"/>
  <c r="M615" i="1"/>
  <c r="I616" i="1"/>
  <c r="G614" i="1" l="1"/>
  <c r="D615" i="1"/>
  <c r="F615" i="1" s="1"/>
  <c r="N612" i="1"/>
  <c r="O611" i="1"/>
  <c r="P611" i="1" s="1"/>
  <c r="X611" i="1" s="1"/>
  <c r="B611" i="1" s="1"/>
  <c r="L614" i="1"/>
  <c r="U615" i="1"/>
  <c r="W615" i="1" s="1"/>
  <c r="T989" i="1"/>
  <c r="Z667" i="1"/>
  <c r="C667" i="1"/>
  <c r="M616" i="1"/>
  <c r="J616" i="1"/>
  <c r="K616" i="1" s="1"/>
  <c r="E616" i="1" s="1"/>
  <c r="I617" i="1"/>
  <c r="A668" i="1"/>
  <c r="Q668" i="1" s="1"/>
  <c r="R668" i="1" s="1"/>
  <c r="S668" i="1" s="1"/>
  <c r="H667" i="1"/>
  <c r="G615" i="1" l="1"/>
  <c r="L615" i="1"/>
  <c r="D616" i="1"/>
  <c r="F616" i="1" s="1"/>
  <c r="N613" i="1"/>
  <c r="O612" i="1"/>
  <c r="P612" i="1" s="1"/>
  <c r="X612" i="1" s="1"/>
  <c r="B612" i="1" s="1"/>
  <c r="U616" i="1"/>
  <c r="W616" i="1" s="1"/>
  <c r="C668" i="1"/>
  <c r="Z668" i="1"/>
  <c r="T990" i="1"/>
  <c r="A669" i="1"/>
  <c r="Q669" i="1" s="1"/>
  <c r="R669" i="1" s="1"/>
  <c r="S669" i="1" s="1"/>
  <c r="H668" i="1"/>
  <c r="J617" i="1"/>
  <c r="K617" i="1" s="1"/>
  <c r="E617" i="1" s="1"/>
  <c r="M617" i="1"/>
  <c r="I618" i="1"/>
  <c r="L616" i="1" l="1"/>
  <c r="G616" i="1"/>
  <c r="D617" i="1"/>
  <c r="F617" i="1" s="1"/>
  <c r="N614" i="1"/>
  <c r="O613" i="1"/>
  <c r="P613" i="1" s="1"/>
  <c r="X613" i="1" s="1"/>
  <c r="B613" i="1" s="1"/>
  <c r="Z669" i="1"/>
  <c r="C669" i="1"/>
  <c r="J618" i="1"/>
  <c r="K618" i="1" s="1"/>
  <c r="E618" i="1" s="1"/>
  <c r="M618" i="1"/>
  <c r="I619" i="1"/>
  <c r="H669" i="1"/>
  <c r="A670" i="1"/>
  <c r="Q670" i="1" s="1"/>
  <c r="R670" i="1" s="1"/>
  <c r="S670" i="1" s="1"/>
  <c r="U617" i="1"/>
  <c r="W617" i="1" s="1"/>
  <c r="T991" i="1"/>
  <c r="L617" i="1" l="1"/>
  <c r="G617" i="1"/>
  <c r="D618" i="1"/>
  <c r="F618" i="1" s="1"/>
  <c r="N615" i="1"/>
  <c r="O614" i="1"/>
  <c r="P614" i="1" s="1"/>
  <c r="X614" i="1" s="1"/>
  <c r="B614" i="1" s="1"/>
  <c r="Z670" i="1"/>
  <c r="C670" i="1"/>
  <c r="U618" i="1"/>
  <c r="W618" i="1" s="1"/>
  <c r="T992" i="1"/>
  <c r="A671" i="1"/>
  <c r="Q671" i="1" s="1"/>
  <c r="R671" i="1" s="1"/>
  <c r="S671" i="1" s="1"/>
  <c r="H670" i="1"/>
  <c r="J619" i="1"/>
  <c r="K619" i="1" s="1"/>
  <c r="E619" i="1" s="1"/>
  <c r="M619" i="1"/>
  <c r="I620" i="1"/>
  <c r="L618" i="1" l="1"/>
  <c r="G618" i="1"/>
  <c r="D619" i="1"/>
  <c r="F619" i="1" s="1"/>
  <c r="N616" i="1"/>
  <c r="O615" i="1"/>
  <c r="P615" i="1" s="1"/>
  <c r="X615" i="1" s="1"/>
  <c r="B615" i="1" s="1"/>
  <c r="U619" i="1"/>
  <c r="W619" i="1" s="1"/>
  <c r="T993" i="1"/>
  <c r="Z671" i="1"/>
  <c r="C671" i="1"/>
  <c r="M620" i="1"/>
  <c r="J620" i="1"/>
  <c r="K620" i="1" s="1"/>
  <c r="E620" i="1" s="1"/>
  <c r="I621" i="1"/>
  <c r="A672" i="1"/>
  <c r="Q672" i="1" s="1"/>
  <c r="R672" i="1" s="1"/>
  <c r="S672" i="1" s="1"/>
  <c r="H671" i="1"/>
  <c r="L619" i="1" l="1"/>
  <c r="G619" i="1"/>
  <c r="D620" i="1"/>
  <c r="F620" i="1" s="1"/>
  <c r="O616" i="1"/>
  <c r="P616" i="1" s="1"/>
  <c r="X616" i="1" s="1"/>
  <c r="B616" i="1" s="1"/>
  <c r="N617" i="1"/>
  <c r="U620" i="1"/>
  <c r="W620" i="1" s="1"/>
  <c r="Z672" i="1"/>
  <c r="C672" i="1"/>
  <c r="A673" i="1"/>
  <c r="Q673" i="1" s="1"/>
  <c r="R673" i="1" s="1"/>
  <c r="S673" i="1" s="1"/>
  <c r="H672" i="1"/>
  <c r="T994" i="1"/>
  <c r="J621" i="1"/>
  <c r="K621" i="1" s="1"/>
  <c r="E621" i="1" s="1"/>
  <c r="M621" i="1"/>
  <c r="I622" i="1"/>
  <c r="G620" i="1" l="1"/>
  <c r="D621" i="1"/>
  <c r="F621" i="1" s="1"/>
  <c r="L620" i="1"/>
  <c r="N618" i="1"/>
  <c r="O617" i="1"/>
  <c r="P617" i="1" s="1"/>
  <c r="X617" i="1" s="1"/>
  <c r="B617" i="1" s="1"/>
  <c r="U621" i="1"/>
  <c r="W621" i="1" s="1"/>
  <c r="H673" i="1"/>
  <c r="A674" i="1"/>
  <c r="Q674" i="1" s="1"/>
  <c r="R674" i="1" s="1"/>
  <c r="S674" i="1" s="1"/>
  <c r="J622" i="1"/>
  <c r="K622" i="1" s="1"/>
  <c r="E622" i="1" s="1"/>
  <c r="I623" i="1"/>
  <c r="T995" i="1"/>
  <c r="Z673" i="1"/>
  <c r="C673" i="1"/>
  <c r="L621" i="1" l="1"/>
  <c r="M622" i="1" s="1"/>
  <c r="G621" i="1"/>
  <c r="D622" i="1"/>
  <c r="F622" i="1" s="1"/>
  <c r="N619" i="1"/>
  <c r="O618" i="1"/>
  <c r="P618" i="1" s="1"/>
  <c r="X618" i="1" s="1"/>
  <c r="B618" i="1" s="1"/>
  <c r="J623" i="1"/>
  <c r="K623" i="1" s="1"/>
  <c r="E623" i="1" s="1"/>
  <c r="I624" i="1"/>
  <c r="T996" i="1"/>
  <c r="Z674" i="1"/>
  <c r="C674" i="1"/>
  <c r="U622" i="1"/>
  <c r="W622" i="1" s="1"/>
  <c r="A675" i="1"/>
  <c r="Q675" i="1" s="1"/>
  <c r="R675" i="1" s="1"/>
  <c r="S675" i="1" s="1"/>
  <c r="H674" i="1"/>
  <c r="L622" i="1" l="1"/>
  <c r="D623" i="1"/>
  <c r="F623" i="1" s="1"/>
  <c r="G622" i="1"/>
  <c r="N620" i="1"/>
  <c r="O619" i="1"/>
  <c r="P619" i="1" s="1"/>
  <c r="X619" i="1" s="1"/>
  <c r="B619" i="1" s="1"/>
  <c r="M623" i="1"/>
  <c r="J624" i="1"/>
  <c r="K624" i="1" s="1"/>
  <c r="E624" i="1" s="1"/>
  <c r="I625" i="1"/>
  <c r="U623" i="1"/>
  <c r="W623" i="1" s="1"/>
  <c r="Z675" i="1"/>
  <c r="C675" i="1"/>
  <c r="A676" i="1"/>
  <c r="Q676" i="1" s="1"/>
  <c r="R676" i="1" s="1"/>
  <c r="S676" i="1" s="1"/>
  <c r="H675" i="1"/>
  <c r="T997" i="1"/>
  <c r="L623" i="1" l="1"/>
  <c r="G623" i="1"/>
  <c r="D624" i="1"/>
  <c r="F624" i="1" s="1"/>
  <c r="N621" i="1"/>
  <c r="O620" i="1"/>
  <c r="P620" i="1" s="1"/>
  <c r="X620" i="1" s="1"/>
  <c r="B620" i="1" s="1"/>
  <c r="M624" i="1"/>
  <c r="J625" i="1"/>
  <c r="K625" i="1" s="1"/>
  <c r="E625" i="1" s="1"/>
  <c r="I626" i="1"/>
  <c r="Z676" i="1"/>
  <c r="C676" i="1"/>
  <c r="A677" i="1"/>
  <c r="Q677" i="1" s="1"/>
  <c r="R677" i="1" s="1"/>
  <c r="S677" i="1" s="1"/>
  <c r="H676" i="1"/>
  <c r="U624" i="1"/>
  <c r="W624" i="1" s="1"/>
  <c r="T998" i="1"/>
  <c r="L624" i="1" l="1"/>
  <c r="G624" i="1"/>
  <c r="D625" i="1"/>
  <c r="F625" i="1" s="1"/>
  <c r="O621" i="1"/>
  <c r="P621" i="1" s="1"/>
  <c r="X621" i="1" s="1"/>
  <c r="B621" i="1" s="1"/>
  <c r="N622" i="1"/>
  <c r="M625" i="1"/>
  <c r="M626" i="1" s="1"/>
  <c r="Z677" i="1"/>
  <c r="C677" i="1"/>
  <c r="T999" i="1"/>
  <c r="H677" i="1"/>
  <c r="A678" i="1"/>
  <c r="Q678" i="1" s="1"/>
  <c r="R678" i="1" s="1"/>
  <c r="S678" i="1" s="1"/>
  <c r="J626" i="1"/>
  <c r="K626" i="1" s="1"/>
  <c r="E626" i="1" s="1"/>
  <c r="I627" i="1"/>
  <c r="U625" i="1"/>
  <c r="W625" i="1" s="1"/>
  <c r="L625" i="1" l="1"/>
  <c r="G625" i="1"/>
  <c r="D626" i="1"/>
  <c r="F626" i="1" s="1"/>
  <c r="O622" i="1"/>
  <c r="P622" i="1" s="1"/>
  <c r="X622" i="1" s="1"/>
  <c r="B622" i="1" s="1"/>
  <c r="N623" i="1"/>
  <c r="U626" i="1"/>
  <c r="W626" i="1" s="1"/>
  <c r="Z678" i="1"/>
  <c r="C678" i="1"/>
  <c r="T1000" i="1"/>
  <c r="J627" i="1"/>
  <c r="K627" i="1" s="1"/>
  <c r="E627" i="1" s="1"/>
  <c r="M627" i="1"/>
  <c r="I628" i="1"/>
  <c r="A679" i="1"/>
  <c r="Q679" i="1" s="1"/>
  <c r="R679" i="1" s="1"/>
  <c r="S679" i="1" s="1"/>
  <c r="H678" i="1"/>
  <c r="G626" i="1" l="1"/>
  <c r="L626" i="1"/>
  <c r="D627" i="1"/>
  <c r="F627" i="1" s="1"/>
  <c r="O623" i="1"/>
  <c r="P623" i="1" s="1"/>
  <c r="X623" i="1" s="1"/>
  <c r="B623" i="1" s="1"/>
  <c r="N624" i="1"/>
  <c r="T1001" i="1"/>
  <c r="U627" i="1"/>
  <c r="W627" i="1" s="1"/>
  <c r="A680" i="1"/>
  <c r="Q680" i="1" s="1"/>
  <c r="R680" i="1" s="1"/>
  <c r="S680" i="1" s="1"/>
  <c r="H679" i="1"/>
  <c r="Z679" i="1"/>
  <c r="C679" i="1"/>
  <c r="M628" i="1"/>
  <c r="J628" i="1"/>
  <c r="K628" i="1" s="1"/>
  <c r="E628" i="1" s="1"/>
  <c r="I629" i="1"/>
  <c r="L627" i="1" l="1"/>
  <c r="G627" i="1"/>
  <c r="D628" i="1"/>
  <c r="F628" i="1" s="1"/>
  <c r="O624" i="1"/>
  <c r="P624" i="1" s="1"/>
  <c r="X624" i="1" s="1"/>
  <c r="B624" i="1" s="1"/>
  <c r="N625" i="1"/>
  <c r="J629" i="1"/>
  <c r="K629" i="1" s="1"/>
  <c r="E629" i="1" s="1"/>
  <c r="M629" i="1"/>
  <c r="I630" i="1"/>
  <c r="C680" i="1"/>
  <c r="Z680" i="1"/>
  <c r="U628" i="1"/>
  <c r="W628" i="1" s="1"/>
  <c r="A681" i="1"/>
  <c r="Q681" i="1" s="1"/>
  <c r="R681" i="1" s="1"/>
  <c r="S681" i="1" s="1"/>
  <c r="H680" i="1"/>
  <c r="T1002" i="1"/>
  <c r="L628" i="1" l="1"/>
  <c r="G628" i="1"/>
  <c r="D629" i="1"/>
  <c r="F629" i="1" s="1"/>
  <c r="O625" i="1"/>
  <c r="P625" i="1" s="1"/>
  <c r="X625" i="1" s="1"/>
  <c r="B625" i="1" s="1"/>
  <c r="N626" i="1"/>
  <c r="Z681" i="1"/>
  <c r="C681" i="1"/>
  <c r="J630" i="1"/>
  <c r="K630" i="1" s="1"/>
  <c r="E630" i="1" s="1"/>
  <c r="M630" i="1"/>
  <c r="I631" i="1"/>
  <c r="H681" i="1"/>
  <c r="A682" i="1"/>
  <c r="Q682" i="1" s="1"/>
  <c r="R682" i="1" s="1"/>
  <c r="S682" i="1" s="1"/>
  <c r="U629" i="1"/>
  <c r="W629" i="1" s="1"/>
  <c r="T1003" i="1"/>
  <c r="G629" i="1" l="1"/>
  <c r="L629" i="1"/>
  <c r="D630" i="1"/>
  <c r="F630" i="1" s="1"/>
  <c r="N627" i="1"/>
  <c r="O626" i="1"/>
  <c r="P626" i="1" s="1"/>
  <c r="X626" i="1" s="1"/>
  <c r="B626" i="1" s="1"/>
  <c r="T1004" i="1"/>
  <c r="A683" i="1"/>
  <c r="Q683" i="1" s="1"/>
  <c r="R683" i="1" s="1"/>
  <c r="S683" i="1" s="1"/>
  <c r="H682" i="1"/>
  <c r="Z682" i="1"/>
  <c r="C682" i="1"/>
  <c r="J631" i="1"/>
  <c r="K631" i="1" s="1"/>
  <c r="E631" i="1" s="1"/>
  <c r="M631" i="1"/>
  <c r="I632" i="1"/>
  <c r="U630" i="1"/>
  <c r="W630" i="1" s="1"/>
  <c r="L630" i="1" l="1"/>
  <c r="G630" i="1"/>
  <c r="D631" i="1"/>
  <c r="F631" i="1" s="1"/>
  <c r="N628" i="1"/>
  <c r="O627" i="1"/>
  <c r="P627" i="1" s="1"/>
  <c r="X627" i="1" s="1"/>
  <c r="B627" i="1" s="1"/>
  <c r="U631" i="1"/>
  <c r="W631" i="1" s="1"/>
  <c r="T1005" i="1"/>
  <c r="Z683" i="1"/>
  <c r="C683" i="1"/>
  <c r="M632" i="1"/>
  <c r="J632" i="1"/>
  <c r="K632" i="1" s="1"/>
  <c r="E632" i="1" s="1"/>
  <c r="I633" i="1"/>
  <c r="A684" i="1"/>
  <c r="Q684" i="1" s="1"/>
  <c r="R684" i="1" s="1"/>
  <c r="S684" i="1" s="1"/>
  <c r="H683" i="1"/>
  <c r="L631" i="1" l="1"/>
  <c r="G631" i="1"/>
  <c r="D632" i="1"/>
  <c r="F632" i="1" s="1"/>
  <c r="N629" i="1"/>
  <c r="O628" i="1"/>
  <c r="P628" i="1" s="1"/>
  <c r="X628" i="1" s="1"/>
  <c r="B628" i="1" s="1"/>
  <c r="J633" i="1"/>
  <c r="K633" i="1" s="1"/>
  <c r="E633" i="1" s="1"/>
  <c r="M633" i="1"/>
  <c r="I634" i="1"/>
  <c r="T1006" i="1"/>
  <c r="U632" i="1"/>
  <c r="W632" i="1" s="1"/>
  <c r="Z684" i="1"/>
  <c r="C684" i="1"/>
  <c r="A685" i="1"/>
  <c r="Q685" i="1" s="1"/>
  <c r="R685" i="1" s="1"/>
  <c r="S685" i="1" s="1"/>
  <c r="H684" i="1"/>
  <c r="L632" i="1" l="1"/>
  <c r="G632" i="1"/>
  <c r="D633" i="1"/>
  <c r="F633" i="1" s="1"/>
  <c r="N630" i="1"/>
  <c r="O629" i="1"/>
  <c r="P629" i="1" s="1"/>
  <c r="X629" i="1" s="1"/>
  <c r="B629" i="1" s="1"/>
  <c r="T1007" i="1"/>
  <c r="Z685" i="1"/>
  <c r="C685" i="1"/>
  <c r="U633" i="1"/>
  <c r="W633" i="1" s="1"/>
  <c r="H685" i="1"/>
  <c r="A686" i="1"/>
  <c r="Q686" i="1" s="1"/>
  <c r="R686" i="1" s="1"/>
  <c r="S686" i="1" s="1"/>
  <c r="J634" i="1"/>
  <c r="K634" i="1" s="1"/>
  <c r="E634" i="1" s="1"/>
  <c r="M634" i="1"/>
  <c r="I635" i="1"/>
  <c r="G633" i="1" l="1"/>
  <c r="D634" i="1"/>
  <c r="F634" i="1" s="1"/>
  <c r="L633" i="1"/>
  <c r="N631" i="1"/>
  <c r="O630" i="1"/>
  <c r="P630" i="1" s="1"/>
  <c r="X630" i="1" s="1"/>
  <c r="B630" i="1" s="1"/>
  <c r="U634" i="1"/>
  <c r="W634" i="1" s="1"/>
  <c r="T1008" i="1"/>
  <c r="Z686" i="1"/>
  <c r="C686" i="1"/>
  <c r="H686" i="1"/>
  <c r="A687" i="1"/>
  <c r="Q687" i="1" s="1"/>
  <c r="R687" i="1" s="1"/>
  <c r="S687" i="1" s="1"/>
  <c r="J635" i="1"/>
  <c r="K635" i="1" s="1"/>
  <c r="E635" i="1" s="1"/>
  <c r="M635" i="1"/>
  <c r="I636" i="1"/>
  <c r="L634" i="1" l="1"/>
  <c r="G634" i="1"/>
  <c r="D635" i="1"/>
  <c r="F635" i="1" s="1"/>
  <c r="O631" i="1"/>
  <c r="P631" i="1" s="1"/>
  <c r="X631" i="1" s="1"/>
  <c r="B631" i="1" s="1"/>
  <c r="N632" i="1"/>
  <c r="U635" i="1"/>
  <c r="W635" i="1" s="1"/>
  <c r="H687" i="1"/>
  <c r="A688" i="1"/>
  <c r="Q688" i="1" s="1"/>
  <c r="R688" i="1" s="1"/>
  <c r="S688" i="1" s="1"/>
  <c r="T1009" i="1"/>
  <c r="M636" i="1"/>
  <c r="J636" i="1"/>
  <c r="K636" i="1" s="1"/>
  <c r="E636" i="1" s="1"/>
  <c r="I637" i="1"/>
  <c r="Z687" i="1"/>
  <c r="C687" i="1"/>
  <c r="L635" i="1" l="1"/>
  <c r="G635" i="1"/>
  <c r="D636" i="1"/>
  <c r="F636" i="1" s="1"/>
  <c r="O632" i="1"/>
  <c r="P632" i="1" s="1"/>
  <c r="X632" i="1" s="1"/>
  <c r="B632" i="1" s="1"/>
  <c r="N633" i="1"/>
  <c r="A689" i="1"/>
  <c r="Q689" i="1" s="1"/>
  <c r="R689" i="1" s="1"/>
  <c r="S689" i="1" s="1"/>
  <c r="H688" i="1"/>
  <c r="Z688" i="1"/>
  <c r="C688" i="1"/>
  <c r="J637" i="1"/>
  <c r="K637" i="1" s="1"/>
  <c r="E637" i="1" s="1"/>
  <c r="M637" i="1"/>
  <c r="I638" i="1"/>
  <c r="T1010" i="1"/>
  <c r="U636" i="1"/>
  <c r="W636" i="1" s="1"/>
  <c r="L636" i="1" l="1"/>
  <c r="G636" i="1"/>
  <c r="D637" i="1"/>
  <c r="F637" i="1" s="1"/>
  <c r="N634" i="1"/>
  <c r="O633" i="1"/>
  <c r="P633" i="1" s="1"/>
  <c r="X633" i="1" s="1"/>
  <c r="B633" i="1" s="1"/>
  <c r="T1011" i="1"/>
  <c r="J638" i="1"/>
  <c r="K638" i="1" s="1"/>
  <c r="E638" i="1" s="1"/>
  <c r="M638" i="1"/>
  <c r="I639" i="1"/>
  <c r="Z689" i="1"/>
  <c r="C689" i="1"/>
  <c r="U637" i="1"/>
  <c r="W637" i="1" s="1"/>
  <c r="A690" i="1"/>
  <c r="Q690" i="1" s="1"/>
  <c r="R690" i="1" s="1"/>
  <c r="S690" i="1" s="1"/>
  <c r="H689" i="1"/>
  <c r="L637" i="1" l="1"/>
  <c r="G637" i="1"/>
  <c r="D638" i="1"/>
  <c r="F638" i="1" s="1"/>
  <c r="N635" i="1"/>
  <c r="O634" i="1"/>
  <c r="P634" i="1" s="1"/>
  <c r="X634" i="1" s="1"/>
  <c r="B634" i="1" s="1"/>
  <c r="Z690" i="1"/>
  <c r="C690" i="1"/>
  <c r="J639" i="1"/>
  <c r="K639" i="1" s="1"/>
  <c r="E639" i="1" s="1"/>
  <c r="M639" i="1"/>
  <c r="I640" i="1"/>
  <c r="A691" i="1"/>
  <c r="Q691" i="1" s="1"/>
  <c r="R691" i="1" s="1"/>
  <c r="S691" i="1" s="1"/>
  <c r="H690" i="1"/>
  <c r="T1012" i="1"/>
  <c r="U638" i="1"/>
  <c r="W638" i="1" s="1"/>
  <c r="L638" i="1" l="1"/>
  <c r="G638" i="1"/>
  <c r="D639" i="1"/>
  <c r="F639" i="1" s="1"/>
  <c r="N636" i="1"/>
  <c r="O635" i="1"/>
  <c r="P635" i="1" s="1"/>
  <c r="X635" i="1" s="1"/>
  <c r="B635" i="1" s="1"/>
  <c r="Z691" i="1"/>
  <c r="C691" i="1"/>
  <c r="M640" i="1"/>
  <c r="J640" i="1"/>
  <c r="K640" i="1" s="1"/>
  <c r="E640" i="1" s="1"/>
  <c r="I641" i="1"/>
  <c r="T1013" i="1"/>
  <c r="U639" i="1"/>
  <c r="W639" i="1" s="1"/>
  <c r="H691" i="1"/>
  <c r="A692" i="1"/>
  <c r="Q692" i="1" s="1"/>
  <c r="R692" i="1" s="1"/>
  <c r="S692" i="1" s="1"/>
  <c r="G639" i="1" l="1"/>
  <c r="L639" i="1"/>
  <c r="D640" i="1"/>
  <c r="F640" i="1" s="1"/>
  <c r="N637" i="1"/>
  <c r="O636" i="1"/>
  <c r="P636" i="1" s="1"/>
  <c r="X636" i="1" s="1"/>
  <c r="B636" i="1" s="1"/>
  <c r="Z692" i="1"/>
  <c r="C692" i="1"/>
  <c r="J641" i="1"/>
  <c r="K641" i="1" s="1"/>
  <c r="E641" i="1" s="1"/>
  <c r="M641" i="1"/>
  <c r="I642" i="1"/>
  <c r="A693" i="1"/>
  <c r="Q693" i="1" s="1"/>
  <c r="R693" i="1" s="1"/>
  <c r="S693" i="1" s="1"/>
  <c r="H692" i="1"/>
  <c r="U640" i="1"/>
  <c r="W640" i="1" s="1"/>
  <c r="T1014" i="1"/>
  <c r="L640" i="1" l="1"/>
  <c r="G640" i="1"/>
  <c r="D641" i="1"/>
  <c r="F641" i="1" s="1"/>
  <c r="N638" i="1"/>
  <c r="O637" i="1"/>
  <c r="P637" i="1" s="1"/>
  <c r="X637" i="1" s="1"/>
  <c r="B637" i="1" s="1"/>
  <c r="J642" i="1"/>
  <c r="K642" i="1" s="1"/>
  <c r="E642" i="1" s="1"/>
  <c r="M642" i="1"/>
  <c r="I643" i="1"/>
  <c r="U641" i="1"/>
  <c r="W641" i="1" s="1"/>
  <c r="Z693" i="1"/>
  <c r="C693" i="1"/>
  <c r="T1015" i="1"/>
  <c r="A694" i="1"/>
  <c r="Q694" i="1" s="1"/>
  <c r="R694" i="1" s="1"/>
  <c r="S694" i="1" s="1"/>
  <c r="H693" i="1"/>
  <c r="L641" i="1" l="1"/>
  <c r="G641" i="1"/>
  <c r="D642" i="1"/>
  <c r="F642" i="1" s="1"/>
  <c r="N639" i="1"/>
  <c r="O638" i="1"/>
  <c r="P638" i="1" s="1"/>
  <c r="X638" i="1" s="1"/>
  <c r="B638" i="1" s="1"/>
  <c r="T1016" i="1"/>
  <c r="J643" i="1"/>
  <c r="K643" i="1" s="1"/>
  <c r="E643" i="1" s="1"/>
  <c r="M643" i="1"/>
  <c r="I644" i="1"/>
  <c r="Z694" i="1"/>
  <c r="C694" i="1"/>
  <c r="A695" i="1"/>
  <c r="Q695" i="1" s="1"/>
  <c r="R695" i="1" s="1"/>
  <c r="S695" i="1" s="1"/>
  <c r="H694" i="1"/>
  <c r="U642" i="1"/>
  <c r="W642" i="1" s="1"/>
  <c r="L642" i="1" l="1"/>
  <c r="G642" i="1"/>
  <c r="D643" i="1"/>
  <c r="F643" i="1" s="1"/>
  <c r="N640" i="1"/>
  <c r="O639" i="1"/>
  <c r="P639" i="1" s="1"/>
  <c r="X639" i="1" s="1"/>
  <c r="B639" i="1" s="1"/>
  <c r="H695" i="1"/>
  <c r="A696" i="1"/>
  <c r="Q696" i="1" s="1"/>
  <c r="R696" i="1" s="1"/>
  <c r="S696" i="1" s="1"/>
  <c r="M644" i="1"/>
  <c r="J644" i="1"/>
  <c r="K644" i="1" s="1"/>
  <c r="E644" i="1" s="1"/>
  <c r="I645" i="1"/>
  <c r="Z695" i="1"/>
  <c r="C695" i="1"/>
  <c r="U643" i="1"/>
  <c r="W643" i="1" s="1"/>
  <c r="T1017" i="1"/>
  <c r="G643" i="1" l="1"/>
  <c r="L643" i="1"/>
  <c r="D644" i="1"/>
  <c r="F644" i="1" s="1"/>
  <c r="O640" i="1"/>
  <c r="P640" i="1" s="1"/>
  <c r="X640" i="1" s="1"/>
  <c r="B640" i="1" s="1"/>
  <c r="N641" i="1"/>
  <c r="A697" i="1"/>
  <c r="Q697" i="1" s="1"/>
  <c r="R697" i="1" s="1"/>
  <c r="S697" i="1" s="1"/>
  <c r="H696" i="1"/>
  <c r="T1018" i="1"/>
  <c r="J645" i="1"/>
  <c r="K645" i="1" s="1"/>
  <c r="E645" i="1" s="1"/>
  <c r="M645" i="1"/>
  <c r="I646" i="1"/>
  <c r="Z696" i="1"/>
  <c r="C696" i="1"/>
  <c r="U644" i="1"/>
  <c r="W644" i="1" s="1"/>
  <c r="L644" i="1" l="1"/>
  <c r="G644" i="1"/>
  <c r="D645" i="1"/>
  <c r="F645" i="1" s="1"/>
  <c r="O641" i="1"/>
  <c r="P641" i="1" s="1"/>
  <c r="X641" i="1" s="1"/>
  <c r="B641" i="1" s="1"/>
  <c r="N642" i="1"/>
  <c r="J646" i="1"/>
  <c r="K646" i="1" s="1"/>
  <c r="E646" i="1" s="1"/>
  <c r="M646" i="1"/>
  <c r="I647" i="1"/>
  <c r="T1019" i="1"/>
  <c r="Z697" i="1"/>
  <c r="C697" i="1"/>
  <c r="U645" i="1"/>
  <c r="W645" i="1" s="1"/>
  <c r="A698" i="1"/>
  <c r="Q698" i="1" s="1"/>
  <c r="R698" i="1" s="1"/>
  <c r="S698" i="1" s="1"/>
  <c r="H697" i="1"/>
  <c r="G645" i="1" l="1"/>
  <c r="L645" i="1"/>
  <c r="D646" i="1"/>
  <c r="F646" i="1" s="1"/>
  <c r="O642" i="1"/>
  <c r="P642" i="1" s="1"/>
  <c r="X642" i="1" s="1"/>
  <c r="B642" i="1" s="1"/>
  <c r="N643" i="1"/>
  <c r="A699" i="1"/>
  <c r="Q699" i="1" s="1"/>
  <c r="R699" i="1" s="1"/>
  <c r="S699" i="1" s="1"/>
  <c r="H698" i="1"/>
  <c r="T1020" i="1"/>
  <c r="J647" i="1"/>
  <c r="K647" i="1" s="1"/>
  <c r="E647" i="1" s="1"/>
  <c r="M647" i="1"/>
  <c r="I648" i="1"/>
  <c r="C698" i="1"/>
  <c r="Z698" i="1"/>
  <c r="U646" i="1"/>
  <c r="W646" i="1" s="1"/>
  <c r="L646" i="1" l="1"/>
  <c r="G646" i="1"/>
  <c r="D647" i="1"/>
  <c r="F647" i="1" s="1"/>
  <c r="N644" i="1"/>
  <c r="O643" i="1"/>
  <c r="P643" i="1" s="1"/>
  <c r="X643" i="1" s="1"/>
  <c r="B643" i="1" s="1"/>
  <c r="U647" i="1"/>
  <c r="W647" i="1" s="1"/>
  <c r="T1021" i="1"/>
  <c r="Z699" i="1"/>
  <c r="C699" i="1"/>
  <c r="J648" i="1"/>
  <c r="K648" i="1" s="1"/>
  <c r="E648" i="1" s="1"/>
  <c r="M648" i="1"/>
  <c r="I649" i="1"/>
  <c r="H699" i="1"/>
  <c r="A700" i="1"/>
  <c r="Q700" i="1" s="1"/>
  <c r="R700" i="1" s="1"/>
  <c r="S700" i="1" s="1"/>
  <c r="L647" i="1" l="1"/>
  <c r="G647" i="1"/>
  <c r="D648" i="1"/>
  <c r="F648" i="1" s="1"/>
  <c r="N645" i="1"/>
  <c r="O644" i="1"/>
  <c r="P644" i="1" s="1"/>
  <c r="X644" i="1" s="1"/>
  <c r="B644" i="1" s="1"/>
  <c r="Z700" i="1"/>
  <c r="C700" i="1"/>
  <c r="J649" i="1"/>
  <c r="K649" i="1" s="1"/>
  <c r="E649" i="1" s="1"/>
  <c r="M649" i="1"/>
  <c r="I650" i="1"/>
  <c r="T1022" i="1"/>
  <c r="A701" i="1"/>
  <c r="Q701" i="1" s="1"/>
  <c r="R701" i="1" s="1"/>
  <c r="S701" i="1" s="1"/>
  <c r="H700" i="1"/>
  <c r="U648" i="1"/>
  <c r="W648" i="1" s="1"/>
  <c r="L648" i="1" l="1"/>
  <c r="G648" i="1"/>
  <c r="D649" i="1"/>
  <c r="F649" i="1" s="1"/>
  <c r="O645" i="1"/>
  <c r="P645" i="1" s="1"/>
  <c r="X645" i="1" s="1"/>
  <c r="B645" i="1" s="1"/>
  <c r="N646" i="1"/>
  <c r="Z701" i="1"/>
  <c r="C701" i="1"/>
  <c r="J650" i="1"/>
  <c r="K650" i="1" s="1"/>
  <c r="E650" i="1" s="1"/>
  <c r="I651" i="1"/>
  <c r="A702" i="1"/>
  <c r="Q702" i="1" s="1"/>
  <c r="R702" i="1" s="1"/>
  <c r="S702" i="1" s="1"/>
  <c r="H701" i="1"/>
  <c r="U649" i="1"/>
  <c r="W649" i="1" s="1"/>
  <c r="T1023" i="1"/>
  <c r="L649" i="1" l="1"/>
  <c r="M650" i="1" s="1"/>
  <c r="G649" i="1"/>
  <c r="D650" i="1"/>
  <c r="F650" i="1" s="1"/>
  <c r="N647" i="1"/>
  <c r="O646" i="1"/>
  <c r="P646" i="1" s="1"/>
  <c r="X646" i="1" s="1"/>
  <c r="B646" i="1" s="1"/>
  <c r="J651" i="1"/>
  <c r="K651" i="1" s="1"/>
  <c r="E651" i="1" s="1"/>
  <c r="I652" i="1"/>
  <c r="C702" i="1"/>
  <c r="Z702" i="1"/>
  <c r="U650" i="1"/>
  <c r="W650" i="1" s="1"/>
  <c r="A703" i="1"/>
  <c r="Q703" i="1" s="1"/>
  <c r="R703" i="1" s="1"/>
  <c r="S703" i="1" s="1"/>
  <c r="H702" i="1"/>
  <c r="T1024" i="1"/>
  <c r="L650" i="1" l="1"/>
  <c r="D651" i="1"/>
  <c r="F651" i="1" s="1"/>
  <c r="G650" i="1"/>
  <c r="N648" i="1"/>
  <c r="O647" i="1"/>
  <c r="P647" i="1" s="1"/>
  <c r="X647" i="1" s="1"/>
  <c r="B647" i="1" s="1"/>
  <c r="Z703" i="1"/>
  <c r="C703" i="1"/>
  <c r="H703" i="1"/>
  <c r="A704" i="1"/>
  <c r="Q704" i="1" s="1"/>
  <c r="R704" i="1" s="1"/>
  <c r="S704" i="1" s="1"/>
  <c r="J652" i="1"/>
  <c r="K652" i="1" s="1"/>
  <c r="E652" i="1" s="1"/>
  <c r="I653" i="1"/>
  <c r="T1025" i="1"/>
  <c r="M651" i="1"/>
  <c r="U651" i="1"/>
  <c r="W651" i="1" s="1"/>
  <c r="L651" i="1" l="1"/>
  <c r="G651" i="1"/>
  <c r="D652" i="1"/>
  <c r="F652" i="1" s="1"/>
  <c r="N649" i="1"/>
  <c r="O648" i="1"/>
  <c r="P648" i="1" s="1"/>
  <c r="X648" i="1" s="1"/>
  <c r="B648" i="1" s="1"/>
  <c r="J653" i="1"/>
  <c r="K653" i="1" s="1"/>
  <c r="E653" i="1" s="1"/>
  <c r="I654" i="1"/>
  <c r="A705" i="1"/>
  <c r="Q705" i="1" s="1"/>
  <c r="R705" i="1" s="1"/>
  <c r="S705" i="1" s="1"/>
  <c r="H704" i="1"/>
  <c r="M652" i="1"/>
  <c r="U652" i="1"/>
  <c r="W652" i="1" s="1"/>
  <c r="T1026" i="1"/>
  <c r="Z704" i="1"/>
  <c r="C704" i="1"/>
  <c r="L652" i="1" l="1"/>
  <c r="G652" i="1"/>
  <c r="D653" i="1"/>
  <c r="F653" i="1" s="1"/>
  <c r="O649" i="1"/>
  <c r="P649" i="1" s="1"/>
  <c r="X649" i="1" s="1"/>
  <c r="B649" i="1" s="1"/>
  <c r="N650" i="1"/>
  <c r="U653" i="1"/>
  <c r="W653" i="1" s="1"/>
  <c r="A706" i="1"/>
  <c r="Q706" i="1" s="1"/>
  <c r="R706" i="1" s="1"/>
  <c r="S706" i="1" s="1"/>
  <c r="H705" i="1"/>
  <c r="Z705" i="1"/>
  <c r="C705" i="1"/>
  <c r="J654" i="1"/>
  <c r="K654" i="1" s="1"/>
  <c r="E654" i="1" s="1"/>
  <c r="I655" i="1"/>
  <c r="T1027" i="1"/>
  <c r="M653" i="1"/>
  <c r="L653" i="1" l="1"/>
  <c r="G653" i="1"/>
  <c r="D654" i="1"/>
  <c r="F654" i="1" s="1"/>
  <c r="O650" i="1"/>
  <c r="P650" i="1" s="1"/>
  <c r="X650" i="1" s="1"/>
  <c r="B650" i="1" s="1"/>
  <c r="N651" i="1"/>
  <c r="T1028" i="1"/>
  <c r="J655" i="1"/>
  <c r="K655" i="1" s="1"/>
  <c r="E655" i="1" s="1"/>
  <c r="I656" i="1"/>
  <c r="A707" i="1"/>
  <c r="Q707" i="1" s="1"/>
  <c r="R707" i="1" s="1"/>
  <c r="S707" i="1" s="1"/>
  <c r="H706" i="1"/>
  <c r="U654" i="1"/>
  <c r="W654" i="1" s="1"/>
  <c r="M654" i="1"/>
  <c r="Z706" i="1"/>
  <c r="C706" i="1"/>
  <c r="L654" i="1" l="1"/>
  <c r="G654" i="1"/>
  <c r="D655" i="1"/>
  <c r="F655" i="1" s="1"/>
  <c r="O651" i="1"/>
  <c r="P651" i="1" s="1"/>
  <c r="X651" i="1" s="1"/>
  <c r="B651" i="1" s="1"/>
  <c r="N652" i="1"/>
  <c r="H707" i="1"/>
  <c r="A708" i="1"/>
  <c r="Q708" i="1" s="1"/>
  <c r="R708" i="1" s="1"/>
  <c r="S708" i="1" s="1"/>
  <c r="J656" i="1"/>
  <c r="K656" i="1" s="1"/>
  <c r="E656" i="1" s="1"/>
  <c r="I657" i="1"/>
  <c r="Z707" i="1"/>
  <c r="C707" i="1"/>
  <c r="M655" i="1"/>
  <c r="T1029" i="1"/>
  <c r="U655" i="1"/>
  <c r="W655" i="1" s="1"/>
  <c r="L655" i="1" l="1"/>
  <c r="G655" i="1"/>
  <c r="D656" i="1"/>
  <c r="F656" i="1" s="1"/>
  <c r="O652" i="1"/>
  <c r="P652" i="1" s="1"/>
  <c r="X652" i="1" s="1"/>
  <c r="B652" i="1" s="1"/>
  <c r="N653" i="1"/>
  <c r="J657" i="1"/>
  <c r="K657" i="1" s="1"/>
  <c r="E657" i="1" s="1"/>
  <c r="I658" i="1"/>
  <c r="M656" i="1"/>
  <c r="Z708" i="1"/>
  <c r="C708" i="1"/>
  <c r="U656" i="1"/>
  <c r="W656" i="1" s="1"/>
  <c r="A709" i="1"/>
  <c r="Q709" i="1" s="1"/>
  <c r="R709" i="1" s="1"/>
  <c r="S709" i="1" s="1"/>
  <c r="H708" i="1"/>
  <c r="T1030" i="1"/>
  <c r="L656" i="1" l="1"/>
  <c r="G656" i="1"/>
  <c r="D657" i="1"/>
  <c r="F657" i="1" s="1"/>
  <c r="O653" i="1"/>
  <c r="P653" i="1" s="1"/>
  <c r="N654" i="1"/>
  <c r="U657" i="1"/>
  <c r="W657" i="1" s="1"/>
  <c r="Z709" i="1"/>
  <c r="C709" i="1"/>
  <c r="T1031" i="1"/>
  <c r="A710" i="1"/>
  <c r="Q710" i="1" s="1"/>
  <c r="R710" i="1" s="1"/>
  <c r="S710" i="1" s="1"/>
  <c r="H709" i="1"/>
  <c r="J658" i="1"/>
  <c r="K658" i="1" s="1"/>
  <c r="E658" i="1" s="1"/>
  <c r="I659" i="1"/>
  <c r="M657" i="1"/>
  <c r="L657" i="1" l="1"/>
  <c r="G657" i="1"/>
  <c r="D658" i="1"/>
  <c r="F658" i="1" s="1"/>
  <c r="O654" i="1"/>
  <c r="P654" i="1" s="1"/>
  <c r="N655" i="1"/>
  <c r="X653" i="1"/>
  <c r="B653" i="1" s="1"/>
  <c r="X654" i="1"/>
  <c r="X655" i="1"/>
  <c r="M658" i="1"/>
  <c r="T1032" i="1"/>
  <c r="Z710" i="1"/>
  <c r="C710" i="1"/>
  <c r="J659" i="1"/>
  <c r="K659" i="1" s="1"/>
  <c r="E659" i="1" s="1"/>
  <c r="I660" i="1"/>
  <c r="A711" i="1"/>
  <c r="Q711" i="1" s="1"/>
  <c r="R711" i="1" s="1"/>
  <c r="S711" i="1" s="1"/>
  <c r="H710" i="1"/>
  <c r="U658" i="1"/>
  <c r="W658" i="1" s="1"/>
  <c r="B654" i="1" l="1"/>
  <c r="L658" i="1"/>
  <c r="G658" i="1"/>
  <c r="D659" i="1"/>
  <c r="F659" i="1" s="1"/>
  <c r="O655" i="1"/>
  <c r="P655" i="1" s="1"/>
  <c r="B655" i="1" s="1"/>
  <c r="N656" i="1"/>
  <c r="M659" i="1"/>
  <c r="U659" i="1"/>
  <c r="W659" i="1" s="1"/>
  <c r="T1033" i="1"/>
  <c r="Z711" i="1"/>
  <c r="C711" i="1"/>
  <c r="H711" i="1"/>
  <c r="A712" i="1"/>
  <c r="Q712" i="1" s="1"/>
  <c r="R712" i="1" s="1"/>
  <c r="S712" i="1" s="1"/>
  <c r="J660" i="1"/>
  <c r="K660" i="1" s="1"/>
  <c r="E660" i="1" s="1"/>
  <c r="I661" i="1"/>
  <c r="L659" i="1" l="1"/>
  <c r="G659" i="1"/>
  <c r="D660" i="1"/>
  <c r="F660" i="1" s="1"/>
  <c r="O656" i="1"/>
  <c r="P656" i="1" s="1"/>
  <c r="X656" i="1" s="1"/>
  <c r="B656" i="1" s="1"/>
  <c r="N657" i="1"/>
  <c r="M660" i="1"/>
  <c r="M661" i="1" s="1"/>
  <c r="U660" i="1"/>
  <c r="W660" i="1" s="1"/>
  <c r="Z712" i="1"/>
  <c r="C712" i="1"/>
  <c r="J661" i="1"/>
  <c r="K661" i="1" s="1"/>
  <c r="E661" i="1" s="1"/>
  <c r="I662" i="1"/>
  <c r="A713" i="1"/>
  <c r="Q713" i="1" s="1"/>
  <c r="R713" i="1" s="1"/>
  <c r="S713" i="1" s="1"/>
  <c r="H712" i="1"/>
  <c r="T1034" i="1"/>
  <c r="L660" i="1" l="1"/>
  <c r="G660" i="1"/>
  <c r="D661" i="1"/>
  <c r="F661" i="1" s="1"/>
  <c r="O657" i="1"/>
  <c r="P657" i="1" s="1"/>
  <c r="X657" i="1" s="1"/>
  <c r="B657" i="1" s="1"/>
  <c r="N658" i="1"/>
  <c r="U661" i="1"/>
  <c r="W661" i="1" s="1"/>
  <c r="A714" i="1"/>
  <c r="Q714" i="1" s="1"/>
  <c r="R714" i="1" s="1"/>
  <c r="S714" i="1" s="1"/>
  <c r="H713" i="1"/>
  <c r="M662" i="1"/>
  <c r="J662" i="1"/>
  <c r="K662" i="1" s="1"/>
  <c r="E662" i="1" s="1"/>
  <c r="I663" i="1"/>
  <c r="T1035" i="1"/>
  <c r="Z713" i="1"/>
  <c r="C713" i="1"/>
  <c r="G661" i="1" l="1"/>
  <c r="L661" i="1"/>
  <c r="D662" i="1"/>
  <c r="F662" i="1" s="1"/>
  <c r="O658" i="1"/>
  <c r="P658" i="1" s="1"/>
  <c r="X658" i="1" s="1"/>
  <c r="B658" i="1" s="1"/>
  <c r="N659" i="1"/>
  <c r="T1036" i="1"/>
  <c r="C714" i="1"/>
  <c r="Z714" i="1"/>
  <c r="J663" i="1"/>
  <c r="K663" i="1" s="1"/>
  <c r="E663" i="1" s="1"/>
  <c r="M663" i="1"/>
  <c r="I664" i="1"/>
  <c r="A715" i="1"/>
  <c r="Q715" i="1" s="1"/>
  <c r="R715" i="1" s="1"/>
  <c r="S715" i="1" s="1"/>
  <c r="H714" i="1"/>
  <c r="U662" i="1"/>
  <c r="W662" i="1" s="1"/>
  <c r="G662" i="1" l="1"/>
  <c r="L662" i="1"/>
  <c r="D663" i="1"/>
  <c r="F663" i="1" s="1"/>
  <c r="N660" i="1"/>
  <c r="O659" i="1"/>
  <c r="P659" i="1" s="1"/>
  <c r="X659" i="1" s="1"/>
  <c r="B659" i="1" s="1"/>
  <c r="Z715" i="1"/>
  <c r="C715" i="1"/>
  <c r="H715" i="1"/>
  <c r="A716" i="1"/>
  <c r="Q716" i="1" s="1"/>
  <c r="R716" i="1" s="1"/>
  <c r="S716" i="1" s="1"/>
  <c r="J664" i="1"/>
  <c r="K664" i="1" s="1"/>
  <c r="E664" i="1" s="1"/>
  <c r="M664" i="1"/>
  <c r="I665" i="1"/>
  <c r="U663" i="1"/>
  <c r="W663" i="1" s="1"/>
  <c r="T1037" i="1"/>
  <c r="L663" i="1" l="1"/>
  <c r="G663" i="1"/>
  <c r="D664" i="1"/>
  <c r="F664" i="1" s="1"/>
  <c r="O660" i="1"/>
  <c r="P660" i="1" s="1"/>
  <c r="X660" i="1" s="1"/>
  <c r="B660" i="1" s="1"/>
  <c r="N661" i="1"/>
  <c r="T1038" i="1"/>
  <c r="J665" i="1"/>
  <c r="K665" i="1" s="1"/>
  <c r="E665" i="1" s="1"/>
  <c r="M665" i="1"/>
  <c r="I666" i="1"/>
  <c r="U664" i="1"/>
  <c r="W664" i="1" s="1"/>
  <c r="Z716" i="1"/>
  <c r="C716" i="1"/>
  <c r="A717" i="1"/>
  <c r="Q717" i="1" s="1"/>
  <c r="R717" i="1" s="1"/>
  <c r="S717" i="1" s="1"/>
  <c r="H716" i="1"/>
  <c r="L664" i="1" l="1"/>
  <c r="G664" i="1"/>
  <c r="D665" i="1"/>
  <c r="F665" i="1" s="1"/>
  <c r="O661" i="1"/>
  <c r="P661" i="1" s="1"/>
  <c r="X661" i="1" s="1"/>
  <c r="B661" i="1" s="1"/>
  <c r="N662" i="1"/>
  <c r="U665" i="1"/>
  <c r="W665" i="1" s="1"/>
  <c r="M666" i="1"/>
  <c r="J666" i="1"/>
  <c r="K666" i="1" s="1"/>
  <c r="E666" i="1" s="1"/>
  <c r="I667" i="1"/>
  <c r="Z717" i="1"/>
  <c r="C717" i="1"/>
  <c r="A718" i="1"/>
  <c r="Q718" i="1" s="1"/>
  <c r="R718" i="1" s="1"/>
  <c r="S718" i="1" s="1"/>
  <c r="H717" i="1"/>
  <c r="T1039" i="1"/>
  <c r="L665" i="1" l="1"/>
  <c r="G665" i="1"/>
  <c r="D666" i="1"/>
  <c r="F666" i="1" s="1"/>
  <c r="N663" i="1"/>
  <c r="O662" i="1"/>
  <c r="P662" i="1" s="1"/>
  <c r="X662" i="1" s="1"/>
  <c r="B662" i="1" s="1"/>
  <c r="U666" i="1"/>
  <c r="W666" i="1" s="1"/>
  <c r="T1040" i="1"/>
  <c r="A719" i="1"/>
  <c r="Q719" i="1" s="1"/>
  <c r="R719" i="1" s="1"/>
  <c r="S719" i="1" s="1"/>
  <c r="H718" i="1"/>
  <c r="J667" i="1"/>
  <c r="K667" i="1" s="1"/>
  <c r="E667" i="1" s="1"/>
  <c r="M667" i="1"/>
  <c r="I668" i="1"/>
  <c r="C718" i="1"/>
  <c r="Z718" i="1"/>
  <c r="L666" i="1" l="1"/>
  <c r="G666" i="1"/>
  <c r="D667" i="1"/>
  <c r="F667" i="1" s="1"/>
  <c r="O663" i="1"/>
  <c r="P663" i="1" s="1"/>
  <c r="X663" i="1" s="1"/>
  <c r="B663" i="1" s="1"/>
  <c r="N664" i="1"/>
  <c r="U667" i="1"/>
  <c r="W667" i="1" s="1"/>
  <c r="T1041" i="1"/>
  <c r="J668" i="1"/>
  <c r="K668" i="1" s="1"/>
  <c r="E668" i="1" s="1"/>
  <c r="M668" i="1"/>
  <c r="I669" i="1"/>
  <c r="Z719" i="1"/>
  <c r="C719" i="1"/>
  <c r="H719" i="1"/>
  <c r="A720" i="1"/>
  <c r="Q720" i="1" s="1"/>
  <c r="R720" i="1" s="1"/>
  <c r="S720" i="1" s="1"/>
  <c r="L667" i="1" l="1"/>
  <c r="G667" i="1"/>
  <c r="D668" i="1"/>
  <c r="F668" i="1" s="1"/>
  <c r="O664" i="1"/>
  <c r="P664" i="1" s="1"/>
  <c r="X664" i="1" s="1"/>
  <c r="B664" i="1" s="1"/>
  <c r="N665" i="1"/>
  <c r="A721" i="1"/>
  <c r="Q721" i="1" s="1"/>
  <c r="R721" i="1" s="1"/>
  <c r="S721" i="1" s="1"/>
  <c r="H720" i="1"/>
  <c r="U668" i="1"/>
  <c r="W668" i="1" s="1"/>
  <c r="Z720" i="1"/>
  <c r="C720" i="1"/>
  <c r="J669" i="1"/>
  <c r="K669" i="1" s="1"/>
  <c r="E669" i="1" s="1"/>
  <c r="M669" i="1"/>
  <c r="I670" i="1"/>
  <c r="T1042" i="1"/>
  <c r="L668" i="1" l="1"/>
  <c r="G668" i="1"/>
  <c r="D669" i="1"/>
  <c r="F669" i="1" s="1"/>
  <c r="N666" i="1"/>
  <c r="O665" i="1"/>
  <c r="P665" i="1" s="1"/>
  <c r="X665" i="1" s="1"/>
  <c r="B665" i="1" s="1"/>
  <c r="U669" i="1"/>
  <c r="W669" i="1" s="1"/>
  <c r="T1043" i="1"/>
  <c r="Z721" i="1"/>
  <c r="C721" i="1"/>
  <c r="M670" i="1"/>
  <c r="J670" i="1"/>
  <c r="K670" i="1" s="1"/>
  <c r="E670" i="1" s="1"/>
  <c r="I671" i="1"/>
  <c r="A722" i="1"/>
  <c r="Q722" i="1" s="1"/>
  <c r="R722" i="1" s="1"/>
  <c r="S722" i="1" s="1"/>
  <c r="H721" i="1"/>
  <c r="L669" i="1" l="1"/>
  <c r="G669" i="1"/>
  <c r="D670" i="1"/>
  <c r="F670" i="1" s="1"/>
  <c r="N667" i="1"/>
  <c r="O666" i="1"/>
  <c r="P666" i="1" s="1"/>
  <c r="X666" i="1" s="1"/>
  <c r="B666" i="1" s="1"/>
  <c r="Z722" i="1"/>
  <c r="C722" i="1"/>
  <c r="J671" i="1"/>
  <c r="K671" i="1" s="1"/>
  <c r="E671" i="1" s="1"/>
  <c r="M671" i="1"/>
  <c r="I672" i="1"/>
  <c r="U670" i="1"/>
  <c r="W670" i="1" s="1"/>
  <c r="T1044" i="1"/>
  <c r="A723" i="1"/>
  <c r="Q723" i="1" s="1"/>
  <c r="R723" i="1" s="1"/>
  <c r="S723" i="1" s="1"/>
  <c r="H722" i="1"/>
  <c r="L670" i="1" l="1"/>
  <c r="G670" i="1"/>
  <c r="D671" i="1"/>
  <c r="F671" i="1" s="1"/>
  <c r="N668" i="1"/>
  <c r="O667" i="1"/>
  <c r="P667" i="1" s="1"/>
  <c r="X667" i="1" s="1"/>
  <c r="B667" i="1" s="1"/>
  <c r="J672" i="1"/>
  <c r="K672" i="1" s="1"/>
  <c r="E672" i="1" s="1"/>
  <c r="M672" i="1"/>
  <c r="I673" i="1"/>
  <c r="Z723" i="1"/>
  <c r="C723" i="1"/>
  <c r="U671" i="1"/>
  <c r="W671" i="1" s="1"/>
  <c r="H723" i="1"/>
  <c r="A724" i="1"/>
  <c r="Q724" i="1" s="1"/>
  <c r="R724" i="1" s="1"/>
  <c r="S724" i="1" s="1"/>
  <c r="T1045" i="1"/>
  <c r="L671" i="1" l="1"/>
  <c r="G671" i="1"/>
  <c r="D672" i="1"/>
  <c r="F672" i="1" s="1"/>
  <c r="O668" i="1"/>
  <c r="P668" i="1" s="1"/>
  <c r="X668" i="1" s="1"/>
  <c r="B668" i="1" s="1"/>
  <c r="N669" i="1"/>
  <c r="T1046" i="1"/>
  <c r="A725" i="1"/>
  <c r="Q725" i="1" s="1"/>
  <c r="R725" i="1" s="1"/>
  <c r="S725" i="1" s="1"/>
  <c r="H724" i="1"/>
  <c r="J673" i="1"/>
  <c r="K673" i="1" s="1"/>
  <c r="E673" i="1" s="1"/>
  <c r="M673" i="1"/>
  <c r="I674" i="1"/>
  <c r="Z724" i="1"/>
  <c r="C724" i="1"/>
  <c r="U672" i="1"/>
  <c r="W672" i="1" s="1"/>
  <c r="L672" i="1" l="1"/>
  <c r="G672" i="1"/>
  <c r="D673" i="1"/>
  <c r="F673" i="1" s="1"/>
  <c r="O669" i="1"/>
  <c r="P669" i="1" s="1"/>
  <c r="X669" i="1" s="1"/>
  <c r="B669" i="1" s="1"/>
  <c r="N670" i="1"/>
  <c r="M674" i="1"/>
  <c r="J674" i="1"/>
  <c r="K674" i="1" s="1"/>
  <c r="E674" i="1" s="1"/>
  <c r="I675" i="1"/>
  <c r="Z725" i="1"/>
  <c r="C725" i="1"/>
  <c r="A726" i="1"/>
  <c r="Q726" i="1" s="1"/>
  <c r="R726" i="1" s="1"/>
  <c r="S726" i="1" s="1"/>
  <c r="H725" i="1"/>
  <c r="U673" i="1"/>
  <c r="W673" i="1" s="1"/>
  <c r="T1047" i="1"/>
  <c r="L673" i="1" l="1"/>
  <c r="D674" i="1"/>
  <c r="F674" i="1" s="1"/>
  <c r="G673" i="1"/>
  <c r="N671" i="1"/>
  <c r="O670" i="1"/>
  <c r="P670" i="1" s="1"/>
  <c r="X670" i="1" s="1"/>
  <c r="B670" i="1" s="1"/>
  <c r="T1048" i="1"/>
  <c r="J675" i="1"/>
  <c r="K675" i="1" s="1"/>
  <c r="E675" i="1" s="1"/>
  <c r="M675" i="1"/>
  <c r="I676" i="1"/>
  <c r="U674" i="1"/>
  <c r="W674" i="1" s="1"/>
  <c r="C726" i="1"/>
  <c r="Z726" i="1"/>
  <c r="A727" i="1"/>
  <c r="Q727" i="1" s="1"/>
  <c r="R727" i="1" s="1"/>
  <c r="S727" i="1" s="1"/>
  <c r="H726" i="1"/>
  <c r="L674" i="1" l="1"/>
  <c r="G674" i="1"/>
  <c r="D675" i="1"/>
  <c r="F675" i="1" s="1"/>
  <c r="N672" i="1"/>
  <c r="O671" i="1"/>
  <c r="P671" i="1" s="1"/>
  <c r="X671" i="1" s="1"/>
  <c r="B671" i="1" s="1"/>
  <c r="U675" i="1"/>
  <c r="W675" i="1" s="1"/>
  <c r="T1049" i="1"/>
  <c r="C727" i="1"/>
  <c r="Z727" i="1"/>
  <c r="A728" i="1"/>
  <c r="Q728" i="1" s="1"/>
  <c r="R728" i="1" s="1"/>
  <c r="S728" i="1" s="1"/>
  <c r="H727" i="1"/>
  <c r="J676" i="1"/>
  <c r="K676" i="1" s="1"/>
  <c r="E676" i="1" s="1"/>
  <c r="M676" i="1"/>
  <c r="I677" i="1"/>
  <c r="L675" i="1" l="1"/>
  <c r="G675" i="1"/>
  <c r="D676" i="1"/>
  <c r="F676" i="1" s="1"/>
  <c r="N673" i="1"/>
  <c r="O672" i="1"/>
  <c r="P672" i="1" s="1"/>
  <c r="X672" i="1" s="1"/>
  <c r="B672" i="1" s="1"/>
  <c r="U676" i="1"/>
  <c r="W676" i="1" s="1"/>
  <c r="T1050" i="1"/>
  <c r="C728" i="1"/>
  <c r="Z728" i="1"/>
  <c r="J677" i="1"/>
  <c r="K677" i="1" s="1"/>
  <c r="E677" i="1" s="1"/>
  <c r="M677" i="1"/>
  <c r="I678" i="1"/>
  <c r="A729" i="1"/>
  <c r="Q729" i="1" s="1"/>
  <c r="R729" i="1" s="1"/>
  <c r="S729" i="1" s="1"/>
  <c r="H728" i="1"/>
  <c r="L676" i="1" l="1"/>
  <c r="G676" i="1"/>
  <c r="D677" i="1"/>
  <c r="F677" i="1" s="1"/>
  <c r="O673" i="1"/>
  <c r="P673" i="1" s="1"/>
  <c r="X673" i="1" s="1"/>
  <c r="B673" i="1" s="1"/>
  <c r="N674" i="1"/>
  <c r="M678" i="1"/>
  <c r="J678" i="1"/>
  <c r="K678" i="1" s="1"/>
  <c r="E678" i="1" s="1"/>
  <c r="I679" i="1"/>
  <c r="T1051" i="1"/>
  <c r="U677" i="1"/>
  <c r="W677" i="1" s="1"/>
  <c r="Z729" i="1"/>
  <c r="C729" i="1"/>
  <c r="H729" i="1"/>
  <c r="A730" i="1"/>
  <c r="Q730" i="1" s="1"/>
  <c r="R730" i="1" s="1"/>
  <c r="S730" i="1" s="1"/>
  <c r="L677" i="1" l="1"/>
  <c r="G677" i="1"/>
  <c r="D678" i="1"/>
  <c r="F678" i="1" s="1"/>
  <c r="N675" i="1"/>
  <c r="O674" i="1"/>
  <c r="P674" i="1" s="1"/>
  <c r="X674" i="1" s="1"/>
  <c r="B674" i="1" s="1"/>
  <c r="A731" i="1"/>
  <c r="Q731" i="1" s="1"/>
  <c r="R731" i="1" s="1"/>
  <c r="S731" i="1" s="1"/>
  <c r="H730" i="1"/>
  <c r="J679" i="1"/>
  <c r="K679" i="1" s="1"/>
  <c r="E679" i="1" s="1"/>
  <c r="M679" i="1"/>
  <c r="I680" i="1"/>
  <c r="U678" i="1"/>
  <c r="W678" i="1" s="1"/>
  <c r="T1052" i="1"/>
  <c r="Z730" i="1"/>
  <c r="C730" i="1"/>
  <c r="L678" i="1" l="1"/>
  <c r="G678" i="1"/>
  <c r="D679" i="1"/>
  <c r="F679" i="1" s="1"/>
  <c r="O675" i="1"/>
  <c r="P675" i="1" s="1"/>
  <c r="X675" i="1" s="1"/>
  <c r="B675" i="1" s="1"/>
  <c r="N676" i="1"/>
  <c r="U679" i="1"/>
  <c r="W679" i="1" s="1"/>
  <c r="Z731" i="1"/>
  <c r="C731" i="1"/>
  <c r="T1053" i="1"/>
  <c r="J680" i="1"/>
  <c r="K680" i="1" s="1"/>
  <c r="E680" i="1" s="1"/>
  <c r="M680" i="1"/>
  <c r="I681" i="1"/>
  <c r="A732" i="1"/>
  <c r="Q732" i="1" s="1"/>
  <c r="R732" i="1" s="1"/>
  <c r="S732" i="1" s="1"/>
  <c r="H731" i="1"/>
  <c r="L679" i="1" l="1"/>
  <c r="G679" i="1"/>
  <c r="D680" i="1"/>
  <c r="F680" i="1" s="1"/>
  <c r="O676" i="1"/>
  <c r="P676" i="1" s="1"/>
  <c r="X676" i="1" s="1"/>
  <c r="B676" i="1" s="1"/>
  <c r="N677" i="1"/>
  <c r="T1054" i="1"/>
  <c r="U680" i="1"/>
  <c r="W680" i="1" s="1"/>
  <c r="Z732" i="1"/>
  <c r="C732" i="1"/>
  <c r="A733" i="1"/>
  <c r="Q733" i="1" s="1"/>
  <c r="R733" i="1" s="1"/>
  <c r="S733" i="1" s="1"/>
  <c r="H732" i="1"/>
  <c r="J681" i="1"/>
  <c r="K681" i="1" s="1"/>
  <c r="E681" i="1" s="1"/>
  <c r="M681" i="1"/>
  <c r="I682" i="1"/>
  <c r="L680" i="1" l="1"/>
  <c r="G680" i="1"/>
  <c r="D681" i="1"/>
  <c r="F681" i="1" s="1"/>
  <c r="O677" i="1"/>
  <c r="P677" i="1" s="1"/>
  <c r="X677" i="1" s="1"/>
  <c r="B677" i="1" s="1"/>
  <c r="N678" i="1"/>
  <c r="U681" i="1"/>
  <c r="W681" i="1" s="1"/>
  <c r="Z733" i="1"/>
  <c r="C733" i="1"/>
  <c r="J682" i="1"/>
  <c r="K682" i="1" s="1"/>
  <c r="E682" i="1" s="1"/>
  <c r="I683" i="1"/>
  <c r="H733" i="1"/>
  <c r="A734" i="1"/>
  <c r="Q734" i="1" s="1"/>
  <c r="R734" i="1" s="1"/>
  <c r="S734" i="1" s="1"/>
  <c r="T1055" i="1"/>
  <c r="L681" i="1" l="1"/>
  <c r="M682" i="1" s="1"/>
  <c r="G681" i="1"/>
  <c r="D682" i="1"/>
  <c r="F682" i="1" s="1"/>
  <c r="N679" i="1"/>
  <c r="O678" i="1"/>
  <c r="P678" i="1" s="1"/>
  <c r="X678" i="1" s="1"/>
  <c r="B678" i="1" s="1"/>
  <c r="T1056" i="1"/>
  <c r="A735" i="1"/>
  <c r="Q735" i="1" s="1"/>
  <c r="R735" i="1" s="1"/>
  <c r="S735" i="1" s="1"/>
  <c r="H734" i="1"/>
  <c r="U682" i="1"/>
  <c r="W682" i="1" s="1"/>
  <c r="Z734" i="1"/>
  <c r="C734" i="1"/>
  <c r="J683" i="1"/>
  <c r="K683" i="1" s="1"/>
  <c r="E683" i="1" s="1"/>
  <c r="I684" i="1"/>
  <c r="L682" i="1" l="1"/>
  <c r="G682" i="1"/>
  <c r="N680" i="1"/>
  <c r="O679" i="1"/>
  <c r="P679" i="1" s="1"/>
  <c r="X679" i="1" s="1"/>
  <c r="B679" i="1" s="1"/>
  <c r="D683" i="1"/>
  <c r="F683" i="1" s="1"/>
  <c r="M683" i="1"/>
  <c r="Z735" i="1"/>
  <c r="C735" i="1"/>
  <c r="J684" i="1"/>
  <c r="K684" i="1" s="1"/>
  <c r="E684" i="1" s="1"/>
  <c r="I685" i="1"/>
  <c r="A736" i="1"/>
  <c r="Q736" i="1" s="1"/>
  <c r="R736" i="1" s="1"/>
  <c r="S736" i="1" s="1"/>
  <c r="H735" i="1"/>
  <c r="U683" i="1"/>
  <c r="W683" i="1" s="1"/>
  <c r="T1057" i="1"/>
  <c r="L683" i="1" l="1"/>
  <c r="D684" i="1"/>
  <c r="F684" i="1" s="1"/>
  <c r="M684" i="1"/>
  <c r="M685" i="1" s="1"/>
  <c r="G683" i="1"/>
  <c r="N681" i="1"/>
  <c r="O680" i="1"/>
  <c r="P680" i="1" s="1"/>
  <c r="X680" i="1" s="1"/>
  <c r="B680" i="1" s="1"/>
  <c r="J685" i="1"/>
  <c r="K685" i="1" s="1"/>
  <c r="E685" i="1" s="1"/>
  <c r="I686" i="1"/>
  <c r="Z736" i="1"/>
  <c r="C736" i="1"/>
  <c r="U684" i="1"/>
  <c r="W684" i="1" s="1"/>
  <c r="A737" i="1"/>
  <c r="Q737" i="1" s="1"/>
  <c r="R737" i="1" s="1"/>
  <c r="S737" i="1" s="1"/>
  <c r="H736" i="1"/>
  <c r="T1058" i="1"/>
  <c r="L684" i="1" l="1"/>
  <c r="G684" i="1"/>
  <c r="D685" i="1"/>
  <c r="F685" i="1" s="1"/>
  <c r="O681" i="1"/>
  <c r="P681" i="1" s="1"/>
  <c r="X681" i="1" s="1"/>
  <c r="B681" i="1" s="1"/>
  <c r="N682" i="1"/>
  <c r="Z737" i="1"/>
  <c r="C737" i="1"/>
  <c r="H737" i="1"/>
  <c r="A738" i="1"/>
  <c r="Q738" i="1" s="1"/>
  <c r="R738" i="1" s="1"/>
  <c r="S738" i="1" s="1"/>
  <c r="T1059" i="1"/>
  <c r="M686" i="1"/>
  <c r="J686" i="1"/>
  <c r="K686" i="1" s="1"/>
  <c r="E686" i="1" s="1"/>
  <c r="I687" i="1"/>
  <c r="U685" i="1"/>
  <c r="W685" i="1" s="1"/>
  <c r="L685" i="1" l="1"/>
  <c r="G685" i="1"/>
  <c r="D686" i="1"/>
  <c r="F686" i="1" s="1"/>
  <c r="O682" i="1"/>
  <c r="P682" i="1" s="1"/>
  <c r="X682" i="1" s="1"/>
  <c r="B682" i="1" s="1"/>
  <c r="N683" i="1"/>
  <c r="U686" i="1"/>
  <c r="W686" i="1" s="1"/>
  <c r="A739" i="1"/>
  <c r="Q739" i="1" s="1"/>
  <c r="R739" i="1" s="1"/>
  <c r="S739" i="1" s="1"/>
  <c r="H738" i="1"/>
  <c r="M687" i="1"/>
  <c r="J687" i="1"/>
  <c r="K687" i="1" s="1"/>
  <c r="E687" i="1" s="1"/>
  <c r="I688" i="1"/>
  <c r="T1060" i="1"/>
  <c r="Z738" i="1"/>
  <c r="C738" i="1"/>
  <c r="G686" i="1" l="1"/>
  <c r="L686" i="1"/>
  <c r="D687" i="1"/>
  <c r="F687" i="1" s="1"/>
  <c r="O683" i="1"/>
  <c r="P683" i="1" s="1"/>
  <c r="X683" i="1" s="1"/>
  <c r="B683" i="1" s="1"/>
  <c r="N684" i="1"/>
  <c r="M688" i="1"/>
  <c r="J688" i="1"/>
  <c r="K688" i="1" s="1"/>
  <c r="E688" i="1" s="1"/>
  <c r="I689" i="1"/>
  <c r="Z739" i="1"/>
  <c r="C739" i="1"/>
  <c r="U687" i="1"/>
  <c r="W687" i="1" s="1"/>
  <c r="A740" i="1"/>
  <c r="Q740" i="1" s="1"/>
  <c r="R740" i="1" s="1"/>
  <c r="S740" i="1" s="1"/>
  <c r="H739" i="1"/>
  <c r="T1061" i="1"/>
  <c r="L687" i="1" l="1"/>
  <c r="G687" i="1"/>
  <c r="D688" i="1"/>
  <c r="F688" i="1" s="1"/>
  <c r="O684" i="1"/>
  <c r="P684" i="1" s="1"/>
  <c r="X684" i="1" s="1"/>
  <c r="B684" i="1" s="1"/>
  <c r="N685" i="1"/>
  <c r="C740" i="1"/>
  <c r="Z740" i="1"/>
  <c r="J689" i="1"/>
  <c r="K689" i="1" s="1"/>
  <c r="E689" i="1" s="1"/>
  <c r="M689" i="1"/>
  <c r="I690" i="1"/>
  <c r="U688" i="1"/>
  <c r="W688" i="1" s="1"/>
  <c r="A741" i="1"/>
  <c r="Q741" i="1" s="1"/>
  <c r="R741" i="1" s="1"/>
  <c r="S741" i="1" s="1"/>
  <c r="H740" i="1"/>
  <c r="T1062" i="1"/>
  <c r="L688" i="1" l="1"/>
  <c r="G688" i="1"/>
  <c r="D689" i="1"/>
  <c r="F689" i="1" s="1"/>
  <c r="N686" i="1"/>
  <c r="O685" i="1"/>
  <c r="P685" i="1" s="1"/>
  <c r="X685" i="1" s="1"/>
  <c r="B685" i="1" s="1"/>
  <c r="U689" i="1"/>
  <c r="W689" i="1" s="1"/>
  <c r="Z741" i="1"/>
  <c r="C741" i="1"/>
  <c r="T1063" i="1"/>
  <c r="H741" i="1"/>
  <c r="A742" i="1"/>
  <c r="Q742" i="1" s="1"/>
  <c r="R742" i="1" s="1"/>
  <c r="S742" i="1" s="1"/>
  <c r="J690" i="1"/>
  <c r="K690" i="1" s="1"/>
  <c r="E690" i="1" s="1"/>
  <c r="M690" i="1"/>
  <c r="I691" i="1"/>
  <c r="L689" i="1" l="1"/>
  <c r="G689" i="1"/>
  <c r="D690" i="1"/>
  <c r="F690" i="1" s="1"/>
  <c r="O686" i="1"/>
  <c r="P686" i="1" s="1"/>
  <c r="X686" i="1" s="1"/>
  <c r="B686" i="1" s="1"/>
  <c r="N687" i="1"/>
  <c r="T1064" i="1"/>
  <c r="U690" i="1"/>
  <c r="W690" i="1" s="1"/>
  <c r="Z742" i="1"/>
  <c r="C742" i="1"/>
  <c r="A743" i="1"/>
  <c r="Q743" i="1" s="1"/>
  <c r="R743" i="1" s="1"/>
  <c r="S743" i="1" s="1"/>
  <c r="H742" i="1"/>
  <c r="J691" i="1"/>
  <c r="K691" i="1" s="1"/>
  <c r="E691" i="1" s="1"/>
  <c r="M691" i="1"/>
  <c r="I692" i="1"/>
  <c r="G690" i="1" l="1"/>
  <c r="L690" i="1"/>
  <c r="D691" i="1"/>
  <c r="F691" i="1" s="1"/>
  <c r="N688" i="1"/>
  <c r="O687" i="1"/>
  <c r="P687" i="1" s="1"/>
  <c r="X687" i="1" s="1"/>
  <c r="B687" i="1" s="1"/>
  <c r="Z743" i="1"/>
  <c r="C743" i="1"/>
  <c r="U691" i="1"/>
  <c r="W691" i="1" s="1"/>
  <c r="M692" i="1"/>
  <c r="J692" i="1"/>
  <c r="K692" i="1" s="1"/>
  <c r="E692" i="1" s="1"/>
  <c r="I693" i="1"/>
  <c r="A744" i="1"/>
  <c r="Q744" i="1" s="1"/>
  <c r="R744" i="1" s="1"/>
  <c r="S744" i="1" s="1"/>
  <c r="H743" i="1"/>
  <c r="T1065" i="1"/>
  <c r="L691" i="1" l="1"/>
  <c r="G691" i="1"/>
  <c r="D692" i="1"/>
  <c r="F692" i="1" s="1"/>
  <c r="N689" i="1"/>
  <c r="O688" i="1"/>
  <c r="P688" i="1" s="1"/>
  <c r="X688" i="1" s="1"/>
  <c r="B688" i="1" s="1"/>
  <c r="C744" i="1"/>
  <c r="Z744" i="1"/>
  <c r="A745" i="1"/>
  <c r="Q745" i="1" s="1"/>
  <c r="R745" i="1" s="1"/>
  <c r="S745" i="1" s="1"/>
  <c r="H744" i="1"/>
  <c r="J693" i="1"/>
  <c r="K693" i="1" s="1"/>
  <c r="E693" i="1" s="1"/>
  <c r="M693" i="1"/>
  <c r="I694" i="1"/>
  <c r="U692" i="1"/>
  <c r="W692" i="1" s="1"/>
  <c r="T1066" i="1"/>
  <c r="G692" i="1" l="1"/>
  <c r="L692" i="1"/>
  <c r="D693" i="1"/>
  <c r="F693" i="1" s="1"/>
  <c r="N690" i="1"/>
  <c r="O689" i="1"/>
  <c r="P689" i="1" s="1"/>
  <c r="X689" i="1" s="1"/>
  <c r="B689" i="1" s="1"/>
  <c r="U693" i="1"/>
  <c r="W693" i="1" s="1"/>
  <c r="T1067" i="1"/>
  <c r="J694" i="1"/>
  <c r="K694" i="1" s="1"/>
  <c r="E694" i="1" s="1"/>
  <c r="M694" i="1"/>
  <c r="I695" i="1"/>
  <c r="Z745" i="1"/>
  <c r="C745" i="1"/>
  <c r="H745" i="1"/>
  <c r="A746" i="1"/>
  <c r="Q746" i="1" s="1"/>
  <c r="R746" i="1" s="1"/>
  <c r="S746" i="1" s="1"/>
  <c r="L693" i="1" l="1"/>
  <c r="G693" i="1"/>
  <c r="D694" i="1"/>
  <c r="F694" i="1" s="1"/>
  <c r="N691" i="1"/>
  <c r="O690" i="1"/>
  <c r="P690" i="1" s="1"/>
  <c r="X690" i="1" s="1"/>
  <c r="B690" i="1" s="1"/>
  <c r="J695" i="1"/>
  <c r="K695" i="1" s="1"/>
  <c r="E695" i="1" s="1"/>
  <c r="M695" i="1"/>
  <c r="I696" i="1"/>
  <c r="T1068" i="1"/>
  <c r="Z746" i="1"/>
  <c r="C746" i="1"/>
  <c r="U694" i="1"/>
  <c r="W694" i="1" s="1"/>
  <c r="A747" i="1"/>
  <c r="Q747" i="1" s="1"/>
  <c r="R747" i="1" s="1"/>
  <c r="S747" i="1" s="1"/>
  <c r="H746" i="1"/>
  <c r="L694" i="1" l="1"/>
  <c r="G694" i="1"/>
  <c r="D695" i="1"/>
  <c r="F695" i="1" s="1"/>
  <c r="O691" i="1"/>
  <c r="P691" i="1" s="1"/>
  <c r="X691" i="1" s="1"/>
  <c r="B691" i="1" s="1"/>
  <c r="N692" i="1"/>
  <c r="Z747" i="1"/>
  <c r="C747" i="1"/>
  <c r="U695" i="1"/>
  <c r="W695" i="1" s="1"/>
  <c r="A748" i="1"/>
  <c r="Q748" i="1" s="1"/>
  <c r="R748" i="1" s="1"/>
  <c r="S748" i="1" s="1"/>
  <c r="H747" i="1"/>
  <c r="T1069" i="1"/>
  <c r="M696" i="1"/>
  <c r="J696" i="1"/>
  <c r="K696" i="1" s="1"/>
  <c r="E696" i="1" s="1"/>
  <c r="I697" i="1"/>
  <c r="L695" i="1" l="1"/>
  <c r="G695" i="1"/>
  <c r="D696" i="1"/>
  <c r="F696" i="1" s="1"/>
  <c r="O692" i="1"/>
  <c r="P692" i="1" s="1"/>
  <c r="X692" i="1" s="1"/>
  <c r="B692" i="1" s="1"/>
  <c r="N693" i="1"/>
  <c r="U696" i="1"/>
  <c r="W696" i="1" s="1"/>
  <c r="A749" i="1"/>
  <c r="Q749" i="1" s="1"/>
  <c r="R749" i="1" s="1"/>
  <c r="S749" i="1" s="1"/>
  <c r="H748" i="1"/>
  <c r="J697" i="1"/>
  <c r="K697" i="1" s="1"/>
  <c r="E697" i="1" s="1"/>
  <c r="M697" i="1"/>
  <c r="I698" i="1"/>
  <c r="T1070" i="1"/>
  <c r="Z748" i="1"/>
  <c r="C748" i="1"/>
  <c r="L696" i="1" l="1"/>
  <c r="G696" i="1"/>
  <c r="D697" i="1"/>
  <c r="F697" i="1" s="1"/>
  <c r="O693" i="1"/>
  <c r="P693" i="1" s="1"/>
  <c r="X693" i="1" s="1"/>
  <c r="B693" i="1" s="1"/>
  <c r="N694" i="1"/>
  <c r="J698" i="1"/>
  <c r="K698" i="1" s="1"/>
  <c r="E698" i="1" s="1"/>
  <c r="M698" i="1"/>
  <c r="I699" i="1"/>
  <c r="Z749" i="1"/>
  <c r="C749" i="1"/>
  <c r="H749" i="1"/>
  <c r="A750" i="1"/>
  <c r="Q750" i="1" s="1"/>
  <c r="R750" i="1" s="1"/>
  <c r="S750" i="1" s="1"/>
  <c r="U697" i="1"/>
  <c r="W697" i="1" s="1"/>
  <c r="T1071" i="1"/>
  <c r="G697" i="1" l="1"/>
  <c r="L697" i="1"/>
  <c r="D698" i="1"/>
  <c r="F698" i="1" s="1"/>
  <c r="N695" i="1"/>
  <c r="O694" i="1"/>
  <c r="P694" i="1" s="1"/>
  <c r="X694" i="1" s="1"/>
  <c r="B694" i="1" s="1"/>
  <c r="Z750" i="1"/>
  <c r="C750" i="1"/>
  <c r="J699" i="1"/>
  <c r="K699" i="1" s="1"/>
  <c r="E699" i="1" s="1"/>
  <c r="M699" i="1"/>
  <c r="I700" i="1"/>
  <c r="T1072" i="1"/>
  <c r="A751" i="1"/>
  <c r="Q751" i="1" s="1"/>
  <c r="R751" i="1" s="1"/>
  <c r="S751" i="1" s="1"/>
  <c r="H750" i="1"/>
  <c r="U698" i="1"/>
  <c r="W698" i="1" s="1"/>
  <c r="G698" i="1" l="1"/>
  <c r="L698" i="1"/>
  <c r="D699" i="1"/>
  <c r="F699" i="1" s="1"/>
  <c r="N696" i="1"/>
  <c r="O695" i="1"/>
  <c r="P695" i="1" s="1"/>
  <c r="X695" i="1" s="1"/>
  <c r="B695" i="1" s="1"/>
  <c r="T1073" i="1"/>
  <c r="M700" i="1"/>
  <c r="J700" i="1"/>
  <c r="K700" i="1" s="1"/>
  <c r="E700" i="1" s="1"/>
  <c r="I701" i="1"/>
  <c r="Z751" i="1"/>
  <c r="C751" i="1"/>
  <c r="U699" i="1"/>
  <c r="W699" i="1" s="1"/>
  <c r="A752" i="1"/>
  <c r="Q752" i="1" s="1"/>
  <c r="R752" i="1" s="1"/>
  <c r="S752" i="1" s="1"/>
  <c r="H751" i="1"/>
  <c r="L699" i="1" l="1"/>
  <c r="G699" i="1"/>
  <c r="D700" i="1"/>
  <c r="F700" i="1" s="1"/>
  <c r="N697" i="1"/>
  <c r="O696" i="1"/>
  <c r="P696" i="1" s="1"/>
  <c r="X696" i="1" s="1"/>
  <c r="B696" i="1" s="1"/>
  <c r="Z752" i="1"/>
  <c r="C752" i="1"/>
  <c r="T1074" i="1"/>
  <c r="U700" i="1"/>
  <c r="W700" i="1" s="1"/>
  <c r="A753" i="1"/>
  <c r="Q753" i="1" s="1"/>
  <c r="R753" i="1" s="1"/>
  <c r="S753" i="1" s="1"/>
  <c r="H752" i="1"/>
  <c r="J701" i="1"/>
  <c r="K701" i="1" s="1"/>
  <c r="E701" i="1" s="1"/>
  <c r="M701" i="1"/>
  <c r="I702" i="1"/>
  <c r="L700" i="1" l="1"/>
  <c r="G700" i="1"/>
  <c r="D701" i="1"/>
  <c r="F701" i="1" s="1"/>
  <c r="O697" i="1"/>
  <c r="P697" i="1" s="1"/>
  <c r="X697" i="1" s="1"/>
  <c r="B697" i="1" s="1"/>
  <c r="N698" i="1"/>
  <c r="U701" i="1"/>
  <c r="W701" i="1" s="1"/>
  <c r="H753" i="1"/>
  <c r="A754" i="1"/>
  <c r="Q754" i="1" s="1"/>
  <c r="R754" i="1" s="1"/>
  <c r="S754" i="1" s="1"/>
  <c r="T1075" i="1"/>
  <c r="J702" i="1"/>
  <c r="K702" i="1" s="1"/>
  <c r="E702" i="1" s="1"/>
  <c r="M702" i="1"/>
  <c r="I703" i="1"/>
  <c r="Z753" i="1"/>
  <c r="C753" i="1"/>
  <c r="G701" i="1" l="1"/>
  <c r="L701" i="1"/>
  <c r="D702" i="1"/>
  <c r="F702" i="1" s="1"/>
  <c r="N699" i="1"/>
  <c r="O698" i="1"/>
  <c r="P698" i="1" s="1"/>
  <c r="X698" i="1" s="1"/>
  <c r="B698" i="1" s="1"/>
  <c r="U702" i="1"/>
  <c r="W702" i="1" s="1"/>
  <c r="J703" i="1"/>
  <c r="K703" i="1" s="1"/>
  <c r="E703" i="1" s="1"/>
  <c r="M703" i="1"/>
  <c r="I704" i="1"/>
  <c r="Z754" i="1"/>
  <c r="C754" i="1"/>
  <c r="T1076" i="1"/>
  <c r="A755" i="1"/>
  <c r="Q755" i="1" s="1"/>
  <c r="R755" i="1" s="1"/>
  <c r="S755" i="1" s="1"/>
  <c r="H754" i="1"/>
  <c r="L702" i="1" l="1"/>
  <c r="G702" i="1"/>
  <c r="D703" i="1"/>
  <c r="F703" i="1" s="1"/>
  <c r="N700" i="1"/>
  <c r="O699" i="1"/>
  <c r="P699" i="1" s="1"/>
  <c r="X699" i="1" s="1"/>
  <c r="B699" i="1" s="1"/>
  <c r="Z755" i="1"/>
  <c r="C755" i="1"/>
  <c r="M704" i="1"/>
  <c r="J704" i="1"/>
  <c r="K704" i="1" s="1"/>
  <c r="E704" i="1" s="1"/>
  <c r="I705" i="1"/>
  <c r="A756" i="1"/>
  <c r="Q756" i="1" s="1"/>
  <c r="R756" i="1" s="1"/>
  <c r="S756" i="1" s="1"/>
  <c r="H755" i="1"/>
  <c r="U703" i="1"/>
  <c r="W703" i="1" s="1"/>
  <c r="T1077" i="1"/>
  <c r="L703" i="1" l="1"/>
  <c r="G703" i="1"/>
  <c r="D704" i="1"/>
  <c r="F704" i="1" s="1"/>
  <c r="O700" i="1"/>
  <c r="P700" i="1" s="1"/>
  <c r="X700" i="1" s="1"/>
  <c r="B700" i="1" s="1"/>
  <c r="N701" i="1"/>
  <c r="U704" i="1"/>
  <c r="W704" i="1" s="1"/>
  <c r="C756" i="1"/>
  <c r="Z756" i="1"/>
  <c r="T1078" i="1"/>
  <c r="A757" i="1"/>
  <c r="Q757" i="1" s="1"/>
  <c r="R757" i="1" s="1"/>
  <c r="S757" i="1" s="1"/>
  <c r="H756" i="1"/>
  <c r="J705" i="1"/>
  <c r="K705" i="1" s="1"/>
  <c r="E705" i="1" s="1"/>
  <c r="M705" i="1"/>
  <c r="I706" i="1"/>
  <c r="L704" i="1" l="1"/>
  <c r="G704" i="1"/>
  <c r="D705" i="1"/>
  <c r="F705" i="1" s="1"/>
  <c r="O701" i="1"/>
  <c r="P701" i="1" s="1"/>
  <c r="X701" i="1" s="1"/>
  <c r="B701" i="1" s="1"/>
  <c r="N702" i="1"/>
  <c r="U705" i="1"/>
  <c r="W705" i="1" s="1"/>
  <c r="Z757" i="1"/>
  <c r="C757" i="1"/>
  <c r="H757" i="1"/>
  <c r="A758" i="1"/>
  <c r="Q758" i="1" s="1"/>
  <c r="R758" i="1" s="1"/>
  <c r="S758" i="1" s="1"/>
  <c r="J706" i="1"/>
  <c r="K706" i="1" s="1"/>
  <c r="E706" i="1" s="1"/>
  <c r="M706" i="1"/>
  <c r="I707" i="1"/>
  <c r="T1079" i="1"/>
  <c r="G705" i="1" l="1"/>
  <c r="L705" i="1"/>
  <c r="D706" i="1"/>
  <c r="F706" i="1" s="1"/>
  <c r="O702" i="1"/>
  <c r="P702" i="1" s="1"/>
  <c r="X702" i="1" s="1"/>
  <c r="B702" i="1" s="1"/>
  <c r="N703" i="1"/>
  <c r="U706" i="1"/>
  <c r="W706" i="1" s="1"/>
  <c r="J707" i="1"/>
  <c r="K707" i="1" s="1"/>
  <c r="E707" i="1" s="1"/>
  <c r="M707" i="1"/>
  <c r="I708" i="1"/>
  <c r="T1080" i="1"/>
  <c r="Z758" i="1"/>
  <c r="C758" i="1"/>
  <c r="A759" i="1"/>
  <c r="Q759" i="1" s="1"/>
  <c r="R759" i="1" s="1"/>
  <c r="S759" i="1" s="1"/>
  <c r="H758" i="1"/>
  <c r="L706" i="1" l="1"/>
  <c r="G706" i="1"/>
  <c r="D707" i="1"/>
  <c r="F707" i="1" s="1"/>
  <c r="O703" i="1"/>
  <c r="P703" i="1" s="1"/>
  <c r="X703" i="1" s="1"/>
  <c r="B703" i="1" s="1"/>
  <c r="N704" i="1"/>
  <c r="T1081" i="1"/>
  <c r="Z759" i="1"/>
  <c r="C759" i="1"/>
  <c r="M708" i="1"/>
  <c r="J708" i="1"/>
  <c r="K708" i="1" s="1"/>
  <c r="E708" i="1" s="1"/>
  <c r="I709" i="1"/>
  <c r="A760" i="1"/>
  <c r="Q760" i="1" s="1"/>
  <c r="R760" i="1" s="1"/>
  <c r="S760" i="1" s="1"/>
  <c r="H759" i="1"/>
  <c r="U707" i="1"/>
  <c r="W707" i="1" s="1"/>
  <c r="G707" i="1" l="1"/>
  <c r="L707" i="1"/>
  <c r="D708" i="1"/>
  <c r="F708" i="1" s="1"/>
  <c r="O704" i="1"/>
  <c r="P704" i="1" s="1"/>
  <c r="X704" i="1" s="1"/>
  <c r="B704" i="1" s="1"/>
  <c r="N705" i="1"/>
  <c r="J709" i="1"/>
  <c r="K709" i="1" s="1"/>
  <c r="E709" i="1" s="1"/>
  <c r="M709" i="1"/>
  <c r="I710" i="1"/>
  <c r="U708" i="1"/>
  <c r="W708" i="1" s="1"/>
  <c r="T1082" i="1"/>
  <c r="C760" i="1"/>
  <c r="Z760" i="1"/>
  <c r="A761" i="1"/>
  <c r="Q761" i="1" s="1"/>
  <c r="R761" i="1" s="1"/>
  <c r="S761" i="1" s="1"/>
  <c r="H760" i="1"/>
  <c r="L708" i="1" l="1"/>
  <c r="G708" i="1"/>
  <c r="D709" i="1"/>
  <c r="F709" i="1" s="1"/>
  <c r="N706" i="1"/>
  <c r="O705" i="1"/>
  <c r="P705" i="1" s="1"/>
  <c r="X705" i="1" s="1"/>
  <c r="B705" i="1" s="1"/>
  <c r="H761" i="1"/>
  <c r="A762" i="1"/>
  <c r="Q762" i="1" s="1"/>
  <c r="R762" i="1" s="1"/>
  <c r="S762" i="1" s="1"/>
  <c r="J710" i="1"/>
  <c r="K710" i="1" s="1"/>
  <c r="E710" i="1" s="1"/>
  <c r="M710" i="1"/>
  <c r="I711" i="1"/>
  <c r="Z761" i="1"/>
  <c r="C761" i="1"/>
  <c r="U709" i="1"/>
  <c r="W709" i="1" s="1"/>
  <c r="T1083" i="1"/>
  <c r="L709" i="1" l="1"/>
  <c r="G709" i="1"/>
  <c r="D710" i="1"/>
  <c r="F710" i="1" s="1"/>
  <c r="N707" i="1"/>
  <c r="O706" i="1"/>
  <c r="P706" i="1" s="1"/>
  <c r="X706" i="1" s="1"/>
  <c r="B706" i="1" s="1"/>
  <c r="U710" i="1"/>
  <c r="W710" i="1" s="1"/>
  <c r="Z762" i="1"/>
  <c r="C762" i="1"/>
  <c r="T1084" i="1"/>
  <c r="A763" i="1"/>
  <c r="Q763" i="1" s="1"/>
  <c r="R763" i="1" s="1"/>
  <c r="S763" i="1" s="1"/>
  <c r="H762" i="1"/>
  <c r="J711" i="1"/>
  <c r="K711" i="1" s="1"/>
  <c r="E711" i="1" s="1"/>
  <c r="M711" i="1"/>
  <c r="I712" i="1"/>
  <c r="L710" i="1" l="1"/>
  <c r="G710" i="1"/>
  <c r="D711" i="1"/>
  <c r="F711" i="1" s="1"/>
  <c r="N708" i="1"/>
  <c r="O707" i="1"/>
  <c r="P707" i="1" s="1"/>
  <c r="X707" i="1" s="1"/>
  <c r="B707" i="1" s="1"/>
  <c r="U711" i="1"/>
  <c r="W711" i="1" s="1"/>
  <c r="T1085" i="1"/>
  <c r="Z763" i="1"/>
  <c r="C763" i="1"/>
  <c r="M712" i="1"/>
  <c r="J712" i="1"/>
  <c r="K712" i="1" s="1"/>
  <c r="E712" i="1" s="1"/>
  <c r="I713" i="1"/>
  <c r="A764" i="1"/>
  <c r="Q764" i="1" s="1"/>
  <c r="R764" i="1" s="1"/>
  <c r="S764" i="1" s="1"/>
  <c r="H763" i="1"/>
  <c r="L711" i="1" l="1"/>
  <c r="G711" i="1"/>
  <c r="D712" i="1"/>
  <c r="F712" i="1" s="1"/>
  <c r="O708" i="1"/>
  <c r="P708" i="1" s="1"/>
  <c r="X708" i="1" s="1"/>
  <c r="B708" i="1" s="1"/>
  <c r="N709" i="1"/>
  <c r="J713" i="1"/>
  <c r="K713" i="1" s="1"/>
  <c r="E713" i="1" s="1"/>
  <c r="I714" i="1"/>
  <c r="U712" i="1"/>
  <c r="W712" i="1" s="1"/>
  <c r="T1086" i="1"/>
  <c r="C764" i="1"/>
  <c r="Z764" i="1"/>
  <c r="A765" i="1"/>
  <c r="Q765" i="1" s="1"/>
  <c r="R765" i="1" s="1"/>
  <c r="S765" i="1" s="1"/>
  <c r="H764" i="1"/>
  <c r="G712" i="1" l="1"/>
  <c r="L712" i="1"/>
  <c r="M713" i="1" s="1"/>
  <c r="N710" i="1"/>
  <c r="O709" i="1"/>
  <c r="P709" i="1" s="1"/>
  <c r="X709" i="1" s="1"/>
  <c r="B709" i="1" s="1"/>
  <c r="D713" i="1"/>
  <c r="F713" i="1" s="1"/>
  <c r="Z765" i="1"/>
  <c r="C765" i="1"/>
  <c r="J714" i="1"/>
  <c r="K714" i="1" s="1"/>
  <c r="E714" i="1" s="1"/>
  <c r="I715" i="1"/>
  <c r="H765" i="1"/>
  <c r="A766" i="1"/>
  <c r="Q766" i="1" s="1"/>
  <c r="R766" i="1" s="1"/>
  <c r="S766" i="1" s="1"/>
  <c r="U713" i="1"/>
  <c r="W713" i="1" s="1"/>
  <c r="T1087" i="1"/>
  <c r="L713" i="1" l="1"/>
  <c r="G713" i="1"/>
  <c r="D714" i="1"/>
  <c r="F714" i="1" s="1"/>
  <c r="O710" i="1"/>
  <c r="P710" i="1" s="1"/>
  <c r="X710" i="1" s="1"/>
  <c r="B710" i="1" s="1"/>
  <c r="N711" i="1"/>
  <c r="Z766" i="1"/>
  <c r="C766" i="1"/>
  <c r="J715" i="1"/>
  <c r="K715" i="1" s="1"/>
  <c r="E715" i="1" s="1"/>
  <c r="I716" i="1"/>
  <c r="T1088" i="1"/>
  <c r="M714" i="1"/>
  <c r="U714" i="1"/>
  <c r="W714" i="1" s="1"/>
  <c r="H766" i="1"/>
  <c r="A767" i="1"/>
  <c r="Q767" i="1" s="1"/>
  <c r="R767" i="1" s="1"/>
  <c r="S767" i="1" s="1"/>
  <c r="L714" i="1" l="1"/>
  <c r="D715" i="1"/>
  <c r="F715" i="1" s="1"/>
  <c r="G714" i="1"/>
  <c r="N712" i="1"/>
  <c r="O711" i="1"/>
  <c r="P711" i="1" s="1"/>
  <c r="X711" i="1" s="1"/>
  <c r="B711" i="1" s="1"/>
  <c r="Z767" i="1"/>
  <c r="C767" i="1"/>
  <c r="J716" i="1"/>
  <c r="K716" i="1" s="1"/>
  <c r="E716" i="1" s="1"/>
  <c r="I717" i="1"/>
  <c r="H767" i="1"/>
  <c r="A768" i="1"/>
  <c r="Q768" i="1" s="1"/>
  <c r="R768" i="1" s="1"/>
  <c r="S768" i="1" s="1"/>
  <c r="M715" i="1"/>
  <c r="U715" i="1"/>
  <c r="W715" i="1" s="1"/>
  <c r="T1089" i="1"/>
  <c r="L715" i="1" l="1"/>
  <c r="G715" i="1"/>
  <c r="D716" i="1"/>
  <c r="F716" i="1" s="1"/>
  <c r="O712" i="1"/>
  <c r="P712" i="1" s="1"/>
  <c r="X712" i="1" s="1"/>
  <c r="B712" i="1" s="1"/>
  <c r="N713" i="1"/>
  <c r="A769" i="1"/>
  <c r="Q769" i="1" s="1"/>
  <c r="R769" i="1" s="1"/>
  <c r="S769" i="1" s="1"/>
  <c r="H768" i="1"/>
  <c r="T1090" i="1"/>
  <c r="U716" i="1"/>
  <c r="W716" i="1" s="1"/>
  <c r="Z768" i="1"/>
  <c r="C768" i="1"/>
  <c r="M716" i="1"/>
  <c r="J717" i="1"/>
  <c r="K717" i="1" s="1"/>
  <c r="E717" i="1" s="1"/>
  <c r="I718" i="1"/>
  <c r="L716" i="1" l="1"/>
  <c r="G716" i="1"/>
  <c r="D717" i="1"/>
  <c r="F717" i="1" s="1"/>
  <c r="O713" i="1"/>
  <c r="P713" i="1" s="1"/>
  <c r="X713" i="1" s="1"/>
  <c r="B713" i="1" s="1"/>
  <c r="N714" i="1"/>
  <c r="M717" i="1"/>
  <c r="J718" i="1"/>
  <c r="K718" i="1" s="1"/>
  <c r="E718" i="1" s="1"/>
  <c r="I719" i="1"/>
  <c r="T1091" i="1"/>
  <c r="Z769" i="1"/>
  <c r="C769" i="1"/>
  <c r="A770" i="1"/>
  <c r="Q770" i="1" s="1"/>
  <c r="R770" i="1" s="1"/>
  <c r="S770" i="1" s="1"/>
  <c r="H769" i="1"/>
  <c r="U717" i="1"/>
  <c r="W717" i="1" s="1"/>
  <c r="G717" i="1" l="1"/>
  <c r="L717" i="1"/>
  <c r="D718" i="1"/>
  <c r="F718" i="1" s="1"/>
  <c r="O714" i="1"/>
  <c r="P714" i="1" s="1"/>
  <c r="X714" i="1" s="1"/>
  <c r="B714" i="1" s="1"/>
  <c r="N715" i="1"/>
  <c r="M718" i="1"/>
  <c r="M719" i="1" s="1"/>
  <c r="A771" i="1"/>
  <c r="Q771" i="1" s="1"/>
  <c r="R771" i="1" s="1"/>
  <c r="S771" i="1" s="1"/>
  <c r="H770" i="1"/>
  <c r="T1092" i="1"/>
  <c r="J719" i="1"/>
  <c r="K719" i="1" s="1"/>
  <c r="E719" i="1" s="1"/>
  <c r="I720" i="1"/>
  <c r="Z770" i="1"/>
  <c r="C770" i="1"/>
  <c r="U718" i="1"/>
  <c r="W718" i="1" s="1"/>
  <c r="L718" i="1" l="1"/>
  <c r="G718" i="1"/>
  <c r="D719" i="1"/>
  <c r="F719" i="1" s="1"/>
  <c r="O715" i="1"/>
  <c r="P715" i="1" s="1"/>
  <c r="X715" i="1" s="1"/>
  <c r="B715" i="1" s="1"/>
  <c r="N716" i="1"/>
  <c r="M720" i="1"/>
  <c r="J720" i="1"/>
  <c r="K720" i="1" s="1"/>
  <c r="E720" i="1" s="1"/>
  <c r="I721" i="1"/>
  <c r="T1093" i="1"/>
  <c r="Z771" i="1"/>
  <c r="C771" i="1"/>
  <c r="U719" i="1"/>
  <c r="W719" i="1" s="1"/>
  <c r="H771" i="1"/>
  <c r="A772" i="1"/>
  <c r="Q772" i="1" s="1"/>
  <c r="R772" i="1" s="1"/>
  <c r="S772" i="1" s="1"/>
  <c r="G719" i="1" l="1"/>
  <c r="L719" i="1"/>
  <c r="D720" i="1"/>
  <c r="F720" i="1" s="1"/>
  <c r="O716" i="1"/>
  <c r="P716" i="1" s="1"/>
  <c r="X716" i="1" s="1"/>
  <c r="B716" i="1" s="1"/>
  <c r="N717" i="1"/>
  <c r="Z772" i="1"/>
  <c r="C772" i="1"/>
  <c r="J721" i="1"/>
  <c r="K721" i="1" s="1"/>
  <c r="E721" i="1" s="1"/>
  <c r="M721" i="1"/>
  <c r="I722" i="1"/>
  <c r="U720" i="1"/>
  <c r="W720" i="1" s="1"/>
  <c r="T1094" i="1"/>
  <c r="A773" i="1"/>
  <c r="Q773" i="1" s="1"/>
  <c r="R773" i="1" s="1"/>
  <c r="S773" i="1" s="1"/>
  <c r="H772" i="1"/>
  <c r="L720" i="1" l="1"/>
  <c r="G720" i="1"/>
  <c r="D721" i="1"/>
  <c r="F721" i="1" s="1"/>
  <c r="N718" i="1"/>
  <c r="O717" i="1"/>
  <c r="P717" i="1" s="1"/>
  <c r="X717" i="1" s="1"/>
  <c r="B717" i="1" s="1"/>
  <c r="A774" i="1"/>
  <c r="Q774" i="1" s="1"/>
  <c r="R774" i="1" s="1"/>
  <c r="S774" i="1" s="1"/>
  <c r="H773" i="1"/>
  <c r="J722" i="1"/>
  <c r="K722" i="1" s="1"/>
  <c r="E722" i="1" s="1"/>
  <c r="M722" i="1"/>
  <c r="I723" i="1"/>
  <c r="Z773" i="1"/>
  <c r="C773" i="1"/>
  <c r="T1095" i="1"/>
  <c r="U721" i="1"/>
  <c r="W721" i="1" s="1"/>
  <c r="L721" i="1" l="1"/>
  <c r="G721" i="1"/>
  <c r="D722" i="1"/>
  <c r="F722" i="1" s="1"/>
  <c r="O718" i="1"/>
  <c r="P718" i="1" s="1"/>
  <c r="X718" i="1" s="1"/>
  <c r="B718" i="1" s="1"/>
  <c r="N719" i="1"/>
  <c r="U722" i="1"/>
  <c r="W722" i="1" s="1"/>
  <c r="T1096" i="1"/>
  <c r="C774" i="1"/>
  <c r="Z774" i="1"/>
  <c r="J723" i="1"/>
  <c r="K723" i="1" s="1"/>
  <c r="E723" i="1" s="1"/>
  <c r="M723" i="1"/>
  <c r="I724" i="1"/>
  <c r="A775" i="1"/>
  <c r="Q775" i="1" s="1"/>
  <c r="R775" i="1" s="1"/>
  <c r="S775" i="1" s="1"/>
  <c r="H774" i="1"/>
  <c r="L722" i="1" l="1"/>
  <c r="G722" i="1"/>
  <c r="D723" i="1"/>
  <c r="F723" i="1" s="1"/>
  <c r="O719" i="1"/>
  <c r="P719" i="1" s="1"/>
  <c r="X719" i="1" s="1"/>
  <c r="B719" i="1" s="1"/>
  <c r="N720" i="1"/>
  <c r="U723" i="1"/>
  <c r="W723" i="1" s="1"/>
  <c r="T1097" i="1"/>
  <c r="H775" i="1"/>
  <c r="A776" i="1"/>
  <c r="Q776" i="1" s="1"/>
  <c r="R776" i="1" s="1"/>
  <c r="S776" i="1" s="1"/>
  <c r="Z775" i="1"/>
  <c r="C775" i="1"/>
  <c r="M724" i="1"/>
  <c r="J724" i="1"/>
  <c r="K724" i="1" s="1"/>
  <c r="E724" i="1" s="1"/>
  <c r="I725" i="1"/>
  <c r="L723" i="1" l="1"/>
  <c r="G723" i="1"/>
  <c r="D724" i="1"/>
  <c r="F724" i="1" s="1"/>
  <c r="N721" i="1"/>
  <c r="O720" i="1"/>
  <c r="P720" i="1" s="1"/>
  <c r="X720" i="1" s="1"/>
  <c r="B720" i="1" s="1"/>
  <c r="T1098" i="1"/>
  <c r="J725" i="1"/>
  <c r="K725" i="1" s="1"/>
  <c r="E725" i="1" s="1"/>
  <c r="M725" i="1"/>
  <c r="I726" i="1"/>
  <c r="Z776" i="1"/>
  <c r="C776" i="1"/>
  <c r="A777" i="1"/>
  <c r="Q777" i="1" s="1"/>
  <c r="R777" i="1" s="1"/>
  <c r="S777" i="1" s="1"/>
  <c r="H776" i="1"/>
  <c r="U724" i="1"/>
  <c r="W724" i="1" s="1"/>
  <c r="L724" i="1" l="1"/>
  <c r="G724" i="1"/>
  <c r="D725" i="1"/>
  <c r="F725" i="1" s="1"/>
  <c r="N722" i="1"/>
  <c r="O721" i="1"/>
  <c r="P721" i="1" s="1"/>
  <c r="X721" i="1" s="1"/>
  <c r="B721" i="1" s="1"/>
  <c r="U725" i="1"/>
  <c r="W725" i="1" s="1"/>
  <c r="J726" i="1"/>
  <c r="K726" i="1" s="1"/>
  <c r="E726" i="1" s="1"/>
  <c r="M726" i="1"/>
  <c r="I727" i="1"/>
  <c r="A778" i="1"/>
  <c r="Q778" i="1" s="1"/>
  <c r="R778" i="1" s="1"/>
  <c r="S778" i="1" s="1"/>
  <c r="H777" i="1"/>
  <c r="Z777" i="1"/>
  <c r="C777" i="1"/>
  <c r="T1099" i="1"/>
  <c r="L725" i="1" l="1"/>
  <c r="G725" i="1"/>
  <c r="D726" i="1"/>
  <c r="F726" i="1" s="1"/>
  <c r="O722" i="1"/>
  <c r="P722" i="1" s="1"/>
  <c r="X722" i="1" s="1"/>
  <c r="B722" i="1" s="1"/>
  <c r="N723" i="1"/>
  <c r="T1100" i="1"/>
  <c r="C778" i="1"/>
  <c r="Z778" i="1"/>
  <c r="A779" i="1"/>
  <c r="Q779" i="1" s="1"/>
  <c r="R779" i="1" s="1"/>
  <c r="S779" i="1" s="1"/>
  <c r="H778" i="1"/>
  <c r="J727" i="1"/>
  <c r="K727" i="1" s="1"/>
  <c r="E727" i="1" s="1"/>
  <c r="M727" i="1"/>
  <c r="I728" i="1"/>
  <c r="U726" i="1"/>
  <c r="W726" i="1" s="1"/>
  <c r="L726" i="1" l="1"/>
  <c r="G726" i="1"/>
  <c r="D727" i="1"/>
  <c r="F727" i="1" s="1"/>
  <c r="O723" i="1"/>
  <c r="P723" i="1" s="1"/>
  <c r="X723" i="1" s="1"/>
  <c r="B723" i="1" s="1"/>
  <c r="N724" i="1"/>
  <c r="J728" i="1"/>
  <c r="K728" i="1" s="1"/>
  <c r="E728" i="1" s="1"/>
  <c r="M728" i="1"/>
  <c r="I729" i="1"/>
  <c r="Z779" i="1"/>
  <c r="C779" i="1"/>
  <c r="H779" i="1"/>
  <c r="A780" i="1"/>
  <c r="Q780" i="1" s="1"/>
  <c r="R780" i="1" s="1"/>
  <c r="S780" i="1" s="1"/>
  <c r="U727" i="1"/>
  <c r="W727" i="1" s="1"/>
  <c r="T1101" i="1"/>
  <c r="G727" i="1" l="1"/>
  <c r="L727" i="1"/>
  <c r="D728" i="1"/>
  <c r="F728" i="1" s="1"/>
  <c r="O724" i="1"/>
  <c r="P724" i="1" s="1"/>
  <c r="X724" i="1" s="1"/>
  <c r="B724" i="1" s="1"/>
  <c r="N725" i="1"/>
  <c r="J729" i="1"/>
  <c r="K729" i="1" s="1"/>
  <c r="E729" i="1" s="1"/>
  <c r="M729" i="1"/>
  <c r="I730" i="1"/>
  <c r="Z780" i="1"/>
  <c r="C780" i="1"/>
  <c r="U728" i="1"/>
  <c r="W728" i="1" s="1"/>
  <c r="T1102" i="1"/>
  <c r="A781" i="1"/>
  <c r="Q781" i="1" s="1"/>
  <c r="R781" i="1" s="1"/>
  <c r="S781" i="1" s="1"/>
  <c r="H780" i="1"/>
  <c r="L728" i="1" l="1"/>
  <c r="G728" i="1"/>
  <c r="D729" i="1"/>
  <c r="F729" i="1" s="1"/>
  <c r="N726" i="1"/>
  <c r="O725" i="1"/>
  <c r="P725" i="1" s="1"/>
  <c r="X725" i="1" s="1"/>
  <c r="B725" i="1" s="1"/>
  <c r="T1103" i="1"/>
  <c r="M730" i="1"/>
  <c r="J730" i="1"/>
  <c r="K730" i="1" s="1"/>
  <c r="E730" i="1" s="1"/>
  <c r="I731" i="1"/>
  <c r="Z781" i="1"/>
  <c r="C781" i="1"/>
  <c r="U729" i="1"/>
  <c r="W729" i="1" s="1"/>
  <c r="A782" i="1"/>
  <c r="Q782" i="1" s="1"/>
  <c r="R782" i="1" s="1"/>
  <c r="S782" i="1" s="1"/>
  <c r="H781" i="1"/>
  <c r="L729" i="1" l="1"/>
  <c r="G729" i="1"/>
  <c r="D730" i="1"/>
  <c r="F730" i="1" s="1"/>
  <c r="N727" i="1"/>
  <c r="O726" i="1"/>
  <c r="P726" i="1" s="1"/>
  <c r="X726" i="1" s="1"/>
  <c r="B726" i="1" s="1"/>
  <c r="A783" i="1"/>
  <c r="Q783" i="1" s="1"/>
  <c r="R783" i="1" s="1"/>
  <c r="S783" i="1" s="1"/>
  <c r="H782" i="1"/>
  <c r="J731" i="1"/>
  <c r="K731" i="1" s="1"/>
  <c r="E731" i="1" s="1"/>
  <c r="M731" i="1"/>
  <c r="I732" i="1"/>
  <c r="Z782" i="1"/>
  <c r="C782" i="1"/>
  <c r="U730" i="1"/>
  <c r="W730" i="1" s="1"/>
  <c r="T1104" i="1"/>
  <c r="L730" i="1" l="1"/>
  <c r="G730" i="1"/>
  <c r="D731" i="1"/>
  <c r="F731" i="1" s="1"/>
  <c r="N728" i="1"/>
  <c r="O727" i="1"/>
  <c r="P727" i="1" s="1"/>
  <c r="X727" i="1" s="1"/>
  <c r="B727" i="1" s="1"/>
  <c r="U731" i="1"/>
  <c r="W731" i="1" s="1"/>
  <c r="J732" i="1"/>
  <c r="K732" i="1" s="1"/>
  <c r="E732" i="1" s="1"/>
  <c r="M732" i="1"/>
  <c r="I733" i="1"/>
  <c r="Z783" i="1"/>
  <c r="C783" i="1"/>
  <c r="T1105" i="1"/>
  <c r="H783" i="1"/>
  <c r="A784" i="1"/>
  <c r="Q784" i="1" s="1"/>
  <c r="R784" i="1" s="1"/>
  <c r="S784" i="1" s="1"/>
  <c r="L731" i="1" l="1"/>
  <c r="G731" i="1"/>
  <c r="D732" i="1"/>
  <c r="F732" i="1" s="1"/>
  <c r="N729" i="1"/>
  <c r="O728" i="1"/>
  <c r="P728" i="1" s="1"/>
  <c r="X728" i="1" s="1"/>
  <c r="B728" i="1" s="1"/>
  <c r="T1106" i="1"/>
  <c r="A785" i="1"/>
  <c r="Q785" i="1" s="1"/>
  <c r="R785" i="1" s="1"/>
  <c r="S785" i="1" s="1"/>
  <c r="H784" i="1"/>
  <c r="Z784" i="1"/>
  <c r="C784" i="1"/>
  <c r="J733" i="1"/>
  <c r="K733" i="1" s="1"/>
  <c r="E733" i="1" s="1"/>
  <c r="M733" i="1"/>
  <c r="I734" i="1"/>
  <c r="U732" i="1"/>
  <c r="W732" i="1" s="1"/>
  <c r="L732" i="1" l="1"/>
  <c r="G732" i="1"/>
  <c r="D733" i="1"/>
  <c r="F733" i="1" s="1"/>
  <c r="N730" i="1"/>
  <c r="O729" i="1"/>
  <c r="P729" i="1" s="1"/>
  <c r="X729" i="1" s="1"/>
  <c r="B729" i="1" s="1"/>
  <c r="M734" i="1"/>
  <c r="J734" i="1"/>
  <c r="K734" i="1" s="1"/>
  <c r="E734" i="1" s="1"/>
  <c r="I735" i="1"/>
  <c r="A786" i="1"/>
  <c r="Q786" i="1" s="1"/>
  <c r="R786" i="1" s="1"/>
  <c r="S786" i="1" s="1"/>
  <c r="H785" i="1"/>
  <c r="U733" i="1"/>
  <c r="W733" i="1" s="1"/>
  <c r="Z785" i="1"/>
  <c r="C785" i="1"/>
  <c r="T1107" i="1"/>
  <c r="L733" i="1" l="1"/>
  <c r="G733" i="1"/>
  <c r="D734" i="1"/>
  <c r="F734" i="1" s="1"/>
  <c r="O730" i="1"/>
  <c r="P730" i="1" s="1"/>
  <c r="X730" i="1" s="1"/>
  <c r="B730" i="1" s="1"/>
  <c r="N731" i="1"/>
  <c r="T1108" i="1"/>
  <c r="J735" i="1"/>
  <c r="K735" i="1" s="1"/>
  <c r="E735" i="1" s="1"/>
  <c r="M735" i="1"/>
  <c r="I736" i="1"/>
  <c r="U734" i="1"/>
  <c r="W734" i="1" s="1"/>
  <c r="Z786" i="1"/>
  <c r="C786" i="1"/>
  <c r="A787" i="1"/>
  <c r="Q787" i="1" s="1"/>
  <c r="R787" i="1" s="1"/>
  <c r="S787" i="1" s="1"/>
  <c r="H786" i="1"/>
  <c r="L734" i="1" l="1"/>
  <c r="G734" i="1"/>
  <c r="D735" i="1"/>
  <c r="F735" i="1" s="1"/>
  <c r="N732" i="1"/>
  <c r="O731" i="1"/>
  <c r="P731" i="1" s="1"/>
  <c r="X731" i="1" s="1"/>
  <c r="B731" i="1" s="1"/>
  <c r="Z787" i="1"/>
  <c r="C787" i="1"/>
  <c r="J736" i="1"/>
  <c r="K736" i="1" s="1"/>
  <c r="E736" i="1" s="1"/>
  <c r="M736" i="1"/>
  <c r="I737" i="1"/>
  <c r="H787" i="1"/>
  <c r="A788" i="1"/>
  <c r="Q788" i="1" s="1"/>
  <c r="R788" i="1" s="1"/>
  <c r="S788" i="1" s="1"/>
  <c r="T1109" i="1"/>
  <c r="U735" i="1"/>
  <c r="W735" i="1" s="1"/>
  <c r="L735" i="1" l="1"/>
  <c r="G735" i="1"/>
  <c r="D736" i="1"/>
  <c r="F736" i="1" s="1"/>
  <c r="N733" i="1"/>
  <c r="O732" i="1"/>
  <c r="P732" i="1" s="1"/>
  <c r="X732" i="1" s="1"/>
  <c r="B732" i="1" s="1"/>
  <c r="T1110" i="1"/>
  <c r="A789" i="1"/>
  <c r="Q789" i="1" s="1"/>
  <c r="R789" i="1" s="1"/>
  <c r="S789" i="1" s="1"/>
  <c r="H788" i="1"/>
  <c r="J737" i="1"/>
  <c r="K737" i="1" s="1"/>
  <c r="E737" i="1" s="1"/>
  <c r="M737" i="1"/>
  <c r="I738" i="1"/>
  <c r="Z788" i="1"/>
  <c r="C788" i="1"/>
  <c r="U736" i="1"/>
  <c r="W736" i="1" s="1"/>
  <c r="L736" i="1" l="1"/>
  <c r="G736" i="1"/>
  <c r="D737" i="1"/>
  <c r="F737" i="1" s="1"/>
  <c r="N734" i="1"/>
  <c r="O733" i="1"/>
  <c r="P733" i="1" s="1"/>
  <c r="X733" i="1" s="1"/>
  <c r="B733" i="1" s="1"/>
  <c r="Z789" i="1"/>
  <c r="C789" i="1"/>
  <c r="M738" i="1"/>
  <c r="J738" i="1"/>
  <c r="K738" i="1" s="1"/>
  <c r="E738" i="1" s="1"/>
  <c r="I739" i="1"/>
  <c r="A790" i="1"/>
  <c r="Q790" i="1" s="1"/>
  <c r="R790" i="1" s="1"/>
  <c r="S790" i="1" s="1"/>
  <c r="H789" i="1"/>
  <c r="U737" i="1"/>
  <c r="W737" i="1" s="1"/>
  <c r="T1111" i="1"/>
  <c r="L737" i="1" l="1"/>
  <c r="G737" i="1"/>
  <c r="D738" i="1"/>
  <c r="F738" i="1" s="1"/>
  <c r="N735" i="1"/>
  <c r="O734" i="1"/>
  <c r="P734" i="1" s="1"/>
  <c r="X734" i="1" s="1"/>
  <c r="B734" i="1" s="1"/>
  <c r="U738" i="1"/>
  <c r="W738" i="1" s="1"/>
  <c r="J739" i="1"/>
  <c r="K739" i="1" s="1"/>
  <c r="E739" i="1" s="1"/>
  <c r="M739" i="1"/>
  <c r="I740" i="1"/>
  <c r="C790" i="1"/>
  <c r="Z790" i="1"/>
  <c r="T1112" i="1"/>
  <c r="A791" i="1"/>
  <c r="Q791" i="1" s="1"/>
  <c r="R791" i="1" s="1"/>
  <c r="S791" i="1" s="1"/>
  <c r="H790" i="1"/>
  <c r="L738" i="1" l="1"/>
  <c r="G738" i="1"/>
  <c r="D739" i="1"/>
  <c r="F739" i="1" s="1"/>
  <c r="N736" i="1"/>
  <c r="O735" i="1"/>
  <c r="P735" i="1" s="1"/>
  <c r="X735" i="1" s="1"/>
  <c r="B735" i="1" s="1"/>
  <c r="T1113" i="1"/>
  <c r="Z791" i="1"/>
  <c r="C791" i="1"/>
  <c r="J740" i="1"/>
  <c r="K740" i="1" s="1"/>
  <c r="E740" i="1" s="1"/>
  <c r="M740" i="1"/>
  <c r="I741" i="1"/>
  <c r="H791" i="1"/>
  <c r="A792" i="1"/>
  <c r="Q792" i="1" s="1"/>
  <c r="R792" i="1" s="1"/>
  <c r="S792" i="1" s="1"/>
  <c r="U739" i="1"/>
  <c r="W739" i="1" s="1"/>
  <c r="L739" i="1" l="1"/>
  <c r="G739" i="1"/>
  <c r="D740" i="1"/>
  <c r="F740" i="1" s="1"/>
  <c r="N737" i="1"/>
  <c r="O736" i="1"/>
  <c r="P736" i="1" s="1"/>
  <c r="X736" i="1" s="1"/>
  <c r="B736" i="1" s="1"/>
  <c r="A793" i="1"/>
  <c r="Q793" i="1" s="1"/>
  <c r="R793" i="1" s="1"/>
  <c r="S793" i="1" s="1"/>
  <c r="H792" i="1"/>
  <c r="J741" i="1"/>
  <c r="K741" i="1" s="1"/>
  <c r="E741" i="1" s="1"/>
  <c r="M741" i="1"/>
  <c r="I742" i="1"/>
  <c r="Z792" i="1"/>
  <c r="C792" i="1"/>
  <c r="T1114" i="1"/>
  <c r="U740" i="1"/>
  <c r="W740" i="1" s="1"/>
  <c r="L740" i="1" l="1"/>
  <c r="G740" i="1"/>
  <c r="D741" i="1"/>
  <c r="F741" i="1" s="1"/>
  <c r="O737" i="1"/>
  <c r="P737" i="1" s="1"/>
  <c r="X737" i="1" s="1"/>
  <c r="B737" i="1" s="1"/>
  <c r="N738" i="1"/>
  <c r="U741" i="1"/>
  <c r="W741" i="1" s="1"/>
  <c r="T1115" i="1"/>
  <c r="Z793" i="1"/>
  <c r="C793" i="1"/>
  <c r="J742" i="1"/>
  <c r="K742" i="1" s="1"/>
  <c r="E742" i="1" s="1"/>
  <c r="I743" i="1"/>
  <c r="A794" i="1"/>
  <c r="Q794" i="1" s="1"/>
  <c r="R794" i="1" s="1"/>
  <c r="S794" i="1" s="1"/>
  <c r="H793" i="1"/>
  <c r="L741" i="1" l="1"/>
  <c r="M742" i="1" s="1"/>
  <c r="G741" i="1"/>
  <c r="D742" i="1"/>
  <c r="F742" i="1" s="1"/>
  <c r="N739" i="1"/>
  <c r="O738" i="1"/>
  <c r="P738" i="1" s="1"/>
  <c r="X738" i="1" s="1"/>
  <c r="B738" i="1" s="1"/>
  <c r="C794" i="1"/>
  <c r="Z794" i="1"/>
  <c r="U742" i="1"/>
  <c r="W742" i="1" s="1"/>
  <c r="T1116" i="1"/>
  <c r="A795" i="1"/>
  <c r="Q795" i="1" s="1"/>
  <c r="R795" i="1" s="1"/>
  <c r="S795" i="1" s="1"/>
  <c r="H794" i="1"/>
  <c r="J743" i="1"/>
  <c r="K743" i="1" s="1"/>
  <c r="E743" i="1" s="1"/>
  <c r="I744" i="1"/>
  <c r="L742" i="1" l="1"/>
  <c r="G742" i="1"/>
  <c r="D743" i="1"/>
  <c r="F743" i="1" s="1"/>
  <c r="O739" i="1"/>
  <c r="P739" i="1" s="1"/>
  <c r="X739" i="1" s="1"/>
  <c r="B739" i="1" s="1"/>
  <c r="N740" i="1"/>
  <c r="M743" i="1"/>
  <c r="U743" i="1"/>
  <c r="W743" i="1" s="1"/>
  <c r="Z795" i="1"/>
  <c r="C795" i="1"/>
  <c r="J744" i="1"/>
  <c r="K744" i="1" s="1"/>
  <c r="E744" i="1" s="1"/>
  <c r="I745" i="1"/>
  <c r="H795" i="1"/>
  <c r="A796" i="1"/>
  <c r="Q796" i="1" s="1"/>
  <c r="R796" i="1" s="1"/>
  <c r="S796" i="1" s="1"/>
  <c r="T1117" i="1"/>
  <c r="G743" i="1" l="1"/>
  <c r="L743" i="1"/>
  <c r="D744" i="1"/>
  <c r="F744" i="1" s="1"/>
  <c r="N741" i="1"/>
  <c r="O740" i="1"/>
  <c r="P740" i="1" s="1"/>
  <c r="X740" i="1" s="1"/>
  <c r="B740" i="1" s="1"/>
  <c r="M744" i="1"/>
  <c r="M745" i="1" s="1"/>
  <c r="T1118" i="1"/>
  <c r="A797" i="1"/>
  <c r="Q797" i="1" s="1"/>
  <c r="R797" i="1" s="1"/>
  <c r="S797" i="1" s="1"/>
  <c r="H796" i="1"/>
  <c r="J745" i="1"/>
  <c r="K745" i="1" s="1"/>
  <c r="E745" i="1" s="1"/>
  <c r="I746" i="1"/>
  <c r="Z796" i="1"/>
  <c r="C796" i="1"/>
  <c r="U744" i="1"/>
  <c r="W744" i="1" s="1"/>
  <c r="L744" i="1" l="1"/>
  <c r="G744" i="1"/>
  <c r="D745" i="1"/>
  <c r="F745" i="1" s="1"/>
  <c r="O741" i="1"/>
  <c r="P741" i="1" s="1"/>
  <c r="X741" i="1" s="1"/>
  <c r="N742" i="1"/>
  <c r="M746" i="1"/>
  <c r="J746" i="1"/>
  <c r="K746" i="1" s="1"/>
  <c r="E746" i="1" s="1"/>
  <c r="I747" i="1"/>
  <c r="A798" i="1"/>
  <c r="Q798" i="1" s="1"/>
  <c r="R798" i="1" s="1"/>
  <c r="S798" i="1" s="1"/>
  <c r="H797" i="1"/>
  <c r="U745" i="1"/>
  <c r="W745" i="1" s="1"/>
  <c r="T1119" i="1"/>
  <c r="Z797" i="1"/>
  <c r="C797" i="1"/>
  <c r="B741" i="1" l="1"/>
  <c r="L745" i="1"/>
  <c r="G745" i="1"/>
  <c r="D746" i="1"/>
  <c r="F746" i="1" s="1"/>
  <c r="O742" i="1"/>
  <c r="P742" i="1" s="1"/>
  <c r="X742" i="1" s="1"/>
  <c r="B742" i="1" s="1"/>
  <c r="N743" i="1"/>
  <c r="U746" i="1"/>
  <c r="W746" i="1" s="1"/>
  <c r="Z798" i="1"/>
  <c r="C798" i="1"/>
  <c r="T1120" i="1"/>
  <c r="A799" i="1"/>
  <c r="Q799" i="1" s="1"/>
  <c r="R799" i="1" s="1"/>
  <c r="S799" i="1" s="1"/>
  <c r="H798" i="1"/>
  <c r="J747" i="1"/>
  <c r="K747" i="1" s="1"/>
  <c r="E747" i="1" s="1"/>
  <c r="M747" i="1"/>
  <c r="I748" i="1"/>
  <c r="L746" i="1" l="1"/>
  <c r="G746" i="1"/>
  <c r="D747" i="1"/>
  <c r="F747" i="1" s="1"/>
  <c r="O743" i="1"/>
  <c r="P743" i="1" s="1"/>
  <c r="X743" i="1" s="1"/>
  <c r="B743" i="1" s="1"/>
  <c r="N744" i="1"/>
  <c r="J748" i="1"/>
  <c r="K748" i="1" s="1"/>
  <c r="E748" i="1" s="1"/>
  <c r="M748" i="1"/>
  <c r="I749" i="1"/>
  <c r="H799" i="1"/>
  <c r="A800" i="1"/>
  <c r="Q800" i="1" s="1"/>
  <c r="R800" i="1" s="1"/>
  <c r="S800" i="1" s="1"/>
  <c r="U747" i="1"/>
  <c r="W747" i="1" s="1"/>
  <c r="T1121" i="1"/>
  <c r="Z799" i="1"/>
  <c r="C799" i="1"/>
  <c r="L747" i="1" l="1"/>
  <c r="G747" i="1"/>
  <c r="D748" i="1"/>
  <c r="F748" i="1" s="1"/>
  <c r="N745" i="1"/>
  <c r="O744" i="1"/>
  <c r="P744" i="1" s="1"/>
  <c r="X744" i="1" s="1"/>
  <c r="B744" i="1" s="1"/>
  <c r="Z800" i="1"/>
  <c r="C800" i="1"/>
  <c r="J749" i="1"/>
  <c r="K749" i="1" s="1"/>
  <c r="E749" i="1" s="1"/>
  <c r="M749" i="1"/>
  <c r="I750" i="1"/>
  <c r="A801" i="1"/>
  <c r="Q801" i="1" s="1"/>
  <c r="R801" i="1" s="1"/>
  <c r="S801" i="1" s="1"/>
  <c r="H800" i="1"/>
  <c r="U748" i="1"/>
  <c r="W748" i="1" s="1"/>
  <c r="T1122" i="1"/>
  <c r="L748" i="1" l="1"/>
  <c r="G748" i="1"/>
  <c r="D749" i="1"/>
  <c r="F749" i="1" s="1"/>
  <c r="N746" i="1"/>
  <c r="O745" i="1"/>
  <c r="P745" i="1" s="1"/>
  <c r="X745" i="1" s="1"/>
  <c r="B745" i="1" s="1"/>
  <c r="Z801" i="1"/>
  <c r="C801" i="1"/>
  <c r="U749" i="1"/>
  <c r="W749" i="1" s="1"/>
  <c r="A802" i="1"/>
  <c r="Q802" i="1" s="1"/>
  <c r="R802" i="1" s="1"/>
  <c r="S802" i="1" s="1"/>
  <c r="H801" i="1"/>
  <c r="T1123" i="1"/>
  <c r="M750" i="1"/>
  <c r="J750" i="1"/>
  <c r="K750" i="1" s="1"/>
  <c r="E750" i="1" s="1"/>
  <c r="I751" i="1"/>
  <c r="G749" i="1" l="1"/>
  <c r="L749" i="1"/>
  <c r="D750" i="1"/>
  <c r="F750" i="1" s="1"/>
  <c r="O746" i="1"/>
  <c r="P746" i="1" s="1"/>
  <c r="X746" i="1" s="1"/>
  <c r="B746" i="1" s="1"/>
  <c r="N747" i="1"/>
  <c r="U750" i="1"/>
  <c r="W750" i="1" s="1"/>
  <c r="T1124" i="1"/>
  <c r="Z802" i="1"/>
  <c r="C802" i="1"/>
  <c r="A803" i="1"/>
  <c r="Q803" i="1" s="1"/>
  <c r="R803" i="1" s="1"/>
  <c r="S803" i="1" s="1"/>
  <c r="H802" i="1"/>
  <c r="J751" i="1"/>
  <c r="K751" i="1" s="1"/>
  <c r="E751" i="1" s="1"/>
  <c r="M751" i="1"/>
  <c r="I752" i="1"/>
  <c r="G750" i="1" l="1"/>
  <c r="L750" i="1"/>
  <c r="D751" i="1"/>
  <c r="F751" i="1" s="1"/>
  <c r="N748" i="1"/>
  <c r="O747" i="1"/>
  <c r="P747" i="1" s="1"/>
  <c r="X747" i="1" s="1"/>
  <c r="B747" i="1" s="1"/>
  <c r="U751" i="1"/>
  <c r="W751" i="1" s="1"/>
  <c r="J752" i="1"/>
  <c r="K752" i="1" s="1"/>
  <c r="E752" i="1" s="1"/>
  <c r="M752" i="1"/>
  <c r="I753" i="1"/>
  <c r="T1125" i="1"/>
  <c r="Z803" i="1"/>
  <c r="C803" i="1"/>
  <c r="H803" i="1"/>
  <c r="A804" i="1"/>
  <c r="Q804" i="1" s="1"/>
  <c r="R804" i="1" s="1"/>
  <c r="S804" i="1" s="1"/>
  <c r="G751" i="1" l="1"/>
  <c r="L751" i="1"/>
  <c r="D752" i="1"/>
  <c r="F752" i="1" s="1"/>
  <c r="O748" i="1"/>
  <c r="P748" i="1" s="1"/>
  <c r="X748" i="1" s="1"/>
  <c r="B748" i="1" s="1"/>
  <c r="N749" i="1"/>
  <c r="Z804" i="1"/>
  <c r="C804" i="1"/>
  <c r="T1126" i="1"/>
  <c r="A805" i="1"/>
  <c r="Q805" i="1" s="1"/>
  <c r="R805" i="1" s="1"/>
  <c r="S805" i="1" s="1"/>
  <c r="H804" i="1"/>
  <c r="J753" i="1"/>
  <c r="K753" i="1" s="1"/>
  <c r="E753" i="1" s="1"/>
  <c r="M753" i="1"/>
  <c r="I754" i="1"/>
  <c r="U752" i="1"/>
  <c r="W752" i="1" s="1"/>
  <c r="L752" i="1" l="1"/>
  <c r="G752" i="1"/>
  <c r="D753" i="1"/>
  <c r="F753" i="1" s="1"/>
  <c r="O749" i="1"/>
  <c r="P749" i="1" s="1"/>
  <c r="X749" i="1" s="1"/>
  <c r="B749" i="1" s="1"/>
  <c r="N750" i="1"/>
  <c r="A806" i="1"/>
  <c r="Q806" i="1" s="1"/>
  <c r="R806" i="1" s="1"/>
  <c r="S806" i="1" s="1"/>
  <c r="H805" i="1"/>
  <c r="U753" i="1"/>
  <c r="W753" i="1" s="1"/>
  <c r="M754" i="1"/>
  <c r="J754" i="1"/>
  <c r="K754" i="1" s="1"/>
  <c r="E754" i="1" s="1"/>
  <c r="I755" i="1"/>
  <c r="Z805" i="1"/>
  <c r="C805" i="1"/>
  <c r="T1127" i="1"/>
  <c r="G753" i="1" l="1"/>
  <c r="D754" i="1"/>
  <c r="F754" i="1" s="1"/>
  <c r="L753" i="1"/>
  <c r="O750" i="1"/>
  <c r="P750" i="1" s="1"/>
  <c r="X750" i="1" s="1"/>
  <c r="B750" i="1" s="1"/>
  <c r="N751" i="1"/>
  <c r="U754" i="1"/>
  <c r="W754" i="1" s="1"/>
  <c r="J755" i="1"/>
  <c r="K755" i="1" s="1"/>
  <c r="E755" i="1" s="1"/>
  <c r="M755" i="1"/>
  <c r="I756" i="1"/>
  <c r="Z806" i="1"/>
  <c r="C806" i="1"/>
  <c r="T1128" i="1"/>
  <c r="A807" i="1"/>
  <c r="Q807" i="1" s="1"/>
  <c r="R807" i="1" s="1"/>
  <c r="S807" i="1" s="1"/>
  <c r="H806" i="1"/>
  <c r="L754" i="1" l="1"/>
  <c r="G754" i="1"/>
  <c r="D755" i="1"/>
  <c r="F755" i="1" s="1"/>
  <c r="N752" i="1"/>
  <c r="O751" i="1"/>
  <c r="P751" i="1" s="1"/>
  <c r="X751" i="1" s="1"/>
  <c r="B751" i="1" s="1"/>
  <c r="Z807" i="1"/>
  <c r="C807" i="1"/>
  <c r="T1129" i="1"/>
  <c r="U755" i="1"/>
  <c r="W755" i="1" s="1"/>
  <c r="A808" i="1"/>
  <c r="Q808" i="1" s="1"/>
  <c r="R808" i="1" s="1"/>
  <c r="S808" i="1" s="1"/>
  <c r="H807" i="1"/>
  <c r="J756" i="1"/>
  <c r="K756" i="1" s="1"/>
  <c r="E756" i="1" s="1"/>
  <c r="M756" i="1"/>
  <c r="I757" i="1"/>
  <c r="G755" i="1" l="1"/>
  <c r="L755" i="1"/>
  <c r="D756" i="1"/>
  <c r="F756" i="1" s="1"/>
  <c r="O752" i="1"/>
  <c r="P752" i="1" s="1"/>
  <c r="X752" i="1" s="1"/>
  <c r="B752" i="1" s="1"/>
  <c r="N753" i="1"/>
  <c r="A809" i="1"/>
  <c r="Q809" i="1" s="1"/>
  <c r="R809" i="1" s="1"/>
  <c r="S809" i="1" s="1"/>
  <c r="H808" i="1"/>
  <c r="U756" i="1"/>
  <c r="W756" i="1" s="1"/>
  <c r="Z808" i="1"/>
  <c r="C808" i="1"/>
  <c r="J757" i="1"/>
  <c r="K757" i="1" s="1"/>
  <c r="E757" i="1" s="1"/>
  <c r="M757" i="1"/>
  <c r="I758" i="1"/>
  <c r="T1130" i="1"/>
  <c r="G756" i="1" l="1"/>
  <c r="L756" i="1"/>
  <c r="D757" i="1"/>
  <c r="F757" i="1" s="1"/>
  <c r="N754" i="1"/>
  <c r="O753" i="1"/>
  <c r="P753" i="1" s="1"/>
  <c r="X753" i="1" s="1"/>
  <c r="B753" i="1" s="1"/>
  <c r="U757" i="1"/>
  <c r="W757" i="1" s="1"/>
  <c r="T1131" i="1"/>
  <c r="Z809" i="1"/>
  <c r="C809" i="1"/>
  <c r="M758" i="1"/>
  <c r="J758" i="1"/>
  <c r="K758" i="1" s="1"/>
  <c r="E758" i="1" s="1"/>
  <c r="I759" i="1"/>
  <c r="H809" i="1"/>
  <c r="A810" i="1"/>
  <c r="Q810" i="1" s="1"/>
  <c r="R810" i="1" s="1"/>
  <c r="S810" i="1" s="1"/>
  <c r="L757" i="1" l="1"/>
  <c r="G757" i="1"/>
  <c r="D758" i="1"/>
  <c r="F758" i="1" s="1"/>
  <c r="O754" i="1"/>
  <c r="P754" i="1" s="1"/>
  <c r="X754" i="1" s="1"/>
  <c r="B754" i="1" s="1"/>
  <c r="N755" i="1"/>
  <c r="Z810" i="1"/>
  <c r="C810" i="1"/>
  <c r="J759" i="1"/>
  <c r="K759" i="1" s="1"/>
  <c r="E759" i="1" s="1"/>
  <c r="M759" i="1"/>
  <c r="I760" i="1"/>
  <c r="T1132" i="1"/>
  <c r="A811" i="1"/>
  <c r="Q811" i="1" s="1"/>
  <c r="R811" i="1" s="1"/>
  <c r="S811" i="1" s="1"/>
  <c r="H810" i="1"/>
  <c r="U758" i="1"/>
  <c r="W758" i="1" s="1"/>
  <c r="L758" i="1" l="1"/>
  <c r="G758" i="1"/>
  <c r="D759" i="1"/>
  <c r="F759" i="1" s="1"/>
  <c r="N756" i="1"/>
  <c r="O755" i="1"/>
  <c r="P755" i="1" s="1"/>
  <c r="X755" i="1" s="1"/>
  <c r="B755" i="1" s="1"/>
  <c r="Z811" i="1"/>
  <c r="C811" i="1"/>
  <c r="J760" i="1"/>
  <c r="K760" i="1" s="1"/>
  <c r="E760" i="1" s="1"/>
  <c r="M760" i="1"/>
  <c r="I761" i="1"/>
  <c r="A812" i="1"/>
  <c r="Q812" i="1" s="1"/>
  <c r="R812" i="1" s="1"/>
  <c r="S812" i="1" s="1"/>
  <c r="H811" i="1"/>
  <c r="U759" i="1"/>
  <c r="W759" i="1" s="1"/>
  <c r="T1133" i="1"/>
  <c r="L759" i="1" l="1"/>
  <c r="G759" i="1"/>
  <c r="D760" i="1"/>
  <c r="F760" i="1" s="1"/>
  <c r="N757" i="1"/>
  <c r="O756" i="1"/>
  <c r="P756" i="1" s="1"/>
  <c r="X756" i="1" s="1"/>
  <c r="B756" i="1" s="1"/>
  <c r="J761" i="1"/>
  <c r="K761" i="1" s="1"/>
  <c r="E761" i="1" s="1"/>
  <c r="M761" i="1"/>
  <c r="I762" i="1"/>
  <c r="T1134" i="1"/>
  <c r="Z812" i="1"/>
  <c r="C812" i="1"/>
  <c r="U760" i="1"/>
  <c r="W760" i="1" s="1"/>
  <c r="A813" i="1"/>
  <c r="Q813" i="1" s="1"/>
  <c r="R813" i="1" s="1"/>
  <c r="S813" i="1" s="1"/>
  <c r="H812" i="1"/>
  <c r="L760" i="1" l="1"/>
  <c r="G760" i="1"/>
  <c r="D761" i="1"/>
  <c r="F761" i="1" s="1"/>
  <c r="O757" i="1"/>
  <c r="P757" i="1" s="1"/>
  <c r="X757" i="1" s="1"/>
  <c r="B757" i="1" s="1"/>
  <c r="N758" i="1"/>
  <c r="T1135" i="1"/>
  <c r="M762" i="1"/>
  <c r="J762" i="1"/>
  <c r="K762" i="1" s="1"/>
  <c r="E762" i="1" s="1"/>
  <c r="I763" i="1"/>
  <c r="Z813" i="1"/>
  <c r="C813" i="1"/>
  <c r="H813" i="1"/>
  <c r="A814" i="1"/>
  <c r="Q814" i="1" s="1"/>
  <c r="R814" i="1" s="1"/>
  <c r="S814" i="1" s="1"/>
  <c r="U761" i="1"/>
  <c r="W761" i="1" s="1"/>
  <c r="G761" i="1" l="1"/>
  <c r="L761" i="1"/>
  <c r="D762" i="1"/>
  <c r="F762" i="1" s="1"/>
  <c r="N759" i="1"/>
  <c r="O758" i="1"/>
  <c r="P758" i="1" s="1"/>
  <c r="X758" i="1" s="1"/>
  <c r="B758" i="1" s="1"/>
  <c r="A815" i="1"/>
  <c r="Q815" i="1" s="1"/>
  <c r="R815" i="1" s="1"/>
  <c r="S815" i="1" s="1"/>
  <c r="H814" i="1"/>
  <c r="Z814" i="1"/>
  <c r="C814" i="1"/>
  <c r="J763" i="1"/>
  <c r="K763" i="1" s="1"/>
  <c r="E763" i="1" s="1"/>
  <c r="M763" i="1"/>
  <c r="I764" i="1"/>
  <c r="T1136" i="1"/>
  <c r="U762" i="1"/>
  <c r="W762" i="1" s="1"/>
  <c r="L762" i="1" l="1"/>
  <c r="G762" i="1"/>
  <c r="D763" i="1"/>
  <c r="F763" i="1" s="1"/>
  <c r="N760" i="1"/>
  <c r="O759" i="1"/>
  <c r="P759" i="1" s="1"/>
  <c r="X759" i="1" s="1"/>
  <c r="B759" i="1" s="1"/>
  <c r="U763" i="1"/>
  <c r="W763" i="1" s="1"/>
  <c r="A816" i="1"/>
  <c r="Q816" i="1" s="1"/>
  <c r="R816" i="1" s="1"/>
  <c r="S816" i="1" s="1"/>
  <c r="H815" i="1"/>
  <c r="T1137" i="1"/>
  <c r="J764" i="1"/>
  <c r="K764" i="1" s="1"/>
  <c r="E764" i="1" s="1"/>
  <c r="M764" i="1"/>
  <c r="I765" i="1"/>
  <c r="Z815" i="1"/>
  <c r="C815" i="1"/>
  <c r="L763" i="1" l="1"/>
  <c r="G763" i="1"/>
  <c r="D764" i="1"/>
  <c r="F764" i="1" s="1"/>
  <c r="N761" i="1"/>
  <c r="O760" i="1"/>
  <c r="P760" i="1" s="1"/>
  <c r="X760" i="1" s="1"/>
  <c r="B760" i="1" s="1"/>
  <c r="U764" i="1"/>
  <c r="W764" i="1" s="1"/>
  <c r="A817" i="1"/>
  <c r="Q817" i="1" s="1"/>
  <c r="R817" i="1" s="1"/>
  <c r="S817" i="1" s="1"/>
  <c r="H816" i="1"/>
  <c r="C816" i="1"/>
  <c r="Z816" i="1"/>
  <c r="T1138" i="1"/>
  <c r="J765" i="1"/>
  <c r="K765" i="1" s="1"/>
  <c r="E765" i="1" s="1"/>
  <c r="M765" i="1"/>
  <c r="I766" i="1"/>
  <c r="L764" i="1" l="1"/>
  <c r="G764" i="1"/>
  <c r="D765" i="1"/>
  <c r="F765" i="1" s="1"/>
  <c r="N762" i="1"/>
  <c r="O761" i="1"/>
  <c r="P761" i="1" s="1"/>
  <c r="X761" i="1" s="1"/>
  <c r="B761" i="1" s="1"/>
  <c r="Z817" i="1"/>
  <c r="C817" i="1"/>
  <c r="M766" i="1"/>
  <c r="J766" i="1"/>
  <c r="K766" i="1" s="1"/>
  <c r="E766" i="1" s="1"/>
  <c r="I767" i="1"/>
  <c r="H817" i="1"/>
  <c r="A818" i="1"/>
  <c r="Q818" i="1" s="1"/>
  <c r="R818" i="1" s="1"/>
  <c r="S818" i="1" s="1"/>
  <c r="U765" i="1"/>
  <c r="W765" i="1" s="1"/>
  <c r="T1139" i="1"/>
  <c r="L765" i="1" l="1"/>
  <c r="G765" i="1"/>
  <c r="D766" i="1"/>
  <c r="F766" i="1" s="1"/>
  <c r="O762" i="1"/>
  <c r="P762" i="1" s="1"/>
  <c r="X762" i="1" s="1"/>
  <c r="B762" i="1" s="1"/>
  <c r="N763" i="1"/>
  <c r="Z818" i="1"/>
  <c r="C818" i="1"/>
  <c r="U766" i="1"/>
  <c r="W766" i="1" s="1"/>
  <c r="T1140" i="1"/>
  <c r="A819" i="1"/>
  <c r="Q819" i="1" s="1"/>
  <c r="R819" i="1" s="1"/>
  <c r="S819" i="1" s="1"/>
  <c r="H818" i="1"/>
  <c r="M767" i="1"/>
  <c r="J767" i="1"/>
  <c r="K767" i="1" s="1"/>
  <c r="E767" i="1" s="1"/>
  <c r="I768" i="1"/>
  <c r="L766" i="1" l="1"/>
  <c r="G766" i="1"/>
  <c r="D767" i="1"/>
  <c r="F767" i="1" s="1"/>
  <c r="O763" i="1"/>
  <c r="P763" i="1" s="1"/>
  <c r="X763" i="1" s="1"/>
  <c r="B763" i="1" s="1"/>
  <c r="N764" i="1"/>
  <c r="U767" i="1"/>
  <c r="W767" i="1" s="1"/>
  <c r="T1141" i="1"/>
  <c r="Z819" i="1"/>
  <c r="C819" i="1"/>
  <c r="M768" i="1"/>
  <c r="J768" i="1"/>
  <c r="K768" i="1" s="1"/>
  <c r="E768" i="1" s="1"/>
  <c r="I769" i="1"/>
  <c r="A820" i="1"/>
  <c r="Q820" i="1" s="1"/>
  <c r="R820" i="1" s="1"/>
  <c r="S820" i="1" s="1"/>
  <c r="H819" i="1"/>
  <c r="G767" i="1" l="1"/>
  <c r="L767" i="1"/>
  <c r="D768" i="1"/>
  <c r="F768" i="1" s="1"/>
  <c r="O764" i="1"/>
  <c r="P764" i="1" s="1"/>
  <c r="X764" i="1" s="1"/>
  <c r="B764" i="1" s="1"/>
  <c r="N765" i="1"/>
  <c r="J769" i="1"/>
  <c r="K769" i="1" s="1"/>
  <c r="E769" i="1" s="1"/>
  <c r="M769" i="1"/>
  <c r="I770" i="1"/>
  <c r="U768" i="1"/>
  <c r="W768" i="1" s="1"/>
  <c r="C820" i="1"/>
  <c r="Z820" i="1"/>
  <c r="T1142" i="1"/>
  <c r="A821" i="1"/>
  <c r="Q821" i="1" s="1"/>
  <c r="R821" i="1" s="1"/>
  <c r="S821" i="1" s="1"/>
  <c r="H820" i="1"/>
  <c r="G768" i="1" l="1"/>
  <c r="D769" i="1"/>
  <c r="F769" i="1" s="1"/>
  <c r="O765" i="1"/>
  <c r="P765" i="1" s="1"/>
  <c r="X765" i="1" s="1"/>
  <c r="B765" i="1" s="1"/>
  <c r="N766" i="1"/>
  <c r="L768" i="1"/>
  <c r="Z821" i="1"/>
  <c r="C821" i="1"/>
  <c r="J770" i="1"/>
  <c r="K770" i="1" s="1"/>
  <c r="E770" i="1" s="1"/>
  <c r="M770" i="1"/>
  <c r="I771" i="1"/>
  <c r="H821" i="1"/>
  <c r="A822" i="1"/>
  <c r="Q822" i="1" s="1"/>
  <c r="R822" i="1" s="1"/>
  <c r="S822" i="1" s="1"/>
  <c r="U769" i="1"/>
  <c r="W769" i="1" s="1"/>
  <c r="T1143" i="1"/>
  <c r="L769" i="1" l="1"/>
  <c r="G769" i="1"/>
  <c r="D770" i="1"/>
  <c r="F770" i="1" s="1"/>
  <c r="O766" i="1"/>
  <c r="P766" i="1" s="1"/>
  <c r="X766" i="1" s="1"/>
  <c r="B766" i="1" s="1"/>
  <c r="N767" i="1"/>
  <c r="Z822" i="1"/>
  <c r="C822" i="1"/>
  <c r="U770" i="1"/>
  <c r="W770" i="1" s="1"/>
  <c r="T1144" i="1"/>
  <c r="A823" i="1"/>
  <c r="Q823" i="1" s="1"/>
  <c r="R823" i="1" s="1"/>
  <c r="S823" i="1" s="1"/>
  <c r="H822" i="1"/>
  <c r="J771" i="1"/>
  <c r="K771" i="1" s="1"/>
  <c r="E771" i="1" s="1"/>
  <c r="M771" i="1"/>
  <c r="I772" i="1"/>
  <c r="G770" i="1" l="1"/>
  <c r="L770" i="1"/>
  <c r="D771" i="1"/>
  <c r="F771" i="1" s="1"/>
  <c r="O767" i="1"/>
  <c r="P767" i="1" s="1"/>
  <c r="X767" i="1" s="1"/>
  <c r="B767" i="1" s="1"/>
  <c r="N768" i="1"/>
  <c r="U771" i="1"/>
  <c r="W771" i="1" s="1"/>
  <c r="T1145" i="1"/>
  <c r="Z823" i="1"/>
  <c r="C823" i="1"/>
  <c r="M772" i="1"/>
  <c r="J772" i="1"/>
  <c r="K772" i="1" s="1"/>
  <c r="E772" i="1" s="1"/>
  <c r="I773" i="1"/>
  <c r="A824" i="1"/>
  <c r="Q824" i="1" s="1"/>
  <c r="R824" i="1" s="1"/>
  <c r="S824" i="1" s="1"/>
  <c r="H823" i="1"/>
  <c r="G771" i="1" l="1"/>
  <c r="L771" i="1"/>
  <c r="D772" i="1"/>
  <c r="F772" i="1" s="1"/>
  <c r="N769" i="1"/>
  <c r="O768" i="1"/>
  <c r="P768" i="1" s="1"/>
  <c r="X768" i="1" s="1"/>
  <c r="B768" i="1" s="1"/>
  <c r="J773" i="1"/>
  <c r="K773" i="1" s="1"/>
  <c r="E773" i="1" s="1"/>
  <c r="I774" i="1"/>
  <c r="U772" i="1"/>
  <c r="W772" i="1" s="1"/>
  <c r="T1146" i="1"/>
  <c r="Z824" i="1"/>
  <c r="C824" i="1"/>
  <c r="A825" i="1"/>
  <c r="Q825" i="1" s="1"/>
  <c r="R825" i="1" s="1"/>
  <c r="S825" i="1" s="1"/>
  <c r="H824" i="1"/>
  <c r="L772" i="1" l="1"/>
  <c r="M773" i="1" s="1"/>
  <c r="G772" i="1"/>
  <c r="D773" i="1"/>
  <c r="F773" i="1" s="1"/>
  <c r="O769" i="1"/>
  <c r="P769" i="1" s="1"/>
  <c r="X769" i="1" s="1"/>
  <c r="B769" i="1" s="1"/>
  <c r="N770" i="1"/>
  <c r="Z825" i="1"/>
  <c r="C825" i="1"/>
  <c r="T1147" i="1"/>
  <c r="J774" i="1"/>
  <c r="K774" i="1" s="1"/>
  <c r="E774" i="1" s="1"/>
  <c r="I775" i="1"/>
  <c r="H825" i="1"/>
  <c r="A826" i="1"/>
  <c r="Q826" i="1" s="1"/>
  <c r="R826" i="1" s="1"/>
  <c r="S826" i="1" s="1"/>
  <c r="U773" i="1"/>
  <c r="W773" i="1" s="1"/>
  <c r="L773" i="1" l="1"/>
  <c r="G773" i="1"/>
  <c r="D774" i="1"/>
  <c r="F774" i="1" s="1"/>
  <c r="O770" i="1"/>
  <c r="P770" i="1" s="1"/>
  <c r="X770" i="1" s="1"/>
  <c r="B770" i="1" s="1"/>
  <c r="N771" i="1"/>
  <c r="Z826" i="1"/>
  <c r="C826" i="1"/>
  <c r="J775" i="1"/>
  <c r="K775" i="1" s="1"/>
  <c r="E775" i="1" s="1"/>
  <c r="I776" i="1"/>
  <c r="T1148" i="1"/>
  <c r="A827" i="1"/>
  <c r="Q827" i="1" s="1"/>
  <c r="R827" i="1" s="1"/>
  <c r="S827" i="1" s="1"/>
  <c r="H826" i="1"/>
  <c r="M774" i="1"/>
  <c r="U774" i="1"/>
  <c r="W774" i="1" s="1"/>
  <c r="G774" i="1" l="1"/>
  <c r="L774" i="1"/>
  <c r="D775" i="1"/>
  <c r="F775" i="1" s="1"/>
  <c r="N772" i="1"/>
  <c r="O771" i="1"/>
  <c r="P771" i="1" s="1"/>
  <c r="X771" i="1" s="1"/>
  <c r="B771" i="1" s="1"/>
  <c r="U775" i="1"/>
  <c r="W775" i="1" s="1"/>
  <c r="Z827" i="1"/>
  <c r="C827" i="1"/>
  <c r="A828" i="1"/>
  <c r="Q828" i="1" s="1"/>
  <c r="R828" i="1" s="1"/>
  <c r="S828" i="1" s="1"/>
  <c r="H827" i="1"/>
  <c r="T1149" i="1"/>
  <c r="J776" i="1"/>
  <c r="K776" i="1" s="1"/>
  <c r="E776" i="1" s="1"/>
  <c r="I777" i="1"/>
  <c r="M775" i="1"/>
  <c r="G775" i="1" l="1"/>
  <c r="D776" i="1"/>
  <c r="F776" i="1" s="1"/>
  <c r="L775" i="1"/>
  <c r="O772" i="1"/>
  <c r="P772" i="1" s="1"/>
  <c r="X772" i="1" s="1"/>
  <c r="B772" i="1" s="1"/>
  <c r="N773" i="1"/>
  <c r="M776" i="1"/>
  <c r="U776" i="1"/>
  <c r="W776" i="1" s="1"/>
  <c r="J777" i="1"/>
  <c r="K777" i="1" s="1"/>
  <c r="E777" i="1" s="1"/>
  <c r="I778" i="1"/>
  <c r="A829" i="1"/>
  <c r="Q829" i="1" s="1"/>
  <c r="R829" i="1" s="1"/>
  <c r="S829" i="1" s="1"/>
  <c r="H828" i="1"/>
  <c r="T1150" i="1"/>
  <c r="Z828" i="1"/>
  <c r="C828" i="1"/>
  <c r="L776" i="1" l="1"/>
  <c r="G776" i="1"/>
  <c r="D777" i="1"/>
  <c r="F777" i="1" s="1"/>
  <c r="O773" i="1"/>
  <c r="P773" i="1" s="1"/>
  <c r="X773" i="1" s="1"/>
  <c r="B773" i="1" s="1"/>
  <c r="N774" i="1"/>
  <c r="M777" i="1"/>
  <c r="M778" i="1" s="1"/>
  <c r="U777" i="1"/>
  <c r="W777" i="1" s="1"/>
  <c r="H829" i="1"/>
  <c r="A830" i="1"/>
  <c r="Q830" i="1" s="1"/>
  <c r="R830" i="1" s="1"/>
  <c r="S830" i="1" s="1"/>
  <c r="T1151" i="1"/>
  <c r="J778" i="1"/>
  <c r="K778" i="1" s="1"/>
  <c r="E778" i="1" s="1"/>
  <c r="I779" i="1"/>
  <c r="Z829" i="1"/>
  <c r="C829" i="1"/>
  <c r="G777" i="1" l="1"/>
  <c r="L777" i="1"/>
  <c r="D778" i="1"/>
  <c r="F778" i="1" s="1"/>
  <c r="O774" i="1"/>
  <c r="P774" i="1" s="1"/>
  <c r="X774" i="1" s="1"/>
  <c r="B774" i="1" s="1"/>
  <c r="N775" i="1"/>
  <c r="Z830" i="1"/>
  <c r="C830" i="1"/>
  <c r="U778" i="1"/>
  <c r="W778" i="1" s="1"/>
  <c r="J779" i="1"/>
  <c r="K779" i="1" s="1"/>
  <c r="E779" i="1" s="1"/>
  <c r="M779" i="1"/>
  <c r="I780" i="1"/>
  <c r="T1152" i="1"/>
  <c r="A831" i="1"/>
  <c r="Q831" i="1" s="1"/>
  <c r="R831" i="1" s="1"/>
  <c r="S831" i="1" s="1"/>
  <c r="H830" i="1"/>
  <c r="L778" i="1" l="1"/>
  <c r="G778" i="1"/>
  <c r="D779" i="1"/>
  <c r="F779" i="1" s="1"/>
  <c r="O775" i="1"/>
  <c r="P775" i="1" s="1"/>
  <c r="X775" i="1" s="1"/>
  <c r="B775" i="1" s="1"/>
  <c r="N776" i="1"/>
  <c r="T1153" i="1"/>
  <c r="Z831" i="1"/>
  <c r="C831" i="1"/>
  <c r="M780" i="1"/>
  <c r="J780" i="1"/>
  <c r="K780" i="1" s="1"/>
  <c r="E780" i="1" s="1"/>
  <c r="I781" i="1"/>
  <c r="A832" i="1"/>
  <c r="Q832" i="1" s="1"/>
  <c r="R832" i="1" s="1"/>
  <c r="S832" i="1" s="1"/>
  <c r="H831" i="1"/>
  <c r="U779" i="1"/>
  <c r="W779" i="1" s="1"/>
  <c r="L779" i="1" l="1"/>
  <c r="G779" i="1"/>
  <c r="D780" i="1"/>
  <c r="F780" i="1" s="1"/>
  <c r="O776" i="1"/>
  <c r="P776" i="1" s="1"/>
  <c r="X776" i="1" s="1"/>
  <c r="B776" i="1" s="1"/>
  <c r="N777" i="1"/>
  <c r="A833" i="1"/>
  <c r="Q833" i="1" s="1"/>
  <c r="R833" i="1" s="1"/>
  <c r="S833" i="1" s="1"/>
  <c r="H832" i="1"/>
  <c r="J781" i="1"/>
  <c r="K781" i="1" s="1"/>
  <c r="E781" i="1" s="1"/>
  <c r="M781" i="1"/>
  <c r="I782" i="1"/>
  <c r="U780" i="1"/>
  <c r="W780" i="1" s="1"/>
  <c r="C832" i="1"/>
  <c r="Z832" i="1"/>
  <c r="T1154" i="1"/>
  <c r="L780" i="1" l="1"/>
  <c r="G780" i="1"/>
  <c r="D781" i="1"/>
  <c r="F781" i="1" s="1"/>
  <c r="O777" i="1"/>
  <c r="P777" i="1" s="1"/>
  <c r="N778" i="1"/>
  <c r="J782" i="1"/>
  <c r="K782" i="1" s="1"/>
  <c r="E782" i="1" s="1"/>
  <c r="M782" i="1"/>
  <c r="I783" i="1"/>
  <c r="H833" i="1"/>
  <c r="A834" i="1"/>
  <c r="Q834" i="1" s="1"/>
  <c r="R834" i="1" s="1"/>
  <c r="S834" i="1" s="1"/>
  <c r="U781" i="1"/>
  <c r="W781" i="1" s="1"/>
  <c r="T1155" i="1"/>
  <c r="Z833" i="1"/>
  <c r="C833" i="1"/>
  <c r="L781" i="1" l="1"/>
  <c r="G781" i="1"/>
  <c r="D782" i="1"/>
  <c r="F782" i="1" s="1"/>
  <c r="O778" i="1"/>
  <c r="P778" i="1" s="1"/>
  <c r="X778" i="1" s="1"/>
  <c r="B778" i="1" s="1"/>
  <c r="N779" i="1"/>
  <c r="X777" i="1"/>
  <c r="B777" i="1" s="1"/>
  <c r="A835" i="1"/>
  <c r="Q835" i="1" s="1"/>
  <c r="R835" i="1" s="1"/>
  <c r="S835" i="1" s="1"/>
  <c r="H834" i="1"/>
  <c r="J783" i="1"/>
  <c r="K783" i="1" s="1"/>
  <c r="E783" i="1" s="1"/>
  <c r="M783" i="1"/>
  <c r="I784" i="1"/>
  <c r="Z834" i="1"/>
  <c r="C834" i="1"/>
  <c r="U782" i="1"/>
  <c r="W782" i="1" s="1"/>
  <c r="T1156" i="1"/>
  <c r="L782" i="1" l="1"/>
  <c r="G782" i="1"/>
  <c r="D783" i="1"/>
  <c r="F783" i="1" s="1"/>
  <c r="O779" i="1"/>
  <c r="P779" i="1" s="1"/>
  <c r="X779" i="1" s="1"/>
  <c r="B779" i="1" s="1"/>
  <c r="N780" i="1"/>
  <c r="U783" i="1"/>
  <c r="W783" i="1" s="1"/>
  <c r="T1157" i="1"/>
  <c r="M784" i="1"/>
  <c r="J784" i="1"/>
  <c r="K784" i="1" s="1"/>
  <c r="E784" i="1" s="1"/>
  <c r="I785" i="1"/>
  <c r="Z835" i="1"/>
  <c r="C835" i="1"/>
  <c r="A836" i="1"/>
  <c r="Q836" i="1" s="1"/>
  <c r="R836" i="1" s="1"/>
  <c r="S836" i="1" s="1"/>
  <c r="H835" i="1"/>
  <c r="L783" i="1" l="1"/>
  <c r="G783" i="1"/>
  <c r="D784" i="1"/>
  <c r="F784" i="1" s="1"/>
  <c r="N781" i="1"/>
  <c r="O780" i="1"/>
  <c r="P780" i="1" s="1"/>
  <c r="X780" i="1" s="1"/>
  <c r="B780" i="1" s="1"/>
  <c r="C836" i="1"/>
  <c r="Z836" i="1"/>
  <c r="J785" i="1"/>
  <c r="K785" i="1" s="1"/>
  <c r="E785" i="1" s="1"/>
  <c r="M785" i="1"/>
  <c r="I786" i="1"/>
  <c r="T1158" i="1"/>
  <c r="U784" i="1"/>
  <c r="W784" i="1" s="1"/>
  <c r="A837" i="1"/>
  <c r="Q837" i="1" s="1"/>
  <c r="R837" i="1" s="1"/>
  <c r="S837" i="1" s="1"/>
  <c r="H836" i="1"/>
  <c r="G784" i="1" l="1"/>
  <c r="L784" i="1"/>
  <c r="D785" i="1"/>
  <c r="F785" i="1" s="1"/>
  <c r="N782" i="1"/>
  <c r="O781" i="1"/>
  <c r="P781" i="1" s="1"/>
  <c r="X781" i="1" s="1"/>
  <c r="B781" i="1" s="1"/>
  <c r="U785" i="1"/>
  <c r="W785" i="1" s="1"/>
  <c r="Z837" i="1"/>
  <c r="C837" i="1"/>
  <c r="H837" i="1"/>
  <c r="A838" i="1"/>
  <c r="Q838" i="1" s="1"/>
  <c r="R838" i="1" s="1"/>
  <c r="S838" i="1" s="1"/>
  <c r="T1159" i="1"/>
  <c r="J786" i="1"/>
  <c r="K786" i="1" s="1"/>
  <c r="E786" i="1" s="1"/>
  <c r="M786" i="1"/>
  <c r="I787" i="1"/>
  <c r="L785" i="1" l="1"/>
  <c r="G785" i="1"/>
  <c r="D786" i="1"/>
  <c r="F786" i="1" s="1"/>
  <c r="O782" i="1"/>
  <c r="P782" i="1" s="1"/>
  <c r="X782" i="1" s="1"/>
  <c r="B782" i="1" s="1"/>
  <c r="N783" i="1"/>
  <c r="U786" i="1"/>
  <c r="W786" i="1" s="1"/>
  <c r="J787" i="1"/>
  <c r="K787" i="1" s="1"/>
  <c r="E787" i="1" s="1"/>
  <c r="M787" i="1"/>
  <c r="I788" i="1"/>
  <c r="T1160" i="1"/>
  <c r="Z838" i="1"/>
  <c r="C838" i="1"/>
  <c r="A839" i="1"/>
  <c r="Q839" i="1" s="1"/>
  <c r="R839" i="1" s="1"/>
  <c r="S839" i="1" s="1"/>
  <c r="H838" i="1"/>
  <c r="L786" i="1" l="1"/>
  <c r="G786" i="1"/>
  <c r="D787" i="1"/>
  <c r="F787" i="1" s="1"/>
  <c r="N784" i="1"/>
  <c r="O783" i="1"/>
  <c r="P783" i="1" s="1"/>
  <c r="X783" i="1" s="1"/>
  <c r="B783" i="1" s="1"/>
  <c r="U787" i="1"/>
  <c r="W787" i="1" s="1"/>
  <c r="Z839" i="1"/>
  <c r="C839" i="1"/>
  <c r="T1161" i="1"/>
  <c r="A840" i="1"/>
  <c r="Q840" i="1" s="1"/>
  <c r="R840" i="1" s="1"/>
  <c r="S840" i="1" s="1"/>
  <c r="H839" i="1"/>
  <c r="M788" i="1"/>
  <c r="J788" i="1"/>
  <c r="K788" i="1" s="1"/>
  <c r="E788" i="1" s="1"/>
  <c r="I789" i="1"/>
  <c r="L787" i="1" l="1"/>
  <c r="G787" i="1"/>
  <c r="D788" i="1"/>
  <c r="F788" i="1" s="1"/>
  <c r="O784" i="1"/>
  <c r="P784" i="1" s="1"/>
  <c r="X784" i="1" s="1"/>
  <c r="B784" i="1" s="1"/>
  <c r="N785" i="1"/>
  <c r="U788" i="1"/>
  <c r="W788" i="1" s="1"/>
  <c r="T1162" i="1"/>
  <c r="Z840" i="1"/>
  <c r="C840" i="1"/>
  <c r="J789" i="1"/>
  <c r="K789" i="1" s="1"/>
  <c r="E789" i="1" s="1"/>
  <c r="M789" i="1"/>
  <c r="I790" i="1"/>
  <c r="A841" i="1"/>
  <c r="Q841" i="1" s="1"/>
  <c r="R841" i="1" s="1"/>
  <c r="S841" i="1" s="1"/>
  <c r="H840" i="1"/>
  <c r="L788" i="1" l="1"/>
  <c r="G788" i="1"/>
  <c r="D789" i="1"/>
  <c r="F789" i="1" s="1"/>
  <c r="O785" i="1"/>
  <c r="P785" i="1" s="1"/>
  <c r="X785" i="1" s="1"/>
  <c r="B785" i="1" s="1"/>
  <c r="N786" i="1"/>
  <c r="J790" i="1"/>
  <c r="K790" i="1" s="1"/>
  <c r="E790" i="1" s="1"/>
  <c r="M790" i="1"/>
  <c r="I791" i="1"/>
  <c r="Z841" i="1"/>
  <c r="C841" i="1"/>
  <c r="T1163" i="1"/>
  <c r="U789" i="1"/>
  <c r="W789" i="1" s="1"/>
  <c r="H841" i="1"/>
  <c r="A842" i="1"/>
  <c r="Q842" i="1" s="1"/>
  <c r="R842" i="1" s="1"/>
  <c r="S842" i="1" s="1"/>
  <c r="L789" i="1" l="1"/>
  <c r="G789" i="1"/>
  <c r="D790" i="1"/>
  <c r="F790" i="1" s="1"/>
  <c r="N787" i="1"/>
  <c r="O786" i="1"/>
  <c r="P786" i="1" s="1"/>
  <c r="X786" i="1" s="1"/>
  <c r="B786" i="1" s="1"/>
  <c r="J791" i="1"/>
  <c r="K791" i="1" s="1"/>
  <c r="E791" i="1" s="1"/>
  <c r="M791" i="1"/>
  <c r="I792" i="1"/>
  <c r="A843" i="1"/>
  <c r="Q843" i="1" s="1"/>
  <c r="R843" i="1" s="1"/>
  <c r="S843" i="1" s="1"/>
  <c r="H842" i="1"/>
  <c r="T1164" i="1"/>
  <c r="U790" i="1"/>
  <c r="W790" i="1" s="1"/>
  <c r="Z842" i="1"/>
  <c r="C842" i="1"/>
  <c r="L790" i="1" l="1"/>
  <c r="G790" i="1"/>
  <c r="D791" i="1"/>
  <c r="F791" i="1" s="1"/>
  <c r="O787" i="1"/>
  <c r="P787" i="1" s="1"/>
  <c r="X787" i="1" s="1"/>
  <c r="B787" i="1" s="1"/>
  <c r="N788" i="1"/>
  <c r="Z843" i="1"/>
  <c r="C843" i="1"/>
  <c r="M792" i="1"/>
  <c r="J792" i="1"/>
  <c r="K792" i="1" s="1"/>
  <c r="E792" i="1" s="1"/>
  <c r="I793" i="1"/>
  <c r="U791" i="1"/>
  <c r="W791" i="1" s="1"/>
  <c r="T1165" i="1"/>
  <c r="A844" i="1"/>
  <c r="Q844" i="1" s="1"/>
  <c r="R844" i="1" s="1"/>
  <c r="S844" i="1" s="1"/>
  <c r="H843" i="1"/>
  <c r="L791" i="1" l="1"/>
  <c r="G791" i="1"/>
  <c r="D792" i="1"/>
  <c r="F792" i="1" s="1"/>
  <c r="O788" i="1"/>
  <c r="P788" i="1" s="1"/>
  <c r="X788" i="1" s="1"/>
  <c r="B788" i="1" s="1"/>
  <c r="N789" i="1"/>
  <c r="A845" i="1"/>
  <c r="Q845" i="1" s="1"/>
  <c r="R845" i="1" s="1"/>
  <c r="S845" i="1" s="1"/>
  <c r="H844" i="1"/>
  <c r="T1166" i="1"/>
  <c r="J793" i="1"/>
  <c r="K793" i="1" s="1"/>
  <c r="E793" i="1" s="1"/>
  <c r="M793" i="1"/>
  <c r="I794" i="1"/>
  <c r="C844" i="1"/>
  <c r="Z844" i="1"/>
  <c r="U792" i="1"/>
  <c r="W792" i="1" s="1"/>
  <c r="L792" i="1" l="1"/>
  <c r="G792" i="1"/>
  <c r="D793" i="1"/>
  <c r="F793" i="1" s="1"/>
  <c r="N790" i="1"/>
  <c r="O789" i="1"/>
  <c r="P789" i="1" s="1"/>
  <c r="X789" i="1" s="1"/>
  <c r="B789" i="1" s="1"/>
  <c r="J794" i="1"/>
  <c r="K794" i="1" s="1"/>
  <c r="E794" i="1" s="1"/>
  <c r="M794" i="1"/>
  <c r="I795" i="1"/>
  <c r="T1167" i="1"/>
  <c r="Z845" i="1"/>
  <c r="C845" i="1"/>
  <c r="U793" i="1"/>
  <c r="W793" i="1" s="1"/>
  <c r="H845" i="1"/>
  <c r="A846" i="1"/>
  <c r="Q846" i="1" s="1"/>
  <c r="R846" i="1" s="1"/>
  <c r="S846" i="1" s="1"/>
  <c r="L793" i="1" l="1"/>
  <c r="G793" i="1"/>
  <c r="D794" i="1"/>
  <c r="F794" i="1" s="1"/>
  <c r="O790" i="1"/>
  <c r="P790" i="1" s="1"/>
  <c r="X790" i="1" s="1"/>
  <c r="B790" i="1" s="1"/>
  <c r="N791" i="1"/>
  <c r="U794" i="1"/>
  <c r="W794" i="1" s="1"/>
  <c r="H846" i="1"/>
  <c r="A847" i="1"/>
  <c r="Q847" i="1" s="1"/>
  <c r="R847" i="1" s="1"/>
  <c r="S847" i="1" s="1"/>
  <c r="T1168" i="1"/>
  <c r="J795" i="1"/>
  <c r="K795" i="1" s="1"/>
  <c r="E795" i="1" s="1"/>
  <c r="M795" i="1"/>
  <c r="I796" i="1"/>
  <c r="Z846" i="1"/>
  <c r="C846" i="1"/>
  <c r="L794" i="1" l="1"/>
  <c r="G794" i="1"/>
  <c r="D795" i="1"/>
  <c r="F795" i="1" s="1"/>
  <c r="O791" i="1"/>
  <c r="P791" i="1" s="1"/>
  <c r="X791" i="1" s="1"/>
  <c r="B791" i="1" s="1"/>
  <c r="N792" i="1"/>
  <c r="T1169" i="1"/>
  <c r="U795" i="1"/>
  <c r="W795" i="1" s="1"/>
  <c r="Z847" i="1"/>
  <c r="C847" i="1"/>
  <c r="M796" i="1"/>
  <c r="J796" i="1"/>
  <c r="K796" i="1" s="1"/>
  <c r="E796" i="1" s="1"/>
  <c r="I797" i="1"/>
  <c r="H847" i="1"/>
  <c r="A848" i="1"/>
  <c r="Q848" i="1" s="1"/>
  <c r="R848" i="1" s="1"/>
  <c r="S848" i="1" s="1"/>
  <c r="L795" i="1" l="1"/>
  <c r="G795" i="1"/>
  <c r="D796" i="1"/>
  <c r="F796" i="1" s="1"/>
  <c r="N793" i="1"/>
  <c r="O792" i="1"/>
  <c r="P792" i="1" s="1"/>
  <c r="X792" i="1" s="1"/>
  <c r="B792" i="1" s="1"/>
  <c r="Z848" i="1"/>
  <c r="C848" i="1"/>
  <c r="T1170" i="1"/>
  <c r="A849" i="1"/>
  <c r="Q849" i="1" s="1"/>
  <c r="R849" i="1" s="1"/>
  <c r="S849" i="1" s="1"/>
  <c r="H848" i="1"/>
  <c r="J797" i="1"/>
  <c r="K797" i="1" s="1"/>
  <c r="E797" i="1" s="1"/>
  <c r="M797" i="1"/>
  <c r="I798" i="1"/>
  <c r="U796" i="1"/>
  <c r="W796" i="1" s="1"/>
  <c r="L796" i="1" l="1"/>
  <c r="G796" i="1"/>
  <c r="D797" i="1"/>
  <c r="F797" i="1" s="1"/>
  <c r="O793" i="1"/>
  <c r="P793" i="1" s="1"/>
  <c r="X793" i="1" s="1"/>
  <c r="B793" i="1" s="1"/>
  <c r="N794" i="1"/>
  <c r="Z849" i="1"/>
  <c r="C849" i="1"/>
  <c r="J798" i="1"/>
  <c r="K798" i="1" s="1"/>
  <c r="E798" i="1" s="1"/>
  <c r="M798" i="1"/>
  <c r="I799" i="1"/>
  <c r="A850" i="1"/>
  <c r="Q850" i="1" s="1"/>
  <c r="R850" i="1" s="1"/>
  <c r="S850" i="1" s="1"/>
  <c r="H849" i="1"/>
  <c r="U797" i="1"/>
  <c r="W797" i="1" s="1"/>
  <c r="T1171" i="1"/>
  <c r="L797" i="1" l="1"/>
  <c r="G797" i="1"/>
  <c r="D798" i="1"/>
  <c r="F798" i="1" s="1"/>
  <c r="O794" i="1"/>
  <c r="P794" i="1" s="1"/>
  <c r="X794" i="1" s="1"/>
  <c r="B794" i="1" s="1"/>
  <c r="N795" i="1"/>
  <c r="J799" i="1"/>
  <c r="K799" i="1" s="1"/>
  <c r="E799" i="1" s="1"/>
  <c r="M799" i="1"/>
  <c r="I800" i="1"/>
  <c r="U798" i="1"/>
  <c r="W798" i="1" s="1"/>
  <c r="C850" i="1"/>
  <c r="Z850" i="1"/>
  <c r="T1172" i="1"/>
  <c r="A851" i="1"/>
  <c r="Q851" i="1" s="1"/>
  <c r="R851" i="1" s="1"/>
  <c r="S851" i="1" s="1"/>
  <c r="H850" i="1"/>
  <c r="G798" i="1" l="1"/>
  <c r="L798" i="1"/>
  <c r="D799" i="1"/>
  <c r="F799" i="1" s="1"/>
  <c r="N796" i="1"/>
  <c r="O795" i="1"/>
  <c r="P795" i="1" s="1"/>
  <c r="X795" i="1" s="1"/>
  <c r="B795" i="1" s="1"/>
  <c r="T1173" i="1"/>
  <c r="M800" i="1"/>
  <c r="J800" i="1"/>
  <c r="K800" i="1" s="1"/>
  <c r="E800" i="1" s="1"/>
  <c r="I801" i="1"/>
  <c r="H851" i="1"/>
  <c r="A852" i="1"/>
  <c r="Q852" i="1" s="1"/>
  <c r="R852" i="1" s="1"/>
  <c r="S852" i="1" s="1"/>
  <c r="Z851" i="1"/>
  <c r="C851" i="1"/>
  <c r="U799" i="1"/>
  <c r="W799" i="1" s="1"/>
  <c r="L799" i="1" l="1"/>
  <c r="G799" i="1"/>
  <c r="D800" i="1"/>
  <c r="F800" i="1" s="1"/>
  <c r="N797" i="1"/>
  <c r="O796" i="1"/>
  <c r="P796" i="1" s="1"/>
  <c r="X796" i="1" s="1"/>
  <c r="B796" i="1" s="1"/>
  <c r="J801" i="1"/>
  <c r="K801" i="1" s="1"/>
  <c r="E801" i="1" s="1"/>
  <c r="M801" i="1"/>
  <c r="I802" i="1"/>
  <c r="U800" i="1"/>
  <c r="W800" i="1" s="1"/>
  <c r="T1174" i="1"/>
  <c r="A853" i="1"/>
  <c r="Q853" i="1" s="1"/>
  <c r="R853" i="1" s="1"/>
  <c r="S853" i="1" s="1"/>
  <c r="H852" i="1"/>
  <c r="Z852" i="1"/>
  <c r="C852" i="1"/>
  <c r="G800" i="1" l="1"/>
  <c r="L800" i="1"/>
  <c r="D801" i="1"/>
  <c r="F801" i="1" s="1"/>
  <c r="N798" i="1"/>
  <c r="O797" i="1"/>
  <c r="P797" i="1" s="1"/>
  <c r="X797" i="1" s="1"/>
  <c r="B797" i="1" s="1"/>
  <c r="U801" i="1"/>
  <c r="W801" i="1" s="1"/>
  <c r="Z853" i="1"/>
  <c r="C853" i="1"/>
  <c r="A854" i="1"/>
  <c r="Q854" i="1" s="1"/>
  <c r="R854" i="1" s="1"/>
  <c r="S854" i="1" s="1"/>
  <c r="H853" i="1"/>
  <c r="J802" i="1"/>
  <c r="K802" i="1" s="1"/>
  <c r="E802" i="1" s="1"/>
  <c r="M802" i="1"/>
  <c r="I803" i="1"/>
  <c r="T1175" i="1"/>
  <c r="L801" i="1" l="1"/>
  <c r="G801" i="1"/>
  <c r="D802" i="1"/>
  <c r="F802" i="1" s="1"/>
  <c r="O798" i="1"/>
  <c r="P798" i="1" s="1"/>
  <c r="X798" i="1" s="1"/>
  <c r="B798" i="1" s="1"/>
  <c r="N799" i="1"/>
  <c r="C854" i="1"/>
  <c r="Z854" i="1"/>
  <c r="T1176" i="1"/>
  <c r="J803" i="1"/>
  <c r="K803" i="1" s="1"/>
  <c r="E803" i="1" s="1"/>
  <c r="M803" i="1"/>
  <c r="I804" i="1"/>
  <c r="A855" i="1"/>
  <c r="Q855" i="1" s="1"/>
  <c r="R855" i="1" s="1"/>
  <c r="S855" i="1" s="1"/>
  <c r="H854" i="1"/>
  <c r="U802" i="1"/>
  <c r="W802" i="1" s="1"/>
  <c r="G802" i="1" l="1"/>
  <c r="L802" i="1"/>
  <c r="D803" i="1"/>
  <c r="F803" i="1" s="1"/>
  <c r="N800" i="1"/>
  <c r="O799" i="1"/>
  <c r="P799" i="1" s="1"/>
  <c r="X799" i="1" s="1"/>
  <c r="B799" i="1" s="1"/>
  <c r="U803" i="1"/>
  <c r="W803" i="1" s="1"/>
  <c r="Z855" i="1"/>
  <c r="C855" i="1"/>
  <c r="H855" i="1"/>
  <c r="A856" i="1"/>
  <c r="Q856" i="1" s="1"/>
  <c r="R856" i="1" s="1"/>
  <c r="S856" i="1" s="1"/>
  <c r="J804" i="1"/>
  <c r="K804" i="1" s="1"/>
  <c r="E804" i="1" s="1"/>
  <c r="I805" i="1"/>
  <c r="T1177" i="1"/>
  <c r="L803" i="1" l="1"/>
  <c r="M804" i="1" s="1"/>
  <c r="G803" i="1"/>
  <c r="N801" i="1"/>
  <c r="O800" i="1"/>
  <c r="P800" i="1" s="1"/>
  <c r="X800" i="1" s="1"/>
  <c r="B800" i="1" s="1"/>
  <c r="D804" i="1"/>
  <c r="F804" i="1" s="1"/>
  <c r="Z856" i="1"/>
  <c r="C856" i="1"/>
  <c r="J805" i="1"/>
  <c r="K805" i="1" s="1"/>
  <c r="E805" i="1" s="1"/>
  <c r="I806" i="1"/>
  <c r="A857" i="1"/>
  <c r="Q857" i="1" s="1"/>
  <c r="R857" i="1" s="1"/>
  <c r="S857" i="1" s="1"/>
  <c r="H856" i="1"/>
  <c r="U804" i="1"/>
  <c r="W804" i="1" s="1"/>
  <c r="T1178" i="1"/>
  <c r="D805" i="1" l="1"/>
  <c r="F805" i="1" s="1"/>
  <c r="L804" i="1"/>
  <c r="G804" i="1"/>
  <c r="O801" i="1"/>
  <c r="P801" i="1" s="1"/>
  <c r="X801" i="1" s="1"/>
  <c r="B801" i="1" s="1"/>
  <c r="N802" i="1"/>
  <c r="M805" i="1"/>
  <c r="M806" i="1" s="1"/>
  <c r="J806" i="1"/>
  <c r="K806" i="1" s="1"/>
  <c r="E806" i="1" s="1"/>
  <c r="I807" i="1"/>
  <c r="U805" i="1"/>
  <c r="W805" i="1" s="1"/>
  <c r="Z857" i="1"/>
  <c r="C857" i="1"/>
  <c r="T1179" i="1"/>
  <c r="A858" i="1"/>
  <c r="Q858" i="1" s="1"/>
  <c r="R858" i="1" s="1"/>
  <c r="S858" i="1" s="1"/>
  <c r="H857" i="1"/>
  <c r="D806" i="1" l="1"/>
  <c r="F806" i="1" s="1"/>
  <c r="L805" i="1"/>
  <c r="N803" i="1"/>
  <c r="O802" i="1"/>
  <c r="P802" i="1" s="1"/>
  <c r="X802" i="1" s="1"/>
  <c r="B802" i="1" s="1"/>
  <c r="G805" i="1"/>
  <c r="T1180" i="1"/>
  <c r="J807" i="1"/>
  <c r="K807" i="1" s="1"/>
  <c r="E807" i="1" s="1"/>
  <c r="M807" i="1"/>
  <c r="I808" i="1"/>
  <c r="Z858" i="1"/>
  <c r="C858" i="1"/>
  <c r="U806" i="1"/>
  <c r="W806" i="1" s="1"/>
  <c r="A859" i="1"/>
  <c r="Q859" i="1" s="1"/>
  <c r="R859" i="1" s="1"/>
  <c r="S859" i="1" s="1"/>
  <c r="H858" i="1"/>
  <c r="L806" i="1" l="1"/>
  <c r="G806" i="1"/>
  <c r="D807" i="1"/>
  <c r="F807" i="1" s="1"/>
  <c r="O803" i="1"/>
  <c r="P803" i="1" s="1"/>
  <c r="X803" i="1" s="1"/>
  <c r="B803" i="1" s="1"/>
  <c r="N804" i="1"/>
  <c r="U807" i="1"/>
  <c r="W807" i="1" s="1"/>
  <c r="Z859" i="1"/>
  <c r="C859" i="1"/>
  <c r="H859" i="1"/>
  <c r="A860" i="1"/>
  <c r="Q860" i="1" s="1"/>
  <c r="R860" i="1" s="1"/>
  <c r="S860" i="1" s="1"/>
  <c r="J808" i="1"/>
  <c r="K808" i="1" s="1"/>
  <c r="E808" i="1" s="1"/>
  <c r="M808" i="1"/>
  <c r="I809" i="1"/>
  <c r="T1181" i="1"/>
  <c r="L807" i="1" l="1"/>
  <c r="G807" i="1"/>
  <c r="D808" i="1"/>
  <c r="F808" i="1" s="1"/>
  <c r="N805" i="1"/>
  <c r="O804" i="1"/>
  <c r="P804" i="1" s="1"/>
  <c r="X804" i="1" s="1"/>
  <c r="B804" i="1" s="1"/>
  <c r="U808" i="1"/>
  <c r="W808" i="1" s="1"/>
  <c r="A861" i="1"/>
  <c r="Q861" i="1" s="1"/>
  <c r="R861" i="1" s="1"/>
  <c r="S861" i="1" s="1"/>
  <c r="H860" i="1"/>
  <c r="J809" i="1"/>
  <c r="K809" i="1" s="1"/>
  <c r="E809" i="1" s="1"/>
  <c r="M809" i="1"/>
  <c r="I810" i="1"/>
  <c r="Z860" i="1"/>
  <c r="C860" i="1"/>
  <c r="T1182" i="1"/>
  <c r="L808" i="1" l="1"/>
  <c r="G808" i="1"/>
  <c r="D809" i="1"/>
  <c r="F809" i="1" s="1"/>
  <c r="N806" i="1"/>
  <c r="O805" i="1"/>
  <c r="P805" i="1" s="1"/>
  <c r="X805" i="1" s="1"/>
  <c r="B805" i="1" s="1"/>
  <c r="Z861" i="1"/>
  <c r="C861" i="1"/>
  <c r="T1183" i="1"/>
  <c r="M810" i="1"/>
  <c r="J810" i="1"/>
  <c r="K810" i="1" s="1"/>
  <c r="E810" i="1" s="1"/>
  <c r="I811" i="1"/>
  <c r="A862" i="1"/>
  <c r="Q862" i="1" s="1"/>
  <c r="R862" i="1" s="1"/>
  <c r="S862" i="1" s="1"/>
  <c r="H861" i="1"/>
  <c r="U809" i="1"/>
  <c r="W809" i="1" s="1"/>
  <c r="L809" i="1" l="1"/>
  <c r="G809" i="1"/>
  <c r="D810" i="1"/>
  <c r="F810" i="1" s="1"/>
  <c r="N807" i="1"/>
  <c r="O806" i="1"/>
  <c r="P806" i="1" s="1"/>
  <c r="X806" i="1" s="1"/>
  <c r="B806" i="1" s="1"/>
  <c r="J811" i="1"/>
  <c r="K811" i="1" s="1"/>
  <c r="E811" i="1" s="1"/>
  <c r="M811" i="1"/>
  <c r="I812" i="1"/>
  <c r="U810" i="1"/>
  <c r="W810" i="1" s="1"/>
  <c r="C862" i="1"/>
  <c r="Z862" i="1"/>
  <c r="T1184" i="1"/>
  <c r="A863" i="1"/>
  <c r="Q863" i="1" s="1"/>
  <c r="R863" i="1" s="1"/>
  <c r="S863" i="1" s="1"/>
  <c r="H862" i="1"/>
  <c r="L810" i="1" l="1"/>
  <c r="G810" i="1"/>
  <c r="D811" i="1"/>
  <c r="F811" i="1" s="1"/>
  <c r="O807" i="1"/>
  <c r="P807" i="1" s="1"/>
  <c r="X807" i="1" s="1"/>
  <c r="B807" i="1" s="1"/>
  <c r="N808" i="1"/>
  <c r="T1185" i="1"/>
  <c r="J812" i="1"/>
  <c r="K812" i="1" s="1"/>
  <c r="E812" i="1" s="1"/>
  <c r="M812" i="1"/>
  <c r="I813" i="1"/>
  <c r="Z863" i="1"/>
  <c r="C863" i="1"/>
  <c r="U811" i="1"/>
  <c r="W811" i="1" s="1"/>
  <c r="H863" i="1"/>
  <c r="A864" i="1"/>
  <c r="Q864" i="1" s="1"/>
  <c r="R864" i="1" s="1"/>
  <c r="S864" i="1" s="1"/>
  <c r="L811" i="1" l="1"/>
  <c r="G811" i="1"/>
  <c r="D812" i="1"/>
  <c r="F812" i="1" s="1"/>
  <c r="O808" i="1"/>
  <c r="P808" i="1" s="1"/>
  <c r="X808" i="1" s="1"/>
  <c r="B808" i="1" s="1"/>
  <c r="N809" i="1"/>
  <c r="Z864" i="1"/>
  <c r="C864" i="1"/>
  <c r="J813" i="1"/>
  <c r="K813" i="1" s="1"/>
  <c r="E813" i="1" s="1"/>
  <c r="M813" i="1"/>
  <c r="I814" i="1"/>
  <c r="A865" i="1"/>
  <c r="Q865" i="1" s="1"/>
  <c r="R865" i="1" s="1"/>
  <c r="S865" i="1" s="1"/>
  <c r="H864" i="1"/>
  <c r="T1186" i="1"/>
  <c r="U812" i="1"/>
  <c r="W812" i="1" s="1"/>
  <c r="L812" i="1" l="1"/>
  <c r="G812" i="1"/>
  <c r="D813" i="1"/>
  <c r="F813" i="1" s="1"/>
  <c r="O809" i="1"/>
  <c r="P809" i="1" s="1"/>
  <c r="X809" i="1" s="1"/>
  <c r="B809" i="1" s="1"/>
  <c r="N810" i="1"/>
  <c r="A866" i="1"/>
  <c r="Q866" i="1" s="1"/>
  <c r="R866" i="1" s="1"/>
  <c r="S866" i="1" s="1"/>
  <c r="H865" i="1"/>
  <c r="T1187" i="1"/>
  <c r="M814" i="1"/>
  <c r="J814" i="1"/>
  <c r="K814" i="1" s="1"/>
  <c r="E814" i="1" s="1"/>
  <c r="I815" i="1"/>
  <c r="Z865" i="1"/>
  <c r="C865" i="1"/>
  <c r="U813" i="1"/>
  <c r="W813" i="1" s="1"/>
  <c r="L813" i="1" l="1"/>
  <c r="G813" i="1"/>
  <c r="D814" i="1"/>
  <c r="F814" i="1" s="1"/>
  <c r="N811" i="1"/>
  <c r="O810" i="1"/>
  <c r="P810" i="1" s="1"/>
  <c r="X810" i="1" s="1"/>
  <c r="B810" i="1" s="1"/>
  <c r="A867" i="1"/>
  <c r="Q867" i="1" s="1"/>
  <c r="R867" i="1" s="1"/>
  <c r="S867" i="1" s="1"/>
  <c r="H866" i="1"/>
  <c r="J815" i="1"/>
  <c r="K815" i="1" s="1"/>
  <c r="E815" i="1" s="1"/>
  <c r="M815" i="1"/>
  <c r="I816" i="1"/>
  <c r="U814" i="1"/>
  <c r="W814" i="1" s="1"/>
  <c r="T1188" i="1"/>
  <c r="Z866" i="1"/>
  <c r="C866" i="1"/>
  <c r="L814" i="1" l="1"/>
  <c r="G814" i="1"/>
  <c r="D815" i="1"/>
  <c r="F815" i="1" s="1"/>
  <c r="N812" i="1"/>
  <c r="O811" i="1"/>
  <c r="P811" i="1" s="1"/>
  <c r="X811" i="1" s="1"/>
  <c r="B811" i="1" s="1"/>
  <c r="U815" i="1"/>
  <c r="W815" i="1" s="1"/>
  <c r="H867" i="1"/>
  <c r="A868" i="1"/>
  <c r="Q868" i="1" s="1"/>
  <c r="R868" i="1" s="1"/>
  <c r="S868" i="1" s="1"/>
  <c r="J816" i="1"/>
  <c r="K816" i="1" s="1"/>
  <c r="E816" i="1" s="1"/>
  <c r="M816" i="1"/>
  <c r="I817" i="1"/>
  <c r="T1189" i="1"/>
  <c r="Z867" i="1"/>
  <c r="C867" i="1"/>
  <c r="L815" i="1" l="1"/>
  <c r="G815" i="1"/>
  <c r="D816" i="1"/>
  <c r="F816" i="1" s="1"/>
  <c r="N813" i="1"/>
  <c r="O812" i="1"/>
  <c r="P812" i="1" s="1"/>
  <c r="X812" i="1" s="1"/>
  <c r="B812" i="1" s="1"/>
  <c r="T1190" i="1"/>
  <c r="J817" i="1"/>
  <c r="K817" i="1" s="1"/>
  <c r="E817" i="1" s="1"/>
  <c r="M817" i="1"/>
  <c r="I818" i="1"/>
  <c r="U816" i="1"/>
  <c r="W816" i="1" s="1"/>
  <c r="Z868" i="1"/>
  <c r="C868" i="1"/>
  <c r="A869" i="1"/>
  <c r="Q869" i="1" s="1"/>
  <c r="R869" i="1" s="1"/>
  <c r="S869" i="1" s="1"/>
  <c r="H868" i="1"/>
  <c r="L816" i="1" l="1"/>
  <c r="G816" i="1"/>
  <c r="D817" i="1"/>
  <c r="F817" i="1" s="1"/>
  <c r="N814" i="1"/>
  <c r="O813" i="1"/>
  <c r="P813" i="1" s="1"/>
  <c r="X813" i="1" s="1"/>
  <c r="B813" i="1" s="1"/>
  <c r="Z869" i="1"/>
  <c r="C869" i="1"/>
  <c r="A870" i="1"/>
  <c r="Q870" i="1" s="1"/>
  <c r="R870" i="1" s="1"/>
  <c r="S870" i="1" s="1"/>
  <c r="H869" i="1"/>
  <c r="M818" i="1"/>
  <c r="J818" i="1"/>
  <c r="K818" i="1" s="1"/>
  <c r="E818" i="1" s="1"/>
  <c r="I819" i="1"/>
  <c r="U817" i="1"/>
  <c r="W817" i="1" s="1"/>
  <c r="T1191" i="1"/>
  <c r="G817" i="1" l="1"/>
  <c r="L817" i="1"/>
  <c r="D818" i="1"/>
  <c r="F818" i="1" s="1"/>
  <c r="O814" i="1"/>
  <c r="P814" i="1" s="1"/>
  <c r="X814" i="1" s="1"/>
  <c r="B814" i="1" s="1"/>
  <c r="N815" i="1"/>
  <c r="U818" i="1"/>
  <c r="W818" i="1" s="1"/>
  <c r="T1192" i="1"/>
  <c r="C870" i="1"/>
  <c r="Z870" i="1"/>
  <c r="J819" i="1"/>
  <c r="K819" i="1" s="1"/>
  <c r="E819" i="1" s="1"/>
  <c r="M819" i="1"/>
  <c r="I820" i="1"/>
  <c r="A871" i="1"/>
  <c r="Q871" i="1" s="1"/>
  <c r="R871" i="1" s="1"/>
  <c r="S871" i="1" s="1"/>
  <c r="H870" i="1"/>
  <c r="L818" i="1" l="1"/>
  <c r="G818" i="1"/>
  <c r="D819" i="1"/>
  <c r="F819" i="1" s="1"/>
  <c r="N816" i="1"/>
  <c r="O815" i="1"/>
  <c r="P815" i="1" s="1"/>
  <c r="X815" i="1" s="1"/>
  <c r="B815" i="1" s="1"/>
  <c r="J820" i="1"/>
  <c r="K820" i="1" s="1"/>
  <c r="E820" i="1" s="1"/>
  <c r="M820" i="1"/>
  <c r="I821" i="1"/>
  <c r="T1193" i="1"/>
  <c r="H871" i="1"/>
  <c r="A872" i="1"/>
  <c r="Q872" i="1" s="1"/>
  <c r="R872" i="1" s="1"/>
  <c r="S872" i="1" s="1"/>
  <c r="U819" i="1"/>
  <c r="W819" i="1" s="1"/>
  <c r="Z871" i="1"/>
  <c r="C871" i="1"/>
  <c r="L819" i="1" l="1"/>
  <c r="G819" i="1"/>
  <c r="D820" i="1"/>
  <c r="F820" i="1" s="1"/>
  <c r="O816" i="1"/>
  <c r="P816" i="1" s="1"/>
  <c r="X816" i="1" s="1"/>
  <c r="B816" i="1" s="1"/>
  <c r="N817" i="1"/>
  <c r="A873" i="1"/>
  <c r="Q873" i="1" s="1"/>
  <c r="R873" i="1" s="1"/>
  <c r="S873" i="1" s="1"/>
  <c r="H872" i="1"/>
  <c r="J821" i="1"/>
  <c r="K821" i="1" s="1"/>
  <c r="E821" i="1" s="1"/>
  <c r="M821" i="1"/>
  <c r="I822" i="1"/>
  <c r="T1194" i="1"/>
  <c r="U820" i="1"/>
  <c r="W820" i="1" s="1"/>
  <c r="Z872" i="1"/>
  <c r="C872" i="1"/>
  <c r="L820" i="1" l="1"/>
  <c r="G820" i="1"/>
  <c r="D821" i="1"/>
  <c r="F821" i="1" s="1"/>
  <c r="O817" i="1"/>
  <c r="P817" i="1" s="1"/>
  <c r="X817" i="1" s="1"/>
  <c r="B817" i="1" s="1"/>
  <c r="N818" i="1"/>
  <c r="T1195" i="1"/>
  <c r="Z873" i="1"/>
  <c r="C873" i="1"/>
  <c r="M822" i="1"/>
  <c r="J822" i="1"/>
  <c r="K822" i="1" s="1"/>
  <c r="E822" i="1" s="1"/>
  <c r="I823" i="1"/>
  <c r="A874" i="1"/>
  <c r="Q874" i="1" s="1"/>
  <c r="R874" i="1" s="1"/>
  <c r="S874" i="1" s="1"/>
  <c r="H873" i="1"/>
  <c r="U821" i="1"/>
  <c r="W821" i="1" s="1"/>
  <c r="L821" i="1" l="1"/>
  <c r="G821" i="1"/>
  <c r="D822" i="1"/>
  <c r="F822" i="1" s="1"/>
  <c r="N819" i="1"/>
  <c r="O818" i="1"/>
  <c r="P818" i="1" s="1"/>
  <c r="X818" i="1" s="1"/>
  <c r="B818" i="1" s="1"/>
  <c r="J823" i="1"/>
  <c r="K823" i="1" s="1"/>
  <c r="E823" i="1" s="1"/>
  <c r="M823" i="1"/>
  <c r="I824" i="1"/>
  <c r="U822" i="1"/>
  <c r="W822" i="1" s="1"/>
  <c r="Z874" i="1"/>
  <c r="C874" i="1"/>
  <c r="T1196" i="1"/>
  <c r="A875" i="1"/>
  <c r="Q875" i="1" s="1"/>
  <c r="R875" i="1" s="1"/>
  <c r="S875" i="1" s="1"/>
  <c r="H874" i="1"/>
  <c r="G822" i="1" l="1"/>
  <c r="D823" i="1"/>
  <c r="F823" i="1" s="1"/>
  <c r="L822" i="1"/>
  <c r="N820" i="1"/>
  <c r="O819" i="1"/>
  <c r="P819" i="1" s="1"/>
  <c r="X819" i="1" s="1"/>
  <c r="B819" i="1" s="1"/>
  <c r="H875" i="1"/>
  <c r="A876" i="1"/>
  <c r="Q876" i="1" s="1"/>
  <c r="R876" i="1" s="1"/>
  <c r="S876" i="1" s="1"/>
  <c r="J824" i="1"/>
  <c r="K824" i="1" s="1"/>
  <c r="E824" i="1" s="1"/>
  <c r="M824" i="1"/>
  <c r="I825" i="1"/>
  <c r="Z875" i="1"/>
  <c r="C875" i="1"/>
  <c r="U823" i="1"/>
  <c r="W823" i="1" s="1"/>
  <c r="T1197" i="1"/>
  <c r="L823" i="1" l="1"/>
  <c r="G823" i="1"/>
  <c r="D824" i="1"/>
  <c r="F824" i="1" s="1"/>
  <c r="N821" i="1"/>
  <c r="O820" i="1"/>
  <c r="P820" i="1" s="1"/>
  <c r="X820" i="1" s="1"/>
  <c r="B820" i="1" s="1"/>
  <c r="U824" i="1"/>
  <c r="W824" i="1" s="1"/>
  <c r="Z876" i="1"/>
  <c r="C876" i="1"/>
  <c r="T1198" i="1"/>
  <c r="A877" i="1"/>
  <c r="Q877" i="1" s="1"/>
  <c r="R877" i="1" s="1"/>
  <c r="S877" i="1" s="1"/>
  <c r="H876" i="1"/>
  <c r="J825" i="1"/>
  <c r="K825" i="1" s="1"/>
  <c r="E825" i="1" s="1"/>
  <c r="M825" i="1"/>
  <c r="I826" i="1"/>
  <c r="L824" i="1" l="1"/>
  <c r="G824" i="1"/>
  <c r="D825" i="1"/>
  <c r="F825" i="1" s="1"/>
  <c r="N822" i="1"/>
  <c r="O821" i="1"/>
  <c r="P821" i="1" s="1"/>
  <c r="X821" i="1" s="1"/>
  <c r="B821" i="1" s="1"/>
  <c r="U825" i="1"/>
  <c r="W825" i="1" s="1"/>
  <c r="T1199" i="1"/>
  <c r="Z877" i="1"/>
  <c r="C877" i="1"/>
  <c r="M826" i="1"/>
  <c r="J826" i="1"/>
  <c r="K826" i="1" s="1"/>
  <c r="E826" i="1" s="1"/>
  <c r="I827" i="1"/>
  <c r="A878" i="1"/>
  <c r="Q878" i="1" s="1"/>
  <c r="R878" i="1" s="1"/>
  <c r="S878" i="1" s="1"/>
  <c r="H877" i="1"/>
  <c r="L825" i="1" l="1"/>
  <c r="G825" i="1"/>
  <c r="D826" i="1"/>
  <c r="F826" i="1" s="1"/>
  <c r="N823" i="1"/>
  <c r="O822" i="1"/>
  <c r="P822" i="1" s="1"/>
  <c r="X822" i="1" s="1"/>
  <c r="B822" i="1" s="1"/>
  <c r="U826" i="1"/>
  <c r="W826" i="1" s="1"/>
  <c r="C878" i="1"/>
  <c r="Z878" i="1"/>
  <c r="T1200" i="1"/>
  <c r="A879" i="1"/>
  <c r="Q879" i="1" s="1"/>
  <c r="R879" i="1" s="1"/>
  <c r="S879" i="1" s="1"/>
  <c r="H878" i="1"/>
  <c r="J827" i="1"/>
  <c r="K827" i="1" s="1"/>
  <c r="E827" i="1" s="1"/>
  <c r="M827" i="1"/>
  <c r="I828" i="1"/>
  <c r="L826" i="1" l="1"/>
  <c r="G826" i="1"/>
  <c r="D827" i="1"/>
  <c r="F827" i="1" s="1"/>
  <c r="N824" i="1"/>
  <c r="O823" i="1"/>
  <c r="P823" i="1" s="1"/>
  <c r="X823" i="1" s="1"/>
  <c r="B823" i="1" s="1"/>
  <c r="Z879" i="1"/>
  <c r="C879" i="1"/>
  <c r="J828" i="1"/>
  <c r="K828" i="1" s="1"/>
  <c r="E828" i="1" s="1"/>
  <c r="M828" i="1"/>
  <c r="I829" i="1"/>
  <c r="H879" i="1"/>
  <c r="A880" i="1"/>
  <c r="Q880" i="1" s="1"/>
  <c r="R880" i="1" s="1"/>
  <c r="S880" i="1" s="1"/>
  <c r="U827" i="1"/>
  <c r="W827" i="1" s="1"/>
  <c r="T1201" i="1"/>
  <c r="L827" i="1" l="1"/>
  <c r="G827" i="1"/>
  <c r="D828" i="1"/>
  <c r="F828" i="1" s="1"/>
  <c r="N825" i="1"/>
  <c r="O824" i="1"/>
  <c r="P824" i="1" s="1"/>
  <c r="X824" i="1" s="1"/>
  <c r="B824" i="1" s="1"/>
  <c r="Z880" i="1"/>
  <c r="C880" i="1"/>
  <c r="U828" i="1"/>
  <c r="W828" i="1" s="1"/>
  <c r="T1202" i="1"/>
  <c r="A881" i="1"/>
  <c r="Q881" i="1" s="1"/>
  <c r="R881" i="1" s="1"/>
  <c r="S881" i="1" s="1"/>
  <c r="H880" i="1"/>
  <c r="J829" i="1"/>
  <c r="K829" i="1" s="1"/>
  <c r="E829" i="1" s="1"/>
  <c r="M829" i="1"/>
  <c r="I830" i="1"/>
  <c r="L828" i="1" l="1"/>
  <c r="G828" i="1"/>
  <c r="D829" i="1"/>
  <c r="F829" i="1" s="1"/>
  <c r="O825" i="1"/>
  <c r="P825" i="1" s="1"/>
  <c r="X825" i="1" s="1"/>
  <c r="B825" i="1" s="1"/>
  <c r="N826" i="1"/>
  <c r="U829" i="1"/>
  <c r="W829" i="1" s="1"/>
  <c r="T1203" i="1"/>
  <c r="M830" i="1"/>
  <c r="J830" i="1"/>
  <c r="K830" i="1" s="1"/>
  <c r="E830" i="1" s="1"/>
  <c r="I831" i="1"/>
  <c r="Z881" i="1"/>
  <c r="C881" i="1"/>
  <c r="A882" i="1"/>
  <c r="Q882" i="1" s="1"/>
  <c r="R882" i="1" s="1"/>
  <c r="S882" i="1" s="1"/>
  <c r="H881" i="1"/>
  <c r="L829" i="1" l="1"/>
  <c r="G829" i="1"/>
  <c r="D830" i="1"/>
  <c r="F830" i="1" s="1"/>
  <c r="O826" i="1"/>
  <c r="P826" i="1" s="1"/>
  <c r="X826" i="1" s="1"/>
  <c r="B826" i="1" s="1"/>
  <c r="N827" i="1"/>
  <c r="J831" i="1"/>
  <c r="K831" i="1" s="1"/>
  <c r="E831" i="1" s="1"/>
  <c r="M831" i="1"/>
  <c r="I832" i="1"/>
  <c r="U830" i="1"/>
  <c r="W830" i="1" s="1"/>
  <c r="A883" i="1"/>
  <c r="Q883" i="1" s="1"/>
  <c r="R883" i="1" s="1"/>
  <c r="S883" i="1" s="1"/>
  <c r="H882" i="1"/>
  <c r="T1204" i="1"/>
  <c r="C882" i="1"/>
  <c r="Z882" i="1"/>
  <c r="L830" i="1" l="1"/>
  <c r="G830" i="1"/>
  <c r="D831" i="1"/>
  <c r="F831" i="1" s="1"/>
  <c r="O827" i="1"/>
  <c r="P827" i="1" s="1"/>
  <c r="X827" i="1" s="1"/>
  <c r="B827" i="1" s="1"/>
  <c r="N828" i="1"/>
  <c r="T1205" i="1"/>
  <c r="H883" i="1"/>
  <c r="A884" i="1"/>
  <c r="Q884" i="1" s="1"/>
  <c r="R884" i="1" s="1"/>
  <c r="S884" i="1" s="1"/>
  <c r="U831" i="1"/>
  <c r="W831" i="1" s="1"/>
  <c r="Z883" i="1"/>
  <c r="C883" i="1"/>
  <c r="J832" i="1"/>
  <c r="K832" i="1" s="1"/>
  <c r="E832" i="1" s="1"/>
  <c r="M832" i="1"/>
  <c r="I833" i="1"/>
  <c r="G831" i="1" l="1"/>
  <c r="L831" i="1"/>
  <c r="D832" i="1"/>
  <c r="F832" i="1" s="1"/>
  <c r="N829" i="1"/>
  <c r="O828" i="1"/>
  <c r="P828" i="1" s="1"/>
  <c r="X828" i="1" s="1"/>
  <c r="B828" i="1" s="1"/>
  <c r="U832" i="1"/>
  <c r="W832" i="1" s="1"/>
  <c r="A885" i="1"/>
  <c r="Q885" i="1" s="1"/>
  <c r="R885" i="1" s="1"/>
  <c r="S885" i="1" s="1"/>
  <c r="H884" i="1"/>
  <c r="T1206" i="1"/>
  <c r="J833" i="1"/>
  <c r="K833" i="1" s="1"/>
  <c r="E833" i="1" s="1"/>
  <c r="M833" i="1"/>
  <c r="I834" i="1"/>
  <c r="Z884" i="1"/>
  <c r="C884" i="1"/>
  <c r="L832" i="1" l="1"/>
  <c r="G832" i="1"/>
  <c r="D833" i="1"/>
  <c r="F833" i="1" s="1"/>
  <c r="N830" i="1"/>
  <c r="O829" i="1"/>
  <c r="P829" i="1" s="1"/>
  <c r="X829" i="1" s="1"/>
  <c r="B829" i="1" s="1"/>
  <c r="U833" i="1"/>
  <c r="W833" i="1" s="1"/>
  <c r="A886" i="1"/>
  <c r="Q886" i="1" s="1"/>
  <c r="R886" i="1" s="1"/>
  <c r="S886" i="1" s="1"/>
  <c r="H885" i="1"/>
  <c r="M834" i="1"/>
  <c r="J834" i="1"/>
  <c r="K834" i="1" s="1"/>
  <c r="E834" i="1" s="1"/>
  <c r="I835" i="1"/>
  <c r="T1207" i="1"/>
  <c r="Z885" i="1"/>
  <c r="C885" i="1"/>
  <c r="L833" i="1" l="1"/>
  <c r="G833" i="1"/>
  <c r="D834" i="1"/>
  <c r="F834" i="1" s="1"/>
  <c r="O830" i="1"/>
  <c r="P830" i="1" s="1"/>
  <c r="X830" i="1" s="1"/>
  <c r="B830" i="1" s="1"/>
  <c r="N831" i="1"/>
  <c r="C886" i="1"/>
  <c r="Z886" i="1"/>
  <c r="J835" i="1"/>
  <c r="K835" i="1" s="1"/>
  <c r="E835" i="1" s="1"/>
  <c r="I836" i="1"/>
  <c r="A887" i="1"/>
  <c r="Q887" i="1" s="1"/>
  <c r="R887" i="1" s="1"/>
  <c r="S887" i="1" s="1"/>
  <c r="H886" i="1"/>
  <c r="T1208" i="1"/>
  <c r="U834" i="1"/>
  <c r="W834" i="1" s="1"/>
  <c r="G834" i="1" l="1"/>
  <c r="L834" i="1"/>
  <c r="M835" i="1" s="1"/>
  <c r="D835" i="1"/>
  <c r="F835" i="1" s="1"/>
  <c r="O831" i="1"/>
  <c r="P831" i="1" s="1"/>
  <c r="X831" i="1" s="1"/>
  <c r="B831" i="1" s="1"/>
  <c r="N832" i="1"/>
  <c r="C887" i="1"/>
  <c r="Z887" i="1"/>
  <c r="T1209" i="1"/>
  <c r="U835" i="1"/>
  <c r="W835" i="1" s="1"/>
  <c r="A888" i="1"/>
  <c r="Q888" i="1" s="1"/>
  <c r="R888" i="1" s="1"/>
  <c r="S888" i="1" s="1"/>
  <c r="H887" i="1"/>
  <c r="J836" i="1"/>
  <c r="K836" i="1" s="1"/>
  <c r="E836" i="1" s="1"/>
  <c r="I837" i="1"/>
  <c r="D836" i="1" l="1"/>
  <c r="F836" i="1" s="1"/>
  <c r="G835" i="1"/>
  <c r="L835" i="1"/>
  <c r="N833" i="1"/>
  <c r="O832" i="1"/>
  <c r="P832" i="1" s="1"/>
  <c r="X832" i="1" s="1"/>
  <c r="B832" i="1" s="1"/>
  <c r="M836" i="1"/>
  <c r="M837" i="1" s="1"/>
  <c r="U836" i="1"/>
  <c r="W836" i="1" s="1"/>
  <c r="T1210" i="1"/>
  <c r="A889" i="1"/>
  <c r="Q889" i="1" s="1"/>
  <c r="R889" i="1" s="1"/>
  <c r="S889" i="1" s="1"/>
  <c r="H888" i="1"/>
  <c r="C888" i="1"/>
  <c r="Z888" i="1"/>
  <c r="J837" i="1"/>
  <c r="K837" i="1" s="1"/>
  <c r="E837" i="1" s="1"/>
  <c r="I838" i="1"/>
  <c r="L836" i="1" l="1"/>
  <c r="G836" i="1"/>
  <c r="D837" i="1"/>
  <c r="F837" i="1" s="1"/>
  <c r="N834" i="1"/>
  <c r="O833" i="1"/>
  <c r="P833" i="1" s="1"/>
  <c r="X833" i="1" s="1"/>
  <c r="B833" i="1" s="1"/>
  <c r="M838" i="1"/>
  <c r="J838" i="1"/>
  <c r="K838" i="1" s="1"/>
  <c r="E838" i="1" s="1"/>
  <c r="I839" i="1"/>
  <c r="Z889" i="1"/>
  <c r="C889" i="1"/>
  <c r="T1211" i="1"/>
  <c r="U837" i="1"/>
  <c r="W837" i="1" s="1"/>
  <c r="H889" i="1"/>
  <c r="A890" i="1"/>
  <c r="Q890" i="1" s="1"/>
  <c r="R890" i="1" s="1"/>
  <c r="S890" i="1" s="1"/>
  <c r="L837" i="1" l="1"/>
  <c r="G837" i="1"/>
  <c r="D838" i="1"/>
  <c r="F838" i="1" s="1"/>
  <c r="O834" i="1"/>
  <c r="P834" i="1" s="1"/>
  <c r="X834" i="1" s="1"/>
  <c r="B834" i="1" s="1"/>
  <c r="N835" i="1"/>
  <c r="A891" i="1"/>
  <c r="Q891" i="1" s="1"/>
  <c r="R891" i="1" s="1"/>
  <c r="S891" i="1" s="1"/>
  <c r="H890" i="1"/>
  <c r="J839" i="1"/>
  <c r="K839" i="1" s="1"/>
  <c r="E839" i="1" s="1"/>
  <c r="M839" i="1"/>
  <c r="I840" i="1"/>
  <c r="U838" i="1"/>
  <c r="W838" i="1" s="1"/>
  <c r="T1212" i="1"/>
  <c r="Z890" i="1"/>
  <c r="C890" i="1"/>
  <c r="L838" i="1" l="1"/>
  <c r="G838" i="1"/>
  <c r="D839" i="1"/>
  <c r="F839" i="1" s="1"/>
  <c r="O835" i="1"/>
  <c r="P835" i="1" s="1"/>
  <c r="X835" i="1" s="1"/>
  <c r="B835" i="1" s="1"/>
  <c r="N836" i="1"/>
  <c r="T1213" i="1"/>
  <c r="U839" i="1"/>
  <c r="W839" i="1" s="1"/>
  <c r="Z891" i="1"/>
  <c r="C891" i="1"/>
  <c r="J840" i="1"/>
  <c r="K840" i="1" s="1"/>
  <c r="E840" i="1" s="1"/>
  <c r="M840" i="1"/>
  <c r="I841" i="1"/>
  <c r="A892" i="1"/>
  <c r="Q892" i="1" s="1"/>
  <c r="R892" i="1" s="1"/>
  <c r="S892" i="1" s="1"/>
  <c r="H891" i="1"/>
  <c r="L839" i="1" l="1"/>
  <c r="G839" i="1"/>
  <c r="D840" i="1"/>
  <c r="F840" i="1" s="1"/>
  <c r="N837" i="1"/>
  <c r="O836" i="1"/>
  <c r="P836" i="1" s="1"/>
  <c r="X836" i="1" s="1"/>
  <c r="B836" i="1" s="1"/>
  <c r="U840" i="1"/>
  <c r="W840" i="1" s="1"/>
  <c r="C892" i="1"/>
  <c r="Z892" i="1"/>
  <c r="A893" i="1"/>
  <c r="Q893" i="1" s="1"/>
  <c r="R893" i="1" s="1"/>
  <c r="S893" i="1" s="1"/>
  <c r="H892" i="1"/>
  <c r="T1214" i="1"/>
  <c r="J841" i="1"/>
  <c r="K841" i="1" s="1"/>
  <c r="E841" i="1" s="1"/>
  <c r="M841" i="1"/>
  <c r="I842" i="1"/>
  <c r="L840" i="1" l="1"/>
  <c r="G840" i="1"/>
  <c r="D841" i="1"/>
  <c r="F841" i="1" s="1"/>
  <c r="N838" i="1"/>
  <c r="O837" i="1"/>
  <c r="P837" i="1" s="1"/>
  <c r="X837" i="1" s="1"/>
  <c r="B837" i="1" s="1"/>
  <c r="U841" i="1"/>
  <c r="W841" i="1" s="1"/>
  <c r="H893" i="1"/>
  <c r="A894" i="1"/>
  <c r="Q894" i="1" s="1"/>
  <c r="R894" i="1" s="1"/>
  <c r="S894" i="1" s="1"/>
  <c r="M842" i="1"/>
  <c r="J842" i="1"/>
  <c r="K842" i="1" s="1"/>
  <c r="E842" i="1" s="1"/>
  <c r="I843" i="1"/>
  <c r="T1215" i="1"/>
  <c r="Z893" i="1"/>
  <c r="C893" i="1"/>
  <c r="L841" i="1" l="1"/>
  <c r="G841" i="1"/>
  <c r="D842" i="1"/>
  <c r="F842" i="1" s="1"/>
  <c r="N839" i="1"/>
  <c r="O838" i="1"/>
  <c r="P838" i="1" s="1"/>
  <c r="X838" i="1" s="1"/>
  <c r="B838" i="1" s="1"/>
  <c r="T1216" i="1"/>
  <c r="J843" i="1"/>
  <c r="K843" i="1" s="1"/>
  <c r="E843" i="1" s="1"/>
  <c r="M843" i="1"/>
  <c r="I844" i="1"/>
  <c r="A895" i="1"/>
  <c r="Q895" i="1" s="1"/>
  <c r="R895" i="1" s="1"/>
  <c r="S895" i="1" s="1"/>
  <c r="H894" i="1"/>
  <c r="U842" i="1"/>
  <c r="W842" i="1" s="1"/>
  <c r="Z894" i="1"/>
  <c r="C894" i="1"/>
  <c r="L842" i="1" l="1"/>
  <c r="G842" i="1"/>
  <c r="D843" i="1"/>
  <c r="F843" i="1" s="1"/>
  <c r="N840" i="1"/>
  <c r="O839" i="1"/>
  <c r="P839" i="1" s="1"/>
  <c r="X839" i="1" s="1"/>
  <c r="B839" i="1" s="1"/>
  <c r="U843" i="1"/>
  <c r="W843" i="1" s="1"/>
  <c r="Z895" i="1"/>
  <c r="C895" i="1"/>
  <c r="A896" i="1"/>
  <c r="Q896" i="1" s="1"/>
  <c r="R896" i="1" s="1"/>
  <c r="S896" i="1" s="1"/>
  <c r="H895" i="1"/>
  <c r="J844" i="1"/>
  <c r="K844" i="1" s="1"/>
  <c r="E844" i="1" s="1"/>
  <c r="M844" i="1"/>
  <c r="I845" i="1"/>
  <c r="T1217" i="1"/>
  <c r="G843" i="1" l="1"/>
  <c r="L843" i="1"/>
  <c r="D844" i="1"/>
  <c r="F844" i="1" s="1"/>
  <c r="O840" i="1"/>
  <c r="P840" i="1" s="1"/>
  <c r="X840" i="1" s="1"/>
  <c r="B840" i="1" s="1"/>
  <c r="N841" i="1"/>
  <c r="T1218" i="1"/>
  <c r="J845" i="1"/>
  <c r="K845" i="1" s="1"/>
  <c r="E845" i="1" s="1"/>
  <c r="M845" i="1"/>
  <c r="I846" i="1"/>
  <c r="A897" i="1"/>
  <c r="Q897" i="1" s="1"/>
  <c r="R897" i="1" s="1"/>
  <c r="S897" i="1" s="1"/>
  <c r="H896" i="1"/>
  <c r="U844" i="1"/>
  <c r="W844" i="1" s="1"/>
  <c r="Z896" i="1"/>
  <c r="C896" i="1"/>
  <c r="L844" i="1" l="1"/>
  <c r="G844" i="1"/>
  <c r="D845" i="1"/>
  <c r="F845" i="1" s="1"/>
  <c r="O841" i="1"/>
  <c r="P841" i="1" s="1"/>
  <c r="X841" i="1" s="1"/>
  <c r="B841" i="1" s="1"/>
  <c r="N842" i="1"/>
  <c r="U845" i="1"/>
  <c r="W845" i="1" s="1"/>
  <c r="Z897" i="1"/>
  <c r="C897" i="1"/>
  <c r="H897" i="1"/>
  <c r="A898" i="1"/>
  <c r="Q898" i="1" s="1"/>
  <c r="R898" i="1" s="1"/>
  <c r="S898" i="1" s="1"/>
  <c r="M846" i="1"/>
  <c r="J846" i="1"/>
  <c r="K846" i="1" s="1"/>
  <c r="E846" i="1" s="1"/>
  <c r="I847" i="1"/>
  <c r="T1219" i="1"/>
  <c r="L845" i="1" l="1"/>
  <c r="G845" i="1"/>
  <c r="D846" i="1"/>
  <c r="F846" i="1" s="1"/>
  <c r="O842" i="1"/>
  <c r="P842" i="1" s="1"/>
  <c r="X842" i="1" s="1"/>
  <c r="B842" i="1" s="1"/>
  <c r="N843" i="1"/>
  <c r="U846" i="1"/>
  <c r="W846" i="1" s="1"/>
  <c r="Z898" i="1"/>
  <c r="C898" i="1"/>
  <c r="A899" i="1"/>
  <c r="Q899" i="1" s="1"/>
  <c r="R899" i="1" s="1"/>
  <c r="S899" i="1" s="1"/>
  <c r="H898" i="1"/>
  <c r="T1220" i="1"/>
  <c r="M847" i="1"/>
  <c r="J847" i="1"/>
  <c r="K847" i="1" s="1"/>
  <c r="E847" i="1" s="1"/>
  <c r="I848" i="1"/>
  <c r="L846" i="1" l="1"/>
  <c r="G846" i="1"/>
  <c r="D847" i="1"/>
  <c r="F847" i="1" s="1"/>
  <c r="O843" i="1"/>
  <c r="P843" i="1" s="1"/>
  <c r="X843" i="1" s="1"/>
  <c r="B843" i="1" s="1"/>
  <c r="N844" i="1"/>
  <c r="U847" i="1"/>
  <c r="W847" i="1" s="1"/>
  <c r="A900" i="1"/>
  <c r="Q900" i="1" s="1"/>
  <c r="R900" i="1" s="1"/>
  <c r="S900" i="1" s="1"/>
  <c r="H899" i="1"/>
  <c r="M848" i="1"/>
  <c r="J848" i="1"/>
  <c r="K848" i="1" s="1"/>
  <c r="E848" i="1" s="1"/>
  <c r="I849" i="1"/>
  <c r="T1221" i="1"/>
  <c r="Z899" i="1"/>
  <c r="C899" i="1"/>
  <c r="G847" i="1" l="1"/>
  <c r="L847" i="1"/>
  <c r="D848" i="1"/>
  <c r="F848" i="1" s="1"/>
  <c r="O844" i="1"/>
  <c r="P844" i="1" s="1"/>
  <c r="X844" i="1" s="1"/>
  <c r="B844" i="1" s="1"/>
  <c r="N845" i="1"/>
  <c r="J849" i="1"/>
  <c r="K849" i="1" s="1"/>
  <c r="E849" i="1" s="1"/>
  <c r="M849" i="1"/>
  <c r="I850" i="1"/>
  <c r="C900" i="1"/>
  <c r="Z900" i="1"/>
  <c r="U848" i="1"/>
  <c r="W848" i="1" s="1"/>
  <c r="A901" i="1"/>
  <c r="Q901" i="1" s="1"/>
  <c r="R901" i="1" s="1"/>
  <c r="S901" i="1" s="1"/>
  <c r="H900" i="1"/>
  <c r="T1222" i="1"/>
  <c r="L848" i="1" l="1"/>
  <c r="G848" i="1"/>
  <c r="D849" i="1"/>
  <c r="F849" i="1" s="1"/>
  <c r="N846" i="1"/>
  <c r="O845" i="1"/>
  <c r="P845" i="1" s="1"/>
  <c r="X845" i="1" s="1"/>
  <c r="B845" i="1" s="1"/>
  <c r="H901" i="1"/>
  <c r="A902" i="1"/>
  <c r="Q902" i="1" s="1"/>
  <c r="R902" i="1" s="1"/>
  <c r="S902" i="1" s="1"/>
  <c r="U849" i="1"/>
  <c r="W849" i="1" s="1"/>
  <c r="T1223" i="1"/>
  <c r="Z901" i="1"/>
  <c r="C901" i="1"/>
  <c r="J850" i="1"/>
  <c r="K850" i="1" s="1"/>
  <c r="E850" i="1" s="1"/>
  <c r="M850" i="1"/>
  <c r="I851" i="1"/>
  <c r="G849" i="1" l="1"/>
  <c r="D850" i="1"/>
  <c r="F850" i="1" s="1"/>
  <c r="N847" i="1"/>
  <c r="O846" i="1"/>
  <c r="P846" i="1" s="1"/>
  <c r="X846" i="1" s="1"/>
  <c r="B846" i="1" s="1"/>
  <c r="L849" i="1"/>
  <c r="U850" i="1"/>
  <c r="W850" i="1" s="1"/>
  <c r="Z902" i="1"/>
  <c r="C902" i="1"/>
  <c r="J851" i="1"/>
  <c r="K851" i="1" s="1"/>
  <c r="E851" i="1" s="1"/>
  <c r="M851" i="1"/>
  <c r="I852" i="1"/>
  <c r="T1224" i="1"/>
  <c r="A903" i="1"/>
  <c r="Q903" i="1" s="1"/>
  <c r="R903" i="1" s="1"/>
  <c r="S903" i="1" s="1"/>
  <c r="H902" i="1"/>
  <c r="L850" i="1" l="1"/>
  <c r="G850" i="1"/>
  <c r="D851" i="1"/>
  <c r="F851" i="1" s="1"/>
  <c r="O847" i="1"/>
  <c r="P847" i="1" s="1"/>
  <c r="X847" i="1" s="1"/>
  <c r="B847" i="1" s="1"/>
  <c r="N848" i="1"/>
  <c r="U851" i="1"/>
  <c r="W851" i="1" s="1"/>
  <c r="T1225" i="1"/>
  <c r="M852" i="1"/>
  <c r="J852" i="1"/>
  <c r="K852" i="1" s="1"/>
  <c r="E852" i="1" s="1"/>
  <c r="I853" i="1"/>
  <c r="Z903" i="1"/>
  <c r="C903" i="1"/>
  <c r="A904" i="1"/>
  <c r="Q904" i="1" s="1"/>
  <c r="R904" i="1" s="1"/>
  <c r="S904" i="1" s="1"/>
  <c r="H903" i="1"/>
  <c r="G851" i="1" l="1"/>
  <c r="L851" i="1"/>
  <c r="D852" i="1"/>
  <c r="F852" i="1" s="1"/>
  <c r="N849" i="1"/>
  <c r="O848" i="1"/>
  <c r="P848" i="1" s="1"/>
  <c r="X848" i="1" s="1"/>
  <c r="B848" i="1" s="1"/>
  <c r="J853" i="1"/>
  <c r="K853" i="1" s="1"/>
  <c r="E853" i="1" s="1"/>
  <c r="M853" i="1"/>
  <c r="I854" i="1"/>
  <c r="Z904" i="1"/>
  <c r="C904" i="1"/>
  <c r="T1226" i="1"/>
  <c r="U852" i="1"/>
  <c r="W852" i="1" s="1"/>
  <c r="A905" i="1"/>
  <c r="Q905" i="1" s="1"/>
  <c r="R905" i="1" s="1"/>
  <c r="S905" i="1" s="1"/>
  <c r="H904" i="1"/>
  <c r="L852" i="1" l="1"/>
  <c r="G852" i="1"/>
  <c r="D853" i="1"/>
  <c r="F853" i="1" s="1"/>
  <c r="N850" i="1"/>
  <c r="O849" i="1"/>
  <c r="P849" i="1" s="1"/>
  <c r="X849" i="1" s="1"/>
  <c r="B849" i="1" s="1"/>
  <c r="U853" i="1"/>
  <c r="W853" i="1" s="1"/>
  <c r="Z905" i="1"/>
  <c r="C905" i="1"/>
  <c r="H905" i="1"/>
  <c r="A906" i="1"/>
  <c r="Q906" i="1" s="1"/>
  <c r="R906" i="1" s="1"/>
  <c r="S906" i="1" s="1"/>
  <c r="T1227" i="1"/>
  <c r="J854" i="1"/>
  <c r="K854" i="1" s="1"/>
  <c r="E854" i="1" s="1"/>
  <c r="M854" i="1"/>
  <c r="I855" i="1"/>
  <c r="G853" i="1" l="1"/>
  <c r="L853" i="1"/>
  <c r="D854" i="1"/>
  <c r="F854" i="1" s="1"/>
  <c r="O850" i="1"/>
  <c r="P850" i="1" s="1"/>
  <c r="X850" i="1" s="1"/>
  <c r="B850" i="1" s="1"/>
  <c r="N851" i="1"/>
  <c r="T1228" i="1"/>
  <c r="A907" i="1"/>
  <c r="Q907" i="1" s="1"/>
  <c r="R907" i="1" s="1"/>
  <c r="S907" i="1" s="1"/>
  <c r="H906" i="1"/>
  <c r="U854" i="1"/>
  <c r="W854" i="1" s="1"/>
  <c r="J855" i="1"/>
  <c r="K855" i="1" s="1"/>
  <c r="E855" i="1" s="1"/>
  <c r="M855" i="1"/>
  <c r="I856" i="1"/>
  <c r="Z906" i="1"/>
  <c r="C906" i="1"/>
  <c r="L854" i="1" l="1"/>
  <c r="G854" i="1"/>
  <c r="D855" i="1"/>
  <c r="F855" i="1" s="1"/>
  <c r="N852" i="1"/>
  <c r="O851" i="1"/>
  <c r="P851" i="1" s="1"/>
  <c r="X851" i="1" s="1"/>
  <c r="B851" i="1" s="1"/>
  <c r="Z907" i="1"/>
  <c r="C907" i="1"/>
  <c r="U855" i="1"/>
  <c r="W855" i="1" s="1"/>
  <c r="A908" i="1"/>
  <c r="Q908" i="1" s="1"/>
  <c r="R908" i="1" s="1"/>
  <c r="S908" i="1" s="1"/>
  <c r="H907" i="1"/>
  <c r="M856" i="1"/>
  <c r="J856" i="1"/>
  <c r="K856" i="1" s="1"/>
  <c r="E856" i="1" s="1"/>
  <c r="I857" i="1"/>
  <c r="T1229" i="1"/>
  <c r="L855" i="1" l="1"/>
  <c r="G855" i="1"/>
  <c r="D856" i="1"/>
  <c r="F856" i="1" s="1"/>
  <c r="N853" i="1"/>
  <c r="O852" i="1"/>
  <c r="P852" i="1" s="1"/>
  <c r="X852" i="1" s="1"/>
  <c r="B852" i="1" s="1"/>
  <c r="J857" i="1"/>
  <c r="K857" i="1" s="1"/>
  <c r="E857" i="1" s="1"/>
  <c r="M857" i="1"/>
  <c r="I858" i="1"/>
  <c r="T1230" i="1"/>
  <c r="Z908" i="1"/>
  <c r="C908" i="1"/>
  <c r="U856" i="1"/>
  <c r="W856" i="1" s="1"/>
  <c r="A909" i="1"/>
  <c r="Q909" i="1" s="1"/>
  <c r="R909" i="1" s="1"/>
  <c r="S909" i="1" s="1"/>
  <c r="H908" i="1"/>
  <c r="G856" i="1" l="1"/>
  <c r="L856" i="1"/>
  <c r="D857" i="1"/>
  <c r="F857" i="1" s="1"/>
  <c r="N854" i="1"/>
  <c r="O853" i="1"/>
  <c r="P853" i="1" s="1"/>
  <c r="X853" i="1" s="1"/>
  <c r="B853" i="1" s="1"/>
  <c r="Z909" i="1"/>
  <c r="C909" i="1"/>
  <c r="J858" i="1"/>
  <c r="K858" i="1" s="1"/>
  <c r="E858" i="1" s="1"/>
  <c r="M858" i="1"/>
  <c r="I859" i="1"/>
  <c r="U857" i="1"/>
  <c r="W857" i="1" s="1"/>
  <c r="H909" i="1"/>
  <c r="A910" i="1"/>
  <c r="Q910" i="1" s="1"/>
  <c r="R910" i="1" s="1"/>
  <c r="S910" i="1" s="1"/>
  <c r="T1231" i="1"/>
  <c r="L857" i="1" l="1"/>
  <c r="G857" i="1"/>
  <c r="D858" i="1"/>
  <c r="F858" i="1" s="1"/>
  <c r="O854" i="1"/>
  <c r="P854" i="1" s="1"/>
  <c r="X854" i="1" s="1"/>
  <c r="B854" i="1" s="1"/>
  <c r="N855" i="1"/>
  <c r="A911" i="1"/>
  <c r="Q911" i="1" s="1"/>
  <c r="R911" i="1" s="1"/>
  <c r="S911" i="1" s="1"/>
  <c r="H910" i="1"/>
  <c r="J859" i="1"/>
  <c r="K859" i="1" s="1"/>
  <c r="E859" i="1" s="1"/>
  <c r="M859" i="1"/>
  <c r="I860" i="1"/>
  <c r="U858" i="1"/>
  <c r="W858" i="1" s="1"/>
  <c r="T1232" i="1"/>
  <c r="Z910" i="1"/>
  <c r="C910" i="1"/>
  <c r="L858" i="1" l="1"/>
  <c r="G858" i="1"/>
  <c r="D859" i="1"/>
  <c r="F859" i="1" s="1"/>
  <c r="N856" i="1"/>
  <c r="O855" i="1"/>
  <c r="P855" i="1" s="1"/>
  <c r="X855" i="1" s="1"/>
  <c r="B855" i="1" s="1"/>
  <c r="M860" i="1"/>
  <c r="J860" i="1"/>
  <c r="K860" i="1" s="1"/>
  <c r="E860" i="1" s="1"/>
  <c r="I861" i="1"/>
  <c r="U859" i="1"/>
  <c r="W859" i="1" s="1"/>
  <c r="Z911" i="1"/>
  <c r="C911" i="1"/>
  <c r="T1233" i="1"/>
  <c r="A912" i="1"/>
  <c r="Q912" i="1" s="1"/>
  <c r="R912" i="1" s="1"/>
  <c r="S912" i="1" s="1"/>
  <c r="H911" i="1"/>
  <c r="G859" i="1" l="1"/>
  <c r="D860" i="1"/>
  <c r="F860" i="1" s="1"/>
  <c r="N857" i="1"/>
  <c r="O856" i="1"/>
  <c r="P856" i="1" s="1"/>
  <c r="X856" i="1" s="1"/>
  <c r="B856" i="1" s="1"/>
  <c r="L859" i="1"/>
  <c r="U860" i="1"/>
  <c r="W860" i="1" s="1"/>
  <c r="T1234" i="1"/>
  <c r="C912" i="1"/>
  <c r="Z912" i="1"/>
  <c r="A913" i="1"/>
  <c r="Q913" i="1" s="1"/>
  <c r="R913" i="1" s="1"/>
  <c r="S913" i="1" s="1"/>
  <c r="H912" i="1"/>
  <c r="J861" i="1"/>
  <c r="K861" i="1" s="1"/>
  <c r="E861" i="1" s="1"/>
  <c r="M861" i="1"/>
  <c r="I862" i="1"/>
  <c r="L860" i="1" l="1"/>
  <c r="G860" i="1"/>
  <c r="D861" i="1"/>
  <c r="F861" i="1" s="1"/>
  <c r="O857" i="1"/>
  <c r="P857" i="1" s="1"/>
  <c r="X857" i="1" s="1"/>
  <c r="B857" i="1" s="1"/>
  <c r="N858" i="1"/>
  <c r="U861" i="1"/>
  <c r="W861" i="1" s="1"/>
  <c r="Z913" i="1"/>
  <c r="C913" i="1"/>
  <c r="T1235" i="1"/>
  <c r="J862" i="1"/>
  <c r="K862" i="1" s="1"/>
  <c r="E862" i="1" s="1"/>
  <c r="M862" i="1"/>
  <c r="I863" i="1"/>
  <c r="H913" i="1"/>
  <c r="A914" i="1"/>
  <c r="Q914" i="1" s="1"/>
  <c r="R914" i="1" s="1"/>
  <c r="S914" i="1" s="1"/>
  <c r="L861" i="1" l="1"/>
  <c r="G861" i="1"/>
  <c r="D862" i="1"/>
  <c r="F862" i="1" s="1"/>
  <c r="O858" i="1"/>
  <c r="P858" i="1" s="1"/>
  <c r="X858" i="1" s="1"/>
  <c r="B858" i="1" s="1"/>
  <c r="N859" i="1"/>
  <c r="Z914" i="1"/>
  <c r="C914" i="1"/>
  <c r="U862" i="1"/>
  <c r="W862" i="1" s="1"/>
  <c r="A915" i="1"/>
  <c r="Q915" i="1" s="1"/>
  <c r="R915" i="1" s="1"/>
  <c r="S915" i="1" s="1"/>
  <c r="H914" i="1"/>
  <c r="J863" i="1"/>
  <c r="K863" i="1" s="1"/>
  <c r="E863" i="1" s="1"/>
  <c r="M863" i="1"/>
  <c r="I864" i="1"/>
  <c r="T1236" i="1"/>
  <c r="L862" i="1" l="1"/>
  <c r="G862" i="1"/>
  <c r="D863" i="1"/>
  <c r="F863" i="1" s="1"/>
  <c r="N860" i="1"/>
  <c r="O859" i="1"/>
  <c r="P859" i="1" s="1"/>
  <c r="X859" i="1" s="1"/>
  <c r="B859" i="1" s="1"/>
  <c r="J864" i="1"/>
  <c r="K864" i="1" s="1"/>
  <c r="E864" i="1" s="1"/>
  <c r="I865" i="1"/>
  <c r="A916" i="1"/>
  <c r="Q916" i="1" s="1"/>
  <c r="R916" i="1" s="1"/>
  <c r="S916" i="1" s="1"/>
  <c r="H915" i="1"/>
  <c r="U863" i="1"/>
  <c r="W863" i="1" s="1"/>
  <c r="T1237" i="1"/>
  <c r="Z915" i="1"/>
  <c r="C915" i="1"/>
  <c r="L863" i="1" l="1"/>
  <c r="M864" i="1" s="1"/>
  <c r="G863" i="1"/>
  <c r="D864" i="1"/>
  <c r="F864" i="1" s="1"/>
  <c r="N861" i="1"/>
  <c r="O860" i="1"/>
  <c r="P860" i="1" s="1"/>
  <c r="X860" i="1" s="1"/>
  <c r="B860" i="1" s="1"/>
  <c r="J865" i="1"/>
  <c r="K865" i="1" s="1"/>
  <c r="E865" i="1" s="1"/>
  <c r="I866" i="1"/>
  <c r="U864" i="1"/>
  <c r="W864" i="1" s="1"/>
  <c r="Z916" i="1"/>
  <c r="C916" i="1"/>
  <c r="T1238" i="1"/>
  <c r="A917" i="1"/>
  <c r="Q917" i="1" s="1"/>
  <c r="R917" i="1" s="1"/>
  <c r="S917" i="1" s="1"/>
  <c r="H916" i="1"/>
  <c r="G864" i="1" l="1"/>
  <c r="L864" i="1"/>
  <c r="D865" i="1"/>
  <c r="F865" i="1" s="1"/>
  <c r="O861" i="1"/>
  <c r="P861" i="1" s="1"/>
  <c r="X861" i="1" s="1"/>
  <c r="B861" i="1" s="1"/>
  <c r="N862" i="1"/>
  <c r="T1239" i="1"/>
  <c r="J866" i="1"/>
  <c r="K866" i="1" s="1"/>
  <c r="E866" i="1" s="1"/>
  <c r="I867" i="1"/>
  <c r="A918" i="1"/>
  <c r="Q918" i="1" s="1"/>
  <c r="R918" i="1" s="1"/>
  <c r="S918" i="1" s="1"/>
  <c r="H917" i="1"/>
  <c r="Z917" i="1"/>
  <c r="C917" i="1"/>
  <c r="M865" i="1"/>
  <c r="U865" i="1"/>
  <c r="W865" i="1" s="1"/>
  <c r="L865" i="1" l="1"/>
  <c r="G865" i="1"/>
  <c r="O862" i="1"/>
  <c r="P862" i="1" s="1"/>
  <c r="X862" i="1" s="1"/>
  <c r="B862" i="1" s="1"/>
  <c r="N863" i="1"/>
  <c r="D866" i="1"/>
  <c r="F866" i="1" s="1"/>
  <c r="Z918" i="1"/>
  <c r="C918" i="1"/>
  <c r="J867" i="1"/>
  <c r="K867" i="1" s="1"/>
  <c r="E867" i="1" s="1"/>
  <c r="I868" i="1"/>
  <c r="M866" i="1"/>
  <c r="T1240" i="1"/>
  <c r="U866" i="1"/>
  <c r="W866" i="1" s="1"/>
  <c r="A919" i="1"/>
  <c r="Q919" i="1" s="1"/>
  <c r="R919" i="1" s="1"/>
  <c r="S919" i="1" s="1"/>
  <c r="H918" i="1"/>
  <c r="L866" i="1" l="1"/>
  <c r="G866" i="1"/>
  <c r="D867" i="1"/>
  <c r="F867" i="1" s="1"/>
  <c r="O863" i="1"/>
  <c r="P863" i="1" s="1"/>
  <c r="X863" i="1" s="1"/>
  <c r="B863" i="1" s="1"/>
  <c r="N864" i="1"/>
  <c r="U867" i="1"/>
  <c r="W867" i="1" s="1"/>
  <c r="Z919" i="1"/>
  <c r="C919" i="1"/>
  <c r="T1241" i="1"/>
  <c r="J868" i="1"/>
  <c r="K868" i="1" s="1"/>
  <c r="E868" i="1" s="1"/>
  <c r="I869" i="1"/>
  <c r="A920" i="1"/>
  <c r="Q920" i="1" s="1"/>
  <c r="R920" i="1" s="1"/>
  <c r="S920" i="1" s="1"/>
  <c r="H919" i="1"/>
  <c r="M867" i="1"/>
  <c r="G867" i="1" l="1"/>
  <c r="D868" i="1"/>
  <c r="F868" i="1" s="1"/>
  <c r="L867" i="1"/>
  <c r="O864" i="1"/>
  <c r="P864" i="1" s="1"/>
  <c r="X864" i="1" s="1"/>
  <c r="B864" i="1" s="1"/>
  <c r="N865" i="1"/>
  <c r="M868" i="1"/>
  <c r="Z920" i="1"/>
  <c r="C920" i="1"/>
  <c r="H920" i="1"/>
  <c r="A921" i="1"/>
  <c r="Q921" i="1" s="1"/>
  <c r="R921" i="1" s="1"/>
  <c r="S921" i="1" s="1"/>
  <c r="J869" i="1"/>
  <c r="K869" i="1" s="1"/>
  <c r="E869" i="1" s="1"/>
  <c r="I870" i="1"/>
  <c r="U868" i="1"/>
  <c r="W868" i="1" s="1"/>
  <c r="T1242" i="1"/>
  <c r="L868" i="1" l="1"/>
  <c r="G868" i="1"/>
  <c r="D869" i="1"/>
  <c r="F869" i="1" s="1"/>
  <c r="O865" i="1"/>
  <c r="P865" i="1" s="1"/>
  <c r="X865" i="1" s="1"/>
  <c r="B865" i="1" s="1"/>
  <c r="N866" i="1"/>
  <c r="M869" i="1"/>
  <c r="J870" i="1"/>
  <c r="K870" i="1" s="1"/>
  <c r="E870" i="1" s="1"/>
  <c r="I871" i="1"/>
  <c r="T1243" i="1"/>
  <c r="Z921" i="1"/>
  <c r="C921" i="1"/>
  <c r="U869" i="1"/>
  <c r="W869" i="1" s="1"/>
  <c r="A922" i="1"/>
  <c r="Q922" i="1" s="1"/>
  <c r="R922" i="1" s="1"/>
  <c r="S922" i="1" s="1"/>
  <c r="H921" i="1"/>
  <c r="L869" i="1" l="1"/>
  <c r="G869" i="1"/>
  <c r="D870" i="1"/>
  <c r="F870" i="1" s="1"/>
  <c r="O866" i="1"/>
  <c r="P866" i="1" s="1"/>
  <c r="X866" i="1" s="1"/>
  <c r="B866" i="1" s="1"/>
  <c r="N867" i="1"/>
  <c r="M870" i="1"/>
  <c r="M871" i="1" s="1"/>
  <c r="J871" i="1"/>
  <c r="K871" i="1" s="1"/>
  <c r="E871" i="1" s="1"/>
  <c r="I872" i="1"/>
  <c r="A923" i="1"/>
  <c r="Q923" i="1" s="1"/>
  <c r="R923" i="1" s="1"/>
  <c r="S923" i="1" s="1"/>
  <c r="H922" i="1"/>
  <c r="Z922" i="1"/>
  <c r="C922" i="1"/>
  <c r="T1244" i="1"/>
  <c r="U870" i="1"/>
  <c r="W870" i="1" s="1"/>
  <c r="L870" i="1" l="1"/>
  <c r="G870" i="1"/>
  <c r="D871" i="1"/>
  <c r="F871" i="1" s="1"/>
  <c r="O867" i="1"/>
  <c r="P867" i="1" s="1"/>
  <c r="X867" i="1" s="1"/>
  <c r="B867" i="1" s="1"/>
  <c r="N868" i="1"/>
  <c r="C923" i="1"/>
  <c r="Z923" i="1"/>
  <c r="A924" i="1"/>
  <c r="Q924" i="1" s="1"/>
  <c r="R924" i="1" s="1"/>
  <c r="S924" i="1" s="1"/>
  <c r="H923" i="1"/>
  <c r="M872" i="1"/>
  <c r="J872" i="1"/>
  <c r="K872" i="1" s="1"/>
  <c r="E872" i="1" s="1"/>
  <c r="I873" i="1"/>
  <c r="T1245" i="1"/>
  <c r="U871" i="1"/>
  <c r="W871" i="1" s="1"/>
  <c r="L871" i="1" l="1"/>
  <c r="G871" i="1"/>
  <c r="D872" i="1"/>
  <c r="F872" i="1" s="1"/>
  <c r="O868" i="1"/>
  <c r="P868" i="1" s="1"/>
  <c r="X868" i="1" s="1"/>
  <c r="B868" i="1" s="1"/>
  <c r="N869" i="1"/>
  <c r="U872" i="1"/>
  <c r="W872" i="1" s="1"/>
  <c r="T1246" i="1"/>
  <c r="Z924" i="1"/>
  <c r="C924" i="1"/>
  <c r="J873" i="1"/>
  <c r="K873" i="1" s="1"/>
  <c r="E873" i="1" s="1"/>
  <c r="M873" i="1"/>
  <c r="I874" i="1"/>
  <c r="H924" i="1"/>
  <c r="A925" i="1"/>
  <c r="Q925" i="1" s="1"/>
  <c r="R925" i="1" s="1"/>
  <c r="S925" i="1" s="1"/>
  <c r="L872" i="1" l="1"/>
  <c r="G872" i="1"/>
  <c r="D873" i="1"/>
  <c r="F873" i="1" s="1"/>
  <c r="N870" i="1"/>
  <c r="O869" i="1"/>
  <c r="P869" i="1" s="1"/>
  <c r="X869" i="1" s="1"/>
  <c r="B869" i="1" s="1"/>
  <c r="Z925" i="1"/>
  <c r="C925" i="1"/>
  <c r="J874" i="1"/>
  <c r="K874" i="1" s="1"/>
  <c r="E874" i="1" s="1"/>
  <c r="M874" i="1"/>
  <c r="I875" i="1"/>
  <c r="T1247" i="1"/>
  <c r="A926" i="1"/>
  <c r="Q926" i="1" s="1"/>
  <c r="R926" i="1" s="1"/>
  <c r="S926" i="1" s="1"/>
  <c r="H925" i="1"/>
  <c r="U873" i="1"/>
  <c r="W873" i="1" s="1"/>
  <c r="L873" i="1" l="1"/>
  <c r="G873" i="1"/>
  <c r="D874" i="1"/>
  <c r="F874" i="1" s="1"/>
  <c r="O870" i="1"/>
  <c r="P870" i="1" s="1"/>
  <c r="X870" i="1" s="1"/>
  <c r="B870" i="1" s="1"/>
  <c r="N871" i="1"/>
  <c r="A927" i="1"/>
  <c r="Q927" i="1" s="1"/>
  <c r="R927" i="1" s="1"/>
  <c r="S927" i="1" s="1"/>
  <c r="H926" i="1"/>
  <c r="J875" i="1"/>
  <c r="K875" i="1" s="1"/>
  <c r="E875" i="1" s="1"/>
  <c r="M875" i="1"/>
  <c r="I876" i="1"/>
  <c r="T1248" i="1"/>
  <c r="U874" i="1"/>
  <c r="W874" i="1" s="1"/>
  <c r="Z926" i="1"/>
  <c r="C926" i="1"/>
  <c r="L874" i="1" l="1"/>
  <c r="G874" i="1"/>
  <c r="D875" i="1"/>
  <c r="F875" i="1" s="1"/>
  <c r="N872" i="1"/>
  <c r="O871" i="1"/>
  <c r="P871" i="1" s="1"/>
  <c r="X871" i="1" s="1"/>
  <c r="B871" i="1" s="1"/>
  <c r="M876" i="1"/>
  <c r="J876" i="1"/>
  <c r="K876" i="1" s="1"/>
  <c r="E876" i="1" s="1"/>
  <c r="I877" i="1"/>
  <c r="A928" i="1"/>
  <c r="Q928" i="1" s="1"/>
  <c r="R928" i="1" s="1"/>
  <c r="S928" i="1" s="1"/>
  <c r="H927" i="1"/>
  <c r="T1249" i="1"/>
  <c r="U875" i="1"/>
  <c r="W875" i="1" s="1"/>
  <c r="Z927" i="1"/>
  <c r="C927" i="1"/>
  <c r="L875" i="1" l="1"/>
  <c r="G875" i="1"/>
  <c r="D876" i="1"/>
  <c r="F876" i="1" s="1"/>
  <c r="N873" i="1"/>
  <c r="O872" i="1"/>
  <c r="P872" i="1" s="1"/>
  <c r="X872" i="1" s="1"/>
  <c r="B872" i="1" s="1"/>
  <c r="J877" i="1"/>
  <c r="K877" i="1" s="1"/>
  <c r="E877" i="1" s="1"/>
  <c r="M877" i="1"/>
  <c r="I878" i="1"/>
  <c r="U876" i="1"/>
  <c r="W876" i="1" s="1"/>
  <c r="T1250" i="1"/>
  <c r="Z928" i="1"/>
  <c r="C928" i="1"/>
  <c r="A929" i="1"/>
  <c r="Q929" i="1" s="1"/>
  <c r="R929" i="1" s="1"/>
  <c r="S929" i="1" s="1"/>
  <c r="H928" i="1"/>
  <c r="L876" i="1" l="1"/>
  <c r="G876" i="1"/>
  <c r="D877" i="1"/>
  <c r="F877" i="1" s="1"/>
  <c r="N874" i="1"/>
  <c r="O873" i="1"/>
  <c r="P873" i="1" s="1"/>
  <c r="X873" i="1" s="1"/>
  <c r="B873" i="1" s="1"/>
  <c r="Z929" i="1"/>
  <c r="C929" i="1"/>
  <c r="T1251" i="1"/>
  <c r="J878" i="1"/>
  <c r="K878" i="1" s="1"/>
  <c r="E878" i="1" s="1"/>
  <c r="M878" i="1"/>
  <c r="I879" i="1"/>
  <c r="A930" i="1"/>
  <c r="Q930" i="1" s="1"/>
  <c r="R930" i="1" s="1"/>
  <c r="S930" i="1" s="1"/>
  <c r="H929" i="1"/>
  <c r="U877" i="1"/>
  <c r="W877" i="1" s="1"/>
  <c r="L877" i="1" l="1"/>
  <c r="G877" i="1"/>
  <c r="D878" i="1"/>
  <c r="F878" i="1" s="1"/>
  <c r="N875" i="1"/>
  <c r="O874" i="1"/>
  <c r="P874" i="1" s="1"/>
  <c r="X874" i="1" s="1"/>
  <c r="B874" i="1" s="1"/>
  <c r="Z930" i="1"/>
  <c r="C930" i="1"/>
  <c r="T1252" i="1"/>
  <c r="U878" i="1"/>
  <c r="W878" i="1" s="1"/>
  <c r="H930" i="1"/>
  <c r="A931" i="1"/>
  <c r="Q931" i="1" s="1"/>
  <c r="R931" i="1" s="1"/>
  <c r="S931" i="1" s="1"/>
  <c r="J879" i="1"/>
  <c r="K879" i="1" s="1"/>
  <c r="E879" i="1" s="1"/>
  <c r="M879" i="1"/>
  <c r="I880" i="1"/>
  <c r="G878" i="1" l="1"/>
  <c r="D879" i="1"/>
  <c r="F879" i="1" s="1"/>
  <c r="N876" i="1"/>
  <c r="O875" i="1"/>
  <c r="P875" i="1" s="1"/>
  <c r="X875" i="1" s="1"/>
  <c r="B875" i="1" s="1"/>
  <c r="L878" i="1"/>
  <c r="U879" i="1"/>
  <c r="W879" i="1" s="1"/>
  <c r="A932" i="1"/>
  <c r="Q932" i="1" s="1"/>
  <c r="R932" i="1" s="1"/>
  <c r="S932" i="1" s="1"/>
  <c r="H931" i="1"/>
  <c r="M880" i="1"/>
  <c r="J880" i="1"/>
  <c r="K880" i="1" s="1"/>
  <c r="E880" i="1" s="1"/>
  <c r="I881" i="1"/>
  <c r="Z931" i="1"/>
  <c r="C931" i="1"/>
  <c r="T1253" i="1"/>
  <c r="G879" i="1" l="1"/>
  <c r="L879" i="1"/>
  <c r="D880" i="1"/>
  <c r="F880" i="1" s="1"/>
  <c r="O876" i="1"/>
  <c r="P876" i="1" s="1"/>
  <c r="X876" i="1" s="1"/>
  <c r="B876" i="1" s="1"/>
  <c r="N877" i="1"/>
  <c r="T1254" i="1"/>
  <c r="Z932" i="1"/>
  <c r="C932" i="1"/>
  <c r="J881" i="1"/>
  <c r="K881" i="1" s="1"/>
  <c r="E881" i="1" s="1"/>
  <c r="M881" i="1"/>
  <c r="I882" i="1"/>
  <c r="A933" i="1"/>
  <c r="Q933" i="1" s="1"/>
  <c r="R933" i="1" s="1"/>
  <c r="S933" i="1" s="1"/>
  <c r="H932" i="1"/>
  <c r="U880" i="1"/>
  <c r="W880" i="1" s="1"/>
  <c r="L880" i="1" l="1"/>
  <c r="G880" i="1"/>
  <c r="D881" i="1"/>
  <c r="F881" i="1" s="1"/>
  <c r="N878" i="1"/>
  <c r="O877" i="1"/>
  <c r="P877" i="1" s="1"/>
  <c r="X877" i="1" s="1"/>
  <c r="B877" i="1" s="1"/>
  <c r="J882" i="1"/>
  <c r="K882" i="1" s="1"/>
  <c r="E882" i="1" s="1"/>
  <c r="M882" i="1"/>
  <c r="I883" i="1"/>
  <c r="Z933" i="1"/>
  <c r="C933" i="1"/>
  <c r="U881" i="1"/>
  <c r="W881" i="1" s="1"/>
  <c r="A934" i="1"/>
  <c r="Q934" i="1" s="1"/>
  <c r="R934" i="1" s="1"/>
  <c r="S934" i="1" s="1"/>
  <c r="H933" i="1"/>
  <c r="T1255" i="1"/>
  <c r="L881" i="1" l="1"/>
  <c r="G881" i="1"/>
  <c r="D882" i="1"/>
  <c r="F882" i="1" s="1"/>
  <c r="N879" i="1"/>
  <c r="O878" i="1"/>
  <c r="P878" i="1" s="1"/>
  <c r="X878" i="1" s="1"/>
  <c r="B878" i="1" s="1"/>
  <c r="T1256" i="1"/>
  <c r="J883" i="1"/>
  <c r="K883" i="1" s="1"/>
  <c r="E883" i="1" s="1"/>
  <c r="M883" i="1"/>
  <c r="I884" i="1"/>
  <c r="Z934" i="1"/>
  <c r="C934" i="1"/>
  <c r="H934" i="1"/>
  <c r="A935" i="1"/>
  <c r="Q935" i="1" s="1"/>
  <c r="R935" i="1" s="1"/>
  <c r="S935" i="1" s="1"/>
  <c r="U882" i="1"/>
  <c r="W882" i="1" s="1"/>
  <c r="L882" i="1" l="1"/>
  <c r="G882" i="1"/>
  <c r="D883" i="1"/>
  <c r="F883" i="1" s="1"/>
  <c r="N880" i="1"/>
  <c r="O879" i="1"/>
  <c r="P879" i="1" s="1"/>
  <c r="X879" i="1" s="1"/>
  <c r="B879" i="1" s="1"/>
  <c r="Z935" i="1"/>
  <c r="C935" i="1"/>
  <c r="M884" i="1"/>
  <c r="J884" i="1"/>
  <c r="K884" i="1" s="1"/>
  <c r="E884" i="1" s="1"/>
  <c r="I885" i="1"/>
  <c r="A936" i="1"/>
  <c r="Q936" i="1" s="1"/>
  <c r="R936" i="1" s="1"/>
  <c r="S936" i="1" s="1"/>
  <c r="H935" i="1"/>
  <c r="U883" i="1"/>
  <c r="W883" i="1" s="1"/>
  <c r="T1257" i="1"/>
  <c r="L883" i="1" l="1"/>
  <c r="G883" i="1"/>
  <c r="D884" i="1"/>
  <c r="F884" i="1" s="1"/>
  <c r="N881" i="1"/>
  <c r="O880" i="1"/>
  <c r="P880" i="1" s="1"/>
  <c r="X880" i="1" s="1"/>
  <c r="B880" i="1" s="1"/>
  <c r="J885" i="1"/>
  <c r="K885" i="1" s="1"/>
  <c r="E885" i="1" s="1"/>
  <c r="M885" i="1"/>
  <c r="I886" i="1"/>
  <c r="U884" i="1"/>
  <c r="W884" i="1" s="1"/>
  <c r="Z936" i="1"/>
  <c r="C936" i="1"/>
  <c r="T1258" i="1"/>
  <c r="A937" i="1"/>
  <c r="Q937" i="1" s="1"/>
  <c r="R937" i="1" s="1"/>
  <c r="S937" i="1" s="1"/>
  <c r="H936" i="1"/>
  <c r="G884" i="1" l="1"/>
  <c r="L884" i="1"/>
  <c r="D885" i="1"/>
  <c r="F885" i="1" s="1"/>
  <c r="N882" i="1"/>
  <c r="O881" i="1"/>
  <c r="P881" i="1" s="1"/>
  <c r="X881" i="1" s="1"/>
  <c r="B881" i="1" s="1"/>
  <c r="T1259" i="1"/>
  <c r="J886" i="1"/>
  <c r="K886" i="1" s="1"/>
  <c r="E886" i="1" s="1"/>
  <c r="M886" i="1"/>
  <c r="I887" i="1"/>
  <c r="C937" i="1"/>
  <c r="Z937" i="1"/>
  <c r="U885" i="1"/>
  <c r="W885" i="1" s="1"/>
  <c r="A938" i="1"/>
  <c r="Q938" i="1" s="1"/>
  <c r="R938" i="1" s="1"/>
  <c r="S938" i="1" s="1"/>
  <c r="H937" i="1"/>
  <c r="L885" i="1" l="1"/>
  <c r="G885" i="1"/>
  <c r="D886" i="1"/>
  <c r="F886" i="1" s="1"/>
  <c r="O882" i="1"/>
  <c r="P882" i="1" s="1"/>
  <c r="X882" i="1" s="1"/>
  <c r="B882" i="1" s="1"/>
  <c r="N883" i="1"/>
  <c r="U886" i="1"/>
  <c r="W886" i="1" s="1"/>
  <c r="T1260" i="1"/>
  <c r="Z938" i="1"/>
  <c r="C938" i="1"/>
  <c r="H938" i="1"/>
  <c r="A939" i="1"/>
  <c r="Q939" i="1" s="1"/>
  <c r="R939" i="1" s="1"/>
  <c r="S939" i="1" s="1"/>
  <c r="J887" i="1"/>
  <c r="K887" i="1" s="1"/>
  <c r="E887" i="1" s="1"/>
  <c r="M887" i="1"/>
  <c r="I888" i="1"/>
  <c r="L886" i="1" l="1"/>
  <c r="G886" i="1"/>
  <c r="D887" i="1"/>
  <c r="F887" i="1" s="1"/>
  <c r="O883" i="1"/>
  <c r="P883" i="1" s="1"/>
  <c r="X883" i="1" s="1"/>
  <c r="B883" i="1" s="1"/>
  <c r="N884" i="1"/>
  <c r="Z939" i="1"/>
  <c r="C939" i="1"/>
  <c r="T1261" i="1"/>
  <c r="U887" i="1"/>
  <c r="W887" i="1" s="1"/>
  <c r="A940" i="1"/>
  <c r="Q940" i="1" s="1"/>
  <c r="R940" i="1" s="1"/>
  <c r="S940" i="1" s="1"/>
  <c r="H939" i="1"/>
  <c r="J888" i="1"/>
  <c r="K888" i="1" s="1"/>
  <c r="E888" i="1" s="1"/>
  <c r="M888" i="1"/>
  <c r="I889" i="1"/>
  <c r="G887" i="1" l="1"/>
  <c r="L887" i="1"/>
  <c r="D888" i="1"/>
  <c r="F888" i="1" s="1"/>
  <c r="N885" i="1"/>
  <c r="O884" i="1"/>
  <c r="P884" i="1" s="1"/>
  <c r="X884" i="1" s="1"/>
  <c r="B884" i="1" s="1"/>
  <c r="Z940" i="1"/>
  <c r="C940" i="1"/>
  <c r="T1262" i="1"/>
  <c r="J889" i="1"/>
  <c r="K889" i="1" s="1"/>
  <c r="E889" i="1" s="1"/>
  <c r="M889" i="1"/>
  <c r="I890" i="1"/>
  <c r="A941" i="1"/>
  <c r="Q941" i="1" s="1"/>
  <c r="R941" i="1" s="1"/>
  <c r="S941" i="1" s="1"/>
  <c r="H940" i="1"/>
  <c r="U888" i="1"/>
  <c r="W888" i="1" s="1"/>
  <c r="L888" i="1" l="1"/>
  <c r="G888" i="1"/>
  <c r="D889" i="1"/>
  <c r="F889" i="1" s="1"/>
  <c r="O885" i="1"/>
  <c r="P885" i="1" s="1"/>
  <c r="X885" i="1" s="1"/>
  <c r="B885" i="1" s="1"/>
  <c r="N886" i="1"/>
  <c r="Z941" i="1"/>
  <c r="C941" i="1"/>
  <c r="A942" i="1"/>
  <c r="Q942" i="1" s="1"/>
  <c r="R942" i="1" s="1"/>
  <c r="S942" i="1" s="1"/>
  <c r="H941" i="1"/>
  <c r="M890" i="1"/>
  <c r="J890" i="1"/>
  <c r="K890" i="1" s="1"/>
  <c r="E890" i="1" s="1"/>
  <c r="I891" i="1"/>
  <c r="U889" i="1"/>
  <c r="W889" i="1" s="1"/>
  <c r="T1263" i="1"/>
  <c r="L889" i="1" l="1"/>
  <c r="G889" i="1"/>
  <c r="D890" i="1"/>
  <c r="F890" i="1" s="1"/>
  <c r="N887" i="1"/>
  <c r="O886" i="1"/>
  <c r="P886" i="1" s="1"/>
  <c r="X886" i="1" s="1"/>
  <c r="B886" i="1" s="1"/>
  <c r="U890" i="1"/>
  <c r="W890" i="1" s="1"/>
  <c r="Z942" i="1"/>
  <c r="C942" i="1"/>
  <c r="T1264" i="1"/>
  <c r="J891" i="1"/>
  <c r="K891" i="1" s="1"/>
  <c r="E891" i="1" s="1"/>
  <c r="M891" i="1"/>
  <c r="I892" i="1"/>
  <c r="H942" i="1"/>
  <c r="A943" i="1"/>
  <c r="Q943" i="1" s="1"/>
  <c r="R943" i="1" s="1"/>
  <c r="S943" i="1" s="1"/>
  <c r="L890" i="1" l="1"/>
  <c r="G890" i="1"/>
  <c r="D891" i="1"/>
  <c r="F891" i="1" s="1"/>
  <c r="N888" i="1"/>
  <c r="O887" i="1"/>
  <c r="P887" i="1" s="1"/>
  <c r="X887" i="1" s="1"/>
  <c r="B887" i="1" s="1"/>
  <c r="A944" i="1"/>
  <c r="Q944" i="1" s="1"/>
  <c r="R944" i="1" s="1"/>
  <c r="S944" i="1" s="1"/>
  <c r="H943" i="1"/>
  <c r="J892" i="1"/>
  <c r="K892" i="1" s="1"/>
  <c r="E892" i="1" s="1"/>
  <c r="M892" i="1"/>
  <c r="I893" i="1"/>
  <c r="Z943" i="1"/>
  <c r="C943" i="1"/>
  <c r="T1265" i="1"/>
  <c r="U891" i="1"/>
  <c r="W891" i="1" s="1"/>
  <c r="L891" i="1" l="1"/>
  <c r="G891" i="1"/>
  <c r="D892" i="1"/>
  <c r="F892" i="1" s="1"/>
  <c r="N889" i="1"/>
  <c r="O888" i="1"/>
  <c r="P888" i="1" s="1"/>
  <c r="X888" i="1" s="1"/>
  <c r="B888" i="1" s="1"/>
  <c r="T1266" i="1"/>
  <c r="U892" i="1"/>
  <c r="W892" i="1" s="1"/>
  <c r="Z944" i="1"/>
  <c r="C944" i="1"/>
  <c r="J893" i="1"/>
  <c r="K893" i="1" s="1"/>
  <c r="E893" i="1" s="1"/>
  <c r="M893" i="1"/>
  <c r="I894" i="1"/>
  <c r="A945" i="1"/>
  <c r="Q945" i="1" s="1"/>
  <c r="R945" i="1" s="1"/>
  <c r="S945" i="1" s="1"/>
  <c r="H944" i="1"/>
  <c r="L892" i="1" l="1"/>
  <c r="G892" i="1"/>
  <c r="D893" i="1"/>
  <c r="F893" i="1" s="1"/>
  <c r="N890" i="1"/>
  <c r="O889" i="1"/>
  <c r="P889" i="1" s="1"/>
  <c r="X889" i="1" s="1"/>
  <c r="B889" i="1" s="1"/>
  <c r="U893" i="1"/>
  <c r="W893" i="1" s="1"/>
  <c r="C945" i="1"/>
  <c r="Z945" i="1"/>
  <c r="A946" i="1"/>
  <c r="Q946" i="1" s="1"/>
  <c r="R946" i="1" s="1"/>
  <c r="S946" i="1" s="1"/>
  <c r="H945" i="1"/>
  <c r="M894" i="1"/>
  <c r="J894" i="1"/>
  <c r="K894" i="1" s="1"/>
  <c r="E894" i="1" s="1"/>
  <c r="I895" i="1"/>
  <c r="T1267" i="1"/>
  <c r="L893" i="1" l="1"/>
  <c r="G893" i="1"/>
  <c r="D894" i="1"/>
  <c r="F894" i="1" s="1"/>
  <c r="N891" i="1"/>
  <c r="O890" i="1"/>
  <c r="P890" i="1" s="1"/>
  <c r="X890" i="1" s="1"/>
  <c r="B890" i="1" s="1"/>
  <c r="Z946" i="1"/>
  <c r="C946" i="1"/>
  <c r="J895" i="1"/>
  <c r="K895" i="1" s="1"/>
  <c r="E895" i="1" s="1"/>
  <c r="I896" i="1"/>
  <c r="H946" i="1"/>
  <c r="A947" i="1"/>
  <c r="Q947" i="1" s="1"/>
  <c r="R947" i="1" s="1"/>
  <c r="S947" i="1" s="1"/>
  <c r="U894" i="1"/>
  <c r="W894" i="1" s="1"/>
  <c r="T1268" i="1"/>
  <c r="L894" i="1" l="1"/>
  <c r="M895" i="1" s="1"/>
  <c r="G894" i="1"/>
  <c r="D895" i="1"/>
  <c r="F895" i="1" s="1"/>
  <c r="N892" i="1"/>
  <c r="O891" i="1"/>
  <c r="P891" i="1" s="1"/>
  <c r="X891" i="1" s="1"/>
  <c r="B891" i="1" s="1"/>
  <c r="A948" i="1"/>
  <c r="Q948" i="1" s="1"/>
  <c r="R948" i="1" s="1"/>
  <c r="S948" i="1" s="1"/>
  <c r="H947" i="1"/>
  <c r="T1269" i="1"/>
  <c r="J896" i="1"/>
  <c r="K896" i="1" s="1"/>
  <c r="E896" i="1" s="1"/>
  <c r="I897" i="1"/>
  <c r="Z947" i="1"/>
  <c r="C947" i="1"/>
  <c r="U895" i="1"/>
  <c r="W895" i="1" s="1"/>
  <c r="L895" i="1" l="1"/>
  <c r="G895" i="1"/>
  <c r="D896" i="1"/>
  <c r="F896" i="1" s="1"/>
  <c r="O892" i="1"/>
  <c r="P892" i="1" s="1"/>
  <c r="X892" i="1" s="1"/>
  <c r="B892" i="1" s="1"/>
  <c r="N893" i="1"/>
  <c r="J897" i="1"/>
  <c r="K897" i="1" s="1"/>
  <c r="E897" i="1" s="1"/>
  <c r="I898" i="1"/>
  <c r="T1270" i="1"/>
  <c r="M896" i="1"/>
  <c r="Z948" i="1"/>
  <c r="C948" i="1"/>
  <c r="U896" i="1"/>
  <c r="W896" i="1" s="1"/>
  <c r="A949" i="1"/>
  <c r="Q949" i="1" s="1"/>
  <c r="R949" i="1" s="1"/>
  <c r="S949" i="1" s="1"/>
  <c r="H948" i="1"/>
  <c r="L896" i="1" l="1"/>
  <c r="G896" i="1"/>
  <c r="D897" i="1"/>
  <c r="F897" i="1" s="1"/>
  <c r="O893" i="1"/>
  <c r="P893" i="1" s="1"/>
  <c r="X893" i="1" s="1"/>
  <c r="B893" i="1" s="1"/>
  <c r="N894" i="1"/>
  <c r="U897" i="1"/>
  <c r="W897" i="1" s="1"/>
  <c r="T1271" i="1"/>
  <c r="J898" i="1"/>
  <c r="K898" i="1" s="1"/>
  <c r="E898" i="1" s="1"/>
  <c r="I899" i="1"/>
  <c r="A950" i="1"/>
  <c r="Q950" i="1" s="1"/>
  <c r="R950" i="1" s="1"/>
  <c r="S950" i="1" s="1"/>
  <c r="H949" i="1"/>
  <c r="Z949" i="1"/>
  <c r="C949" i="1"/>
  <c r="M897" i="1"/>
  <c r="L897" i="1" l="1"/>
  <c r="G897" i="1"/>
  <c r="D898" i="1"/>
  <c r="F898" i="1" s="1"/>
  <c r="O894" i="1"/>
  <c r="P894" i="1" s="1"/>
  <c r="X894" i="1" s="1"/>
  <c r="B894" i="1" s="1"/>
  <c r="N895" i="1"/>
  <c r="Z950" i="1"/>
  <c r="C950" i="1"/>
  <c r="H950" i="1"/>
  <c r="A951" i="1"/>
  <c r="Q951" i="1" s="1"/>
  <c r="R951" i="1" s="1"/>
  <c r="S951" i="1" s="1"/>
  <c r="M898" i="1"/>
  <c r="J899" i="1"/>
  <c r="K899" i="1" s="1"/>
  <c r="E899" i="1" s="1"/>
  <c r="I900" i="1"/>
  <c r="U898" i="1"/>
  <c r="W898" i="1" s="1"/>
  <c r="T1272" i="1"/>
  <c r="L898" i="1" l="1"/>
  <c r="G898" i="1"/>
  <c r="D899" i="1"/>
  <c r="F899" i="1" s="1"/>
  <c r="O895" i="1"/>
  <c r="P895" i="1" s="1"/>
  <c r="X895" i="1" s="1"/>
  <c r="B895" i="1" s="1"/>
  <c r="N896" i="1"/>
  <c r="M899" i="1"/>
  <c r="T1273" i="1"/>
  <c r="J900" i="1"/>
  <c r="K900" i="1" s="1"/>
  <c r="E900" i="1" s="1"/>
  <c r="I901" i="1"/>
  <c r="Z951" i="1"/>
  <c r="C951" i="1"/>
  <c r="U899" i="1"/>
  <c r="W899" i="1" s="1"/>
  <c r="A952" i="1"/>
  <c r="Q952" i="1" s="1"/>
  <c r="R952" i="1" s="1"/>
  <c r="S952" i="1" s="1"/>
  <c r="H951" i="1"/>
  <c r="L899" i="1" l="1"/>
  <c r="D900" i="1"/>
  <c r="F900" i="1" s="1"/>
  <c r="G899" i="1"/>
  <c r="O896" i="1"/>
  <c r="P896" i="1" s="1"/>
  <c r="X896" i="1" s="1"/>
  <c r="B896" i="1" s="1"/>
  <c r="N897" i="1"/>
  <c r="M900" i="1"/>
  <c r="M901" i="1" s="1"/>
  <c r="Z952" i="1"/>
  <c r="C952" i="1"/>
  <c r="A953" i="1"/>
  <c r="Q953" i="1" s="1"/>
  <c r="R953" i="1" s="1"/>
  <c r="S953" i="1" s="1"/>
  <c r="H952" i="1"/>
  <c r="J901" i="1"/>
  <c r="K901" i="1" s="1"/>
  <c r="E901" i="1" s="1"/>
  <c r="I902" i="1"/>
  <c r="T1274" i="1"/>
  <c r="U900" i="1"/>
  <c r="W900" i="1" s="1"/>
  <c r="L900" i="1" l="1"/>
  <c r="G900" i="1"/>
  <c r="D901" i="1"/>
  <c r="F901" i="1" s="1"/>
  <c r="O897" i="1"/>
  <c r="P897" i="1" s="1"/>
  <c r="X897" i="1" s="1"/>
  <c r="B897" i="1" s="1"/>
  <c r="N898" i="1"/>
  <c r="T1275" i="1"/>
  <c r="C953" i="1"/>
  <c r="Z953" i="1"/>
  <c r="M902" i="1"/>
  <c r="J902" i="1"/>
  <c r="K902" i="1" s="1"/>
  <c r="E902" i="1" s="1"/>
  <c r="I903" i="1"/>
  <c r="A954" i="1"/>
  <c r="Q954" i="1" s="1"/>
  <c r="R954" i="1" s="1"/>
  <c r="S954" i="1" s="1"/>
  <c r="H953" i="1"/>
  <c r="U901" i="1"/>
  <c r="W901" i="1" s="1"/>
  <c r="L901" i="1" l="1"/>
  <c r="G901" i="1"/>
  <c r="D902" i="1"/>
  <c r="F902" i="1" s="1"/>
  <c r="O898" i="1"/>
  <c r="P898" i="1" s="1"/>
  <c r="X898" i="1" s="1"/>
  <c r="B898" i="1" s="1"/>
  <c r="N899" i="1"/>
  <c r="Z954" i="1"/>
  <c r="C954" i="1"/>
  <c r="H954" i="1"/>
  <c r="A955" i="1"/>
  <c r="Q955" i="1" s="1"/>
  <c r="R955" i="1" s="1"/>
  <c r="S955" i="1" s="1"/>
  <c r="J903" i="1"/>
  <c r="K903" i="1" s="1"/>
  <c r="E903" i="1" s="1"/>
  <c r="M903" i="1"/>
  <c r="I904" i="1"/>
  <c r="U902" i="1"/>
  <c r="W902" i="1" s="1"/>
  <c r="T1276" i="1"/>
  <c r="L902" i="1" l="1"/>
  <c r="G902" i="1"/>
  <c r="D903" i="1"/>
  <c r="F903" i="1" s="1"/>
  <c r="N900" i="1"/>
  <c r="O899" i="1"/>
  <c r="P899" i="1" s="1"/>
  <c r="X899" i="1" s="1"/>
  <c r="B899" i="1" s="1"/>
  <c r="Z955" i="1"/>
  <c r="C955" i="1"/>
  <c r="U903" i="1"/>
  <c r="W903" i="1" s="1"/>
  <c r="A956" i="1"/>
  <c r="Q956" i="1" s="1"/>
  <c r="R956" i="1" s="1"/>
  <c r="S956" i="1" s="1"/>
  <c r="H955" i="1"/>
  <c r="T1277" i="1"/>
  <c r="J904" i="1"/>
  <c r="K904" i="1" s="1"/>
  <c r="E904" i="1" s="1"/>
  <c r="M904" i="1"/>
  <c r="I905" i="1"/>
  <c r="L903" i="1" l="1"/>
  <c r="G903" i="1"/>
  <c r="D904" i="1"/>
  <c r="F904" i="1" s="1"/>
  <c r="O900" i="1"/>
  <c r="P900" i="1" s="1"/>
  <c r="X900" i="1" s="1"/>
  <c r="B900" i="1" s="1"/>
  <c r="N901" i="1"/>
  <c r="Z956" i="1"/>
  <c r="C956" i="1"/>
  <c r="A957" i="1"/>
  <c r="Q957" i="1" s="1"/>
  <c r="R957" i="1" s="1"/>
  <c r="S957" i="1" s="1"/>
  <c r="H956" i="1"/>
  <c r="U904" i="1"/>
  <c r="W904" i="1" s="1"/>
  <c r="J905" i="1"/>
  <c r="K905" i="1" s="1"/>
  <c r="E905" i="1" s="1"/>
  <c r="M905" i="1"/>
  <c r="I906" i="1"/>
  <c r="T1278" i="1"/>
  <c r="G904" i="1" l="1"/>
  <c r="L904" i="1"/>
  <c r="D905" i="1"/>
  <c r="F905" i="1" s="1"/>
  <c r="N902" i="1"/>
  <c r="O901" i="1"/>
  <c r="P901" i="1" s="1"/>
  <c r="X901" i="1" s="1"/>
  <c r="B901" i="1" s="1"/>
  <c r="U905" i="1"/>
  <c r="W905" i="1" s="1"/>
  <c r="Z957" i="1"/>
  <c r="C957" i="1"/>
  <c r="T1279" i="1"/>
  <c r="A958" i="1"/>
  <c r="Q958" i="1" s="1"/>
  <c r="R958" i="1" s="1"/>
  <c r="S958" i="1" s="1"/>
  <c r="H957" i="1"/>
  <c r="M906" i="1"/>
  <c r="J906" i="1"/>
  <c r="K906" i="1" s="1"/>
  <c r="E906" i="1" s="1"/>
  <c r="I907" i="1"/>
  <c r="L905" i="1" l="1"/>
  <c r="G905" i="1"/>
  <c r="D906" i="1"/>
  <c r="F906" i="1" s="1"/>
  <c r="O902" i="1"/>
  <c r="P902" i="1" s="1"/>
  <c r="X902" i="1" s="1"/>
  <c r="B902" i="1" s="1"/>
  <c r="N903" i="1"/>
  <c r="T1280" i="1"/>
  <c r="J907" i="1"/>
  <c r="K907" i="1" s="1"/>
  <c r="E907" i="1" s="1"/>
  <c r="M907" i="1"/>
  <c r="I908" i="1"/>
  <c r="Z958" i="1"/>
  <c r="C958" i="1"/>
  <c r="U906" i="1"/>
  <c r="W906" i="1" s="1"/>
  <c r="H958" i="1"/>
  <c r="A959" i="1"/>
  <c r="Q959" i="1" s="1"/>
  <c r="R959" i="1" s="1"/>
  <c r="S959" i="1" s="1"/>
  <c r="L906" i="1" l="1"/>
  <c r="G906" i="1"/>
  <c r="D907" i="1"/>
  <c r="F907" i="1" s="1"/>
  <c r="N904" i="1"/>
  <c r="O903" i="1"/>
  <c r="P903" i="1" s="1"/>
  <c r="X903" i="1" s="1"/>
  <c r="B903" i="1" s="1"/>
  <c r="J908" i="1"/>
  <c r="K908" i="1" s="1"/>
  <c r="E908" i="1" s="1"/>
  <c r="M908" i="1"/>
  <c r="I909" i="1"/>
  <c r="Z959" i="1"/>
  <c r="C959" i="1"/>
  <c r="A960" i="1"/>
  <c r="Q960" i="1" s="1"/>
  <c r="R960" i="1" s="1"/>
  <c r="S960" i="1" s="1"/>
  <c r="H959" i="1"/>
  <c r="U907" i="1"/>
  <c r="W907" i="1" s="1"/>
  <c r="T1281" i="1"/>
  <c r="L907" i="1" l="1"/>
  <c r="G907" i="1"/>
  <c r="D908" i="1"/>
  <c r="F908" i="1" s="1"/>
  <c r="N905" i="1"/>
  <c r="O904" i="1"/>
  <c r="P904" i="1" s="1"/>
  <c r="X904" i="1" s="1"/>
  <c r="B904" i="1" s="1"/>
  <c r="J909" i="1"/>
  <c r="K909" i="1" s="1"/>
  <c r="E909" i="1" s="1"/>
  <c r="M909" i="1"/>
  <c r="I910" i="1"/>
  <c r="A961" i="1"/>
  <c r="Q961" i="1" s="1"/>
  <c r="R961" i="1" s="1"/>
  <c r="S961" i="1" s="1"/>
  <c r="H960" i="1"/>
  <c r="T1282" i="1"/>
  <c r="Z960" i="1"/>
  <c r="C960" i="1"/>
  <c r="U908" i="1"/>
  <c r="W908" i="1" s="1"/>
  <c r="L908" i="1" l="1"/>
  <c r="G908" i="1"/>
  <c r="D909" i="1"/>
  <c r="F909" i="1" s="1"/>
  <c r="N906" i="1"/>
  <c r="O905" i="1"/>
  <c r="P905" i="1" s="1"/>
  <c r="X905" i="1" s="1"/>
  <c r="B905" i="1" s="1"/>
  <c r="C961" i="1"/>
  <c r="Z961" i="1"/>
  <c r="M910" i="1"/>
  <c r="J910" i="1"/>
  <c r="K910" i="1" s="1"/>
  <c r="E910" i="1" s="1"/>
  <c r="I911" i="1"/>
  <c r="U909" i="1"/>
  <c r="W909" i="1" s="1"/>
  <c r="T1283" i="1"/>
  <c r="A962" i="1"/>
  <c r="Q962" i="1" s="1"/>
  <c r="R962" i="1" s="1"/>
  <c r="S962" i="1" s="1"/>
  <c r="H961" i="1"/>
  <c r="L909" i="1" l="1"/>
  <c r="G909" i="1"/>
  <c r="D910" i="1"/>
  <c r="F910" i="1" s="1"/>
  <c r="N907" i="1"/>
  <c r="O906" i="1"/>
  <c r="P906" i="1" s="1"/>
  <c r="X906" i="1" s="1"/>
  <c r="B906" i="1" s="1"/>
  <c r="J911" i="1"/>
  <c r="K911" i="1" s="1"/>
  <c r="E911" i="1" s="1"/>
  <c r="M911" i="1"/>
  <c r="I912" i="1"/>
  <c r="Z962" i="1"/>
  <c r="C962" i="1"/>
  <c r="U910" i="1"/>
  <c r="W910" i="1" s="1"/>
  <c r="H962" i="1"/>
  <c r="A963" i="1"/>
  <c r="Q963" i="1" s="1"/>
  <c r="R963" i="1" s="1"/>
  <c r="S963" i="1" s="1"/>
  <c r="T1284" i="1"/>
  <c r="L910" i="1" l="1"/>
  <c r="G910" i="1"/>
  <c r="D911" i="1"/>
  <c r="F911" i="1" s="1"/>
  <c r="O907" i="1"/>
  <c r="P907" i="1" s="1"/>
  <c r="X907" i="1" s="1"/>
  <c r="B907" i="1" s="1"/>
  <c r="N908" i="1"/>
  <c r="A964" i="1"/>
  <c r="Q964" i="1" s="1"/>
  <c r="R964" i="1" s="1"/>
  <c r="S964" i="1" s="1"/>
  <c r="H963" i="1"/>
  <c r="J912" i="1"/>
  <c r="K912" i="1" s="1"/>
  <c r="E912" i="1" s="1"/>
  <c r="M912" i="1"/>
  <c r="I913" i="1"/>
  <c r="Z963" i="1"/>
  <c r="C963" i="1"/>
  <c r="T1285" i="1"/>
  <c r="U911" i="1"/>
  <c r="W911" i="1" s="1"/>
  <c r="L911" i="1" l="1"/>
  <c r="D912" i="1"/>
  <c r="F912" i="1" s="1"/>
  <c r="N909" i="1"/>
  <c r="O908" i="1"/>
  <c r="P908" i="1" s="1"/>
  <c r="X908" i="1" s="1"/>
  <c r="B908" i="1" s="1"/>
  <c r="G911" i="1"/>
  <c r="U912" i="1"/>
  <c r="W912" i="1" s="1"/>
  <c r="J913" i="1"/>
  <c r="K913" i="1" s="1"/>
  <c r="E913" i="1" s="1"/>
  <c r="M913" i="1"/>
  <c r="I914" i="1"/>
  <c r="A965" i="1"/>
  <c r="Q965" i="1" s="1"/>
  <c r="R965" i="1" s="1"/>
  <c r="S965" i="1" s="1"/>
  <c r="H964" i="1"/>
  <c r="T1286" i="1"/>
  <c r="Z964" i="1"/>
  <c r="C964" i="1"/>
  <c r="L912" i="1" l="1"/>
  <c r="G912" i="1"/>
  <c r="D913" i="1"/>
  <c r="F913" i="1" s="1"/>
  <c r="O909" i="1"/>
  <c r="P909" i="1" s="1"/>
  <c r="X909" i="1" s="1"/>
  <c r="B909" i="1" s="1"/>
  <c r="N910" i="1"/>
  <c r="T1287" i="1"/>
  <c r="A966" i="1"/>
  <c r="Q966" i="1" s="1"/>
  <c r="R966" i="1" s="1"/>
  <c r="S966" i="1" s="1"/>
  <c r="H965" i="1"/>
  <c r="M914" i="1"/>
  <c r="J914" i="1"/>
  <c r="K914" i="1" s="1"/>
  <c r="E914" i="1" s="1"/>
  <c r="I915" i="1"/>
  <c r="Z965" i="1"/>
  <c r="C965" i="1"/>
  <c r="U913" i="1"/>
  <c r="W913" i="1" s="1"/>
  <c r="L913" i="1" l="1"/>
  <c r="G913" i="1"/>
  <c r="D914" i="1"/>
  <c r="F914" i="1" s="1"/>
  <c r="N911" i="1"/>
  <c r="O910" i="1"/>
  <c r="P910" i="1" s="1"/>
  <c r="X910" i="1" s="1"/>
  <c r="B910" i="1" s="1"/>
  <c r="J915" i="1"/>
  <c r="K915" i="1" s="1"/>
  <c r="E915" i="1" s="1"/>
  <c r="M915" i="1"/>
  <c r="I916" i="1"/>
  <c r="H966" i="1"/>
  <c r="A967" i="1"/>
  <c r="Q967" i="1" s="1"/>
  <c r="R967" i="1" s="1"/>
  <c r="S967" i="1" s="1"/>
  <c r="U914" i="1"/>
  <c r="W914" i="1" s="1"/>
  <c r="T1288" i="1"/>
  <c r="Z966" i="1"/>
  <c r="C966" i="1"/>
  <c r="L914" i="1" l="1"/>
  <c r="G914" i="1"/>
  <c r="D915" i="1"/>
  <c r="F915" i="1" s="1"/>
  <c r="O911" i="1"/>
  <c r="P911" i="1" s="1"/>
  <c r="X911" i="1" s="1"/>
  <c r="B911" i="1" s="1"/>
  <c r="N912" i="1"/>
  <c r="H967" i="1"/>
  <c r="A968" i="1"/>
  <c r="Q968" i="1" s="1"/>
  <c r="R968" i="1" s="1"/>
  <c r="S968" i="1" s="1"/>
  <c r="J916" i="1"/>
  <c r="K916" i="1" s="1"/>
  <c r="E916" i="1" s="1"/>
  <c r="M916" i="1"/>
  <c r="I917" i="1"/>
  <c r="T1289" i="1"/>
  <c r="Z967" i="1"/>
  <c r="C967" i="1"/>
  <c r="U915" i="1"/>
  <c r="W915" i="1" s="1"/>
  <c r="L915" i="1" l="1"/>
  <c r="D916" i="1"/>
  <c r="F916" i="1" s="1"/>
  <c r="G915" i="1"/>
  <c r="N913" i="1"/>
  <c r="O912" i="1"/>
  <c r="P912" i="1" s="1"/>
  <c r="X912" i="1" s="1"/>
  <c r="B912" i="1" s="1"/>
  <c r="U916" i="1"/>
  <c r="W916" i="1" s="1"/>
  <c r="Z968" i="1"/>
  <c r="C968" i="1"/>
  <c r="T1290" i="1"/>
  <c r="J917" i="1"/>
  <c r="K917" i="1" s="1"/>
  <c r="E917" i="1" s="1"/>
  <c r="M917" i="1"/>
  <c r="I918" i="1"/>
  <c r="H968" i="1"/>
  <c r="A969" i="1"/>
  <c r="Q969" i="1" s="1"/>
  <c r="R969" i="1" s="1"/>
  <c r="S969" i="1" s="1"/>
  <c r="L916" i="1" l="1"/>
  <c r="G916" i="1"/>
  <c r="D917" i="1"/>
  <c r="F917" i="1" s="1"/>
  <c r="O913" i="1"/>
  <c r="P913" i="1" s="1"/>
  <c r="X913" i="1" s="1"/>
  <c r="B913" i="1" s="1"/>
  <c r="N914" i="1"/>
  <c r="T1291" i="1"/>
  <c r="U917" i="1"/>
  <c r="W917" i="1" s="1"/>
  <c r="Z969" i="1"/>
  <c r="C969" i="1"/>
  <c r="A970" i="1"/>
  <c r="Q970" i="1" s="1"/>
  <c r="R970" i="1" s="1"/>
  <c r="S970" i="1" s="1"/>
  <c r="H969" i="1"/>
  <c r="J918" i="1"/>
  <c r="K918" i="1" s="1"/>
  <c r="E918" i="1" s="1"/>
  <c r="M918" i="1"/>
  <c r="I919" i="1"/>
  <c r="G917" i="1" l="1"/>
  <c r="L917" i="1"/>
  <c r="D918" i="1"/>
  <c r="F918" i="1" s="1"/>
  <c r="N915" i="1"/>
  <c r="O914" i="1"/>
  <c r="P914" i="1" s="1"/>
  <c r="X914" i="1" s="1"/>
  <c r="B914" i="1" s="1"/>
  <c r="Z970" i="1"/>
  <c r="C970" i="1"/>
  <c r="J919" i="1"/>
  <c r="K919" i="1" s="1"/>
  <c r="E919" i="1" s="1"/>
  <c r="M919" i="1"/>
  <c r="I920" i="1"/>
  <c r="A971" i="1"/>
  <c r="Q971" i="1" s="1"/>
  <c r="R971" i="1" s="1"/>
  <c r="S971" i="1" s="1"/>
  <c r="H970" i="1"/>
  <c r="T1292" i="1"/>
  <c r="U918" i="1"/>
  <c r="W918" i="1" s="1"/>
  <c r="L918" i="1" l="1"/>
  <c r="G918" i="1"/>
  <c r="D919" i="1"/>
  <c r="F919" i="1" s="1"/>
  <c r="O915" i="1"/>
  <c r="P915" i="1" s="1"/>
  <c r="X915" i="1" s="1"/>
  <c r="B915" i="1" s="1"/>
  <c r="N916" i="1"/>
  <c r="J920" i="1"/>
  <c r="K920" i="1" s="1"/>
  <c r="E920" i="1" s="1"/>
  <c r="M920" i="1"/>
  <c r="I921" i="1"/>
  <c r="U919" i="1"/>
  <c r="W919" i="1" s="1"/>
  <c r="T1293" i="1"/>
  <c r="Z971" i="1"/>
  <c r="C971" i="1"/>
  <c r="A972" i="1"/>
  <c r="Q972" i="1" s="1"/>
  <c r="R972" i="1" s="1"/>
  <c r="S972" i="1" s="1"/>
  <c r="H971" i="1"/>
  <c r="L919" i="1" l="1"/>
  <c r="G919" i="1"/>
  <c r="D920" i="1"/>
  <c r="F920" i="1" s="1"/>
  <c r="N917" i="1"/>
  <c r="O916" i="1"/>
  <c r="P916" i="1" s="1"/>
  <c r="X916" i="1" s="1"/>
  <c r="B916" i="1" s="1"/>
  <c r="T1294" i="1"/>
  <c r="M921" i="1"/>
  <c r="J921" i="1"/>
  <c r="K921" i="1" s="1"/>
  <c r="E921" i="1" s="1"/>
  <c r="I922" i="1"/>
  <c r="Z972" i="1"/>
  <c r="C972" i="1"/>
  <c r="U920" i="1"/>
  <c r="W920" i="1" s="1"/>
  <c r="H972" i="1"/>
  <c r="A973" i="1"/>
  <c r="Q973" i="1" s="1"/>
  <c r="R973" i="1" s="1"/>
  <c r="S973" i="1" s="1"/>
  <c r="L920" i="1" l="1"/>
  <c r="G920" i="1"/>
  <c r="D921" i="1"/>
  <c r="F921" i="1" s="1"/>
  <c r="N918" i="1"/>
  <c r="O917" i="1"/>
  <c r="P917" i="1" s="1"/>
  <c r="X917" i="1" s="1"/>
  <c r="B917" i="1" s="1"/>
  <c r="U921" i="1"/>
  <c r="W921" i="1" s="1"/>
  <c r="A974" i="1"/>
  <c r="Q974" i="1" s="1"/>
  <c r="R974" i="1" s="1"/>
  <c r="S974" i="1" s="1"/>
  <c r="H973" i="1"/>
  <c r="J922" i="1"/>
  <c r="K922" i="1" s="1"/>
  <c r="E922" i="1" s="1"/>
  <c r="M922" i="1"/>
  <c r="I923" i="1"/>
  <c r="Z973" i="1"/>
  <c r="C973" i="1"/>
  <c r="T1295" i="1"/>
  <c r="L921" i="1" l="1"/>
  <c r="G921" i="1"/>
  <c r="D922" i="1"/>
  <c r="F922" i="1" s="1"/>
  <c r="N919" i="1"/>
  <c r="O918" i="1"/>
  <c r="P918" i="1" s="1"/>
  <c r="X918" i="1" s="1"/>
  <c r="B918" i="1" s="1"/>
  <c r="J923" i="1"/>
  <c r="K923" i="1" s="1"/>
  <c r="E923" i="1" s="1"/>
  <c r="M923" i="1"/>
  <c r="I924" i="1"/>
  <c r="Z974" i="1"/>
  <c r="C974" i="1"/>
  <c r="T1296" i="1"/>
  <c r="A975" i="1"/>
  <c r="Q975" i="1" s="1"/>
  <c r="R975" i="1" s="1"/>
  <c r="S975" i="1" s="1"/>
  <c r="H974" i="1"/>
  <c r="U922" i="1"/>
  <c r="W922" i="1" s="1"/>
  <c r="L922" i="1" l="1"/>
  <c r="G922" i="1"/>
  <c r="D923" i="1"/>
  <c r="F923" i="1" s="1"/>
  <c r="O919" i="1"/>
  <c r="P919" i="1" s="1"/>
  <c r="X919" i="1" s="1"/>
  <c r="B919" i="1" s="1"/>
  <c r="N920" i="1"/>
  <c r="J924" i="1"/>
  <c r="K924" i="1" s="1"/>
  <c r="E924" i="1" s="1"/>
  <c r="M924" i="1"/>
  <c r="I925" i="1"/>
  <c r="U923" i="1"/>
  <c r="W923" i="1" s="1"/>
  <c r="C975" i="1"/>
  <c r="Z975" i="1"/>
  <c r="T1297" i="1"/>
  <c r="A976" i="1"/>
  <c r="Q976" i="1" s="1"/>
  <c r="R976" i="1" s="1"/>
  <c r="S976" i="1" s="1"/>
  <c r="H975" i="1"/>
  <c r="L923" i="1" l="1"/>
  <c r="G923" i="1"/>
  <c r="D924" i="1"/>
  <c r="F924" i="1" s="1"/>
  <c r="O920" i="1"/>
  <c r="P920" i="1" s="1"/>
  <c r="X920" i="1" s="1"/>
  <c r="B920" i="1" s="1"/>
  <c r="N921" i="1"/>
  <c r="T1298" i="1"/>
  <c r="U924" i="1"/>
  <c r="W924" i="1" s="1"/>
  <c r="Z976" i="1"/>
  <c r="C976" i="1"/>
  <c r="H976" i="1"/>
  <c r="A977" i="1"/>
  <c r="Q977" i="1" s="1"/>
  <c r="R977" i="1" s="1"/>
  <c r="S977" i="1" s="1"/>
  <c r="M925" i="1"/>
  <c r="J925" i="1"/>
  <c r="K925" i="1" s="1"/>
  <c r="E925" i="1" s="1"/>
  <c r="I926" i="1"/>
  <c r="G924" i="1" l="1"/>
  <c r="L924" i="1"/>
  <c r="D925" i="1"/>
  <c r="F925" i="1" s="1"/>
  <c r="N922" i="1"/>
  <c r="O921" i="1"/>
  <c r="P921" i="1" s="1"/>
  <c r="X921" i="1" s="1"/>
  <c r="B921" i="1" s="1"/>
  <c r="Z977" i="1"/>
  <c r="C977" i="1"/>
  <c r="A978" i="1"/>
  <c r="Q978" i="1" s="1"/>
  <c r="R978" i="1" s="1"/>
  <c r="S978" i="1" s="1"/>
  <c r="H977" i="1"/>
  <c r="J926" i="1"/>
  <c r="K926" i="1" s="1"/>
  <c r="E926" i="1" s="1"/>
  <c r="I927" i="1"/>
  <c r="U925" i="1"/>
  <c r="W925" i="1" s="1"/>
  <c r="T1299" i="1"/>
  <c r="L925" i="1" l="1"/>
  <c r="M926" i="1" s="1"/>
  <c r="G925" i="1"/>
  <c r="D926" i="1"/>
  <c r="F926" i="1" s="1"/>
  <c r="N923" i="1"/>
  <c r="O922" i="1"/>
  <c r="P922" i="1" s="1"/>
  <c r="X922" i="1" s="1"/>
  <c r="B922" i="1" s="1"/>
  <c r="Z978" i="1"/>
  <c r="C978" i="1"/>
  <c r="U926" i="1"/>
  <c r="W926" i="1" s="1"/>
  <c r="T1300" i="1"/>
  <c r="J927" i="1"/>
  <c r="K927" i="1" s="1"/>
  <c r="E927" i="1" s="1"/>
  <c r="I928" i="1"/>
  <c r="A979" i="1"/>
  <c r="Q979" i="1" s="1"/>
  <c r="R979" i="1" s="1"/>
  <c r="S979" i="1" s="1"/>
  <c r="H978" i="1"/>
  <c r="L926" i="1" l="1"/>
  <c r="G926" i="1"/>
  <c r="D927" i="1"/>
  <c r="F927" i="1" s="1"/>
  <c r="O923" i="1"/>
  <c r="P923" i="1" s="1"/>
  <c r="X923" i="1" s="1"/>
  <c r="B923" i="1" s="1"/>
  <c r="N924" i="1"/>
  <c r="M927" i="1"/>
  <c r="M928" i="1" s="1"/>
  <c r="Z979" i="1"/>
  <c r="C979" i="1"/>
  <c r="T1301" i="1"/>
  <c r="U927" i="1"/>
  <c r="W927" i="1" s="1"/>
  <c r="A980" i="1"/>
  <c r="Q980" i="1" s="1"/>
  <c r="R980" i="1" s="1"/>
  <c r="S980" i="1" s="1"/>
  <c r="H979" i="1"/>
  <c r="J928" i="1"/>
  <c r="K928" i="1" s="1"/>
  <c r="E928" i="1" s="1"/>
  <c r="I929" i="1"/>
  <c r="L927" i="1" l="1"/>
  <c r="G927" i="1"/>
  <c r="D928" i="1"/>
  <c r="F928" i="1" s="1"/>
  <c r="O924" i="1"/>
  <c r="P924" i="1" s="1"/>
  <c r="X924" i="1" s="1"/>
  <c r="B924" i="1" s="1"/>
  <c r="N925" i="1"/>
  <c r="Z980" i="1"/>
  <c r="C980" i="1"/>
  <c r="J929" i="1"/>
  <c r="K929" i="1" s="1"/>
  <c r="E929" i="1" s="1"/>
  <c r="M929" i="1"/>
  <c r="I930" i="1"/>
  <c r="H980" i="1"/>
  <c r="A981" i="1"/>
  <c r="Q981" i="1" s="1"/>
  <c r="R981" i="1" s="1"/>
  <c r="S981" i="1" s="1"/>
  <c r="U928" i="1"/>
  <c r="W928" i="1" s="1"/>
  <c r="T1302" i="1"/>
  <c r="L928" i="1" l="1"/>
  <c r="G928" i="1"/>
  <c r="D929" i="1"/>
  <c r="F929" i="1" s="1"/>
  <c r="O925" i="1"/>
  <c r="P925" i="1" s="1"/>
  <c r="N926" i="1"/>
  <c r="A982" i="1"/>
  <c r="Q982" i="1" s="1"/>
  <c r="R982" i="1" s="1"/>
  <c r="S982" i="1" s="1"/>
  <c r="H981" i="1"/>
  <c r="J930" i="1"/>
  <c r="K930" i="1" s="1"/>
  <c r="E930" i="1" s="1"/>
  <c r="M930" i="1"/>
  <c r="I931" i="1"/>
  <c r="T1303" i="1"/>
  <c r="Z981" i="1"/>
  <c r="C981" i="1"/>
  <c r="U929" i="1"/>
  <c r="W929" i="1" s="1"/>
  <c r="G929" i="1" l="1"/>
  <c r="L929" i="1"/>
  <c r="D930" i="1"/>
  <c r="F930" i="1" s="1"/>
  <c r="N927" i="1"/>
  <c r="O926" i="1"/>
  <c r="P926" i="1" s="1"/>
  <c r="X926" i="1" s="1"/>
  <c r="B926" i="1" s="1"/>
  <c r="X925" i="1"/>
  <c r="M931" i="1"/>
  <c r="J931" i="1"/>
  <c r="K931" i="1" s="1"/>
  <c r="E931" i="1" s="1"/>
  <c r="I932" i="1"/>
  <c r="A983" i="1"/>
  <c r="Q983" i="1" s="1"/>
  <c r="R983" i="1" s="1"/>
  <c r="S983" i="1" s="1"/>
  <c r="H982" i="1"/>
  <c r="T1304" i="1"/>
  <c r="U930" i="1"/>
  <c r="W930" i="1" s="1"/>
  <c r="Z982" i="1"/>
  <c r="C982" i="1"/>
  <c r="B925" i="1" l="1"/>
  <c r="L930" i="1"/>
  <c r="G930" i="1"/>
  <c r="D931" i="1"/>
  <c r="F931" i="1" s="1"/>
  <c r="N928" i="1"/>
  <c r="O927" i="1"/>
  <c r="P927" i="1" s="1"/>
  <c r="X927" i="1" s="1"/>
  <c r="B927" i="1" s="1"/>
  <c r="U931" i="1"/>
  <c r="W931" i="1" s="1"/>
  <c r="T1305" i="1"/>
  <c r="C983" i="1"/>
  <c r="Z983" i="1"/>
  <c r="A984" i="1"/>
  <c r="Q984" i="1" s="1"/>
  <c r="R984" i="1" s="1"/>
  <c r="S984" i="1" s="1"/>
  <c r="H983" i="1"/>
  <c r="J932" i="1"/>
  <c r="K932" i="1" s="1"/>
  <c r="E932" i="1" s="1"/>
  <c r="M932" i="1"/>
  <c r="I933" i="1"/>
  <c r="L931" i="1" l="1"/>
  <c r="G931" i="1"/>
  <c r="D932" i="1"/>
  <c r="F932" i="1" s="1"/>
  <c r="N929" i="1"/>
  <c r="O928" i="1"/>
  <c r="P928" i="1" s="1"/>
  <c r="X928" i="1" s="1"/>
  <c r="B928" i="1" s="1"/>
  <c r="U932" i="1"/>
  <c r="W932" i="1" s="1"/>
  <c r="T1306" i="1"/>
  <c r="J933" i="1"/>
  <c r="K933" i="1" s="1"/>
  <c r="E933" i="1" s="1"/>
  <c r="M933" i="1"/>
  <c r="I934" i="1"/>
  <c r="Z984" i="1"/>
  <c r="C984" i="1"/>
  <c r="H984" i="1"/>
  <c r="A985" i="1"/>
  <c r="Q985" i="1" s="1"/>
  <c r="R985" i="1" s="1"/>
  <c r="S985" i="1" s="1"/>
  <c r="G932" i="1" l="1"/>
  <c r="L932" i="1"/>
  <c r="D933" i="1"/>
  <c r="F933" i="1" s="1"/>
  <c r="O929" i="1"/>
  <c r="P929" i="1" s="1"/>
  <c r="X929" i="1" s="1"/>
  <c r="B929" i="1" s="1"/>
  <c r="N930" i="1"/>
  <c r="Z985" i="1"/>
  <c r="C985" i="1"/>
  <c r="T1307" i="1"/>
  <c r="U933" i="1"/>
  <c r="W933" i="1" s="1"/>
  <c r="A986" i="1"/>
  <c r="Q986" i="1" s="1"/>
  <c r="R986" i="1" s="1"/>
  <c r="S986" i="1" s="1"/>
  <c r="H985" i="1"/>
  <c r="J934" i="1"/>
  <c r="K934" i="1" s="1"/>
  <c r="E934" i="1" s="1"/>
  <c r="M934" i="1"/>
  <c r="I935" i="1"/>
  <c r="L933" i="1" l="1"/>
  <c r="G933" i="1"/>
  <c r="D934" i="1"/>
  <c r="F934" i="1" s="1"/>
  <c r="O930" i="1"/>
  <c r="P930" i="1" s="1"/>
  <c r="X930" i="1" s="1"/>
  <c r="B930" i="1" s="1"/>
  <c r="N931" i="1"/>
  <c r="Z986" i="1"/>
  <c r="C986" i="1"/>
  <c r="M935" i="1"/>
  <c r="J935" i="1"/>
  <c r="K935" i="1" s="1"/>
  <c r="E935" i="1" s="1"/>
  <c r="I936" i="1"/>
  <c r="A987" i="1"/>
  <c r="Q987" i="1" s="1"/>
  <c r="R987" i="1" s="1"/>
  <c r="S987" i="1" s="1"/>
  <c r="H986" i="1"/>
  <c r="T1308" i="1"/>
  <c r="U934" i="1"/>
  <c r="W934" i="1" s="1"/>
  <c r="L934" i="1" l="1"/>
  <c r="G934" i="1"/>
  <c r="D935" i="1"/>
  <c r="F935" i="1" s="1"/>
  <c r="N932" i="1"/>
  <c r="O931" i="1"/>
  <c r="P931" i="1" s="1"/>
  <c r="X931" i="1" s="1"/>
  <c r="B931" i="1" s="1"/>
  <c r="T1309" i="1"/>
  <c r="U935" i="1"/>
  <c r="W935" i="1" s="1"/>
  <c r="Z987" i="1"/>
  <c r="C987" i="1"/>
  <c r="A988" i="1"/>
  <c r="Q988" i="1" s="1"/>
  <c r="R988" i="1" s="1"/>
  <c r="S988" i="1" s="1"/>
  <c r="H987" i="1"/>
  <c r="J936" i="1"/>
  <c r="K936" i="1" s="1"/>
  <c r="E936" i="1" s="1"/>
  <c r="M936" i="1"/>
  <c r="I937" i="1"/>
  <c r="L935" i="1" l="1"/>
  <c r="G935" i="1"/>
  <c r="D936" i="1"/>
  <c r="F936" i="1" s="1"/>
  <c r="N933" i="1"/>
  <c r="O932" i="1"/>
  <c r="P932" i="1" s="1"/>
  <c r="X932" i="1" s="1"/>
  <c r="B932" i="1" s="1"/>
  <c r="Z988" i="1"/>
  <c r="C988" i="1"/>
  <c r="U936" i="1"/>
  <c r="W936" i="1" s="1"/>
  <c r="H988" i="1"/>
  <c r="A989" i="1"/>
  <c r="Q989" i="1" s="1"/>
  <c r="R989" i="1" s="1"/>
  <c r="S989" i="1" s="1"/>
  <c r="J937" i="1"/>
  <c r="K937" i="1" s="1"/>
  <c r="E937" i="1" s="1"/>
  <c r="M937" i="1"/>
  <c r="I938" i="1"/>
  <c r="T1310" i="1"/>
  <c r="G936" i="1" l="1"/>
  <c r="D937" i="1"/>
  <c r="F937" i="1" s="1"/>
  <c r="O933" i="1"/>
  <c r="P933" i="1" s="1"/>
  <c r="X933" i="1" s="1"/>
  <c r="B933" i="1" s="1"/>
  <c r="N934" i="1"/>
  <c r="L936" i="1"/>
  <c r="A990" i="1"/>
  <c r="Q990" i="1" s="1"/>
  <c r="R990" i="1" s="1"/>
  <c r="S990" i="1" s="1"/>
  <c r="H989" i="1"/>
  <c r="J938" i="1"/>
  <c r="K938" i="1" s="1"/>
  <c r="E938" i="1" s="1"/>
  <c r="M938" i="1"/>
  <c r="I939" i="1"/>
  <c r="T1311" i="1"/>
  <c r="U937" i="1"/>
  <c r="W937" i="1" s="1"/>
  <c r="Z989" i="1"/>
  <c r="C989" i="1"/>
  <c r="L937" i="1" l="1"/>
  <c r="G937" i="1"/>
  <c r="D938" i="1"/>
  <c r="F938" i="1" s="1"/>
  <c r="N935" i="1"/>
  <c r="O934" i="1"/>
  <c r="P934" i="1" s="1"/>
  <c r="X934" i="1" s="1"/>
  <c r="B934" i="1" s="1"/>
  <c r="U938" i="1"/>
  <c r="W938" i="1" s="1"/>
  <c r="T1312" i="1"/>
  <c r="Z990" i="1"/>
  <c r="C990" i="1"/>
  <c r="M939" i="1"/>
  <c r="J939" i="1"/>
  <c r="K939" i="1" s="1"/>
  <c r="E939" i="1" s="1"/>
  <c r="I940" i="1"/>
  <c r="A991" i="1"/>
  <c r="Q991" i="1" s="1"/>
  <c r="R991" i="1" s="1"/>
  <c r="S991" i="1" s="1"/>
  <c r="H990" i="1"/>
  <c r="L938" i="1" l="1"/>
  <c r="G938" i="1"/>
  <c r="D939" i="1"/>
  <c r="F939" i="1" s="1"/>
  <c r="O935" i="1"/>
  <c r="P935" i="1" s="1"/>
  <c r="X935" i="1" s="1"/>
  <c r="B935" i="1" s="1"/>
  <c r="N936" i="1"/>
  <c r="U939" i="1"/>
  <c r="W939" i="1" s="1"/>
  <c r="T1313" i="1"/>
  <c r="C991" i="1"/>
  <c r="Z991" i="1"/>
  <c r="A992" i="1"/>
  <c r="Q992" i="1" s="1"/>
  <c r="R992" i="1" s="1"/>
  <c r="S992" i="1" s="1"/>
  <c r="H991" i="1"/>
  <c r="J940" i="1"/>
  <c r="K940" i="1" s="1"/>
  <c r="E940" i="1" s="1"/>
  <c r="M940" i="1"/>
  <c r="I941" i="1"/>
  <c r="L939" i="1" l="1"/>
  <c r="G939" i="1"/>
  <c r="D940" i="1"/>
  <c r="F940" i="1" s="1"/>
  <c r="N937" i="1"/>
  <c r="O936" i="1"/>
  <c r="P936" i="1" s="1"/>
  <c r="X936" i="1" s="1"/>
  <c r="B936" i="1" s="1"/>
  <c r="U940" i="1"/>
  <c r="W940" i="1" s="1"/>
  <c r="Z992" i="1"/>
  <c r="C992" i="1"/>
  <c r="J941" i="1"/>
  <c r="K941" i="1" s="1"/>
  <c r="E941" i="1" s="1"/>
  <c r="M941" i="1"/>
  <c r="I942" i="1"/>
  <c r="H992" i="1"/>
  <c r="A993" i="1"/>
  <c r="Q993" i="1" s="1"/>
  <c r="R993" i="1" s="1"/>
  <c r="S993" i="1" s="1"/>
  <c r="T1314" i="1"/>
  <c r="L940" i="1" l="1"/>
  <c r="G940" i="1"/>
  <c r="D941" i="1"/>
  <c r="F941" i="1" s="1"/>
  <c r="N938" i="1"/>
  <c r="O937" i="1"/>
  <c r="P937" i="1" s="1"/>
  <c r="X937" i="1" s="1"/>
  <c r="B937" i="1" s="1"/>
  <c r="T1315" i="1"/>
  <c r="A994" i="1"/>
  <c r="Q994" i="1" s="1"/>
  <c r="R994" i="1" s="1"/>
  <c r="S994" i="1" s="1"/>
  <c r="H993" i="1"/>
  <c r="J942" i="1"/>
  <c r="K942" i="1" s="1"/>
  <c r="E942" i="1" s="1"/>
  <c r="M942" i="1"/>
  <c r="I943" i="1"/>
  <c r="Z993" i="1"/>
  <c r="C993" i="1"/>
  <c r="U941" i="1"/>
  <c r="W941" i="1" s="1"/>
  <c r="L941" i="1" l="1"/>
  <c r="G941" i="1"/>
  <c r="D942" i="1"/>
  <c r="F942" i="1" s="1"/>
  <c r="N939" i="1"/>
  <c r="O938" i="1"/>
  <c r="P938" i="1" s="1"/>
  <c r="X938" i="1" s="1"/>
  <c r="B938" i="1" s="1"/>
  <c r="Z994" i="1"/>
  <c r="C994" i="1"/>
  <c r="M943" i="1"/>
  <c r="J943" i="1"/>
  <c r="K943" i="1" s="1"/>
  <c r="E943" i="1" s="1"/>
  <c r="I944" i="1"/>
  <c r="A995" i="1"/>
  <c r="Q995" i="1" s="1"/>
  <c r="R995" i="1" s="1"/>
  <c r="S995" i="1" s="1"/>
  <c r="H994" i="1"/>
  <c r="U942" i="1"/>
  <c r="W942" i="1" s="1"/>
  <c r="T1316" i="1"/>
  <c r="L942" i="1" l="1"/>
  <c r="G942" i="1"/>
  <c r="D943" i="1"/>
  <c r="F943" i="1" s="1"/>
  <c r="O939" i="1"/>
  <c r="P939" i="1" s="1"/>
  <c r="X939" i="1" s="1"/>
  <c r="B939" i="1" s="1"/>
  <c r="N940" i="1"/>
  <c r="J944" i="1"/>
  <c r="K944" i="1" s="1"/>
  <c r="E944" i="1" s="1"/>
  <c r="M944" i="1"/>
  <c r="I945" i="1"/>
  <c r="U943" i="1"/>
  <c r="W943" i="1" s="1"/>
  <c r="Z995" i="1"/>
  <c r="C995" i="1"/>
  <c r="T1317" i="1"/>
  <c r="A996" i="1"/>
  <c r="Q996" i="1" s="1"/>
  <c r="R996" i="1" s="1"/>
  <c r="S996" i="1" s="1"/>
  <c r="H995" i="1"/>
  <c r="L943" i="1" l="1"/>
  <c r="G943" i="1"/>
  <c r="D944" i="1"/>
  <c r="F944" i="1" s="1"/>
  <c r="O940" i="1"/>
  <c r="P940" i="1" s="1"/>
  <c r="X940" i="1" s="1"/>
  <c r="B940" i="1" s="1"/>
  <c r="N941" i="1"/>
  <c r="J945" i="1"/>
  <c r="K945" i="1" s="1"/>
  <c r="E945" i="1" s="1"/>
  <c r="M945" i="1"/>
  <c r="I946" i="1"/>
  <c r="Z996" i="1"/>
  <c r="C996" i="1"/>
  <c r="U944" i="1"/>
  <c r="W944" i="1" s="1"/>
  <c r="H996" i="1"/>
  <c r="A997" i="1"/>
  <c r="Q997" i="1" s="1"/>
  <c r="R997" i="1" s="1"/>
  <c r="S997" i="1" s="1"/>
  <c r="T1318" i="1"/>
  <c r="L944" i="1" l="1"/>
  <c r="G944" i="1"/>
  <c r="D945" i="1"/>
  <c r="F945" i="1" s="1"/>
  <c r="N942" i="1"/>
  <c r="O941" i="1"/>
  <c r="P941" i="1" s="1"/>
  <c r="X941" i="1" s="1"/>
  <c r="B941" i="1" s="1"/>
  <c r="U945" i="1"/>
  <c r="W945" i="1" s="1"/>
  <c r="Z997" i="1"/>
  <c r="C997" i="1"/>
  <c r="T1319" i="1"/>
  <c r="A998" i="1"/>
  <c r="Q998" i="1" s="1"/>
  <c r="R998" i="1" s="1"/>
  <c r="S998" i="1" s="1"/>
  <c r="H997" i="1"/>
  <c r="J946" i="1"/>
  <c r="K946" i="1" s="1"/>
  <c r="E946" i="1" s="1"/>
  <c r="M946" i="1"/>
  <c r="I947" i="1"/>
  <c r="L945" i="1" l="1"/>
  <c r="G945" i="1"/>
  <c r="D946" i="1"/>
  <c r="F946" i="1" s="1"/>
  <c r="N943" i="1"/>
  <c r="O942" i="1"/>
  <c r="P942" i="1" s="1"/>
  <c r="X942" i="1" s="1"/>
  <c r="B942" i="1" s="1"/>
  <c r="T1320" i="1"/>
  <c r="Z998" i="1"/>
  <c r="C998" i="1"/>
  <c r="U946" i="1"/>
  <c r="W946" i="1" s="1"/>
  <c r="A999" i="1"/>
  <c r="Q999" i="1" s="1"/>
  <c r="R999" i="1" s="1"/>
  <c r="S999" i="1" s="1"/>
  <c r="H998" i="1"/>
  <c r="M947" i="1"/>
  <c r="J947" i="1"/>
  <c r="K947" i="1" s="1"/>
  <c r="E947" i="1" s="1"/>
  <c r="I948" i="1"/>
  <c r="G946" i="1" l="1"/>
  <c r="D947" i="1"/>
  <c r="F947" i="1" s="1"/>
  <c r="O943" i="1"/>
  <c r="P943" i="1" s="1"/>
  <c r="X943" i="1" s="1"/>
  <c r="B943" i="1" s="1"/>
  <c r="N944" i="1"/>
  <c r="L946" i="1"/>
  <c r="J948" i="1"/>
  <c r="K948" i="1" s="1"/>
  <c r="E948" i="1" s="1"/>
  <c r="M948" i="1"/>
  <c r="I949" i="1"/>
  <c r="C999" i="1"/>
  <c r="Z999" i="1"/>
  <c r="U947" i="1"/>
  <c r="W947" i="1" s="1"/>
  <c r="A1000" i="1"/>
  <c r="Q1000" i="1" s="1"/>
  <c r="R1000" i="1" s="1"/>
  <c r="S1000" i="1" s="1"/>
  <c r="H999" i="1"/>
  <c r="T1321" i="1"/>
  <c r="L947" i="1" l="1"/>
  <c r="D948" i="1"/>
  <c r="F948" i="1" s="1"/>
  <c r="G947" i="1"/>
  <c r="N945" i="1"/>
  <c r="O944" i="1"/>
  <c r="P944" i="1" s="1"/>
  <c r="X944" i="1" s="1"/>
  <c r="B944" i="1" s="1"/>
  <c r="H1000" i="1"/>
  <c r="A1001" i="1"/>
  <c r="Q1001" i="1" s="1"/>
  <c r="R1001" i="1" s="1"/>
  <c r="S1001" i="1" s="1"/>
  <c r="J949" i="1"/>
  <c r="K949" i="1" s="1"/>
  <c r="E949" i="1" s="1"/>
  <c r="M949" i="1"/>
  <c r="I950" i="1"/>
  <c r="Z1000" i="1"/>
  <c r="C1000" i="1"/>
  <c r="T1322" i="1"/>
  <c r="U948" i="1"/>
  <c r="W948" i="1" s="1"/>
  <c r="L948" i="1" l="1"/>
  <c r="G948" i="1"/>
  <c r="D949" i="1"/>
  <c r="F949" i="1" s="1"/>
  <c r="O945" i="1"/>
  <c r="P945" i="1" s="1"/>
  <c r="X945" i="1" s="1"/>
  <c r="B945" i="1" s="1"/>
  <c r="N946" i="1"/>
  <c r="U949" i="1"/>
  <c r="W949" i="1" s="1"/>
  <c r="Z1001" i="1"/>
  <c r="C1001" i="1"/>
  <c r="T1323" i="1"/>
  <c r="A1002" i="1"/>
  <c r="Q1002" i="1" s="1"/>
  <c r="R1002" i="1" s="1"/>
  <c r="S1002" i="1" s="1"/>
  <c r="H1001" i="1"/>
  <c r="J950" i="1"/>
  <c r="K950" i="1" s="1"/>
  <c r="E950" i="1" s="1"/>
  <c r="M950" i="1"/>
  <c r="I951" i="1"/>
  <c r="L949" i="1" l="1"/>
  <c r="G949" i="1"/>
  <c r="D950" i="1"/>
  <c r="F950" i="1" s="1"/>
  <c r="N947" i="1"/>
  <c r="O946" i="1"/>
  <c r="P946" i="1" s="1"/>
  <c r="X946" i="1" s="1"/>
  <c r="B946" i="1" s="1"/>
  <c r="Z1002" i="1"/>
  <c r="C1002" i="1"/>
  <c r="A1003" i="1"/>
  <c r="Q1003" i="1" s="1"/>
  <c r="R1003" i="1" s="1"/>
  <c r="S1003" i="1" s="1"/>
  <c r="H1002" i="1"/>
  <c r="U950" i="1"/>
  <c r="W950" i="1" s="1"/>
  <c r="M951" i="1"/>
  <c r="J951" i="1"/>
  <c r="K951" i="1" s="1"/>
  <c r="E951" i="1" s="1"/>
  <c r="I952" i="1"/>
  <c r="T1324" i="1"/>
  <c r="L950" i="1" l="1"/>
  <c r="G950" i="1"/>
  <c r="D951" i="1"/>
  <c r="F951" i="1" s="1"/>
  <c r="N948" i="1"/>
  <c r="O947" i="1"/>
  <c r="P947" i="1" s="1"/>
  <c r="X947" i="1" s="1"/>
  <c r="B947" i="1" s="1"/>
  <c r="J952" i="1"/>
  <c r="K952" i="1" s="1"/>
  <c r="E952" i="1" s="1"/>
  <c r="M952" i="1"/>
  <c r="I953" i="1"/>
  <c r="Z1003" i="1"/>
  <c r="C1003" i="1"/>
  <c r="U951" i="1"/>
  <c r="W951" i="1" s="1"/>
  <c r="T1325" i="1"/>
  <c r="A1004" i="1"/>
  <c r="Q1004" i="1" s="1"/>
  <c r="R1004" i="1" s="1"/>
  <c r="S1004" i="1" s="1"/>
  <c r="H1003" i="1"/>
  <c r="L951" i="1" l="1"/>
  <c r="G951" i="1"/>
  <c r="D952" i="1"/>
  <c r="F952" i="1" s="1"/>
  <c r="O948" i="1"/>
  <c r="P948" i="1" s="1"/>
  <c r="X948" i="1" s="1"/>
  <c r="B948" i="1" s="1"/>
  <c r="N949" i="1"/>
  <c r="U952" i="1"/>
  <c r="W952" i="1" s="1"/>
  <c r="H1004" i="1"/>
  <c r="A1005" i="1"/>
  <c r="Q1005" i="1" s="1"/>
  <c r="R1005" i="1" s="1"/>
  <c r="S1005" i="1" s="1"/>
  <c r="Z1004" i="1"/>
  <c r="C1004" i="1"/>
  <c r="T1326" i="1"/>
  <c r="J953" i="1"/>
  <c r="K953" i="1" s="1"/>
  <c r="E953" i="1" s="1"/>
  <c r="M953" i="1"/>
  <c r="I954" i="1"/>
  <c r="G952" i="1" l="1"/>
  <c r="L952" i="1"/>
  <c r="D953" i="1"/>
  <c r="F953" i="1" s="1"/>
  <c r="O949" i="1"/>
  <c r="P949" i="1" s="1"/>
  <c r="X949" i="1" s="1"/>
  <c r="B949" i="1" s="1"/>
  <c r="N950" i="1"/>
  <c r="T1327" i="1"/>
  <c r="Z1005" i="1"/>
  <c r="C1005" i="1"/>
  <c r="U953" i="1"/>
  <c r="W953" i="1" s="1"/>
  <c r="J954" i="1"/>
  <c r="K954" i="1" s="1"/>
  <c r="E954" i="1" s="1"/>
  <c r="I955" i="1"/>
  <c r="A1006" i="1"/>
  <c r="Q1006" i="1" s="1"/>
  <c r="R1006" i="1" s="1"/>
  <c r="S1006" i="1" s="1"/>
  <c r="H1005" i="1"/>
  <c r="L953" i="1" l="1"/>
  <c r="M954" i="1" s="1"/>
  <c r="G953" i="1"/>
  <c r="D954" i="1"/>
  <c r="F954" i="1" s="1"/>
  <c r="N951" i="1"/>
  <c r="O950" i="1"/>
  <c r="P950" i="1" s="1"/>
  <c r="X950" i="1" s="1"/>
  <c r="B950" i="1" s="1"/>
  <c r="A1007" i="1"/>
  <c r="Q1007" i="1" s="1"/>
  <c r="R1007" i="1" s="1"/>
  <c r="S1007" i="1" s="1"/>
  <c r="H1006" i="1"/>
  <c r="J955" i="1"/>
  <c r="K955" i="1" s="1"/>
  <c r="E955" i="1" s="1"/>
  <c r="I956" i="1"/>
  <c r="Z1006" i="1"/>
  <c r="C1006" i="1"/>
  <c r="U954" i="1"/>
  <c r="W954" i="1" s="1"/>
  <c r="T1328" i="1"/>
  <c r="L954" i="1" l="1"/>
  <c r="D955" i="1"/>
  <c r="F955" i="1" s="1"/>
  <c r="G954" i="1"/>
  <c r="N952" i="1"/>
  <c r="O951" i="1"/>
  <c r="P951" i="1" s="1"/>
  <c r="X951" i="1" s="1"/>
  <c r="B951" i="1" s="1"/>
  <c r="M955" i="1"/>
  <c r="U955" i="1"/>
  <c r="W955" i="1" s="1"/>
  <c r="Z1007" i="1"/>
  <c r="C1007" i="1"/>
  <c r="T1329" i="1"/>
  <c r="J956" i="1"/>
  <c r="K956" i="1" s="1"/>
  <c r="E956" i="1" s="1"/>
  <c r="I957" i="1"/>
  <c r="A1008" i="1"/>
  <c r="Q1008" i="1" s="1"/>
  <c r="R1008" i="1" s="1"/>
  <c r="S1008" i="1" s="1"/>
  <c r="H1007" i="1"/>
  <c r="L955" i="1" l="1"/>
  <c r="G955" i="1"/>
  <c r="D956" i="1"/>
  <c r="F956" i="1" s="1"/>
  <c r="O952" i="1"/>
  <c r="P952" i="1" s="1"/>
  <c r="X952" i="1" s="1"/>
  <c r="B952" i="1" s="1"/>
  <c r="N953" i="1"/>
  <c r="M956" i="1"/>
  <c r="T1330" i="1"/>
  <c r="U956" i="1"/>
  <c r="W956" i="1" s="1"/>
  <c r="Z1008" i="1"/>
  <c r="C1008" i="1"/>
  <c r="A1009" i="1"/>
  <c r="Q1009" i="1" s="1"/>
  <c r="R1009" i="1" s="1"/>
  <c r="S1009" i="1" s="1"/>
  <c r="H1008" i="1"/>
  <c r="J957" i="1"/>
  <c r="K957" i="1" s="1"/>
  <c r="E957" i="1" s="1"/>
  <c r="I958" i="1"/>
  <c r="L956" i="1" l="1"/>
  <c r="G956" i="1"/>
  <c r="D957" i="1"/>
  <c r="F957" i="1" s="1"/>
  <c r="O953" i="1"/>
  <c r="P953" i="1" s="1"/>
  <c r="X953" i="1" s="1"/>
  <c r="B953" i="1" s="1"/>
  <c r="N954" i="1"/>
  <c r="M957" i="1"/>
  <c r="C1009" i="1"/>
  <c r="Z1009" i="1"/>
  <c r="J958" i="1"/>
  <c r="K958" i="1" s="1"/>
  <c r="E958" i="1" s="1"/>
  <c r="I959" i="1"/>
  <c r="A1010" i="1"/>
  <c r="Q1010" i="1" s="1"/>
  <c r="R1010" i="1" s="1"/>
  <c r="S1010" i="1" s="1"/>
  <c r="H1009" i="1"/>
  <c r="U957" i="1"/>
  <c r="W957" i="1" s="1"/>
  <c r="T1331" i="1"/>
  <c r="L957" i="1" l="1"/>
  <c r="G957" i="1"/>
  <c r="D958" i="1"/>
  <c r="F958" i="1" s="1"/>
  <c r="M958" i="1"/>
  <c r="M959" i="1" s="1"/>
  <c r="O954" i="1"/>
  <c r="P954" i="1" s="1"/>
  <c r="X954" i="1" s="1"/>
  <c r="B954" i="1" s="1"/>
  <c r="N955" i="1"/>
  <c r="Z1010" i="1"/>
  <c r="C1010" i="1"/>
  <c r="H1010" i="1"/>
  <c r="A1011" i="1"/>
  <c r="Q1011" i="1" s="1"/>
  <c r="R1011" i="1" s="1"/>
  <c r="S1011" i="1" s="1"/>
  <c r="J959" i="1"/>
  <c r="K959" i="1" s="1"/>
  <c r="E959" i="1" s="1"/>
  <c r="I960" i="1"/>
  <c r="T1332" i="1"/>
  <c r="U958" i="1"/>
  <c r="W958" i="1" s="1"/>
  <c r="L958" i="1" l="1"/>
  <c r="G958" i="1"/>
  <c r="D959" i="1"/>
  <c r="F959" i="1" s="1"/>
  <c r="O955" i="1"/>
  <c r="P955" i="1" s="1"/>
  <c r="X955" i="1" s="1"/>
  <c r="B955" i="1" s="1"/>
  <c r="N956" i="1"/>
  <c r="A1012" i="1"/>
  <c r="Q1012" i="1" s="1"/>
  <c r="R1012" i="1" s="1"/>
  <c r="S1012" i="1" s="1"/>
  <c r="H1011" i="1"/>
  <c r="Z1011" i="1"/>
  <c r="C1011" i="1"/>
  <c r="U959" i="1"/>
  <c r="W959" i="1" s="1"/>
  <c r="T1333" i="1"/>
  <c r="J960" i="1"/>
  <c r="K960" i="1" s="1"/>
  <c r="E960" i="1" s="1"/>
  <c r="M960" i="1"/>
  <c r="I961" i="1"/>
  <c r="L959" i="1" l="1"/>
  <c r="G959" i="1"/>
  <c r="D960" i="1"/>
  <c r="F960" i="1" s="1"/>
  <c r="O956" i="1"/>
  <c r="P956" i="1" s="1"/>
  <c r="X956" i="1" s="1"/>
  <c r="B956" i="1" s="1"/>
  <c r="N957" i="1"/>
  <c r="U960" i="1"/>
  <c r="W960" i="1" s="1"/>
  <c r="T1334" i="1"/>
  <c r="A1013" i="1"/>
  <c r="Q1013" i="1" s="1"/>
  <c r="R1013" i="1" s="1"/>
  <c r="S1013" i="1" s="1"/>
  <c r="H1012" i="1"/>
  <c r="J961" i="1"/>
  <c r="K961" i="1" s="1"/>
  <c r="E961" i="1" s="1"/>
  <c r="M961" i="1"/>
  <c r="I962" i="1"/>
  <c r="Z1012" i="1"/>
  <c r="C1012" i="1"/>
  <c r="L960" i="1" l="1"/>
  <c r="G960" i="1"/>
  <c r="D961" i="1"/>
  <c r="F961" i="1" s="1"/>
  <c r="O957" i="1"/>
  <c r="P957" i="1" s="1"/>
  <c r="X957" i="1" s="1"/>
  <c r="B957" i="1" s="1"/>
  <c r="N958" i="1"/>
  <c r="J962" i="1"/>
  <c r="K962" i="1" s="1"/>
  <c r="E962" i="1" s="1"/>
  <c r="M962" i="1"/>
  <c r="I963" i="1"/>
  <c r="C1013" i="1"/>
  <c r="Z1013" i="1"/>
  <c r="T1335" i="1"/>
  <c r="A1014" i="1"/>
  <c r="Q1014" i="1" s="1"/>
  <c r="R1014" i="1" s="1"/>
  <c r="S1014" i="1" s="1"/>
  <c r="H1013" i="1"/>
  <c r="U961" i="1"/>
  <c r="W961" i="1" s="1"/>
  <c r="L961" i="1" l="1"/>
  <c r="G961" i="1"/>
  <c r="D962" i="1"/>
  <c r="F962" i="1" s="1"/>
  <c r="N959" i="1"/>
  <c r="O958" i="1"/>
  <c r="P958" i="1" s="1"/>
  <c r="X958" i="1" s="1"/>
  <c r="B958" i="1" s="1"/>
  <c r="T1336" i="1"/>
  <c r="U962" i="1"/>
  <c r="W962" i="1" s="1"/>
  <c r="Z1014" i="1"/>
  <c r="C1014" i="1"/>
  <c r="H1014" i="1"/>
  <c r="A1015" i="1"/>
  <c r="Q1015" i="1" s="1"/>
  <c r="R1015" i="1" s="1"/>
  <c r="S1015" i="1" s="1"/>
  <c r="M963" i="1"/>
  <c r="J963" i="1"/>
  <c r="K963" i="1" s="1"/>
  <c r="E963" i="1" s="1"/>
  <c r="I964" i="1"/>
  <c r="L962" i="1" l="1"/>
  <c r="G962" i="1"/>
  <c r="D963" i="1"/>
  <c r="F963" i="1" s="1"/>
  <c r="N960" i="1"/>
  <c r="O959" i="1"/>
  <c r="P959" i="1" s="1"/>
  <c r="X959" i="1" s="1"/>
  <c r="B959" i="1" s="1"/>
  <c r="Z1015" i="1"/>
  <c r="C1015" i="1"/>
  <c r="A1016" i="1"/>
  <c r="Q1016" i="1" s="1"/>
  <c r="R1016" i="1" s="1"/>
  <c r="S1016" i="1" s="1"/>
  <c r="H1015" i="1"/>
  <c r="J964" i="1"/>
  <c r="K964" i="1" s="1"/>
  <c r="E964" i="1" s="1"/>
  <c r="M964" i="1"/>
  <c r="I965" i="1"/>
  <c r="U963" i="1"/>
  <c r="W963" i="1" s="1"/>
  <c r="T1337" i="1"/>
  <c r="L963" i="1" l="1"/>
  <c r="G963" i="1"/>
  <c r="D964" i="1"/>
  <c r="F964" i="1" s="1"/>
  <c r="N961" i="1"/>
  <c r="O960" i="1"/>
  <c r="P960" i="1" s="1"/>
  <c r="X960" i="1" s="1"/>
  <c r="B960" i="1" s="1"/>
  <c r="U964" i="1"/>
  <c r="W964" i="1" s="1"/>
  <c r="Z1016" i="1"/>
  <c r="C1016" i="1"/>
  <c r="J965" i="1"/>
  <c r="K965" i="1" s="1"/>
  <c r="E965" i="1" s="1"/>
  <c r="M965" i="1"/>
  <c r="I966" i="1"/>
  <c r="T1338" i="1"/>
  <c r="A1017" i="1"/>
  <c r="Q1017" i="1" s="1"/>
  <c r="R1017" i="1" s="1"/>
  <c r="S1017" i="1" s="1"/>
  <c r="H1016" i="1"/>
  <c r="L964" i="1" l="1"/>
  <c r="G964" i="1"/>
  <c r="D965" i="1"/>
  <c r="F965" i="1" s="1"/>
  <c r="N962" i="1"/>
  <c r="O961" i="1"/>
  <c r="P961" i="1" s="1"/>
  <c r="X961" i="1" s="1"/>
  <c r="B961" i="1" s="1"/>
  <c r="U965" i="1"/>
  <c r="W965" i="1" s="1"/>
  <c r="T1339" i="1"/>
  <c r="Z1017" i="1"/>
  <c r="C1017" i="1"/>
  <c r="J966" i="1"/>
  <c r="K966" i="1" s="1"/>
  <c r="E966" i="1" s="1"/>
  <c r="M966" i="1"/>
  <c r="I967" i="1"/>
  <c r="A1018" i="1"/>
  <c r="Q1018" i="1" s="1"/>
  <c r="R1018" i="1" s="1"/>
  <c r="S1018" i="1" s="1"/>
  <c r="H1017" i="1"/>
  <c r="L965" i="1" l="1"/>
  <c r="G965" i="1"/>
  <c r="D966" i="1"/>
  <c r="F966" i="1" s="1"/>
  <c r="O962" i="1"/>
  <c r="P962" i="1" s="1"/>
  <c r="X962" i="1" s="1"/>
  <c r="B962" i="1" s="1"/>
  <c r="N963" i="1"/>
  <c r="J967" i="1"/>
  <c r="K967" i="1" s="1"/>
  <c r="E967" i="1" s="1"/>
  <c r="M967" i="1"/>
  <c r="I968" i="1"/>
  <c r="T1340" i="1"/>
  <c r="Z1018" i="1"/>
  <c r="C1018" i="1"/>
  <c r="U966" i="1"/>
  <c r="W966" i="1" s="1"/>
  <c r="H1018" i="1"/>
  <c r="A1019" i="1"/>
  <c r="Q1019" i="1" s="1"/>
  <c r="R1019" i="1" s="1"/>
  <c r="S1019" i="1" s="1"/>
  <c r="L966" i="1" l="1"/>
  <c r="G966" i="1"/>
  <c r="D967" i="1"/>
  <c r="F967" i="1" s="1"/>
  <c r="N964" i="1"/>
  <c r="O963" i="1"/>
  <c r="P963" i="1" s="1"/>
  <c r="X963" i="1" s="1"/>
  <c r="B963" i="1" s="1"/>
  <c r="T1341" i="1"/>
  <c r="A1020" i="1"/>
  <c r="Q1020" i="1" s="1"/>
  <c r="R1020" i="1" s="1"/>
  <c r="S1020" i="1" s="1"/>
  <c r="H1019" i="1"/>
  <c r="J968" i="1"/>
  <c r="K968" i="1" s="1"/>
  <c r="E968" i="1" s="1"/>
  <c r="M968" i="1"/>
  <c r="I969" i="1"/>
  <c r="U967" i="1"/>
  <c r="W967" i="1" s="1"/>
  <c r="Z1019" i="1"/>
  <c r="C1019" i="1"/>
  <c r="L967" i="1" l="1"/>
  <c r="G967" i="1"/>
  <c r="D968" i="1"/>
  <c r="F968" i="1" s="1"/>
  <c r="O964" i="1"/>
  <c r="P964" i="1" s="1"/>
  <c r="X964" i="1" s="1"/>
  <c r="B964" i="1" s="1"/>
  <c r="N965" i="1"/>
  <c r="U968" i="1"/>
  <c r="W968" i="1" s="1"/>
  <c r="Z1020" i="1"/>
  <c r="C1020" i="1"/>
  <c r="A1021" i="1"/>
  <c r="Q1021" i="1" s="1"/>
  <c r="R1021" i="1" s="1"/>
  <c r="S1021" i="1" s="1"/>
  <c r="H1020" i="1"/>
  <c r="M969" i="1"/>
  <c r="J969" i="1"/>
  <c r="K969" i="1" s="1"/>
  <c r="E969" i="1" s="1"/>
  <c r="I970" i="1"/>
  <c r="T1342" i="1"/>
  <c r="L968" i="1" l="1"/>
  <c r="G968" i="1"/>
  <c r="D969" i="1"/>
  <c r="F969" i="1" s="1"/>
  <c r="O965" i="1"/>
  <c r="P965" i="1" s="1"/>
  <c r="X965" i="1" s="1"/>
  <c r="B965" i="1" s="1"/>
  <c r="N966" i="1"/>
  <c r="U969" i="1"/>
  <c r="W969" i="1" s="1"/>
  <c r="T1343" i="1"/>
  <c r="C1021" i="1"/>
  <c r="Z1021" i="1"/>
  <c r="J970" i="1"/>
  <c r="K970" i="1" s="1"/>
  <c r="E970" i="1" s="1"/>
  <c r="M970" i="1"/>
  <c r="I971" i="1"/>
  <c r="A1022" i="1"/>
  <c r="Q1022" i="1" s="1"/>
  <c r="R1022" i="1" s="1"/>
  <c r="S1022" i="1" s="1"/>
  <c r="H1021" i="1"/>
  <c r="L969" i="1" l="1"/>
  <c r="G969" i="1"/>
  <c r="D970" i="1"/>
  <c r="F970" i="1" s="1"/>
  <c r="N967" i="1"/>
  <c r="O966" i="1"/>
  <c r="P966" i="1" s="1"/>
  <c r="X966" i="1" s="1"/>
  <c r="B966" i="1" s="1"/>
  <c r="J971" i="1"/>
  <c r="K971" i="1" s="1"/>
  <c r="E971" i="1" s="1"/>
  <c r="M971" i="1"/>
  <c r="I972" i="1"/>
  <c r="T1344" i="1"/>
  <c r="Z1022" i="1"/>
  <c r="C1022" i="1"/>
  <c r="U970" i="1"/>
  <c r="W970" i="1" s="1"/>
  <c r="H1022" i="1"/>
  <c r="A1023" i="1"/>
  <c r="Q1023" i="1" s="1"/>
  <c r="R1023" i="1" s="1"/>
  <c r="S1023" i="1" s="1"/>
  <c r="G970" i="1" l="1"/>
  <c r="L970" i="1"/>
  <c r="D971" i="1"/>
  <c r="F971" i="1" s="1"/>
  <c r="O967" i="1"/>
  <c r="P967" i="1" s="1"/>
  <c r="X967" i="1" s="1"/>
  <c r="B967" i="1" s="1"/>
  <c r="N968" i="1"/>
  <c r="J972" i="1"/>
  <c r="K972" i="1" s="1"/>
  <c r="E972" i="1" s="1"/>
  <c r="M972" i="1"/>
  <c r="I973" i="1"/>
  <c r="Z1023" i="1"/>
  <c r="C1023" i="1"/>
  <c r="A1024" i="1"/>
  <c r="Q1024" i="1" s="1"/>
  <c r="R1024" i="1" s="1"/>
  <c r="S1024" i="1" s="1"/>
  <c r="H1023" i="1"/>
  <c r="U971" i="1"/>
  <c r="W971" i="1" s="1"/>
  <c r="T1345" i="1"/>
  <c r="L971" i="1" l="1"/>
  <c r="G971" i="1"/>
  <c r="D972" i="1"/>
  <c r="F972" i="1" s="1"/>
  <c r="N969" i="1"/>
  <c r="O968" i="1"/>
  <c r="P968" i="1" s="1"/>
  <c r="X968" i="1" s="1"/>
  <c r="B968" i="1" s="1"/>
  <c r="M973" i="1"/>
  <c r="J973" i="1"/>
  <c r="K973" i="1" s="1"/>
  <c r="E973" i="1" s="1"/>
  <c r="I974" i="1"/>
  <c r="U972" i="1"/>
  <c r="W972" i="1" s="1"/>
  <c r="Z1024" i="1"/>
  <c r="C1024" i="1"/>
  <c r="T1346" i="1"/>
  <c r="A1025" i="1"/>
  <c r="Q1025" i="1" s="1"/>
  <c r="R1025" i="1" s="1"/>
  <c r="S1025" i="1" s="1"/>
  <c r="H1024" i="1"/>
  <c r="G972" i="1" l="1"/>
  <c r="L972" i="1"/>
  <c r="D973" i="1"/>
  <c r="F973" i="1" s="1"/>
  <c r="O969" i="1"/>
  <c r="P969" i="1" s="1"/>
  <c r="X969" i="1" s="1"/>
  <c r="B969" i="1" s="1"/>
  <c r="N970" i="1"/>
  <c r="T1347" i="1"/>
  <c r="U973" i="1"/>
  <c r="W973" i="1" s="1"/>
  <c r="C1025" i="1"/>
  <c r="Z1025" i="1"/>
  <c r="A1026" i="1"/>
  <c r="Q1026" i="1" s="1"/>
  <c r="R1026" i="1" s="1"/>
  <c r="S1026" i="1" s="1"/>
  <c r="H1025" i="1"/>
  <c r="J974" i="1"/>
  <c r="K974" i="1" s="1"/>
  <c r="E974" i="1" s="1"/>
  <c r="M974" i="1"/>
  <c r="I975" i="1"/>
  <c r="L973" i="1" l="1"/>
  <c r="G973" i="1"/>
  <c r="D974" i="1"/>
  <c r="F974" i="1" s="1"/>
  <c r="N971" i="1"/>
  <c r="O970" i="1"/>
  <c r="P970" i="1" s="1"/>
  <c r="X970" i="1" s="1"/>
  <c r="B970" i="1" s="1"/>
  <c r="U974" i="1"/>
  <c r="W974" i="1" s="1"/>
  <c r="Z1026" i="1"/>
  <c r="C1026" i="1"/>
  <c r="T1348" i="1"/>
  <c r="J975" i="1"/>
  <c r="K975" i="1" s="1"/>
  <c r="E975" i="1" s="1"/>
  <c r="M975" i="1"/>
  <c r="I976" i="1"/>
  <c r="H1026" i="1"/>
  <c r="A1027" i="1"/>
  <c r="Q1027" i="1" s="1"/>
  <c r="R1027" i="1" s="1"/>
  <c r="S1027" i="1" s="1"/>
  <c r="L974" i="1" l="1"/>
  <c r="G974" i="1"/>
  <c r="D975" i="1"/>
  <c r="F975" i="1" s="1"/>
  <c r="O971" i="1"/>
  <c r="P971" i="1" s="1"/>
  <c r="X971" i="1" s="1"/>
  <c r="B971" i="1" s="1"/>
  <c r="N972" i="1"/>
  <c r="J976" i="1"/>
  <c r="K976" i="1" s="1"/>
  <c r="E976" i="1" s="1"/>
  <c r="M976" i="1"/>
  <c r="I977" i="1"/>
  <c r="Z1027" i="1"/>
  <c r="C1027" i="1"/>
  <c r="T1349" i="1"/>
  <c r="U975" i="1"/>
  <c r="W975" i="1" s="1"/>
  <c r="A1028" i="1"/>
  <c r="Q1028" i="1" s="1"/>
  <c r="R1028" i="1" s="1"/>
  <c r="S1028" i="1" s="1"/>
  <c r="H1027" i="1"/>
  <c r="L975" i="1" l="1"/>
  <c r="G975" i="1"/>
  <c r="D976" i="1"/>
  <c r="F976" i="1" s="1"/>
  <c r="N973" i="1"/>
  <c r="O972" i="1"/>
  <c r="P972" i="1" s="1"/>
  <c r="X972" i="1" s="1"/>
  <c r="B972" i="1" s="1"/>
  <c r="T1350" i="1"/>
  <c r="M977" i="1"/>
  <c r="J977" i="1"/>
  <c r="K977" i="1" s="1"/>
  <c r="E977" i="1" s="1"/>
  <c r="I978" i="1"/>
  <c r="A1029" i="1"/>
  <c r="Q1029" i="1" s="1"/>
  <c r="R1029" i="1" s="1"/>
  <c r="S1029" i="1" s="1"/>
  <c r="H1028" i="1"/>
  <c r="Z1028" i="1"/>
  <c r="C1028" i="1"/>
  <c r="U976" i="1"/>
  <c r="W976" i="1" s="1"/>
  <c r="L976" i="1" l="1"/>
  <c r="G976" i="1"/>
  <c r="D977" i="1"/>
  <c r="F977" i="1" s="1"/>
  <c r="O973" i="1"/>
  <c r="P973" i="1" s="1"/>
  <c r="X973" i="1" s="1"/>
  <c r="B973" i="1" s="1"/>
  <c r="N974" i="1"/>
  <c r="Z1029" i="1"/>
  <c r="C1029" i="1"/>
  <c r="A1030" i="1"/>
  <c r="Q1030" i="1" s="1"/>
  <c r="R1030" i="1" s="1"/>
  <c r="S1030" i="1" s="1"/>
  <c r="H1029" i="1"/>
  <c r="J978" i="1"/>
  <c r="K978" i="1" s="1"/>
  <c r="E978" i="1" s="1"/>
  <c r="M978" i="1"/>
  <c r="I979" i="1"/>
  <c r="U977" i="1"/>
  <c r="W977" i="1" s="1"/>
  <c r="T1351" i="1"/>
  <c r="L977" i="1" l="1"/>
  <c r="G977" i="1"/>
  <c r="D978" i="1"/>
  <c r="F978" i="1" s="1"/>
  <c r="O974" i="1"/>
  <c r="P974" i="1" s="1"/>
  <c r="X974" i="1" s="1"/>
  <c r="B974" i="1" s="1"/>
  <c r="N975" i="1"/>
  <c r="U978" i="1"/>
  <c r="W978" i="1" s="1"/>
  <c r="Z1030" i="1"/>
  <c r="C1030" i="1"/>
  <c r="T1352" i="1"/>
  <c r="J979" i="1"/>
  <c r="K979" i="1" s="1"/>
  <c r="E979" i="1" s="1"/>
  <c r="M979" i="1"/>
  <c r="I980" i="1"/>
  <c r="H1030" i="1"/>
  <c r="A1031" i="1"/>
  <c r="Q1031" i="1" s="1"/>
  <c r="R1031" i="1" s="1"/>
  <c r="S1031" i="1" s="1"/>
  <c r="L978" i="1" l="1"/>
  <c r="G978" i="1"/>
  <c r="D979" i="1"/>
  <c r="F979" i="1" s="1"/>
  <c r="N976" i="1"/>
  <c r="O975" i="1"/>
  <c r="P975" i="1" s="1"/>
  <c r="X975" i="1" s="1"/>
  <c r="B975" i="1" s="1"/>
  <c r="A1032" i="1"/>
  <c r="Q1032" i="1" s="1"/>
  <c r="R1032" i="1" s="1"/>
  <c r="S1032" i="1" s="1"/>
  <c r="H1031" i="1"/>
  <c r="T1353" i="1"/>
  <c r="U979" i="1"/>
  <c r="W979" i="1" s="1"/>
  <c r="Z1031" i="1"/>
  <c r="C1031" i="1"/>
  <c r="J980" i="1"/>
  <c r="K980" i="1" s="1"/>
  <c r="E980" i="1" s="1"/>
  <c r="M980" i="1"/>
  <c r="I981" i="1"/>
  <c r="G979" i="1" l="1"/>
  <c r="L979" i="1"/>
  <c r="D980" i="1"/>
  <c r="F980" i="1" s="1"/>
  <c r="N977" i="1"/>
  <c r="O976" i="1"/>
  <c r="P976" i="1" s="1"/>
  <c r="X976" i="1" s="1"/>
  <c r="B976" i="1" s="1"/>
  <c r="U980" i="1"/>
  <c r="W980" i="1" s="1"/>
  <c r="T1354" i="1"/>
  <c r="Z1032" i="1"/>
  <c r="C1032" i="1"/>
  <c r="M981" i="1"/>
  <c r="J981" i="1"/>
  <c r="K981" i="1" s="1"/>
  <c r="E981" i="1" s="1"/>
  <c r="I982" i="1"/>
  <c r="A1033" i="1"/>
  <c r="Q1033" i="1" s="1"/>
  <c r="R1033" i="1" s="1"/>
  <c r="S1033" i="1" s="1"/>
  <c r="H1032" i="1"/>
  <c r="L980" i="1" l="1"/>
  <c r="G980" i="1"/>
  <c r="D981" i="1"/>
  <c r="F981" i="1" s="1"/>
  <c r="N978" i="1"/>
  <c r="O977" i="1"/>
  <c r="P977" i="1" s="1"/>
  <c r="X977" i="1" s="1"/>
  <c r="B977" i="1" s="1"/>
  <c r="A1034" i="1"/>
  <c r="Q1034" i="1" s="1"/>
  <c r="R1034" i="1" s="1"/>
  <c r="S1034" i="1" s="1"/>
  <c r="H1033" i="1"/>
  <c r="J982" i="1"/>
  <c r="K982" i="1" s="1"/>
  <c r="E982" i="1" s="1"/>
  <c r="M982" i="1"/>
  <c r="I983" i="1"/>
  <c r="C1033" i="1"/>
  <c r="Z1033" i="1"/>
  <c r="T1355" i="1"/>
  <c r="U981" i="1"/>
  <c r="W981" i="1" s="1"/>
  <c r="L981" i="1" l="1"/>
  <c r="G981" i="1"/>
  <c r="D982" i="1"/>
  <c r="F982" i="1" s="1"/>
  <c r="N979" i="1"/>
  <c r="O978" i="1"/>
  <c r="P978" i="1" s="1"/>
  <c r="X978" i="1" s="1"/>
  <c r="B978" i="1" s="1"/>
  <c r="U982" i="1"/>
  <c r="W982" i="1" s="1"/>
  <c r="Z1034" i="1"/>
  <c r="C1034" i="1"/>
  <c r="T1356" i="1"/>
  <c r="J983" i="1"/>
  <c r="K983" i="1" s="1"/>
  <c r="E983" i="1" s="1"/>
  <c r="M983" i="1"/>
  <c r="I984" i="1"/>
  <c r="H1034" i="1"/>
  <c r="A1035" i="1"/>
  <c r="Q1035" i="1" s="1"/>
  <c r="R1035" i="1" s="1"/>
  <c r="S1035" i="1" s="1"/>
  <c r="L982" i="1" l="1"/>
  <c r="G982" i="1"/>
  <c r="D983" i="1"/>
  <c r="F983" i="1" s="1"/>
  <c r="O979" i="1"/>
  <c r="P979" i="1" s="1"/>
  <c r="X979" i="1" s="1"/>
  <c r="B979" i="1" s="1"/>
  <c r="N980" i="1"/>
  <c r="J984" i="1"/>
  <c r="K984" i="1" s="1"/>
  <c r="E984" i="1" s="1"/>
  <c r="M984" i="1"/>
  <c r="I985" i="1"/>
  <c r="A1036" i="1"/>
  <c r="Q1036" i="1" s="1"/>
  <c r="R1036" i="1" s="1"/>
  <c r="S1036" i="1" s="1"/>
  <c r="H1035" i="1"/>
  <c r="U983" i="1"/>
  <c r="W983" i="1" s="1"/>
  <c r="T1357" i="1"/>
  <c r="Z1035" i="1"/>
  <c r="C1035" i="1"/>
  <c r="L983" i="1" l="1"/>
  <c r="G983" i="1"/>
  <c r="D984" i="1"/>
  <c r="F984" i="1" s="1"/>
  <c r="O980" i="1"/>
  <c r="P980" i="1" s="1"/>
  <c r="X980" i="1" s="1"/>
  <c r="B980" i="1" s="1"/>
  <c r="N981" i="1"/>
  <c r="T1358" i="1"/>
  <c r="M985" i="1"/>
  <c r="J985" i="1"/>
  <c r="K985" i="1" s="1"/>
  <c r="E985" i="1" s="1"/>
  <c r="I986" i="1"/>
  <c r="U984" i="1"/>
  <c r="W984" i="1" s="1"/>
  <c r="Z1036" i="1"/>
  <c r="C1036" i="1"/>
  <c r="A1037" i="1"/>
  <c r="Q1037" i="1" s="1"/>
  <c r="R1037" i="1" s="1"/>
  <c r="S1037" i="1" s="1"/>
  <c r="H1036" i="1"/>
  <c r="L984" i="1" l="1"/>
  <c r="G984" i="1"/>
  <c r="D985" i="1"/>
  <c r="F985" i="1" s="1"/>
  <c r="N982" i="1"/>
  <c r="O981" i="1"/>
  <c r="P981" i="1" s="1"/>
  <c r="X981" i="1" s="1"/>
  <c r="B981" i="1" s="1"/>
  <c r="A1038" i="1"/>
  <c r="Q1038" i="1" s="1"/>
  <c r="R1038" i="1" s="1"/>
  <c r="S1038" i="1" s="1"/>
  <c r="H1037" i="1"/>
  <c r="C1037" i="1"/>
  <c r="Z1037" i="1"/>
  <c r="J986" i="1"/>
  <c r="K986" i="1" s="1"/>
  <c r="E986" i="1" s="1"/>
  <c r="I987" i="1"/>
  <c r="U985" i="1"/>
  <c r="W985" i="1" s="1"/>
  <c r="T1359" i="1"/>
  <c r="L985" i="1" l="1"/>
  <c r="M986" i="1" s="1"/>
  <c r="G985" i="1"/>
  <c r="D986" i="1"/>
  <c r="F986" i="1" s="1"/>
  <c r="N983" i="1"/>
  <c r="O982" i="1"/>
  <c r="P982" i="1" s="1"/>
  <c r="X982" i="1" s="1"/>
  <c r="B982" i="1" s="1"/>
  <c r="U986" i="1"/>
  <c r="W986" i="1" s="1"/>
  <c r="T1360" i="1"/>
  <c r="Z1038" i="1"/>
  <c r="C1038" i="1"/>
  <c r="J987" i="1"/>
  <c r="K987" i="1" s="1"/>
  <c r="E987" i="1" s="1"/>
  <c r="I988" i="1"/>
  <c r="H1038" i="1"/>
  <c r="A1039" i="1"/>
  <c r="Q1039" i="1" s="1"/>
  <c r="R1039" i="1" s="1"/>
  <c r="S1039" i="1" s="1"/>
  <c r="D987" i="1" l="1"/>
  <c r="F987" i="1" s="1"/>
  <c r="G986" i="1"/>
  <c r="L986" i="1"/>
  <c r="N984" i="1"/>
  <c r="O983" i="1"/>
  <c r="P983" i="1" s="1"/>
  <c r="X983" i="1" s="1"/>
  <c r="B983" i="1" s="1"/>
  <c r="M987" i="1"/>
  <c r="A1040" i="1"/>
  <c r="Q1040" i="1" s="1"/>
  <c r="R1040" i="1" s="1"/>
  <c r="S1040" i="1" s="1"/>
  <c r="H1039" i="1"/>
  <c r="J988" i="1"/>
  <c r="K988" i="1" s="1"/>
  <c r="E988" i="1" s="1"/>
  <c r="I989" i="1"/>
  <c r="T1361" i="1"/>
  <c r="U987" i="1"/>
  <c r="W987" i="1" s="1"/>
  <c r="Z1039" i="1"/>
  <c r="C1039" i="1"/>
  <c r="L987" i="1" l="1"/>
  <c r="G987" i="1"/>
  <c r="D988" i="1"/>
  <c r="F988" i="1" s="1"/>
  <c r="O984" i="1"/>
  <c r="P984" i="1" s="1"/>
  <c r="X984" i="1" s="1"/>
  <c r="B984" i="1" s="1"/>
  <c r="N985" i="1"/>
  <c r="M988" i="1"/>
  <c r="T1362" i="1"/>
  <c r="U988" i="1"/>
  <c r="W988" i="1" s="1"/>
  <c r="Z1040" i="1"/>
  <c r="C1040" i="1"/>
  <c r="J989" i="1"/>
  <c r="K989" i="1" s="1"/>
  <c r="E989" i="1" s="1"/>
  <c r="I990" i="1"/>
  <c r="A1041" i="1"/>
  <c r="Q1041" i="1" s="1"/>
  <c r="R1041" i="1" s="1"/>
  <c r="S1041" i="1" s="1"/>
  <c r="H1040" i="1"/>
  <c r="L988" i="1" l="1"/>
  <c r="G988" i="1"/>
  <c r="D989" i="1"/>
  <c r="F989" i="1" s="1"/>
  <c r="O985" i="1"/>
  <c r="P985" i="1" s="1"/>
  <c r="X985" i="1" s="1"/>
  <c r="B985" i="1" s="1"/>
  <c r="N986" i="1"/>
  <c r="M989" i="1"/>
  <c r="J990" i="1"/>
  <c r="K990" i="1" s="1"/>
  <c r="E990" i="1" s="1"/>
  <c r="I991" i="1"/>
  <c r="C1041" i="1"/>
  <c r="Z1041" i="1"/>
  <c r="U989" i="1"/>
  <c r="W989" i="1" s="1"/>
  <c r="A1042" i="1"/>
  <c r="Q1042" i="1" s="1"/>
  <c r="R1042" i="1" s="1"/>
  <c r="S1042" i="1" s="1"/>
  <c r="H1041" i="1"/>
  <c r="T1363" i="1"/>
  <c r="L989" i="1" l="1"/>
  <c r="G989" i="1"/>
  <c r="D990" i="1"/>
  <c r="F990" i="1" s="1"/>
  <c r="O986" i="1"/>
  <c r="P986" i="1" s="1"/>
  <c r="X986" i="1" s="1"/>
  <c r="B986" i="1" s="1"/>
  <c r="N987" i="1"/>
  <c r="M990" i="1"/>
  <c r="Z1042" i="1"/>
  <c r="C1042" i="1"/>
  <c r="H1042" i="1"/>
  <c r="A1043" i="1"/>
  <c r="Q1043" i="1" s="1"/>
  <c r="R1043" i="1" s="1"/>
  <c r="S1043" i="1" s="1"/>
  <c r="J991" i="1"/>
  <c r="K991" i="1" s="1"/>
  <c r="E991" i="1" s="1"/>
  <c r="I992" i="1"/>
  <c r="U990" i="1"/>
  <c r="W990" i="1" s="1"/>
  <c r="T1364" i="1"/>
  <c r="L990" i="1" l="1"/>
  <c r="G990" i="1"/>
  <c r="D991" i="1"/>
  <c r="F991" i="1" s="1"/>
  <c r="O987" i="1"/>
  <c r="P987" i="1" s="1"/>
  <c r="X987" i="1" s="1"/>
  <c r="B987" i="1" s="1"/>
  <c r="N988" i="1"/>
  <c r="M991" i="1"/>
  <c r="T1365" i="1"/>
  <c r="J992" i="1"/>
  <c r="K992" i="1" s="1"/>
  <c r="E992" i="1" s="1"/>
  <c r="I993" i="1"/>
  <c r="Z1043" i="1"/>
  <c r="C1043" i="1"/>
  <c r="U991" i="1"/>
  <c r="W991" i="1" s="1"/>
  <c r="A1044" i="1"/>
  <c r="Q1044" i="1" s="1"/>
  <c r="R1044" i="1" s="1"/>
  <c r="S1044" i="1" s="1"/>
  <c r="H1043" i="1"/>
  <c r="L991" i="1" l="1"/>
  <c r="G991" i="1"/>
  <c r="D992" i="1"/>
  <c r="F992" i="1" s="1"/>
  <c r="O988" i="1"/>
  <c r="P988" i="1" s="1"/>
  <c r="X988" i="1" s="1"/>
  <c r="B988" i="1" s="1"/>
  <c r="N989" i="1"/>
  <c r="M992" i="1"/>
  <c r="U992" i="1"/>
  <c r="W992" i="1" s="1"/>
  <c r="Z1044" i="1"/>
  <c r="C1044" i="1"/>
  <c r="J993" i="1"/>
  <c r="K993" i="1" s="1"/>
  <c r="E993" i="1" s="1"/>
  <c r="I994" i="1"/>
  <c r="A1045" i="1"/>
  <c r="Q1045" i="1" s="1"/>
  <c r="R1045" i="1" s="1"/>
  <c r="S1045" i="1" s="1"/>
  <c r="H1044" i="1"/>
  <c r="T1366" i="1"/>
  <c r="L992" i="1" l="1"/>
  <c r="G992" i="1"/>
  <c r="D993" i="1"/>
  <c r="F993" i="1" s="1"/>
  <c r="O989" i="1"/>
  <c r="P989" i="1" s="1"/>
  <c r="X989" i="1" s="1"/>
  <c r="B989" i="1" s="1"/>
  <c r="N990" i="1"/>
  <c r="M993" i="1"/>
  <c r="U993" i="1"/>
  <c r="W993" i="1" s="1"/>
  <c r="Z1045" i="1"/>
  <c r="C1045" i="1"/>
  <c r="A1046" i="1"/>
  <c r="Q1046" i="1" s="1"/>
  <c r="R1046" i="1" s="1"/>
  <c r="S1046" i="1" s="1"/>
  <c r="H1045" i="1"/>
  <c r="J994" i="1"/>
  <c r="K994" i="1" s="1"/>
  <c r="E994" i="1" s="1"/>
  <c r="I995" i="1"/>
  <c r="T1367" i="1"/>
  <c r="L993" i="1" l="1"/>
  <c r="G993" i="1"/>
  <c r="D994" i="1"/>
  <c r="F994" i="1" s="1"/>
  <c r="O990" i="1"/>
  <c r="P990" i="1" s="1"/>
  <c r="X990" i="1" s="1"/>
  <c r="B990" i="1" s="1"/>
  <c r="N991" i="1"/>
  <c r="M994" i="1"/>
  <c r="J995" i="1"/>
  <c r="K995" i="1" s="1"/>
  <c r="E995" i="1" s="1"/>
  <c r="I996" i="1"/>
  <c r="H1046" i="1"/>
  <c r="A1047" i="1"/>
  <c r="Q1047" i="1" s="1"/>
  <c r="R1047" i="1" s="1"/>
  <c r="S1047" i="1" s="1"/>
  <c r="U994" i="1"/>
  <c r="W994" i="1" s="1"/>
  <c r="T1368" i="1"/>
  <c r="Z1046" i="1"/>
  <c r="C1046" i="1"/>
  <c r="L994" i="1" l="1"/>
  <c r="G994" i="1"/>
  <c r="D995" i="1"/>
  <c r="F995" i="1" s="1"/>
  <c r="O991" i="1"/>
  <c r="P991" i="1" s="1"/>
  <c r="X991" i="1" s="1"/>
  <c r="B991" i="1" s="1"/>
  <c r="N992" i="1"/>
  <c r="M995" i="1"/>
  <c r="H1047" i="1"/>
  <c r="A1048" i="1"/>
  <c r="Q1048" i="1" s="1"/>
  <c r="R1048" i="1" s="1"/>
  <c r="S1048" i="1" s="1"/>
  <c r="J996" i="1"/>
  <c r="K996" i="1" s="1"/>
  <c r="E996" i="1" s="1"/>
  <c r="I997" i="1"/>
  <c r="T1369" i="1"/>
  <c r="Z1047" i="1"/>
  <c r="C1047" i="1"/>
  <c r="U995" i="1"/>
  <c r="W995" i="1" s="1"/>
  <c r="G995" i="1" l="1"/>
  <c r="L995" i="1"/>
  <c r="D996" i="1"/>
  <c r="F996" i="1" s="1"/>
  <c r="O992" i="1"/>
  <c r="P992" i="1" s="1"/>
  <c r="X992" i="1" s="1"/>
  <c r="B992" i="1" s="1"/>
  <c r="N993" i="1"/>
  <c r="M996" i="1"/>
  <c r="U996" i="1"/>
  <c r="W996" i="1" s="1"/>
  <c r="H1048" i="1"/>
  <c r="A1049" i="1"/>
  <c r="Q1049" i="1" s="1"/>
  <c r="R1049" i="1" s="1"/>
  <c r="S1049" i="1" s="1"/>
  <c r="T1370" i="1"/>
  <c r="J997" i="1"/>
  <c r="K997" i="1" s="1"/>
  <c r="E997" i="1" s="1"/>
  <c r="I998" i="1"/>
  <c r="Z1048" i="1"/>
  <c r="C1048" i="1"/>
  <c r="L996" i="1" l="1"/>
  <c r="G996" i="1"/>
  <c r="D997" i="1"/>
  <c r="F997" i="1" s="1"/>
  <c r="O993" i="1"/>
  <c r="P993" i="1" s="1"/>
  <c r="X993" i="1" s="1"/>
  <c r="B993" i="1" s="1"/>
  <c r="N994" i="1"/>
  <c r="M997" i="1"/>
  <c r="U997" i="1"/>
  <c r="W997" i="1" s="1"/>
  <c r="A1050" i="1"/>
  <c r="Q1050" i="1" s="1"/>
  <c r="R1050" i="1" s="1"/>
  <c r="S1050" i="1" s="1"/>
  <c r="H1049" i="1"/>
  <c r="T1371" i="1"/>
  <c r="Z1049" i="1"/>
  <c r="C1049" i="1"/>
  <c r="J998" i="1"/>
  <c r="K998" i="1" s="1"/>
  <c r="E998" i="1" s="1"/>
  <c r="I999" i="1"/>
  <c r="L997" i="1" l="1"/>
  <c r="G997" i="1"/>
  <c r="D998" i="1"/>
  <c r="F998" i="1" s="1"/>
  <c r="O994" i="1"/>
  <c r="P994" i="1" s="1"/>
  <c r="X994" i="1" s="1"/>
  <c r="B994" i="1" s="1"/>
  <c r="N995" i="1"/>
  <c r="M998" i="1"/>
  <c r="M999" i="1" s="1"/>
  <c r="Z1050" i="1"/>
  <c r="C1050" i="1"/>
  <c r="J999" i="1"/>
  <c r="K999" i="1" s="1"/>
  <c r="E999" i="1" s="1"/>
  <c r="I1000" i="1"/>
  <c r="T1372" i="1"/>
  <c r="A1051" i="1"/>
  <c r="Q1051" i="1" s="1"/>
  <c r="R1051" i="1" s="1"/>
  <c r="S1051" i="1" s="1"/>
  <c r="H1050" i="1"/>
  <c r="U998" i="1"/>
  <c r="W998" i="1" s="1"/>
  <c r="L998" i="1" l="1"/>
  <c r="G998" i="1"/>
  <c r="D999" i="1"/>
  <c r="F999" i="1" s="1"/>
  <c r="O995" i="1"/>
  <c r="P995" i="1" s="1"/>
  <c r="X995" i="1" s="1"/>
  <c r="B995" i="1" s="1"/>
  <c r="N996" i="1"/>
  <c r="J1000" i="1"/>
  <c r="K1000" i="1" s="1"/>
  <c r="E1000" i="1" s="1"/>
  <c r="M1000" i="1"/>
  <c r="I1001" i="1"/>
  <c r="T1373" i="1"/>
  <c r="U999" i="1"/>
  <c r="W999" i="1" s="1"/>
  <c r="C1051" i="1"/>
  <c r="Z1051" i="1"/>
  <c r="A1052" i="1"/>
  <c r="Q1052" i="1" s="1"/>
  <c r="R1052" i="1" s="1"/>
  <c r="S1052" i="1" s="1"/>
  <c r="H1051" i="1"/>
  <c r="L999" i="1" l="1"/>
  <c r="G999" i="1"/>
  <c r="D1000" i="1"/>
  <c r="F1000" i="1" s="1"/>
  <c r="O996" i="1"/>
  <c r="P996" i="1" s="1"/>
  <c r="X996" i="1" s="1"/>
  <c r="B996" i="1" s="1"/>
  <c r="N997" i="1"/>
  <c r="H1052" i="1"/>
  <c r="A1053" i="1"/>
  <c r="Q1053" i="1" s="1"/>
  <c r="R1053" i="1" s="1"/>
  <c r="S1053" i="1" s="1"/>
  <c r="M1001" i="1"/>
  <c r="J1001" i="1"/>
  <c r="K1001" i="1" s="1"/>
  <c r="E1001" i="1" s="1"/>
  <c r="I1002" i="1"/>
  <c r="Z1052" i="1"/>
  <c r="C1052" i="1"/>
  <c r="T1374" i="1"/>
  <c r="U1000" i="1"/>
  <c r="W1000" i="1" s="1"/>
  <c r="L1000" i="1" l="1"/>
  <c r="G1000" i="1"/>
  <c r="D1001" i="1"/>
  <c r="F1001" i="1" s="1"/>
  <c r="O997" i="1"/>
  <c r="P997" i="1" s="1"/>
  <c r="X997" i="1" s="1"/>
  <c r="B997" i="1" s="1"/>
  <c r="N998" i="1"/>
  <c r="U1001" i="1"/>
  <c r="W1001" i="1" s="1"/>
  <c r="T1375" i="1"/>
  <c r="Z1053" i="1"/>
  <c r="C1053" i="1"/>
  <c r="J1002" i="1"/>
  <c r="K1002" i="1" s="1"/>
  <c r="E1002" i="1" s="1"/>
  <c r="M1002" i="1"/>
  <c r="I1003" i="1"/>
  <c r="A1054" i="1"/>
  <c r="Q1054" i="1" s="1"/>
  <c r="R1054" i="1" s="1"/>
  <c r="S1054" i="1" s="1"/>
  <c r="H1053" i="1"/>
  <c r="L1001" i="1" l="1"/>
  <c r="G1001" i="1"/>
  <c r="D1002" i="1"/>
  <c r="F1002" i="1" s="1"/>
  <c r="O998" i="1"/>
  <c r="P998" i="1" s="1"/>
  <c r="X998" i="1" s="1"/>
  <c r="B998" i="1" s="1"/>
  <c r="N999" i="1"/>
  <c r="J1003" i="1"/>
  <c r="K1003" i="1" s="1"/>
  <c r="E1003" i="1" s="1"/>
  <c r="M1003" i="1"/>
  <c r="I1004" i="1"/>
  <c r="T1376" i="1"/>
  <c r="U1002" i="1"/>
  <c r="W1002" i="1" s="1"/>
  <c r="Z1054" i="1"/>
  <c r="C1054" i="1"/>
  <c r="A1055" i="1"/>
  <c r="Q1055" i="1" s="1"/>
  <c r="R1055" i="1" s="1"/>
  <c r="S1055" i="1" s="1"/>
  <c r="H1054" i="1"/>
  <c r="L1002" i="1" l="1"/>
  <c r="G1002" i="1"/>
  <c r="D1003" i="1"/>
  <c r="F1003" i="1" s="1"/>
  <c r="O999" i="1"/>
  <c r="P999" i="1" s="1"/>
  <c r="X999" i="1" s="1"/>
  <c r="B999" i="1" s="1"/>
  <c r="N1000" i="1"/>
  <c r="Z1055" i="1"/>
  <c r="C1055" i="1"/>
  <c r="J1004" i="1"/>
  <c r="K1004" i="1" s="1"/>
  <c r="E1004" i="1" s="1"/>
  <c r="M1004" i="1"/>
  <c r="I1005" i="1"/>
  <c r="A1056" i="1"/>
  <c r="Q1056" i="1" s="1"/>
  <c r="R1056" i="1" s="1"/>
  <c r="S1056" i="1" s="1"/>
  <c r="H1055" i="1"/>
  <c r="T1377" i="1"/>
  <c r="U1003" i="1"/>
  <c r="W1003" i="1" s="1"/>
  <c r="G1003" i="1" l="1"/>
  <c r="L1003" i="1"/>
  <c r="D1004" i="1"/>
  <c r="F1004" i="1" s="1"/>
  <c r="O1000" i="1"/>
  <c r="P1000" i="1" s="1"/>
  <c r="X1000" i="1" s="1"/>
  <c r="B1000" i="1" s="1"/>
  <c r="N1001" i="1"/>
  <c r="H1056" i="1"/>
  <c r="A1057" i="1"/>
  <c r="Q1057" i="1" s="1"/>
  <c r="R1057" i="1" s="1"/>
  <c r="S1057" i="1" s="1"/>
  <c r="T1378" i="1"/>
  <c r="M1005" i="1"/>
  <c r="J1005" i="1"/>
  <c r="K1005" i="1" s="1"/>
  <c r="E1005" i="1" s="1"/>
  <c r="I1006" i="1"/>
  <c r="Z1056" i="1"/>
  <c r="C1056" i="1"/>
  <c r="U1004" i="1"/>
  <c r="W1004" i="1" s="1"/>
  <c r="L1004" i="1" l="1"/>
  <c r="G1004" i="1"/>
  <c r="D1005" i="1"/>
  <c r="F1005" i="1" s="1"/>
  <c r="N1002" i="1"/>
  <c r="O1001" i="1"/>
  <c r="P1001" i="1" s="1"/>
  <c r="X1001" i="1" s="1"/>
  <c r="B1001" i="1" s="1"/>
  <c r="Z1057" i="1"/>
  <c r="C1057" i="1"/>
  <c r="J1006" i="1"/>
  <c r="K1006" i="1" s="1"/>
  <c r="E1006" i="1" s="1"/>
  <c r="M1006" i="1"/>
  <c r="I1007" i="1"/>
  <c r="A1058" i="1"/>
  <c r="Q1058" i="1" s="1"/>
  <c r="R1058" i="1" s="1"/>
  <c r="S1058" i="1" s="1"/>
  <c r="H1057" i="1"/>
  <c r="T1379" i="1"/>
  <c r="U1005" i="1"/>
  <c r="W1005" i="1" s="1"/>
  <c r="L1005" i="1" l="1"/>
  <c r="G1005" i="1"/>
  <c r="D1006" i="1"/>
  <c r="F1006" i="1" s="1"/>
  <c r="O1002" i="1"/>
  <c r="P1002" i="1" s="1"/>
  <c r="X1002" i="1" s="1"/>
  <c r="B1002" i="1" s="1"/>
  <c r="N1003" i="1"/>
  <c r="J1007" i="1"/>
  <c r="K1007" i="1" s="1"/>
  <c r="E1007" i="1" s="1"/>
  <c r="M1007" i="1"/>
  <c r="I1008" i="1"/>
  <c r="T1380" i="1"/>
  <c r="U1006" i="1"/>
  <c r="W1006" i="1" s="1"/>
  <c r="Z1058" i="1"/>
  <c r="C1058" i="1"/>
  <c r="A1059" i="1"/>
  <c r="Q1059" i="1" s="1"/>
  <c r="R1059" i="1" s="1"/>
  <c r="S1059" i="1" s="1"/>
  <c r="H1058" i="1"/>
  <c r="L1006" i="1" l="1"/>
  <c r="G1006" i="1"/>
  <c r="D1007" i="1"/>
  <c r="F1007" i="1" s="1"/>
  <c r="N1004" i="1"/>
  <c r="O1003" i="1"/>
  <c r="P1003" i="1" s="1"/>
  <c r="X1003" i="1" s="1"/>
  <c r="B1003" i="1" s="1"/>
  <c r="A1060" i="1"/>
  <c r="Q1060" i="1" s="1"/>
  <c r="R1060" i="1" s="1"/>
  <c r="S1060" i="1" s="1"/>
  <c r="H1059" i="1"/>
  <c r="J1008" i="1"/>
  <c r="K1008" i="1" s="1"/>
  <c r="E1008" i="1" s="1"/>
  <c r="M1008" i="1"/>
  <c r="I1009" i="1"/>
  <c r="C1059" i="1"/>
  <c r="Z1059" i="1"/>
  <c r="U1007" i="1"/>
  <c r="W1007" i="1" s="1"/>
  <c r="T1381" i="1"/>
  <c r="G1007" i="1" l="1"/>
  <c r="L1007" i="1"/>
  <c r="D1008" i="1"/>
  <c r="F1008" i="1" s="1"/>
  <c r="N1005" i="1"/>
  <c r="O1004" i="1"/>
  <c r="P1004" i="1" s="1"/>
  <c r="X1004" i="1" s="1"/>
  <c r="B1004" i="1" s="1"/>
  <c r="U1008" i="1"/>
  <c r="W1008" i="1" s="1"/>
  <c r="T1382" i="1"/>
  <c r="Z1060" i="1"/>
  <c r="C1060" i="1"/>
  <c r="J1009" i="1"/>
  <c r="K1009" i="1" s="1"/>
  <c r="E1009" i="1" s="1"/>
  <c r="M1009" i="1"/>
  <c r="I1010" i="1"/>
  <c r="H1060" i="1"/>
  <c r="A1061" i="1"/>
  <c r="Q1061" i="1" s="1"/>
  <c r="R1061" i="1" s="1"/>
  <c r="S1061" i="1" s="1"/>
  <c r="L1008" i="1" l="1"/>
  <c r="G1008" i="1"/>
  <c r="D1009" i="1"/>
  <c r="F1009" i="1" s="1"/>
  <c r="N1006" i="1"/>
  <c r="O1005" i="1"/>
  <c r="P1005" i="1" s="1"/>
  <c r="X1005" i="1" s="1"/>
  <c r="B1005" i="1" s="1"/>
  <c r="Z1061" i="1"/>
  <c r="C1061" i="1"/>
  <c r="A1062" i="1"/>
  <c r="Q1062" i="1" s="1"/>
  <c r="R1062" i="1" s="1"/>
  <c r="S1062" i="1" s="1"/>
  <c r="H1061" i="1"/>
  <c r="T1383" i="1"/>
  <c r="U1009" i="1"/>
  <c r="W1009" i="1" s="1"/>
  <c r="J1010" i="1"/>
  <c r="K1010" i="1" s="1"/>
  <c r="E1010" i="1" s="1"/>
  <c r="M1010" i="1"/>
  <c r="I1011" i="1"/>
  <c r="L1009" i="1" l="1"/>
  <c r="G1009" i="1"/>
  <c r="D1010" i="1"/>
  <c r="F1010" i="1" s="1"/>
  <c r="O1006" i="1"/>
  <c r="P1006" i="1" s="1"/>
  <c r="X1006" i="1" s="1"/>
  <c r="B1006" i="1" s="1"/>
  <c r="N1007" i="1"/>
  <c r="U1010" i="1"/>
  <c r="W1010" i="1" s="1"/>
  <c r="T1384" i="1"/>
  <c r="Z1062" i="1"/>
  <c r="C1062" i="1"/>
  <c r="M1011" i="1"/>
  <c r="J1011" i="1"/>
  <c r="K1011" i="1" s="1"/>
  <c r="E1011" i="1" s="1"/>
  <c r="I1012" i="1"/>
  <c r="A1063" i="1"/>
  <c r="Q1063" i="1" s="1"/>
  <c r="R1063" i="1" s="1"/>
  <c r="S1063" i="1" s="1"/>
  <c r="H1062" i="1"/>
  <c r="L1010" i="1" l="1"/>
  <c r="G1010" i="1"/>
  <c r="D1011" i="1"/>
  <c r="F1011" i="1" s="1"/>
  <c r="N1008" i="1"/>
  <c r="O1007" i="1"/>
  <c r="P1007" i="1" s="1"/>
  <c r="X1007" i="1" s="1"/>
  <c r="B1007" i="1" s="1"/>
  <c r="U1011" i="1"/>
  <c r="W1011" i="1" s="1"/>
  <c r="T1385" i="1"/>
  <c r="C1063" i="1"/>
  <c r="Z1063" i="1"/>
  <c r="A1064" i="1"/>
  <c r="Q1064" i="1" s="1"/>
  <c r="R1064" i="1" s="1"/>
  <c r="S1064" i="1" s="1"/>
  <c r="H1063" i="1"/>
  <c r="J1012" i="1"/>
  <c r="K1012" i="1" s="1"/>
  <c r="E1012" i="1" s="1"/>
  <c r="M1012" i="1"/>
  <c r="I1013" i="1"/>
  <c r="G1011" i="1" l="1"/>
  <c r="L1011" i="1"/>
  <c r="D1012" i="1"/>
  <c r="F1012" i="1" s="1"/>
  <c r="N1009" i="1"/>
  <c r="O1008" i="1"/>
  <c r="P1008" i="1" s="1"/>
  <c r="X1008" i="1" s="1"/>
  <c r="B1008" i="1" s="1"/>
  <c r="T1386" i="1"/>
  <c r="U1012" i="1"/>
  <c r="W1012" i="1" s="1"/>
  <c r="Z1064" i="1"/>
  <c r="C1064" i="1"/>
  <c r="J1013" i="1"/>
  <c r="K1013" i="1" s="1"/>
  <c r="E1013" i="1" s="1"/>
  <c r="M1013" i="1"/>
  <c r="I1014" i="1"/>
  <c r="H1064" i="1"/>
  <c r="A1065" i="1"/>
  <c r="Q1065" i="1" s="1"/>
  <c r="R1065" i="1" s="1"/>
  <c r="S1065" i="1" s="1"/>
  <c r="G1012" i="1" l="1"/>
  <c r="L1012" i="1"/>
  <c r="D1013" i="1"/>
  <c r="F1013" i="1" s="1"/>
  <c r="N1010" i="1"/>
  <c r="O1009" i="1"/>
  <c r="P1009" i="1" s="1"/>
  <c r="X1009" i="1" s="1"/>
  <c r="B1009" i="1" s="1"/>
  <c r="Z1065" i="1"/>
  <c r="C1065" i="1"/>
  <c r="A1066" i="1"/>
  <c r="Q1066" i="1" s="1"/>
  <c r="R1066" i="1" s="1"/>
  <c r="S1066" i="1" s="1"/>
  <c r="H1065" i="1"/>
  <c r="U1013" i="1"/>
  <c r="W1013" i="1" s="1"/>
  <c r="J1014" i="1"/>
  <c r="K1014" i="1" s="1"/>
  <c r="E1014" i="1" s="1"/>
  <c r="M1014" i="1"/>
  <c r="I1015" i="1"/>
  <c r="T1387" i="1"/>
  <c r="L1013" i="1" l="1"/>
  <c r="G1013" i="1"/>
  <c r="D1014" i="1"/>
  <c r="F1014" i="1" s="1"/>
  <c r="O1010" i="1"/>
  <c r="P1010" i="1" s="1"/>
  <c r="X1010" i="1" s="1"/>
  <c r="B1010" i="1" s="1"/>
  <c r="N1011" i="1"/>
  <c r="J1015" i="1"/>
  <c r="K1015" i="1" s="1"/>
  <c r="E1015" i="1" s="1"/>
  <c r="I1016" i="1"/>
  <c r="Z1066" i="1"/>
  <c r="C1066" i="1"/>
  <c r="U1014" i="1"/>
  <c r="W1014" i="1" s="1"/>
  <c r="A1067" i="1"/>
  <c r="Q1067" i="1" s="1"/>
  <c r="R1067" i="1" s="1"/>
  <c r="S1067" i="1" s="1"/>
  <c r="H1066" i="1"/>
  <c r="T1388" i="1"/>
  <c r="L1014" i="1" l="1"/>
  <c r="M1015" i="1" s="1"/>
  <c r="G1014" i="1"/>
  <c r="D1015" i="1"/>
  <c r="F1015" i="1" s="1"/>
  <c r="O1011" i="1"/>
  <c r="P1011" i="1" s="1"/>
  <c r="X1011" i="1" s="1"/>
  <c r="B1011" i="1" s="1"/>
  <c r="N1012" i="1"/>
  <c r="J1016" i="1"/>
  <c r="K1016" i="1" s="1"/>
  <c r="E1016" i="1" s="1"/>
  <c r="I1017" i="1"/>
  <c r="U1015" i="1"/>
  <c r="W1015" i="1" s="1"/>
  <c r="Z1067" i="1"/>
  <c r="C1067" i="1"/>
  <c r="T1389" i="1"/>
  <c r="A1068" i="1"/>
  <c r="Q1068" i="1" s="1"/>
  <c r="R1068" i="1" s="1"/>
  <c r="S1068" i="1" s="1"/>
  <c r="H1067" i="1"/>
  <c r="L1015" i="1" l="1"/>
  <c r="G1015" i="1"/>
  <c r="D1016" i="1"/>
  <c r="F1016" i="1" s="1"/>
  <c r="O1012" i="1"/>
  <c r="P1012" i="1" s="1"/>
  <c r="X1012" i="1" s="1"/>
  <c r="B1012" i="1" s="1"/>
  <c r="N1013" i="1"/>
  <c r="T1390" i="1"/>
  <c r="M1016" i="1"/>
  <c r="U1016" i="1"/>
  <c r="W1016" i="1" s="1"/>
  <c r="Z1068" i="1"/>
  <c r="C1068" i="1"/>
  <c r="H1068" i="1"/>
  <c r="A1069" i="1"/>
  <c r="Q1069" i="1" s="1"/>
  <c r="R1069" i="1" s="1"/>
  <c r="S1069" i="1" s="1"/>
  <c r="J1017" i="1"/>
  <c r="K1017" i="1" s="1"/>
  <c r="E1017" i="1" s="1"/>
  <c r="I1018" i="1"/>
  <c r="L1016" i="1" l="1"/>
  <c r="G1016" i="1"/>
  <c r="D1017" i="1"/>
  <c r="F1017" i="1" s="1"/>
  <c r="O1013" i="1"/>
  <c r="P1013" i="1" s="1"/>
  <c r="X1013" i="1" s="1"/>
  <c r="B1013" i="1" s="1"/>
  <c r="N1014" i="1"/>
  <c r="M1017" i="1"/>
  <c r="M1018" i="1" s="1"/>
  <c r="U1017" i="1"/>
  <c r="W1017" i="1" s="1"/>
  <c r="A1070" i="1"/>
  <c r="Q1070" i="1" s="1"/>
  <c r="R1070" i="1" s="1"/>
  <c r="S1070" i="1" s="1"/>
  <c r="H1069" i="1"/>
  <c r="J1018" i="1"/>
  <c r="K1018" i="1" s="1"/>
  <c r="E1018" i="1" s="1"/>
  <c r="I1019" i="1"/>
  <c r="T1391" i="1"/>
  <c r="Z1069" i="1"/>
  <c r="C1069" i="1"/>
  <c r="L1017" i="1" l="1"/>
  <c r="G1017" i="1"/>
  <c r="D1018" i="1"/>
  <c r="F1018" i="1" s="1"/>
  <c r="O1014" i="1"/>
  <c r="P1014" i="1" s="1"/>
  <c r="X1014" i="1" s="1"/>
  <c r="B1014" i="1" s="1"/>
  <c r="N1015" i="1"/>
  <c r="Z1070" i="1"/>
  <c r="C1070" i="1"/>
  <c r="U1018" i="1"/>
  <c r="W1018" i="1" s="1"/>
  <c r="A1071" i="1"/>
  <c r="Q1071" i="1" s="1"/>
  <c r="R1071" i="1" s="1"/>
  <c r="S1071" i="1" s="1"/>
  <c r="H1070" i="1"/>
  <c r="T1392" i="1"/>
  <c r="M1019" i="1"/>
  <c r="J1019" i="1"/>
  <c r="K1019" i="1" s="1"/>
  <c r="E1019" i="1" s="1"/>
  <c r="I1020" i="1"/>
  <c r="G1018" i="1" l="1"/>
  <c r="L1018" i="1"/>
  <c r="D1019" i="1"/>
  <c r="F1019" i="1" s="1"/>
  <c r="O1015" i="1"/>
  <c r="P1015" i="1" s="1"/>
  <c r="X1015" i="1" s="1"/>
  <c r="B1015" i="1" s="1"/>
  <c r="N1016" i="1"/>
  <c r="U1019" i="1"/>
  <c r="W1019" i="1" s="1"/>
  <c r="C1071" i="1"/>
  <c r="Z1071" i="1"/>
  <c r="A1072" i="1"/>
  <c r="Q1072" i="1" s="1"/>
  <c r="R1072" i="1" s="1"/>
  <c r="S1072" i="1" s="1"/>
  <c r="H1071" i="1"/>
  <c r="J1020" i="1"/>
  <c r="K1020" i="1" s="1"/>
  <c r="E1020" i="1" s="1"/>
  <c r="M1020" i="1"/>
  <c r="I1021" i="1"/>
  <c r="T1393" i="1"/>
  <c r="G1019" i="1" l="1"/>
  <c r="L1019" i="1"/>
  <c r="D1020" i="1"/>
  <c r="F1020" i="1" s="1"/>
  <c r="N1017" i="1"/>
  <c r="O1016" i="1"/>
  <c r="P1016" i="1" s="1"/>
  <c r="X1016" i="1" s="1"/>
  <c r="B1016" i="1" s="1"/>
  <c r="Z1072" i="1"/>
  <c r="C1072" i="1"/>
  <c r="H1072" i="1"/>
  <c r="A1073" i="1"/>
  <c r="Q1073" i="1" s="1"/>
  <c r="R1073" i="1" s="1"/>
  <c r="S1073" i="1" s="1"/>
  <c r="T1394" i="1"/>
  <c r="U1020" i="1"/>
  <c r="W1020" i="1" s="1"/>
  <c r="J1021" i="1"/>
  <c r="K1021" i="1" s="1"/>
  <c r="E1021" i="1" s="1"/>
  <c r="M1021" i="1"/>
  <c r="I1022" i="1"/>
  <c r="L1020" i="1" l="1"/>
  <c r="D1021" i="1"/>
  <c r="F1021" i="1" s="1"/>
  <c r="N1018" i="1"/>
  <c r="O1017" i="1"/>
  <c r="P1017" i="1" s="1"/>
  <c r="X1017" i="1" s="1"/>
  <c r="B1017" i="1" s="1"/>
  <c r="G1020" i="1"/>
  <c r="U1021" i="1"/>
  <c r="W1021" i="1" s="1"/>
  <c r="Z1073" i="1"/>
  <c r="C1073" i="1"/>
  <c r="J1022" i="1"/>
  <c r="K1022" i="1" s="1"/>
  <c r="E1022" i="1" s="1"/>
  <c r="M1022" i="1"/>
  <c r="I1023" i="1"/>
  <c r="T1395" i="1"/>
  <c r="A1074" i="1"/>
  <c r="Q1074" i="1" s="1"/>
  <c r="R1074" i="1" s="1"/>
  <c r="S1074" i="1" s="1"/>
  <c r="H1073" i="1"/>
  <c r="L1021" i="1" l="1"/>
  <c r="G1021" i="1"/>
  <c r="D1022" i="1"/>
  <c r="F1022" i="1" s="1"/>
  <c r="N1019" i="1"/>
  <c r="O1018" i="1"/>
  <c r="P1018" i="1" s="1"/>
  <c r="X1018" i="1" s="1"/>
  <c r="B1018" i="1" s="1"/>
  <c r="T1396" i="1"/>
  <c r="Z1074" i="1"/>
  <c r="C1074" i="1"/>
  <c r="M1023" i="1"/>
  <c r="J1023" i="1"/>
  <c r="K1023" i="1" s="1"/>
  <c r="E1023" i="1" s="1"/>
  <c r="I1024" i="1"/>
  <c r="A1075" i="1"/>
  <c r="Q1075" i="1" s="1"/>
  <c r="R1075" i="1" s="1"/>
  <c r="S1075" i="1" s="1"/>
  <c r="H1074" i="1"/>
  <c r="U1022" i="1"/>
  <c r="W1022" i="1" s="1"/>
  <c r="L1022" i="1" l="1"/>
  <c r="G1022" i="1"/>
  <c r="D1023" i="1"/>
  <c r="F1023" i="1" s="1"/>
  <c r="N1020" i="1"/>
  <c r="O1019" i="1"/>
  <c r="P1019" i="1" s="1"/>
  <c r="X1019" i="1" s="1"/>
  <c r="B1019" i="1" s="1"/>
  <c r="Z1075" i="1"/>
  <c r="C1075" i="1"/>
  <c r="A1076" i="1"/>
  <c r="Q1076" i="1" s="1"/>
  <c r="R1076" i="1" s="1"/>
  <c r="S1076" i="1" s="1"/>
  <c r="H1075" i="1"/>
  <c r="J1024" i="1"/>
  <c r="K1024" i="1" s="1"/>
  <c r="E1024" i="1" s="1"/>
  <c r="M1024" i="1"/>
  <c r="I1025" i="1"/>
  <c r="U1023" i="1"/>
  <c r="W1023" i="1" s="1"/>
  <c r="T1397" i="1"/>
  <c r="G1023" i="1" l="1"/>
  <c r="L1023" i="1"/>
  <c r="D1024" i="1"/>
  <c r="F1024" i="1" s="1"/>
  <c r="O1020" i="1"/>
  <c r="P1020" i="1" s="1"/>
  <c r="X1020" i="1" s="1"/>
  <c r="B1020" i="1" s="1"/>
  <c r="N1021" i="1"/>
  <c r="T1398" i="1"/>
  <c r="J1025" i="1"/>
  <c r="K1025" i="1" s="1"/>
  <c r="E1025" i="1" s="1"/>
  <c r="M1025" i="1"/>
  <c r="I1026" i="1"/>
  <c r="H1076" i="1"/>
  <c r="A1077" i="1"/>
  <c r="Q1077" i="1" s="1"/>
  <c r="R1077" i="1" s="1"/>
  <c r="S1077" i="1" s="1"/>
  <c r="U1024" i="1"/>
  <c r="W1024" i="1" s="1"/>
  <c r="Z1076" i="1"/>
  <c r="C1076" i="1"/>
  <c r="L1024" i="1" l="1"/>
  <c r="G1024" i="1"/>
  <c r="D1025" i="1"/>
  <c r="F1025" i="1" s="1"/>
  <c r="N1022" i="1"/>
  <c r="O1021" i="1"/>
  <c r="P1021" i="1" s="1"/>
  <c r="X1021" i="1" s="1"/>
  <c r="B1021" i="1" s="1"/>
  <c r="Z1077" i="1"/>
  <c r="C1077" i="1"/>
  <c r="J1026" i="1"/>
  <c r="K1026" i="1" s="1"/>
  <c r="E1026" i="1" s="1"/>
  <c r="M1026" i="1"/>
  <c r="I1027" i="1"/>
  <c r="U1025" i="1"/>
  <c r="W1025" i="1" s="1"/>
  <c r="A1078" i="1"/>
  <c r="Q1078" i="1" s="1"/>
  <c r="R1078" i="1" s="1"/>
  <c r="S1078" i="1" s="1"/>
  <c r="H1077" i="1"/>
  <c r="T1399" i="1"/>
  <c r="L1025" i="1" l="1"/>
  <c r="G1025" i="1"/>
  <c r="D1026" i="1"/>
  <c r="F1026" i="1" s="1"/>
  <c r="O1022" i="1"/>
  <c r="P1022" i="1" s="1"/>
  <c r="X1022" i="1" s="1"/>
  <c r="B1022" i="1" s="1"/>
  <c r="N1023" i="1"/>
  <c r="U1026" i="1"/>
  <c r="W1026" i="1" s="1"/>
  <c r="A1079" i="1"/>
  <c r="Q1079" i="1" s="1"/>
  <c r="R1079" i="1" s="1"/>
  <c r="S1079" i="1" s="1"/>
  <c r="H1078" i="1"/>
  <c r="M1027" i="1"/>
  <c r="J1027" i="1"/>
  <c r="K1027" i="1" s="1"/>
  <c r="E1027" i="1" s="1"/>
  <c r="I1028" i="1"/>
  <c r="T1400" i="1"/>
  <c r="Z1078" i="1"/>
  <c r="C1078" i="1"/>
  <c r="L1026" i="1" l="1"/>
  <c r="G1026" i="1"/>
  <c r="D1027" i="1"/>
  <c r="F1027" i="1" s="1"/>
  <c r="O1023" i="1"/>
  <c r="P1023" i="1" s="1"/>
  <c r="X1023" i="1" s="1"/>
  <c r="B1023" i="1" s="1"/>
  <c r="N1024" i="1"/>
  <c r="U1027" i="1"/>
  <c r="W1027" i="1" s="1"/>
  <c r="T1401" i="1"/>
  <c r="C1079" i="1"/>
  <c r="Z1079" i="1"/>
  <c r="J1028" i="1"/>
  <c r="K1028" i="1" s="1"/>
  <c r="E1028" i="1" s="1"/>
  <c r="M1028" i="1"/>
  <c r="I1029" i="1"/>
  <c r="A1080" i="1"/>
  <c r="Q1080" i="1" s="1"/>
  <c r="R1080" i="1" s="1"/>
  <c r="S1080" i="1" s="1"/>
  <c r="H1079" i="1"/>
  <c r="L1027" i="1" l="1"/>
  <c r="G1027" i="1"/>
  <c r="D1028" i="1"/>
  <c r="F1028" i="1" s="1"/>
  <c r="O1024" i="1"/>
  <c r="P1024" i="1" s="1"/>
  <c r="X1024" i="1" s="1"/>
  <c r="B1024" i="1" s="1"/>
  <c r="N1025" i="1"/>
  <c r="U1028" i="1"/>
  <c r="W1028" i="1" s="1"/>
  <c r="Z1080" i="1"/>
  <c r="C1080" i="1"/>
  <c r="H1080" i="1"/>
  <c r="A1081" i="1"/>
  <c r="Q1081" i="1" s="1"/>
  <c r="R1081" i="1" s="1"/>
  <c r="S1081" i="1" s="1"/>
  <c r="J1029" i="1"/>
  <c r="K1029" i="1" s="1"/>
  <c r="E1029" i="1" s="1"/>
  <c r="M1029" i="1"/>
  <c r="I1030" i="1"/>
  <c r="T1402" i="1"/>
  <c r="L1028" i="1" l="1"/>
  <c r="G1028" i="1"/>
  <c r="D1029" i="1"/>
  <c r="F1029" i="1" s="1"/>
  <c r="O1025" i="1"/>
  <c r="P1025" i="1" s="1"/>
  <c r="X1025" i="1" s="1"/>
  <c r="B1025" i="1" s="1"/>
  <c r="N1026" i="1"/>
  <c r="J1030" i="1"/>
  <c r="K1030" i="1" s="1"/>
  <c r="E1030" i="1" s="1"/>
  <c r="M1030" i="1"/>
  <c r="I1031" i="1"/>
  <c r="A1082" i="1"/>
  <c r="Q1082" i="1" s="1"/>
  <c r="R1082" i="1" s="1"/>
  <c r="S1082" i="1" s="1"/>
  <c r="H1081" i="1"/>
  <c r="T1403" i="1"/>
  <c r="U1029" i="1"/>
  <c r="W1029" i="1" s="1"/>
  <c r="Z1081" i="1"/>
  <c r="C1081" i="1"/>
  <c r="L1029" i="1" l="1"/>
  <c r="G1029" i="1"/>
  <c r="D1030" i="1"/>
  <c r="F1030" i="1" s="1"/>
  <c r="O1026" i="1"/>
  <c r="P1026" i="1" s="1"/>
  <c r="X1026" i="1" s="1"/>
  <c r="B1026" i="1" s="1"/>
  <c r="N1027" i="1"/>
  <c r="M1031" i="1"/>
  <c r="J1031" i="1"/>
  <c r="K1031" i="1" s="1"/>
  <c r="E1031" i="1" s="1"/>
  <c r="I1032" i="1"/>
  <c r="Z1082" i="1"/>
  <c r="C1082" i="1"/>
  <c r="T1404" i="1"/>
  <c r="U1030" i="1"/>
  <c r="W1030" i="1" s="1"/>
  <c r="A1083" i="1"/>
  <c r="Q1083" i="1" s="1"/>
  <c r="R1083" i="1" s="1"/>
  <c r="S1083" i="1" s="1"/>
  <c r="H1082" i="1"/>
  <c r="L1030" i="1" l="1"/>
  <c r="G1030" i="1"/>
  <c r="D1031" i="1"/>
  <c r="F1031" i="1" s="1"/>
  <c r="O1027" i="1"/>
  <c r="P1027" i="1" s="1"/>
  <c r="X1027" i="1" s="1"/>
  <c r="B1027" i="1" s="1"/>
  <c r="N1028" i="1"/>
  <c r="J1032" i="1"/>
  <c r="K1032" i="1" s="1"/>
  <c r="E1032" i="1" s="1"/>
  <c r="M1032" i="1"/>
  <c r="I1033" i="1"/>
  <c r="U1031" i="1"/>
  <c r="W1031" i="1" s="1"/>
  <c r="Z1083" i="1"/>
  <c r="C1083" i="1"/>
  <c r="A1084" i="1"/>
  <c r="Q1084" i="1" s="1"/>
  <c r="R1084" i="1" s="1"/>
  <c r="S1084" i="1" s="1"/>
  <c r="H1083" i="1"/>
  <c r="T1405" i="1"/>
  <c r="G1031" i="1" l="1"/>
  <c r="L1031" i="1"/>
  <c r="D1032" i="1"/>
  <c r="F1032" i="1" s="1"/>
  <c r="O1028" i="1"/>
  <c r="P1028" i="1" s="1"/>
  <c r="X1028" i="1" s="1"/>
  <c r="B1028" i="1" s="1"/>
  <c r="N1029" i="1"/>
  <c r="T1406" i="1"/>
  <c r="H1084" i="1"/>
  <c r="A1085" i="1"/>
  <c r="Q1085" i="1" s="1"/>
  <c r="R1085" i="1" s="1"/>
  <c r="S1085" i="1" s="1"/>
  <c r="U1032" i="1"/>
  <c r="W1032" i="1" s="1"/>
  <c r="Z1084" i="1"/>
  <c r="C1084" i="1"/>
  <c r="J1033" i="1"/>
  <c r="K1033" i="1" s="1"/>
  <c r="E1033" i="1" s="1"/>
  <c r="M1033" i="1"/>
  <c r="I1034" i="1"/>
  <c r="G1032" i="1" l="1"/>
  <c r="L1032" i="1"/>
  <c r="D1033" i="1"/>
  <c r="F1033" i="1" s="1"/>
  <c r="N1030" i="1"/>
  <c r="O1029" i="1"/>
  <c r="P1029" i="1" s="1"/>
  <c r="X1029" i="1" s="1"/>
  <c r="B1029" i="1" s="1"/>
  <c r="U1033" i="1"/>
  <c r="W1033" i="1" s="1"/>
  <c r="J1034" i="1"/>
  <c r="K1034" i="1" s="1"/>
  <c r="E1034" i="1" s="1"/>
  <c r="M1034" i="1"/>
  <c r="I1035" i="1"/>
  <c r="A1086" i="1"/>
  <c r="Q1086" i="1" s="1"/>
  <c r="R1086" i="1" s="1"/>
  <c r="S1086" i="1" s="1"/>
  <c r="H1085" i="1"/>
  <c r="T1407" i="1"/>
  <c r="Z1085" i="1"/>
  <c r="C1085" i="1"/>
  <c r="L1033" i="1" l="1"/>
  <c r="G1033" i="1"/>
  <c r="D1034" i="1"/>
  <c r="F1034" i="1" s="1"/>
  <c r="N1031" i="1"/>
  <c r="O1030" i="1"/>
  <c r="P1030" i="1" s="1"/>
  <c r="X1030" i="1" s="1"/>
  <c r="B1030" i="1" s="1"/>
  <c r="Z1086" i="1"/>
  <c r="C1086" i="1"/>
  <c r="T1408" i="1"/>
  <c r="A1087" i="1"/>
  <c r="Q1087" i="1" s="1"/>
  <c r="R1087" i="1" s="1"/>
  <c r="S1087" i="1" s="1"/>
  <c r="H1086" i="1"/>
  <c r="M1035" i="1"/>
  <c r="J1035" i="1"/>
  <c r="K1035" i="1" s="1"/>
  <c r="E1035" i="1" s="1"/>
  <c r="I1036" i="1"/>
  <c r="U1034" i="1"/>
  <c r="W1034" i="1" s="1"/>
  <c r="G1034" i="1" l="1"/>
  <c r="L1034" i="1"/>
  <c r="D1035" i="1"/>
  <c r="F1035" i="1" s="1"/>
  <c r="O1031" i="1"/>
  <c r="P1031" i="1" s="1"/>
  <c r="X1031" i="1" s="1"/>
  <c r="B1031" i="1" s="1"/>
  <c r="N1032" i="1"/>
  <c r="U1035" i="1"/>
  <c r="W1035" i="1" s="1"/>
  <c r="T1409" i="1"/>
  <c r="Z1087" i="1"/>
  <c r="C1087" i="1"/>
  <c r="J1036" i="1"/>
  <c r="K1036" i="1" s="1"/>
  <c r="E1036" i="1" s="1"/>
  <c r="M1036" i="1"/>
  <c r="I1037" i="1"/>
  <c r="A1088" i="1"/>
  <c r="Q1088" i="1" s="1"/>
  <c r="R1088" i="1" s="1"/>
  <c r="S1088" i="1" s="1"/>
  <c r="H1087" i="1"/>
  <c r="L1035" i="1" l="1"/>
  <c r="G1035" i="1"/>
  <c r="D1036" i="1"/>
  <c r="F1036" i="1" s="1"/>
  <c r="N1033" i="1"/>
  <c r="O1032" i="1"/>
  <c r="P1032" i="1" s="1"/>
  <c r="X1032" i="1" s="1"/>
  <c r="B1032" i="1" s="1"/>
  <c r="J1037" i="1"/>
  <c r="K1037" i="1" s="1"/>
  <c r="E1037" i="1" s="1"/>
  <c r="M1037" i="1"/>
  <c r="I1038" i="1"/>
  <c r="T1410" i="1"/>
  <c r="Z1088" i="1"/>
  <c r="C1088" i="1"/>
  <c r="U1036" i="1"/>
  <c r="W1036" i="1" s="1"/>
  <c r="A1089" i="1"/>
  <c r="Q1089" i="1" s="1"/>
  <c r="R1089" i="1" s="1"/>
  <c r="S1089" i="1" s="1"/>
  <c r="H1088" i="1"/>
  <c r="L1036" i="1" l="1"/>
  <c r="G1036" i="1"/>
  <c r="D1037" i="1"/>
  <c r="F1037" i="1" s="1"/>
  <c r="N1034" i="1"/>
  <c r="O1033" i="1"/>
  <c r="P1033" i="1" s="1"/>
  <c r="X1033" i="1" s="1"/>
  <c r="B1033" i="1" s="1"/>
  <c r="C1089" i="1"/>
  <c r="Z1089" i="1"/>
  <c r="J1038" i="1"/>
  <c r="K1038" i="1" s="1"/>
  <c r="E1038" i="1" s="1"/>
  <c r="M1038" i="1"/>
  <c r="I1039" i="1"/>
  <c r="U1037" i="1"/>
  <c r="W1037" i="1" s="1"/>
  <c r="A1090" i="1"/>
  <c r="Q1090" i="1" s="1"/>
  <c r="R1090" i="1" s="1"/>
  <c r="S1090" i="1" s="1"/>
  <c r="H1089" i="1"/>
  <c r="T1411" i="1"/>
  <c r="L1037" i="1" l="1"/>
  <c r="G1037" i="1"/>
  <c r="D1038" i="1"/>
  <c r="F1038" i="1" s="1"/>
  <c r="O1034" i="1"/>
  <c r="P1034" i="1" s="1"/>
  <c r="X1034" i="1" s="1"/>
  <c r="B1034" i="1" s="1"/>
  <c r="N1035" i="1"/>
  <c r="Z1090" i="1"/>
  <c r="C1090" i="1"/>
  <c r="H1090" i="1"/>
  <c r="A1091" i="1"/>
  <c r="Q1091" i="1" s="1"/>
  <c r="R1091" i="1" s="1"/>
  <c r="S1091" i="1" s="1"/>
  <c r="M1039" i="1"/>
  <c r="J1039" i="1"/>
  <c r="K1039" i="1" s="1"/>
  <c r="E1039" i="1" s="1"/>
  <c r="I1040" i="1"/>
  <c r="U1038" i="1"/>
  <c r="W1038" i="1" s="1"/>
  <c r="T1412" i="1"/>
  <c r="L1038" i="1" l="1"/>
  <c r="D1039" i="1"/>
  <c r="F1039" i="1" s="1"/>
  <c r="G1038" i="1"/>
  <c r="O1035" i="1"/>
  <c r="P1035" i="1" s="1"/>
  <c r="X1035" i="1" s="1"/>
  <c r="B1035" i="1" s="1"/>
  <c r="N1036" i="1"/>
  <c r="U1039" i="1"/>
  <c r="W1039" i="1" s="1"/>
  <c r="Z1091" i="1"/>
  <c r="C1091" i="1"/>
  <c r="A1092" i="1"/>
  <c r="Q1092" i="1" s="1"/>
  <c r="R1092" i="1" s="1"/>
  <c r="S1092" i="1" s="1"/>
  <c r="H1091" i="1"/>
  <c r="T1413" i="1"/>
  <c r="J1040" i="1"/>
  <c r="K1040" i="1" s="1"/>
  <c r="E1040" i="1" s="1"/>
  <c r="M1040" i="1"/>
  <c r="I1041" i="1"/>
  <c r="L1039" i="1" l="1"/>
  <c r="G1039" i="1"/>
  <c r="D1040" i="1"/>
  <c r="F1040" i="1" s="1"/>
  <c r="N1037" i="1"/>
  <c r="O1036" i="1"/>
  <c r="P1036" i="1" s="1"/>
  <c r="X1036" i="1" s="1"/>
  <c r="B1036" i="1" s="1"/>
  <c r="U1040" i="1"/>
  <c r="W1040" i="1" s="1"/>
  <c r="Z1092" i="1"/>
  <c r="C1092" i="1"/>
  <c r="T1414" i="1"/>
  <c r="J1041" i="1"/>
  <c r="K1041" i="1" s="1"/>
  <c r="E1041" i="1" s="1"/>
  <c r="M1041" i="1"/>
  <c r="I1042" i="1"/>
  <c r="A1093" i="1"/>
  <c r="Q1093" i="1" s="1"/>
  <c r="R1093" i="1" s="1"/>
  <c r="S1093" i="1" s="1"/>
  <c r="H1092" i="1"/>
  <c r="L1040" i="1" l="1"/>
  <c r="G1040" i="1"/>
  <c r="D1041" i="1"/>
  <c r="F1041" i="1" s="1"/>
  <c r="O1037" i="1"/>
  <c r="P1037" i="1" s="1"/>
  <c r="X1037" i="1" s="1"/>
  <c r="B1037" i="1" s="1"/>
  <c r="N1038" i="1"/>
  <c r="A1094" i="1"/>
  <c r="Q1094" i="1" s="1"/>
  <c r="R1094" i="1" s="1"/>
  <c r="S1094" i="1" s="1"/>
  <c r="H1093" i="1"/>
  <c r="J1042" i="1"/>
  <c r="K1042" i="1" s="1"/>
  <c r="E1042" i="1" s="1"/>
  <c r="M1042" i="1"/>
  <c r="I1043" i="1"/>
  <c r="T1415" i="1"/>
  <c r="U1041" i="1"/>
  <c r="W1041" i="1" s="1"/>
  <c r="C1093" i="1"/>
  <c r="Z1093" i="1"/>
  <c r="L1041" i="1" l="1"/>
  <c r="G1041" i="1"/>
  <c r="D1042" i="1"/>
  <c r="F1042" i="1" s="1"/>
  <c r="O1038" i="1"/>
  <c r="P1038" i="1" s="1"/>
  <c r="X1038" i="1" s="1"/>
  <c r="B1038" i="1" s="1"/>
  <c r="N1039" i="1"/>
  <c r="U1042" i="1"/>
  <c r="W1042" i="1" s="1"/>
  <c r="T1416" i="1"/>
  <c r="Z1094" i="1"/>
  <c r="C1094" i="1"/>
  <c r="M1043" i="1"/>
  <c r="J1043" i="1"/>
  <c r="K1043" i="1" s="1"/>
  <c r="E1043" i="1" s="1"/>
  <c r="I1044" i="1"/>
  <c r="H1094" i="1"/>
  <c r="A1095" i="1"/>
  <c r="Q1095" i="1" s="1"/>
  <c r="R1095" i="1" s="1"/>
  <c r="S1095" i="1" s="1"/>
  <c r="L1042" i="1" l="1"/>
  <c r="G1042" i="1"/>
  <c r="D1043" i="1"/>
  <c r="F1043" i="1" s="1"/>
  <c r="O1039" i="1"/>
  <c r="P1039" i="1" s="1"/>
  <c r="X1039" i="1" s="1"/>
  <c r="B1039" i="1" s="1"/>
  <c r="N1040" i="1"/>
  <c r="U1043" i="1"/>
  <c r="W1043" i="1" s="1"/>
  <c r="Z1095" i="1"/>
  <c r="C1095" i="1"/>
  <c r="A1096" i="1"/>
  <c r="Q1096" i="1" s="1"/>
  <c r="R1096" i="1" s="1"/>
  <c r="S1096" i="1" s="1"/>
  <c r="H1095" i="1"/>
  <c r="T1417" i="1"/>
  <c r="J1044" i="1"/>
  <c r="K1044" i="1" s="1"/>
  <c r="E1044" i="1" s="1"/>
  <c r="M1044" i="1"/>
  <c r="I1045" i="1"/>
  <c r="L1043" i="1" l="1"/>
  <c r="G1043" i="1"/>
  <c r="D1044" i="1"/>
  <c r="F1044" i="1" s="1"/>
  <c r="O1040" i="1"/>
  <c r="P1040" i="1" s="1"/>
  <c r="X1040" i="1" s="1"/>
  <c r="B1040" i="1" s="1"/>
  <c r="N1041" i="1"/>
  <c r="Z1096" i="1"/>
  <c r="C1096" i="1"/>
  <c r="J1045" i="1"/>
  <c r="K1045" i="1" s="1"/>
  <c r="E1045" i="1" s="1"/>
  <c r="M1045" i="1"/>
  <c r="I1046" i="1"/>
  <c r="A1097" i="1"/>
  <c r="Q1097" i="1" s="1"/>
  <c r="R1097" i="1" s="1"/>
  <c r="S1097" i="1" s="1"/>
  <c r="H1096" i="1"/>
  <c r="U1044" i="1"/>
  <c r="W1044" i="1" s="1"/>
  <c r="T1418" i="1"/>
  <c r="L1044" i="1" l="1"/>
  <c r="G1044" i="1"/>
  <c r="D1045" i="1"/>
  <c r="F1045" i="1" s="1"/>
  <c r="N1042" i="1"/>
  <c r="O1041" i="1"/>
  <c r="P1041" i="1" s="1"/>
  <c r="X1041" i="1" s="1"/>
  <c r="B1041" i="1" s="1"/>
  <c r="J1046" i="1"/>
  <c r="K1046" i="1" s="1"/>
  <c r="E1046" i="1" s="1"/>
  <c r="I1047" i="1"/>
  <c r="U1045" i="1"/>
  <c r="W1045" i="1" s="1"/>
  <c r="Z1097" i="1"/>
  <c r="C1097" i="1"/>
  <c r="T1419" i="1"/>
  <c r="A1098" i="1"/>
  <c r="Q1098" i="1" s="1"/>
  <c r="R1098" i="1" s="1"/>
  <c r="S1098" i="1" s="1"/>
  <c r="H1097" i="1"/>
  <c r="L1045" i="1" l="1"/>
  <c r="M1046" i="1" s="1"/>
  <c r="G1045" i="1"/>
  <c r="D1046" i="1"/>
  <c r="F1046" i="1" s="1"/>
  <c r="O1042" i="1"/>
  <c r="P1042" i="1" s="1"/>
  <c r="X1042" i="1" s="1"/>
  <c r="B1042" i="1" s="1"/>
  <c r="N1043" i="1"/>
  <c r="J1047" i="1"/>
  <c r="K1047" i="1" s="1"/>
  <c r="E1047" i="1" s="1"/>
  <c r="I1048" i="1"/>
  <c r="Z1098" i="1"/>
  <c r="C1098" i="1"/>
  <c r="U1046" i="1"/>
  <c r="W1046" i="1" s="1"/>
  <c r="H1098" i="1"/>
  <c r="A1099" i="1"/>
  <c r="Q1099" i="1" s="1"/>
  <c r="R1099" i="1" s="1"/>
  <c r="S1099" i="1" s="1"/>
  <c r="T1420" i="1"/>
  <c r="L1046" i="1" l="1"/>
  <c r="G1046" i="1"/>
  <c r="D1047" i="1"/>
  <c r="F1047" i="1" s="1"/>
  <c r="N1044" i="1"/>
  <c r="O1043" i="1"/>
  <c r="P1043" i="1" s="1"/>
  <c r="X1043" i="1" s="1"/>
  <c r="B1043" i="1" s="1"/>
  <c r="Z1099" i="1"/>
  <c r="C1099" i="1"/>
  <c r="J1048" i="1"/>
  <c r="K1048" i="1" s="1"/>
  <c r="E1048" i="1" s="1"/>
  <c r="I1049" i="1"/>
  <c r="T1421" i="1"/>
  <c r="A1100" i="1"/>
  <c r="Q1100" i="1" s="1"/>
  <c r="R1100" i="1" s="1"/>
  <c r="S1100" i="1" s="1"/>
  <c r="H1099" i="1"/>
  <c r="M1047" i="1"/>
  <c r="U1047" i="1"/>
  <c r="W1047" i="1" s="1"/>
  <c r="G1047" i="1" l="1"/>
  <c r="L1047" i="1"/>
  <c r="O1044" i="1"/>
  <c r="P1044" i="1" s="1"/>
  <c r="X1044" i="1" s="1"/>
  <c r="B1044" i="1" s="1"/>
  <c r="N1045" i="1"/>
  <c r="D1048" i="1"/>
  <c r="F1048" i="1" s="1"/>
  <c r="A1101" i="1"/>
  <c r="Q1101" i="1" s="1"/>
  <c r="R1101" i="1" s="1"/>
  <c r="S1101" i="1" s="1"/>
  <c r="H1100" i="1"/>
  <c r="M1048" i="1"/>
  <c r="U1048" i="1"/>
  <c r="W1048" i="1" s="1"/>
  <c r="T1422" i="1"/>
  <c r="Z1100" i="1"/>
  <c r="C1100" i="1"/>
  <c r="J1049" i="1"/>
  <c r="K1049" i="1" s="1"/>
  <c r="E1049" i="1" s="1"/>
  <c r="I1050" i="1"/>
  <c r="L1048" i="1" l="1"/>
  <c r="D1049" i="1"/>
  <c r="F1049" i="1" s="1"/>
  <c r="O1045" i="1"/>
  <c r="P1045" i="1" s="1"/>
  <c r="X1045" i="1" s="1"/>
  <c r="B1045" i="1" s="1"/>
  <c r="N1046" i="1"/>
  <c r="G1048" i="1"/>
  <c r="T1423" i="1"/>
  <c r="C1101" i="1"/>
  <c r="Z1101" i="1"/>
  <c r="U1049" i="1"/>
  <c r="W1049" i="1" s="1"/>
  <c r="A1102" i="1"/>
  <c r="Q1102" i="1" s="1"/>
  <c r="R1102" i="1" s="1"/>
  <c r="S1102" i="1" s="1"/>
  <c r="H1101" i="1"/>
  <c r="J1050" i="1"/>
  <c r="K1050" i="1" s="1"/>
  <c r="E1050" i="1" s="1"/>
  <c r="I1051" i="1"/>
  <c r="M1049" i="1"/>
  <c r="G1049" i="1" l="1"/>
  <c r="D1050" i="1"/>
  <c r="F1050" i="1" s="1"/>
  <c r="L1049" i="1"/>
  <c r="O1046" i="1"/>
  <c r="P1046" i="1" s="1"/>
  <c r="X1046" i="1" s="1"/>
  <c r="B1046" i="1" s="1"/>
  <c r="N1047" i="1"/>
  <c r="Z1102" i="1"/>
  <c r="C1102" i="1"/>
  <c r="J1051" i="1"/>
  <c r="K1051" i="1" s="1"/>
  <c r="E1051" i="1" s="1"/>
  <c r="I1052" i="1"/>
  <c r="H1102" i="1"/>
  <c r="A1103" i="1"/>
  <c r="Q1103" i="1" s="1"/>
  <c r="R1103" i="1" s="1"/>
  <c r="S1103" i="1" s="1"/>
  <c r="T1424" i="1"/>
  <c r="M1050" i="1"/>
  <c r="U1050" i="1"/>
  <c r="W1050" i="1" s="1"/>
  <c r="L1050" i="1" l="1"/>
  <c r="G1050" i="1"/>
  <c r="D1051" i="1"/>
  <c r="F1051" i="1" s="1"/>
  <c r="O1047" i="1"/>
  <c r="P1047" i="1" s="1"/>
  <c r="X1047" i="1" s="1"/>
  <c r="B1047" i="1" s="1"/>
  <c r="N1048" i="1"/>
  <c r="U1051" i="1"/>
  <c r="W1051" i="1" s="1"/>
  <c r="T1425" i="1"/>
  <c r="A1104" i="1"/>
  <c r="Q1104" i="1" s="1"/>
  <c r="R1104" i="1" s="1"/>
  <c r="S1104" i="1" s="1"/>
  <c r="H1103" i="1"/>
  <c r="J1052" i="1"/>
  <c r="K1052" i="1" s="1"/>
  <c r="E1052" i="1" s="1"/>
  <c r="I1053" i="1"/>
  <c r="Z1103" i="1"/>
  <c r="C1103" i="1"/>
  <c r="M1051" i="1"/>
  <c r="L1051" i="1" l="1"/>
  <c r="G1051" i="1"/>
  <c r="D1052" i="1"/>
  <c r="F1052" i="1" s="1"/>
  <c r="O1048" i="1"/>
  <c r="P1048" i="1" s="1"/>
  <c r="X1048" i="1" s="1"/>
  <c r="B1048" i="1" s="1"/>
  <c r="N1049" i="1"/>
  <c r="J1053" i="1"/>
  <c r="K1053" i="1" s="1"/>
  <c r="E1053" i="1" s="1"/>
  <c r="I1054" i="1"/>
  <c r="A1105" i="1"/>
  <c r="Q1105" i="1" s="1"/>
  <c r="R1105" i="1" s="1"/>
  <c r="S1105" i="1" s="1"/>
  <c r="H1104" i="1"/>
  <c r="M1052" i="1"/>
  <c r="U1052" i="1"/>
  <c r="W1052" i="1" s="1"/>
  <c r="T1426" i="1"/>
  <c r="Z1104" i="1"/>
  <c r="C1104" i="1"/>
  <c r="L1052" i="1" l="1"/>
  <c r="G1052" i="1"/>
  <c r="D1053" i="1"/>
  <c r="F1053" i="1" s="1"/>
  <c r="O1049" i="1"/>
  <c r="P1049" i="1" s="1"/>
  <c r="X1049" i="1" s="1"/>
  <c r="B1049" i="1" s="1"/>
  <c r="N1050" i="1"/>
  <c r="T1427" i="1"/>
  <c r="Z1105" i="1"/>
  <c r="C1105" i="1"/>
  <c r="A1106" i="1"/>
  <c r="Q1106" i="1" s="1"/>
  <c r="R1106" i="1" s="1"/>
  <c r="S1106" i="1" s="1"/>
  <c r="H1105" i="1"/>
  <c r="M1053" i="1"/>
  <c r="J1054" i="1"/>
  <c r="K1054" i="1" s="1"/>
  <c r="E1054" i="1" s="1"/>
  <c r="I1055" i="1"/>
  <c r="U1053" i="1"/>
  <c r="W1053" i="1" s="1"/>
  <c r="L1053" i="1" l="1"/>
  <c r="G1053" i="1"/>
  <c r="D1054" i="1"/>
  <c r="F1054" i="1" s="1"/>
  <c r="O1050" i="1"/>
  <c r="P1050" i="1" s="1"/>
  <c r="X1050" i="1" s="1"/>
  <c r="B1050" i="1" s="1"/>
  <c r="N1051" i="1"/>
  <c r="M1054" i="1"/>
  <c r="M1055" i="1" s="1"/>
  <c r="U1054" i="1"/>
  <c r="W1054" i="1" s="1"/>
  <c r="H1106" i="1"/>
  <c r="A1107" i="1"/>
  <c r="Q1107" i="1" s="1"/>
  <c r="R1107" i="1" s="1"/>
  <c r="S1107" i="1" s="1"/>
  <c r="J1055" i="1"/>
  <c r="K1055" i="1" s="1"/>
  <c r="E1055" i="1" s="1"/>
  <c r="I1056" i="1"/>
  <c r="T1428" i="1"/>
  <c r="Z1106" i="1"/>
  <c r="C1106" i="1"/>
  <c r="L1054" i="1" l="1"/>
  <c r="G1054" i="1"/>
  <c r="D1055" i="1"/>
  <c r="F1055" i="1" s="1"/>
  <c r="O1051" i="1"/>
  <c r="P1051" i="1" s="1"/>
  <c r="X1051" i="1" s="1"/>
  <c r="B1051" i="1" s="1"/>
  <c r="N1052" i="1"/>
  <c r="U1055" i="1"/>
  <c r="W1055" i="1" s="1"/>
  <c r="A1108" i="1"/>
  <c r="Q1108" i="1" s="1"/>
  <c r="R1108" i="1" s="1"/>
  <c r="S1108" i="1" s="1"/>
  <c r="H1107" i="1"/>
  <c r="Z1107" i="1"/>
  <c r="C1107" i="1"/>
  <c r="T1429" i="1"/>
  <c r="J1056" i="1"/>
  <c r="K1056" i="1" s="1"/>
  <c r="E1056" i="1" s="1"/>
  <c r="M1056" i="1"/>
  <c r="I1057" i="1"/>
  <c r="L1055" i="1" l="1"/>
  <c r="G1055" i="1"/>
  <c r="D1056" i="1"/>
  <c r="F1056" i="1" s="1"/>
  <c r="O1052" i="1"/>
  <c r="P1052" i="1" s="1"/>
  <c r="X1052" i="1" s="1"/>
  <c r="B1052" i="1" s="1"/>
  <c r="N1053" i="1"/>
  <c r="M1057" i="1"/>
  <c r="J1057" i="1"/>
  <c r="K1057" i="1" s="1"/>
  <c r="E1057" i="1" s="1"/>
  <c r="I1058" i="1"/>
  <c r="Z1108" i="1"/>
  <c r="C1108" i="1"/>
  <c r="U1056" i="1"/>
  <c r="W1056" i="1" s="1"/>
  <c r="T1430" i="1"/>
  <c r="A1109" i="1"/>
  <c r="Q1109" i="1" s="1"/>
  <c r="R1109" i="1" s="1"/>
  <c r="S1109" i="1" s="1"/>
  <c r="H1108" i="1"/>
  <c r="L1056" i="1" l="1"/>
  <c r="G1056" i="1"/>
  <c r="D1057" i="1"/>
  <c r="F1057" i="1" s="1"/>
  <c r="O1053" i="1"/>
  <c r="P1053" i="1" s="1"/>
  <c r="X1053" i="1" s="1"/>
  <c r="B1053" i="1" s="1"/>
  <c r="N1054" i="1"/>
  <c r="J1058" i="1"/>
  <c r="K1058" i="1" s="1"/>
  <c r="E1058" i="1" s="1"/>
  <c r="M1058" i="1"/>
  <c r="I1059" i="1"/>
  <c r="U1057" i="1"/>
  <c r="W1057" i="1" s="1"/>
  <c r="T1431" i="1"/>
  <c r="C1109" i="1"/>
  <c r="Z1109" i="1"/>
  <c r="A1110" i="1"/>
  <c r="Q1110" i="1" s="1"/>
  <c r="R1110" i="1" s="1"/>
  <c r="S1110" i="1" s="1"/>
  <c r="H1109" i="1"/>
  <c r="G1057" i="1" l="1"/>
  <c r="D1058" i="1"/>
  <c r="F1058" i="1" s="1"/>
  <c r="L1057" i="1"/>
  <c r="O1054" i="1"/>
  <c r="P1054" i="1" s="1"/>
  <c r="X1054" i="1" s="1"/>
  <c r="B1054" i="1" s="1"/>
  <c r="N1055" i="1"/>
  <c r="H1110" i="1"/>
  <c r="A1111" i="1"/>
  <c r="Q1111" i="1" s="1"/>
  <c r="R1111" i="1" s="1"/>
  <c r="S1111" i="1" s="1"/>
  <c r="Z1110" i="1"/>
  <c r="C1110" i="1"/>
  <c r="U1058" i="1"/>
  <c r="W1058" i="1" s="1"/>
  <c r="T1432" i="1"/>
  <c r="J1059" i="1"/>
  <c r="K1059" i="1" s="1"/>
  <c r="E1059" i="1" s="1"/>
  <c r="M1059" i="1"/>
  <c r="I1060" i="1"/>
  <c r="L1058" i="1" l="1"/>
  <c r="G1058" i="1"/>
  <c r="D1059" i="1"/>
  <c r="F1059" i="1" s="1"/>
  <c r="O1055" i="1"/>
  <c r="P1055" i="1" s="1"/>
  <c r="X1055" i="1" s="1"/>
  <c r="B1055" i="1" s="1"/>
  <c r="N1056" i="1"/>
  <c r="U1059" i="1"/>
  <c r="W1059" i="1" s="1"/>
  <c r="Z1111" i="1"/>
  <c r="C1111" i="1"/>
  <c r="J1060" i="1"/>
  <c r="K1060" i="1" s="1"/>
  <c r="E1060" i="1" s="1"/>
  <c r="M1060" i="1"/>
  <c r="I1061" i="1"/>
  <c r="A1112" i="1"/>
  <c r="Q1112" i="1" s="1"/>
  <c r="R1112" i="1" s="1"/>
  <c r="S1112" i="1" s="1"/>
  <c r="H1111" i="1"/>
  <c r="T1433" i="1"/>
  <c r="L1059" i="1" l="1"/>
  <c r="G1059" i="1"/>
  <c r="D1060" i="1"/>
  <c r="F1060" i="1" s="1"/>
  <c r="O1056" i="1"/>
  <c r="P1056" i="1" s="1"/>
  <c r="X1056" i="1" s="1"/>
  <c r="B1056" i="1" s="1"/>
  <c r="N1057" i="1"/>
  <c r="U1060" i="1"/>
  <c r="W1060" i="1" s="1"/>
  <c r="A1113" i="1"/>
  <c r="Q1113" i="1" s="1"/>
  <c r="R1113" i="1" s="1"/>
  <c r="S1113" i="1" s="1"/>
  <c r="H1112" i="1"/>
  <c r="M1061" i="1"/>
  <c r="J1061" i="1"/>
  <c r="K1061" i="1" s="1"/>
  <c r="E1061" i="1" s="1"/>
  <c r="I1062" i="1"/>
  <c r="T1434" i="1"/>
  <c r="Z1112" i="1"/>
  <c r="C1112" i="1"/>
  <c r="L1060" i="1" l="1"/>
  <c r="G1060" i="1"/>
  <c r="D1061" i="1"/>
  <c r="F1061" i="1" s="1"/>
  <c r="N1058" i="1"/>
  <c r="O1057" i="1"/>
  <c r="P1057" i="1" s="1"/>
  <c r="X1057" i="1" s="1"/>
  <c r="B1057" i="1" s="1"/>
  <c r="Z1113" i="1"/>
  <c r="C1113" i="1"/>
  <c r="T1435" i="1"/>
  <c r="J1062" i="1"/>
  <c r="K1062" i="1" s="1"/>
  <c r="E1062" i="1" s="1"/>
  <c r="M1062" i="1"/>
  <c r="I1063" i="1"/>
  <c r="A1114" i="1"/>
  <c r="Q1114" i="1" s="1"/>
  <c r="R1114" i="1" s="1"/>
  <c r="S1114" i="1" s="1"/>
  <c r="H1113" i="1"/>
  <c r="U1061" i="1"/>
  <c r="W1061" i="1" s="1"/>
  <c r="L1061" i="1" l="1"/>
  <c r="G1061" i="1"/>
  <c r="D1062" i="1"/>
  <c r="F1062" i="1" s="1"/>
  <c r="N1059" i="1"/>
  <c r="O1058" i="1"/>
  <c r="P1058" i="1" s="1"/>
  <c r="X1058" i="1" s="1"/>
  <c r="B1058" i="1" s="1"/>
  <c r="Z1114" i="1"/>
  <c r="C1114" i="1"/>
  <c r="H1114" i="1"/>
  <c r="A1115" i="1"/>
  <c r="Q1115" i="1" s="1"/>
  <c r="R1115" i="1" s="1"/>
  <c r="S1115" i="1" s="1"/>
  <c r="J1063" i="1"/>
  <c r="K1063" i="1" s="1"/>
  <c r="E1063" i="1" s="1"/>
  <c r="M1063" i="1"/>
  <c r="I1064" i="1"/>
  <c r="T1436" i="1"/>
  <c r="U1062" i="1"/>
  <c r="W1062" i="1" s="1"/>
  <c r="L1062" i="1" l="1"/>
  <c r="G1062" i="1"/>
  <c r="D1063" i="1"/>
  <c r="F1063" i="1" s="1"/>
  <c r="O1059" i="1"/>
  <c r="P1059" i="1" s="1"/>
  <c r="X1059" i="1" s="1"/>
  <c r="B1059" i="1" s="1"/>
  <c r="N1060" i="1"/>
  <c r="U1063" i="1"/>
  <c r="W1063" i="1" s="1"/>
  <c r="Z1115" i="1"/>
  <c r="C1115" i="1"/>
  <c r="A1116" i="1"/>
  <c r="Q1116" i="1" s="1"/>
  <c r="R1116" i="1" s="1"/>
  <c r="S1116" i="1" s="1"/>
  <c r="H1115" i="1"/>
  <c r="T1437" i="1"/>
  <c r="J1064" i="1"/>
  <c r="K1064" i="1" s="1"/>
  <c r="E1064" i="1" s="1"/>
  <c r="M1064" i="1"/>
  <c r="I1065" i="1"/>
  <c r="L1063" i="1" l="1"/>
  <c r="G1063" i="1"/>
  <c r="D1064" i="1"/>
  <c r="F1064" i="1" s="1"/>
  <c r="N1061" i="1"/>
  <c r="O1060" i="1"/>
  <c r="P1060" i="1" s="1"/>
  <c r="X1060" i="1" s="1"/>
  <c r="B1060" i="1" s="1"/>
  <c r="T1438" i="1"/>
  <c r="Z1116" i="1"/>
  <c r="C1116" i="1"/>
  <c r="U1064" i="1"/>
  <c r="W1064" i="1" s="1"/>
  <c r="A1117" i="1"/>
  <c r="Q1117" i="1" s="1"/>
  <c r="R1117" i="1" s="1"/>
  <c r="S1117" i="1" s="1"/>
  <c r="H1116" i="1"/>
  <c r="M1065" i="1"/>
  <c r="J1065" i="1"/>
  <c r="K1065" i="1" s="1"/>
  <c r="E1065" i="1" s="1"/>
  <c r="I1066" i="1"/>
  <c r="G1064" i="1" l="1"/>
  <c r="D1065" i="1"/>
  <c r="F1065" i="1" s="1"/>
  <c r="O1061" i="1"/>
  <c r="P1061" i="1" s="1"/>
  <c r="X1061" i="1" s="1"/>
  <c r="B1061" i="1" s="1"/>
  <c r="N1062" i="1"/>
  <c r="L1064" i="1"/>
  <c r="J1066" i="1"/>
  <c r="K1066" i="1" s="1"/>
  <c r="E1066" i="1" s="1"/>
  <c r="M1066" i="1"/>
  <c r="I1067" i="1"/>
  <c r="C1117" i="1"/>
  <c r="Z1117" i="1"/>
  <c r="U1065" i="1"/>
  <c r="W1065" i="1" s="1"/>
  <c r="A1118" i="1"/>
  <c r="Q1118" i="1" s="1"/>
  <c r="R1118" i="1" s="1"/>
  <c r="S1118" i="1" s="1"/>
  <c r="H1117" i="1"/>
  <c r="T1439" i="1"/>
  <c r="L1065" i="1" l="1"/>
  <c r="G1065" i="1"/>
  <c r="D1066" i="1"/>
  <c r="F1066" i="1" s="1"/>
  <c r="O1062" i="1"/>
  <c r="P1062" i="1" s="1"/>
  <c r="X1062" i="1" s="1"/>
  <c r="B1062" i="1" s="1"/>
  <c r="N1063" i="1"/>
  <c r="Z1118" i="1"/>
  <c r="C1118" i="1"/>
  <c r="H1118" i="1"/>
  <c r="A1119" i="1"/>
  <c r="Q1119" i="1" s="1"/>
  <c r="R1119" i="1" s="1"/>
  <c r="S1119" i="1" s="1"/>
  <c r="J1067" i="1"/>
  <c r="K1067" i="1" s="1"/>
  <c r="E1067" i="1" s="1"/>
  <c r="M1067" i="1"/>
  <c r="I1068" i="1"/>
  <c r="T1440" i="1"/>
  <c r="U1066" i="1"/>
  <c r="W1066" i="1" s="1"/>
  <c r="L1066" i="1" l="1"/>
  <c r="G1066" i="1"/>
  <c r="D1067" i="1"/>
  <c r="F1067" i="1" s="1"/>
  <c r="O1063" i="1"/>
  <c r="P1063" i="1" s="1"/>
  <c r="X1063" i="1" s="1"/>
  <c r="B1063" i="1" s="1"/>
  <c r="N1064" i="1"/>
  <c r="Z1119" i="1"/>
  <c r="C1119" i="1"/>
  <c r="U1067" i="1"/>
  <c r="W1067" i="1" s="1"/>
  <c r="T1441" i="1"/>
  <c r="A1120" i="1"/>
  <c r="Q1120" i="1" s="1"/>
  <c r="R1120" i="1" s="1"/>
  <c r="S1120" i="1" s="1"/>
  <c r="H1119" i="1"/>
  <c r="J1068" i="1"/>
  <c r="K1068" i="1" s="1"/>
  <c r="E1068" i="1" s="1"/>
  <c r="M1068" i="1"/>
  <c r="I1069" i="1"/>
  <c r="L1067" i="1" l="1"/>
  <c r="G1067" i="1"/>
  <c r="D1068" i="1"/>
  <c r="F1068" i="1" s="1"/>
  <c r="N1065" i="1"/>
  <c r="O1064" i="1"/>
  <c r="P1064" i="1" s="1"/>
  <c r="X1064" i="1" s="1"/>
  <c r="B1064" i="1" s="1"/>
  <c r="U1068" i="1"/>
  <c r="W1068" i="1" s="1"/>
  <c r="T1442" i="1"/>
  <c r="M1069" i="1"/>
  <c r="J1069" i="1"/>
  <c r="K1069" i="1" s="1"/>
  <c r="E1069" i="1" s="1"/>
  <c r="I1070" i="1"/>
  <c r="Z1120" i="1"/>
  <c r="C1120" i="1"/>
  <c r="A1121" i="1"/>
  <c r="Q1121" i="1" s="1"/>
  <c r="R1121" i="1" s="1"/>
  <c r="S1121" i="1" s="1"/>
  <c r="H1120" i="1"/>
  <c r="L1068" i="1" l="1"/>
  <c r="D1069" i="1"/>
  <c r="F1069" i="1" s="1"/>
  <c r="G1068" i="1"/>
  <c r="N1066" i="1"/>
  <c r="O1065" i="1"/>
  <c r="P1065" i="1" s="1"/>
  <c r="X1065" i="1" s="1"/>
  <c r="B1065" i="1" s="1"/>
  <c r="U1069" i="1"/>
  <c r="W1069" i="1" s="1"/>
  <c r="Z1121" i="1"/>
  <c r="C1121" i="1"/>
  <c r="A1122" i="1"/>
  <c r="Q1122" i="1" s="1"/>
  <c r="R1122" i="1" s="1"/>
  <c r="S1122" i="1" s="1"/>
  <c r="H1121" i="1"/>
  <c r="T1443" i="1"/>
  <c r="J1070" i="1"/>
  <c r="K1070" i="1" s="1"/>
  <c r="E1070" i="1" s="1"/>
  <c r="M1070" i="1"/>
  <c r="I1071" i="1"/>
  <c r="L1069" i="1" l="1"/>
  <c r="G1069" i="1"/>
  <c r="D1070" i="1"/>
  <c r="F1070" i="1" s="1"/>
  <c r="N1067" i="1"/>
  <c r="O1066" i="1"/>
  <c r="P1066" i="1" s="1"/>
  <c r="X1066" i="1" s="1"/>
  <c r="B1066" i="1" s="1"/>
  <c r="Z1122" i="1"/>
  <c r="C1122" i="1"/>
  <c r="H1122" i="1"/>
  <c r="A1123" i="1"/>
  <c r="Q1123" i="1" s="1"/>
  <c r="R1123" i="1" s="1"/>
  <c r="S1123" i="1" s="1"/>
  <c r="J1071" i="1"/>
  <c r="K1071" i="1" s="1"/>
  <c r="E1071" i="1" s="1"/>
  <c r="M1071" i="1"/>
  <c r="I1072" i="1"/>
  <c r="T1444" i="1"/>
  <c r="U1070" i="1"/>
  <c r="W1070" i="1" s="1"/>
  <c r="L1070" i="1" l="1"/>
  <c r="G1070" i="1"/>
  <c r="D1071" i="1"/>
  <c r="F1071" i="1" s="1"/>
  <c r="O1067" i="1"/>
  <c r="P1067" i="1" s="1"/>
  <c r="X1067" i="1" s="1"/>
  <c r="B1067" i="1" s="1"/>
  <c r="N1068" i="1"/>
  <c r="U1071" i="1"/>
  <c r="W1071" i="1" s="1"/>
  <c r="Z1123" i="1"/>
  <c r="C1123" i="1"/>
  <c r="T1445" i="1"/>
  <c r="A1124" i="1"/>
  <c r="Q1124" i="1" s="1"/>
  <c r="R1124" i="1" s="1"/>
  <c r="S1124" i="1" s="1"/>
  <c r="H1123" i="1"/>
  <c r="J1072" i="1"/>
  <c r="K1072" i="1" s="1"/>
  <c r="E1072" i="1" s="1"/>
  <c r="M1072" i="1"/>
  <c r="I1073" i="1"/>
  <c r="L1071" i="1" l="1"/>
  <c r="G1071" i="1"/>
  <c r="D1072" i="1"/>
  <c r="F1072" i="1" s="1"/>
  <c r="N1069" i="1"/>
  <c r="O1068" i="1"/>
  <c r="P1068" i="1" s="1"/>
  <c r="X1068" i="1" s="1"/>
  <c r="B1068" i="1" s="1"/>
  <c r="M1073" i="1"/>
  <c r="J1073" i="1"/>
  <c r="K1073" i="1" s="1"/>
  <c r="E1073" i="1" s="1"/>
  <c r="I1074" i="1"/>
  <c r="U1072" i="1"/>
  <c r="W1072" i="1" s="1"/>
  <c r="T1446" i="1"/>
  <c r="Z1124" i="1"/>
  <c r="C1124" i="1"/>
  <c r="A1125" i="1"/>
  <c r="Q1125" i="1" s="1"/>
  <c r="R1125" i="1" s="1"/>
  <c r="S1125" i="1" s="1"/>
  <c r="H1124" i="1"/>
  <c r="G1072" i="1" l="1"/>
  <c r="D1073" i="1"/>
  <c r="F1073" i="1" s="1"/>
  <c r="L1072" i="1"/>
  <c r="O1069" i="1"/>
  <c r="P1069" i="1" s="1"/>
  <c r="X1069" i="1" s="1"/>
  <c r="B1069" i="1" s="1"/>
  <c r="N1070" i="1"/>
  <c r="J1074" i="1"/>
  <c r="K1074" i="1" s="1"/>
  <c r="E1074" i="1" s="1"/>
  <c r="M1074" i="1"/>
  <c r="I1075" i="1"/>
  <c r="U1073" i="1"/>
  <c r="W1073" i="1" s="1"/>
  <c r="T1447" i="1"/>
  <c r="A1126" i="1"/>
  <c r="Q1126" i="1" s="1"/>
  <c r="R1126" i="1" s="1"/>
  <c r="S1126" i="1" s="1"/>
  <c r="H1125" i="1"/>
  <c r="C1125" i="1"/>
  <c r="Z1125" i="1"/>
  <c r="L1073" i="1" l="1"/>
  <c r="G1073" i="1"/>
  <c r="D1074" i="1"/>
  <c r="F1074" i="1" s="1"/>
  <c r="O1070" i="1"/>
  <c r="P1070" i="1" s="1"/>
  <c r="X1070" i="1" s="1"/>
  <c r="B1070" i="1" s="1"/>
  <c r="N1071" i="1"/>
  <c r="Z1126" i="1"/>
  <c r="C1126" i="1"/>
  <c r="U1074" i="1"/>
  <c r="W1074" i="1" s="1"/>
  <c r="T1448" i="1"/>
  <c r="H1126" i="1"/>
  <c r="A1127" i="1"/>
  <c r="Q1127" i="1" s="1"/>
  <c r="R1127" i="1" s="1"/>
  <c r="S1127" i="1" s="1"/>
  <c r="J1075" i="1"/>
  <c r="K1075" i="1" s="1"/>
  <c r="E1075" i="1" s="1"/>
  <c r="M1075" i="1"/>
  <c r="I1076" i="1"/>
  <c r="L1074" i="1" l="1"/>
  <c r="G1074" i="1"/>
  <c r="D1075" i="1"/>
  <c r="F1075" i="1" s="1"/>
  <c r="O1071" i="1"/>
  <c r="P1071" i="1" s="1"/>
  <c r="X1071" i="1" s="1"/>
  <c r="B1071" i="1" s="1"/>
  <c r="N1072" i="1"/>
  <c r="Z1127" i="1"/>
  <c r="C1127" i="1"/>
  <c r="U1075" i="1"/>
  <c r="W1075" i="1" s="1"/>
  <c r="J1076" i="1"/>
  <c r="K1076" i="1" s="1"/>
  <c r="E1076" i="1" s="1"/>
  <c r="M1076" i="1"/>
  <c r="I1077" i="1"/>
  <c r="H1127" i="1"/>
  <c r="A1128" i="1"/>
  <c r="Q1128" i="1" s="1"/>
  <c r="R1128" i="1" s="1"/>
  <c r="S1128" i="1" s="1"/>
  <c r="T1449" i="1"/>
  <c r="L1075" i="1" l="1"/>
  <c r="G1075" i="1"/>
  <c r="D1076" i="1"/>
  <c r="F1076" i="1" s="1"/>
  <c r="N1073" i="1"/>
  <c r="O1072" i="1"/>
  <c r="P1072" i="1" s="1"/>
  <c r="X1072" i="1" s="1"/>
  <c r="B1072" i="1" s="1"/>
  <c r="Z1128" i="1"/>
  <c r="C1128" i="1"/>
  <c r="H1128" i="1"/>
  <c r="A1129" i="1"/>
  <c r="Q1129" i="1" s="1"/>
  <c r="R1129" i="1" s="1"/>
  <c r="S1129" i="1" s="1"/>
  <c r="J1077" i="1"/>
  <c r="K1077" i="1" s="1"/>
  <c r="E1077" i="1" s="1"/>
  <c r="I1078" i="1"/>
  <c r="T1450" i="1"/>
  <c r="U1076" i="1"/>
  <c r="W1076" i="1" s="1"/>
  <c r="G1076" i="1" l="1"/>
  <c r="L1076" i="1"/>
  <c r="M1077" i="1" s="1"/>
  <c r="D1077" i="1"/>
  <c r="F1077" i="1" s="1"/>
  <c r="O1073" i="1"/>
  <c r="P1073" i="1" s="1"/>
  <c r="X1073" i="1" s="1"/>
  <c r="B1073" i="1" s="1"/>
  <c r="N1074" i="1"/>
  <c r="U1077" i="1"/>
  <c r="W1077" i="1" s="1"/>
  <c r="Z1129" i="1"/>
  <c r="C1129" i="1"/>
  <c r="T1451" i="1"/>
  <c r="A1130" i="1"/>
  <c r="Q1130" i="1" s="1"/>
  <c r="R1130" i="1" s="1"/>
  <c r="S1130" i="1" s="1"/>
  <c r="H1129" i="1"/>
  <c r="J1078" i="1"/>
  <c r="K1078" i="1" s="1"/>
  <c r="E1078" i="1" s="1"/>
  <c r="I1079" i="1"/>
  <c r="L1077" i="1" l="1"/>
  <c r="D1078" i="1"/>
  <c r="F1078" i="1" s="1"/>
  <c r="G1077" i="1"/>
  <c r="O1074" i="1"/>
  <c r="P1074" i="1" s="1"/>
  <c r="X1074" i="1" s="1"/>
  <c r="B1074" i="1" s="1"/>
  <c r="N1075" i="1"/>
  <c r="M1078" i="1"/>
  <c r="Z1130" i="1"/>
  <c r="C1130" i="1"/>
  <c r="J1079" i="1"/>
  <c r="K1079" i="1" s="1"/>
  <c r="E1079" i="1" s="1"/>
  <c r="I1080" i="1"/>
  <c r="A1131" i="1"/>
  <c r="Q1131" i="1" s="1"/>
  <c r="R1131" i="1" s="1"/>
  <c r="S1131" i="1" s="1"/>
  <c r="H1130" i="1"/>
  <c r="T1452" i="1"/>
  <c r="U1078" i="1"/>
  <c r="W1078" i="1" s="1"/>
  <c r="L1078" i="1" l="1"/>
  <c r="G1078" i="1"/>
  <c r="D1079" i="1"/>
  <c r="F1079" i="1" s="1"/>
  <c r="N1076" i="1"/>
  <c r="O1075" i="1"/>
  <c r="P1075" i="1" s="1"/>
  <c r="X1075" i="1" s="1"/>
  <c r="B1075" i="1" s="1"/>
  <c r="M1079" i="1"/>
  <c r="T1453" i="1"/>
  <c r="J1080" i="1"/>
  <c r="K1080" i="1" s="1"/>
  <c r="E1080" i="1" s="1"/>
  <c r="I1081" i="1"/>
  <c r="U1079" i="1"/>
  <c r="W1079" i="1" s="1"/>
  <c r="C1131" i="1"/>
  <c r="Z1131" i="1"/>
  <c r="A1132" i="1"/>
  <c r="Q1132" i="1" s="1"/>
  <c r="R1132" i="1" s="1"/>
  <c r="S1132" i="1" s="1"/>
  <c r="H1131" i="1"/>
  <c r="G1079" i="1" l="1"/>
  <c r="L1079" i="1"/>
  <c r="D1080" i="1"/>
  <c r="F1080" i="1" s="1"/>
  <c r="O1076" i="1"/>
  <c r="P1076" i="1" s="1"/>
  <c r="X1076" i="1" s="1"/>
  <c r="B1076" i="1" s="1"/>
  <c r="N1077" i="1"/>
  <c r="M1080" i="1"/>
  <c r="U1080" i="1"/>
  <c r="W1080" i="1" s="1"/>
  <c r="J1081" i="1"/>
  <c r="K1081" i="1" s="1"/>
  <c r="E1081" i="1" s="1"/>
  <c r="I1082" i="1"/>
  <c r="T1454" i="1"/>
  <c r="Z1132" i="1"/>
  <c r="C1132" i="1"/>
  <c r="H1132" i="1"/>
  <c r="A1133" i="1"/>
  <c r="Q1133" i="1" s="1"/>
  <c r="R1133" i="1" s="1"/>
  <c r="S1133" i="1" s="1"/>
  <c r="L1080" i="1" l="1"/>
  <c r="G1080" i="1"/>
  <c r="D1081" i="1"/>
  <c r="F1081" i="1" s="1"/>
  <c r="O1077" i="1"/>
  <c r="P1077" i="1" s="1"/>
  <c r="X1077" i="1" s="1"/>
  <c r="B1077" i="1" s="1"/>
  <c r="N1078" i="1"/>
  <c r="M1081" i="1"/>
  <c r="Z1133" i="1"/>
  <c r="C1133" i="1"/>
  <c r="T1455" i="1"/>
  <c r="A1134" i="1"/>
  <c r="Q1134" i="1" s="1"/>
  <c r="R1134" i="1" s="1"/>
  <c r="S1134" i="1" s="1"/>
  <c r="H1133" i="1"/>
  <c r="J1082" i="1"/>
  <c r="K1082" i="1" s="1"/>
  <c r="E1082" i="1" s="1"/>
  <c r="I1083" i="1"/>
  <c r="U1081" i="1"/>
  <c r="W1081" i="1" s="1"/>
  <c r="L1081" i="1" l="1"/>
  <c r="G1081" i="1"/>
  <c r="D1082" i="1"/>
  <c r="F1082" i="1" s="1"/>
  <c r="O1078" i="1"/>
  <c r="P1078" i="1" s="1"/>
  <c r="X1078" i="1" s="1"/>
  <c r="B1078" i="1" s="1"/>
  <c r="N1079" i="1"/>
  <c r="M1082" i="1"/>
  <c r="M1083" i="1" s="1"/>
  <c r="A1135" i="1"/>
  <c r="Q1135" i="1" s="1"/>
  <c r="R1135" i="1" s="1"/>
  <c r="S1135" i="1" s="1"/>
  <c r="H1134" i="1"/>
  <c r="U1082" i="1"/>
  <c r="W1082" i="1" s="1"/>
  <c r="T1456" i="1"/>
  <c r="J1083" i="1"/>
  <c r="K1083" i="1" s="1"/>
  <c r="E1083" i="1" s="1"/>
  <c r="I1084" i="1"/>
  <c r="Z1134" i="1"/>
  <c r="C1134" i="1"/>
  <c r="L1082" i="1" l="1"/>
  <c r="G1082" i="1"/>
  <c r="D1083" i="1"/>
  <c r="F1083" i="1" s="1"/>
  <c r="O1079" i="1"/>
  <c r="P1079" i="1" s="1"/>
  <c r="X1079" i="1" s="1"/>
  <c r="B1079" i="1" s="1"/>
  <c r="N1080" i="1"/>
  <c r="Z1135" i="1"/>
  <c r="C1135" i="1"/>
  <c r="U1083" i="1"/>
  <c r="W1083" i="1" s="1"/>
  <c r="J1084" i="1"/>
  <c r="K1084" i="1" s="1"/>
  <c r="E1084" i="1" s="1"/>
  <c r="M1084" i="1"/>
  <c r="I1085" i="1"/>
  <c r="T1457" i="1"/>
  <c r="A1136" i="1"/>
  <c r="Q1136" i="1" s="1"/>
  <c r="R1136" i="1" s="1"/>
  <c r="S1136" i="1" s="1"/>
  <c r="H1135" i="1"/>
  <c r="G1083" i="1" l="1"/>
  <c r="L1083" i="1"/>
  <c r="D1084" i="1"/>
  <c r="F1084" i="1" s="1"/>
  <c r="O1080" i="1"/>
  <c r="P1080" i="1" s="1"/>
  <c r="X1080" i="1" s="1"/>
  <c r="B1080" i="1" s="1"/>
  <c r="N1081" i="1"/>
  <c r="U1084" i="1"/>
  <c r="W1084" i="1" s="1"/>
  <c r="Z1136" i="1"/>
  <c r="C1136" i="1"/>
  <c r="H1136" i="1"/>
  <c r="A1137" i="1"/>
  <c r="Q1137" i="1" s="1"/>
  <c r="R1137" i="1" s="1"/>
  <c r="S1137" i="1" s="1"/>
  <c r="M1085" i="1"/>
  <c r="J1085" i="1"/>
  <c r="K1085" i="1" s="1"/>
  <c r="E1085" i="1" s="1"/>
  <c r="I1086" i="1"/>
  <c r="T1458" i="1"/>
  <c r="L1084" i="1" l="1"/>
  <c r="G1084" i="1"/>
  <c r="D1085" i="1"/>
  <c r="F1085" i="1" s="1"/>
  <c r="O1081" i="1"/>
  <c r="P1081" i="1" s="1"/>
  <c r="X1081" i="1" s="1"/>
  <c r="B1081" i="1" s="1"/>
  <c r="N1082" i="1"/>
  <c r="J1086" i="1"/>
  <c r="K1086" i="1" s="1"/>
  <c r="E1086" i="1" s="1"/>
  <c r="M1086" i="1"/>
  <c r="I1087" i="1"/>
  <c r="Z1137" i="1"/>
  <c r="C1137" i="1"/>
  <c r="A1138" i="1"/>
  <c r="Q1138" i="1" s="1"/>
  <c r="R1138" i="1" s="1"/>
  <c r="S1138" i="1" s="1"/>
  <c r="H1137" i="1"/>
  <c r="U1085" i="1"/>
  <c r="W1085" i="1" s="1"/>
  <c r="T1459" i="1"/>
  <c r="L1085" i="1" l="1"/>
  <c r="G1085" i="1"/>
  <c r="D1086" i="1"/>
  <c r="F1086" i="1" s="1"/>
  <c r="N1083" i="1"/>
  <c r="O1082" i="1"/>
  <c r="P1082" i="1" s="1"/>
  <c r="X1082" i="1" s="1"/>
  <c r="B1082" i="1" s="1"/>
  <c r="J1087" i="1"/>
  <c r="K1087" i="1" s="1"/>
  <c r="E1087" i="1" s="1"/>
  <c r="M1087" i="1"/>
  <c r="I1088" i="1"/>
  <c r="U1086" i="1"/>
  <c r="W1086" i="1" s="1"/>
  <c r="Z1138" i="1"/>
  <c r="C1138" i="1"/>
  <c r="A1139" i="1"/>
  <c r="Q1139" i="1" s="1"/>
  <c r="R1139" i="1" s="1"/>
  <c r="S1139" i="1" s="1"/>
  <c r="H1138" i="1"/>
  <c r="T1460" i="1"/>
  <c r="G1086" i="1" l="1"/>
  <c r="L1086" i="1"/>
  <c r="D1087" i="1"/>
  <c r="F1087" i="1" s="1"/>
  <c r="O1083" i="1"/>
  <c r="P1083" i="1" s="1"/>
  <c r="X1083" i="1" s="1"/>
  <c r="B1083" i="1" s="1"/>
  <c r="N1084" i="1"/>
  <c r="C1139" i="1"/>
  <c r="Z1139" i="1"/>
  <c r="J1088" i="1"/>
  <c r="K1088" i="1" s="1"/>
  <c r="E1088" i="1" s="1"/>
  <c r="M1088" i="1"/>
  <c r="I1089" i="1"/>
  <c r="A1140" i="1"/>
  <c r="Q1140" i="1" s="1"/>
  <c r="R1140" i="1" s="1"/>
  <c r="S1140" i="1" s="1"/>
  <c r="H1139" i="1"/>
  <c r="U1087" i="1"/>
  <c r="W1087" i="1" s="1"/>
  <c r="T1461" i="1"/>
  <c r="L1087" i="1" l="1"/>
  <c r="G1087" i="1"/>
  <c r="D1088" i="1"/>
  <c r="F1088" i="1" s="1"/>
  <c r="N1085" i="1"/>
  <c r="O1084" i="1"/>
  <c r="P1084" i="1" s="1"/>
  <c r="X1084" i="1" s="1"/>
  <c r="B1084" i="1" s="1"/>
  <c r="T1462" i="1"/>
  <c r="H1140" i="1"/>
  <c r="A1141" i="1"/>
  <c r="Q1141" i="1" s="1"/>
  <c r="R1141" i="1" s="1"/>
  <c r="S1141" i="1" s="1"/>
  <c r="J1089" i="1"/>
  <c r="K1089" i="1" s="1"/>
  <c r="E1089" i="1" s="1"/>
  <c r="M1089" i="1"/>
  <c r="I1090" i="1"/>
  <c r="Z1140" i="1"/>
  <c r="C1140" i="1"/>
  <c r="U1088" i="1"/>
  <c r="W1088" i="1" s="1"/>
  <c r="L1088" i="1" l="1"/>
  <c r="G1088" i="1"/>
  <c r="D1089" i="1"/>
  <c r="F1089" i="1" s="1"/>
  <c r="O1085" i="1"/>
  <c r="P1085" i="1" s="1"/>
  <c r="X1085" i="1" s="1"/>
  <c r="B1085" i="1" s="1"/>
  <c r="N1086" i="1"/>
  <c r="U1089" i="1"/>
  <c r="W1089" i="1" s="1"/>
  <c r="Z1141" i="1"/>
  <c r="C1141" i="1"/>
  <c r="T1463" i="1"/>
  <c r="A1142" i="1"/>
  <c r="Q1142" i="1" s="1"/>
  <c r="R1142" i="1" s="1"/>
  <c r="S1142" i="1" s="1"/>
  <c r="H1141" i="1"/>
  <c r="J1090" i="1"/>
  <c r="K1090" i="1" s="1"/>
  <c r="E1090" i="1" s="1"/>
  <c r="M1090" i="1"/>
  <c r="I1091" i="1"/>
  <c r="L1089" i="1" l="1"/>
  <c r="G1089" i="1"/>
  <c r="D1090" i="1"/>
  <c r="F1090" i="1" s="1"/>
  <c r="O1086" i="1"/>
  <c r="P1086" i="1" s="1"/>
  <c r="X1086" i="1" s="1"/>
  <c r="B1086" i="1" s="1"/>
  <c r="N1087" i="1"/>
  <c r="T1464" i="1"/>
  <c r="U1090" i="1"/>
  <c r="W1090" i="1" s="1"/>
  <c r="Z1142" i="1"/>
  <c r="C1142" i="1"/>
  <c r="M1091" i="1"/>
  <c r="J1091" i="1"/>
  <c r="K1091" i="1" s="1"/>
  <c r="E1091" i="1" s="1"/>
  <c r="I1092" i="1"/>
  <c r="A1143" i="1"/>
  <c r="Q1143" i="1" s="1"/>
  <c r="R1143" i="1" s="1"/>
  <c r="S1143" i="1" s="1"/>
  <c r="H1142" i="1"/>
  <c r="L1090" i="1" l="1"/>
  <c r="G1090" i="1"/>
  <c r="D1091" i="1"/>
  <c r="F1091" i="1" s="1"/>
  <c r="N1088" i="1"/>
  <c r="O1087" i="1"/>
  <c r="P1087" i="1" s="1"/>
  <c r="X1087" i="1" s="1"/>
  <c r="B1087" i="1" s="1"/>
  <c r="U1091" i="1"/>
  <c r="W1091" i="1" s="1"/>
  <c r="A1144" i="1"/>
  <c r="Q1144" i="1" s="1"/>
  <c r="R1144" i="1" s="1"/>
  <c r="S1144" i="1" s="1"/>
  <c r="H1143" i="1"/>
  <c r="Z1143" i="1"/>
  <c r="C1143" i="1"/>
  <c r="J1092" i="1"/>
  <c r="K1092" i="1" s="1"/>
  <c r="E1092" i="1" s="1"/>
  <c r="M1092" i="1"/>
  <c r="I1093" i="1"/>
  <c r="T1465" i="1"/>
  <c r="G1091" i="1" l="1"/>
  <c r="D1092" i="1"/>
  <c r="F1092" i="1" s="1"/>
  <c r="L1091" i="1"/>
  <c r="N1089" i="1"/>
  <c r="O1088" i="1"/>
  <c r="P1088" i="1" s="1"/>
  <c r="X1088" i="1" s="1"/>
  <c r="B1088" i="1" s="1"/>
  <c r="J1093" i="1"/>
  <c r="K1093" i="1" s="1"/>
  <c r="E1093" i="1" s="1"/>
  <c r="M1093" i="1"/>
  <c r="I1094" i="1"/>
  <c r="H1144" i="1"/>
  <c r="A1145" i="1"/>
  <c r="Q1145" i="1" s="1"/>
  <c r="R1145" i="1" s="1"/>
  <c r="S1145" i="1" s="1"/>
  <c r="U1092" i="1"/>
  <c r="W1092" i="1" s="1"/>
  <c r="T1466" i="1"/>
  <c r="Z1144" i="1"/>
  <c r="C1144" i="1"/>
  <c r="L1092" i="1" l="1"/>
  <c r="G1092" i="1"/>
  <c r="D1093" i="1"/>
  <c r="F1093" i="1" s="1"/>
  <c r="N1090" i="1"/>
  <c r="O1089" i="1"/>
  <c r="P1089" i="1" s="1"/>
  <c r="X1089" i="1" s="1"/>
  <c r="B1089" i="1" s="1"/>
  <c r="A1146" i="1"/>
  <c r="Q1146" i="1" s="1"/>
  <c r="R1146" i="1" s="1"/>
  <c r="S1146" i="1" s="1"/>
  <c r="H1145" i="1"/>
  <c r="J1094" i="1"/>
  <c r="K1094" i="1" s="1"/>
  <c r="E1094" i="1" s="1"/>
  <c r="M1094" i="1"/>
  <c r="I1095" i="1"/>
  <c r="U1093" i="1"/>
  <c r="W1093" i="1" s="1"/>
  <c r="T1467" i="1"/>
  <c r="Z1145" i="1"/>
  <c r="C1145" i="1"/>
  <c r="L1093" i="1" l="1"/>
  <c r="G1093" i="1"/>
  <c r="D1094" i="1"/>
  <c r="F1094" i="1" s="1"/>
  <c r="N1091" i="1"/>
  <c r="O1090" i="1"/>
  <c r="P1090" i="1" s="1"/>
  <c r="X1090" i="1" s="1"/>
  <c r="B1090" i="1" s="1"/>
  <c r="T1468" i="1"/>
  <c r="M1095" i="1"/>
  <c r="J1095" i="1"/>
  <c r="K1095" i="1" s="1"/>
  <c r="E1095" i="1" s="1"/>
  <c r="I1096" i="1"/>
  <c r="A1147" i="1"/>
  <c r="Q1147" i="1" s="1"/>
  <c r="R1147" i="1" s="1"/>
  <c r="S1147" i="1" s="1"/>
  <c r="H1146" i="1"/>
  <c r="U1094" i="1"/>
  <c r="W1094" i="1" s="1"/>
  <c r="Z1146" i="1"/>
  <c r="C1146" i="1"/>
  <c r="L1094" i="1" l="1"/>
  <c r="G1094" i="1"/>
  <c r="D1095" i="1"/>
  <c r="F1095" i="1" s="1"/>
  <c r="N1092" i="1"/>
  <c r="O1091" i="1"/>
  <c r="P1091" i="1" s="1"/>
  <c r="X1091" i="1" s="1"/>
  <c r="B1091" i="1" s="1"/>
  <c r="A1148" i="1"/>
  <c r="Q1148" i="1" s="1"/>
  <c r="R1148" i="1" s="1"/>
  <c r="S1148" i="1" s="1"/>
  <c r="H1147" i="1"/>
  <c r="J1096" i="1"/>
  <c r="K1096" i="1" s="1"/>
  <c r="E1096" i="1" s="1"/>
  <c r="M1096" i="1"/>
  <c r="I1097" i="1"/>
  <c r="U1095" i="1"/>
  <c r="W1095" i="1" s="1"/>
  <c r="T1469" i="1"/>
  <c r="C1147" i="1"/>
  <c r="Z1147" i="1"/>
  <c r="L1095" i="1" l="1"/>
  <c r="G1095" i="1"/>
  <c r="D1096" i="1"/>
  <c r="F1096" i="1" s="1"/>
  <c r="O1092" i="1"/>
  <c r="P1092" i="1" s="1"/>
  <c r="X1092" i="1" s="1"/>
  <c r="B1092" i="1" s="1"/>
  <c r="N1093" i="1"/>
  <c r="Z1148" i="1"/>
  <c r="C1148" i="1"/>
  <c r="T1470" i="1"/>
  <c r="J1097" i="1"/>
  <c r="K1097" i="1" s="1"/>
  <c r="E1097" i="1" s="1"/>
  <c r="M1097" i="1"/>
  <c r="I1098" i="1"/>
  <c r="H1148" i="1"/>
  <c r="A1149" i="1"/>
  <c r="Q1149" i="1" s="1"/>
  <c r="R1149" i="1" s="1"/>
  <c r="S1149" i="1" s="1"/>
  <c r="U1096" i="1"/>
  <c r="W1096" i="1" s="1"/>
  <c r="L1096" i="1" l="1"/>
  <c r="G1096" i="1"/>
  <c r="D1097" i="1"/>
  <c r="F1097" i="1" s="1"/>
  <c r="N1094" i="1"/>
  <c r="O1093" i="1"/>
  <c r="P1093" i="1" s="1"/>
  <c r="X1093" i="1" s="1"/>
  <c r="B1093" i="1" s="1"/>
  <c r="U1097" i="1"/>
  <c r="W1097" i="1" s="1"/>
  <c r="J1098" i="1"/>
  <c r="K1098" i="1" s="1"/>
  <c r="E1098" i="1" s="1"/>
  <c r="M1098" i="1"/>
  <c r="I1099" i="1"/>
  <c r="A1150" i="1"/>
  <c r="Q1150" i="1" s="1"/>
  <c r="R1150" i="1" s="1"/>
  <c r="S1150" i="1" s="1"/>
  <c r="H1149" i="1"/>
  <c r="Z1149" i="1"/>
  <c r="C1149" i="1"/>
  <c r="T1471" i="1"/>
  <c r="L1097" i="1" l="1"/>
  <c r="G1097" i="1"/>
  <c r="D1098" i="1"/>
  <c r="F1098" i="1" s="1"/>
  <c r="N1095" i="1"/>
  <c r="O1094" i="1"/>
  <c r="P1094" i="1" s="1"/>
  <c r="X1094" i="1" s="1"/>
  <c r="B1094" i="1" s="1"/>
  <c r="T1472" i="1"/>
  <c r="A1151" i="1"/>
  <c r="Q1151" i="1" s="1"/>
  <c r="R1151" i="1" s="1"/>
  <c r="S1151" i="1" s="1"/>
  <c r="H1150" i="1"/>
  <c r="M1099" i="1"/>
  <c r="J1099" i="1"/>
  <c r="K1099" i="1" s="1"/>
  <c r="E1099" i="1" s="1"/>
  <c r="I1100" i="1"/>
  <c r="Z1150" i="1"/>
  <c r="C1150" i="1"/>
  <c r="U1098" i="1"/>
  <c r="W1098" i="1" s="1"/>
  <c r="L1098" i="1" l="1"/>
  <c r="G1098" i="1"/>
  <c r="D1099" i="1"/>
  <c r="F1099" i="1" s="1"/>
  <c r="O1095" i="1"/>
  <c r="P1095" i="1" s="1"/>
  <c r="X1095" i="1" s="1"/>
  <c r="B1095" i="1" s="1"/>
  <c r="N1096" i="1"/>
  <c r="A1152" i="1"/>
  <c r="Q1152" i="1" s="1"/>
  <c r="R1152" i="1" s="1"/>
  <c r="S1152" i="1" s="1"/>
  <c r="H1151" i="1"/>
  <c r="U1099" i="1"/>
  <c r="W1099" i="1" s="1"/>
  <c r="J1100" i="1"/>
  <c r="K1100" i="1" s="1"/>
  <c r="E1100" i="1" s="1"/>
  <c r="M1100" i="1"/>
  <c r="I1101" i="1"/>
  <c r="Z1151" i="1"/>
  <c r="C1151" i="1"/>
  <c r="T1473" i="1"/>
  <c r="L1099" i="1" l="1"/>
  <c r="G1099" i="1"/>
  <c r="D1100" i="1"/>
  <c r="F1100" i="1" s="1"/>
  <c r="N1097" i="1"/>
  <c r="O1096" i="1"/>
  <c r="P1096" i="1" s="1"/>
  <c r="X1096" i="1" s="1"/>
  <c r="B1096" i="1" s="1"/>
  <c r="J1101" i="1"/>
  <c r="K1101" i="1" s="1"/>
  <c r="E1101" i="1" s="1"/>
  <c r="M1101" i="1"/>
  <c r="I1102" i="1"/>
  <c r="Z1152" i="1"/>
  <c r="C1152" i="1"/>
  <c r="U1100" i="1"/>
  <c r="W1100" i="1" s="1"/>
  <c r="H1152" i="1"/>
  <c r="A1153" i="1"/>
  <c r="Q1153" i="1" s="1"/>
  <c r="R1153" i="1" s="1"/>
  <c r="S1153" i="1" s="1"/>
  <c r="T1474" i="1"/>
  <c r="L1100" i="1" l="1"/>
  <c r="G1100" i="1"/>
  <c r="D1101" i="1"/>
  <c r="F1101" i="1" s="1"/>
  <c r="N1098" i="1"/>
  <c r="O1097" i="1"/>
  <c r="P1097" i="1" s="1"/>
  <c r="X1097" i="1" s="1"/>
  <c r="B1097" i="1" s="1"/>
  <c r="U1101" i="1"/>
  <c r="W1101" i="1" s="1"/>
  <c r="T1475" i="1"/>
  <c r="Z1153" i="1"/>
  <c r="C1153" i="1"/>
  <c r="A1154" i="1"/>
  <c r="Q1154" i="1" s="1"/>
  <c r="R1154" i="1" s="1"/>
  <c r="S1154" i="1" s="1"/>
  <c r="H1153" i="1"/>
  <c r="J1102" i="1"/>
  <c r="K1102" i="1" s="1"/>
  <c r="E1102" i="1" s="1"/>
  <c r="M1102" i="1"/>
  <c r="I1103" i="1"/>
  <c r="L1101" i="1" l="1"/>
  <c r="G1101" i="1"/>
  <c r="D1102" i="1"/>
  <c r="F1102" i="1" s="1"/>
  <c r="N1099" i="1"/>
  <c r="O1098" i="1"/>
  <c r="P1098" i="1" s="1"/>
  <c r="X1098" i="1" s="1"/>
  <c r="B1098" i="1" s="1"/>
  <c r="Z1154" i="1"/>
  <c r="C1154" i="1"/>
  <c r="U1102" i="1"/>
  <c r="W1102" i="1" s="1"/>
  <c r="A1155" i="1"/>
  <c r="Q1155" i="1" s="1"/>
  <c r="R1155" i="1" s="1"/>
  <c r="S1155" i="1" s="1"/>
  <c r="H1154" i="1"/>
  <c r="T1476" i="1"/>
  <c r="M1103" i="1"/>
  <c r="J1103" i="1"/>
  <c r="K1103" i="1" s="1"/>
  <c r="E1103" i="1" s="1"/>
  <c r="I1104" i="1"/>
  <c r="G1102" i="1" l="1"/>
  <c r="L1102" i="1"/>
  <c r="D1103" i="1"/>
  <c r="F1103" i="1" s="1"/>
  <c r="N1100" i="1"/>
  <c r="O1099" i="1"/>
  <c r="P1099" i="1" s="1"/>
  <c r="X1099" i="1" s="1"/>
  <c r="B1099" i="1" s="1"/>
  <c r="U1103" i="1"/>
  <c r="W1103" i="1" s="1"/>
  <c r="A1156" i="1"/>
  <c r="Q1156" i="1" s="1"/>
  <c r="R1156" i="1" s="1"/>
  <c r="S1156" i="1" s="1"/>
  <c r="H1155" i="1"/>
  <c r="T1477" i="1"/>
  <c r="J1104" i="1"/>
  <c r="K1104" i="1" s="1"/>
  <c r="E1104" i="1" s="1"/>
  <c r="M1104" i="1"/>
  <c r="I1105" i="1"/>
  <c r="C1155" i="1"/>
  <c r="Z1155" i="1"/>
  <c r="G1103" i="1" l="1"/>
  <c r="D1104" i="1"/>
  <c r="F1104" i="1" s="1"/>
  <c r="L1103" i="1"/>
  <c r="N1101" i="1"/>
  <c r="O1100" i="1"/>
  <c r="P1100" i="1" s="1"/>
  <c r="X1100" i="1" s="1"/>
  <c r="B1100" i="1" s="1"/>
  <c r="U1104" i="1"/>
  <c r="W1104" i="1" s="1"/>
  <c r="Z1156" i="1"/>
  <c r="C1156" i="1"/>
  <c r="T1478" i="1"/>
  <c r="H1156" i="1"/>
  <c r="A1157" i="1"/>
  <c r="Q1157" i="1" s="1"/>
  <c r="R1157" i="1" s="1"/>
  <c r="S1157" i="1" s="1"/>
  <c r="J1105" i="1"/>
  <c r="K1105" i="1" s="1"/>
  <c r="E1105" i="1" s="1"/>
  <c r="M1105" i="1"/>
  <c r="I1106" i="1"/>
  <c r="L1104" i="1" l="1"/>
  <c r="G1104" i="1"/>
  <c r="D1105" i="1"/>
  <c r="F1105" i="1" s="1"/>
  <c r="O1101" i="1"/>
  <c r="P1101" i="1" s="1"/>
  <c r="X1101" i="1" s="1"/>
  <c r="B1101" i="1" s="1"/>
  <c r="N1102" i="1"/>
  <c r="Z1157" i="1"/>
  <c r="C1157" i="1"/>
  <c r="T1479" i="1"/>
  <c r="U1105" i="1"/>
  <c r="W1105" i="1" s="1"/>
  <c r="A1158" i="1"/>
  <c r="Q1158" i="1" s="1"/>
  <c r="R1158" i="1" s="1"/>
  <c r="S1158" i="1" s="1"/>
  <c r="H1157" i="1"/>
  <c r="J1106" i="1"/>
  <c r="K1106" i="1" s="1"/>
  <c r="E1106" i="1" s="1"/>
  <c r="M1106" i="1"/>
  <c r="I1107" i="1"/>
  <c r="L1105" i="1" l="1"/>
  <c r="G1105" i="1"/>
  <c r="D1106" i="1"/>
  <c r="F1106" i="1" s="1"/>
  <c r="N1103" i="1"/>
  <c r="O1102" i="1"/>
  <c r="P1102" i="1" s="1"/>
  <c r="X1102" i="1" s="1"/>
  <c r="B1102" i="1" s="1"/>
  <c r="U1106" i="1"/>
  <c r="W1106" i="1" s="1"/>
  <c r="Z1158" i="1"/>
  <c r="C1158" i="1"/>
  <c r="J1107" i="1"/>
  <c r="K1107" i="1" s="1"/>
  <c r="E1107" i="1" s="1"/>
  <c r="I1108" i="1"/>
  <c r="A1159" i="1"/>
  <c r="Q1159" i="1" s="1"/>
  <c r="R1159" i="1" s="1"/>
  <c r="S1159" i="1" s="1"/>
  <c r="H1158" i="1"/>
  <c r="T1480" i="1"/>
  <c r="L1106" i="1" l="1"/>
  <c r="M1107" i="1" s="1"/>
  <c r="G1106" i="1"/>
  <c r="N1104" i="1"/>
  <c r="O1103" i="1"/>
  <c r="P1103" i="1" s="1"/>
  <c r="X1103" i="1" s="1"/>
  <c r="B1103" i="1" s="1"/>
  <c r="D1107" i="1"/>
  <c r="F1107" i="1" s="1"/>
  <c r="Z1159" i="1"/>
  <c r="C1159" i="1"/>
  <c r="A1160" i="1"/>
  <c r="Q1160" i="1" s="1"/>
  <c r="R1160" i="1" s="1"/>
  <c r="S1160" i="1" s="1"/>
  <c r="H1159" i="1"/>
  <c r="T1481" i="1"/>
  <c r="J1108" i="1"/>
  <c r="K1108" i="1" s="1"/>
  <c r="E1108" i="1" s="1"/>
  <c r="I1109" i="1"/>
  <c r="U1107" i="1"/>
  <c r="W1107" i="1" s="1"/>
  <c r="L1107" i="1" l="1"/>
  <c r="D1108" i="1"/>
  <c r="F1108" i="1" s="1"/>
  <c r="G1107" i="1"/>
  <c r="O1104" i="1"/>
  <c r="P1104" i="1" s="1"/>
  <c r="X1104" i="1" s="1"/>
  <c r="B1104" i="1" s="1"/>
  <c r="N1105" i="1"/>
  <c r="M1108" i="1"/>
  <c r="J1109" i="1"/>
  <c r="K1109" i="1" s="1"/>
  <c r="E1109" i="1" s="1"/>
  <c r="I1110" i="1"/>
  <c r="T1482" i="1"/>
  <c r="Z1160" i="1"/>
  <c r="C1160" i="1"/>
  <c r="U1108" i="1"/>
  <c r="W1108" i="1" s="1"/>
  <c r="H1160" i="1"/>
  <c r="A1161" i="1"/>
  <c r="Q1161" i="1" s="1"/>
  <c r="R1161" i="1" s="1"/>
  <c r="S1161" i="1" s="1"/>
  <c r="L1108" i="1" l="1"/>
  <c r="G1108" i="1"/>
  <c r="D1109" i="1"/>
  <c r="F1109" i="1" s="1"/>
  <c r="O1105" i="1"/>
  <c r="P1105" i="1" s="1"/>
  <c r="X1105" i="1" s="1"/>
  <c r="B1105" i="1" s="1"/>
  <c r="N1106" i="1"/>
  <c r="M1109" i="1"/>
  <c r="Z1161" i="1"/>
  <c r="C1161" i="1"/>
  <c r="J1110" i="1"/>
  <c r="K1110" i="1" s="1"/>
  <c r="E1110" i="1" s="1"/>
  <c r="I1111" i="1"/>
  <c r="A1162" i="1"/>
  <c r="Q1162" i="1" s="1"/>
  <c r="R1162" i="1" s="1"/>
  <c r="S1162" i="1" s="1"/>
  <c r="H1161" i="1"/>
  <c r="U1109" i="1"/>
  <c r="W1109" i="1" s="1"/>
  <c r="T1483" i="1"/>
  <c r="G1109" i="1" l="1"/>
  <c r="L1109" i="1"/>
  <c r="D1110" i="1"/>
  <c r="F1110" i="1" s="1"/>
  <c r="O1106" i="1"/>
  <c r="P1106" i="1" s="1"/>
  <c r="N1107" i="1"/>
  <c r="M1110" i="1"/>
  <c r="M1111" i="1" s="1"/>
  <c r="Z1162" i="1"/>
  <c r="C1162" i="1"/>
  <c r="T1484" i="1"/>
  <c r="U1110" i="1"/>
  <c r="W1110" i="1" s="1"/>
  <c r="A1163" i="1"/>
  <c r="Q1163" i="1" s="1"/>
  <c r="R1163" i="1" s="1"/>
  <c r="S1163" i="1" s="1"/>
  <c r="H1162" i="1"/>
  <c r="J1111" i="1"/>
  <c r="K1111" i="1" s="1"/>
  <c r="E1111" i="1" s="1"/>
  <c r="I1112" i="1"/>
  <c r="G1110" i="1" l="1"/>
  <c r="L1110" i="1"/>
  <c r="D1111" i="1"/>
  <c r="F1111" i="1" s="1"/>
  <c r="O1107" i="1"/>
  <c r="P1107" i="1" s="1"/>
  <c r="X1107" i="1" s="1"/>
  <c r="B1107" i="1" s="1"/>
  <c r="N1108" i="1"/>
  <c r="X1106" i="1"/>
  <c r="C1163" i="1"/>
  <c r="Z1163" i="1"/>
  <c r="J1112" i="1"/>
  <c r="K1112" i="1" s="1"/>
  <c r="E1112" i="1" s="1"/>
  <c r="M1112" i="1"/>
  <c r="I1113" i="1"/>
  <c r="A1164" i="1"/>
  <c r="Q1164" i="1" s="1"/>
  <c r="R1164" i="1" s="1"/>
  <c r="S1164" i="1" s="1"/>
  <c r="H1163" i="1"/>
  <c r="U1111" i="1"/>
  <c r="W1111" i="1" s="1"/>
  <c r="T1485" i="1"/>
  <c r="B1106" i="1" l="1"/>
  <c r="L1111" i="1"/>
  <c r="G1111" i="1"/>
  <c r="D1112" i="1"/>
  <c r="F1112" i="1" s="1"/>
  <c r="O1108" i="1"/>
  <c r="P1108" i="1" s="1"/>
  <c r="X1108" i="1" s="1"/>
  <c r="B1108" i="1" s="1"/>
  <c r="N1109" i="1"/>
  <c r="U1112" i="1"/>
  <c r="W1112" i="1" s="1"/>
  <c r="Z1164" i="1"/>
  <c r="C1164" i="1"/>
  <c r="T1486" i="1"/>
  <c r="H1164" i="1"/>
  <c r="A1165" i="1"/>
  <c r="Q1165" i="1" s="1"/>
  <c r="R1165" i="1" s="1"/>
  <c r="S1165" i="1" s="1"/>
  <c r="J1113" i="1"/>
  <c r="K1113" i="1" s="1"/>
  <c r="E1113" i="1" s="1"/>
  <c r="M1113" i="1"/>
  <c r="I1114" i="1"/>
  <c r="L1112" i="1" l="1"/>
  <c r="G1112" i="1"/>
  <c r="D1113" i="1"/>
  <c r="F1113" i="1" s="1"/>
  <c r="O1109" i="1"/>
  <c r="P1109" i="1" s="1"/>
  <c r="X1109" i="1" s="1"/>
  <c r="B1109" i="1" s="1"/>
  <c r="N1110" i="1"/>
  <c r="Z1165" i="1"/>
  <c r="C1165" i="1"/>
  <c r="T1487" i="1"/>
  <c r="U1113" i="1"/>
  <c r="W1113" i="1" s="1"/>
  <c r="J1114" i="1"/>
  <c r="K1114" i="1" s="1"/>
  <c r="E1114" i="1" s="1"/>
  <c r="M1114" i="1"/>
  <c r="I1115" i="1"/>
  <c r="A1166" i="1"/>
  <c r="Q1166" i="1" s="1"/>
  <c r="R1166" i="1" s="1"/>
  <c r="S1166" i="1" s="1"/>
  <c r="H1165" i="1"/>
  <c r="G1113" i="1" l="1"/>
  <c r="D1114" i="1"/>
  <c r="F1114" i="1" s="1"/>
  <c r="N1111" i="1"/>
  <c r="O1110" i="1"/>
  <c r="P1110" i="1" s="1"/>
  <c r="X1110" i="1" s="1"/>
  <c r="B1110" i="1" s="1"/>
  <c r="L1113" i="1"/>
  <c r="U1114" i="1"/>
  <c r="W1114" i="1" s="1"/>
  <c r="Z1166" i="1"/>
  <c r="C1166" i="1"/>
  <c r="A1167" i="1"/>
  <c r="Q1167" i="1" s="1"/>
  <c r="R1167" i="1" s="1"/>
  <c r="S1167" i="1" s="1"/>
  <c r="H1166" i="1"/>
  <c r="T1488" i="1"/>
  <c r="M1115" i="1"/>
  <c r="J1115" i="1"/>
  <c r="K1115" i="1" s="1"/>
  <c r="E1115" i="1" s="1"/>
  <c r="I1116" i="1"/>
  <c r="L1114" i="1" l="1"/>
  <c r="G1114" i="1"/>
  <c r="D1115" i="1"/>
  <c r="F1115" i="1" s="1"/>
  <c r="O1111" i="1"/>
  <c r="P1111" i="1" s="1"/>
  <c r="X1111" i="1" s="1"/>
  <c r="B1111" i="1" s="1"/>
  <c r="N1112" i="1"/>
  <c r="Z1167" i="1"/>
  <c r="C1167" i="1"/>
  <c r="A1168" i="1"/>
  <c r="Q1168" i="1" s="1"/>
  <c r="R1168" i="1" s="1"/>
  <c r="S1168" i="1" s="1"/>
  <c r="H1167" i="1"/>
  <c r="J1116" i="1"/>
  <c r="K1116" i="1" s="1"/>
  <c r="E1116" i="1" s="1"/>
  <c r="M1116" i="1"/>
  <c r="I1117" i="1"/>
  <c r="U1115" i="1"/>
  <c r="W1115" i="1" s="1"/>
  <c r="T1489" i="1"/>
  <c r="G1115" i="1" l="1"/>
  <c r="L1115" i="1"/>
  <c r="D1116" i="1"/>
  <c r="F1116" i="1" s="1"/>
  <c r="O1112" i="1"/>
  <c r="P1112" i="1" s="1"/>
  <c r="X1112" i="1" s="1"/>
  <c r="B1112" i="1" s="1"/>
  <c r="N1113" i="1"/>
  <c r="U1116" i="1"/>
  <c r="W1116" i="1" s="1"/>
  <c r="J1117" i="1"/>
  <c r="K1117" i="1" s="1"/>
  <c r="E1117" i="1" s="1"/>
  <c r="M1117" i="1"/>
  <c r="I1118" i="1"/>
  <c r="Z1168" i="1"/>
  <c r="C1168" i="1"/>
  <c r="T1490" i="1"/>
  <c r="A1169" i="1"/>
  <c r="Q1169" i="1" s="1"/>
  <c r="R1169" i="1" s="1"/>
  <c r="S1169" i="1" s="1"/>
  <c r="H1168" i="1"/>
  <c r="G1116" i="1" l="1"/>
  <c r="L1116" i="1"/>
  <c r="D1117" i="1"/>
  <c r="F1117" i="1" s="1"/>
  <c r="N1114" i="1"/>
  <c r="O1113" i="1"/>
  <c r="P1113" i="1" s="1"/>
  <c r="X1113" i="1" s="1"/>
  <c r="B1113" i="1" s="1"/>
  <c r="U1117" i="1"/>
  <c r="W1117" i="1" s="1"/>
  <c r="T1491" i="1"/>
  <c r="Z1169" i="1"/>
  <c r="C1169" i="1"/>
  <c r="J1118" i="1"/>
  <c r="K1118" i="1" s="1"/>
  <c r="E1118" i="1" s="1"/>
  <c r="M1118" i="1"/>
  <c r="I1119" i="1"/>
  <c r="A1170" i="1"/>
  <c r="Q1170" i="1" s="1"/>
  <c r="R1170" i="1" s="1"/>
  <c r="S1170" i="1" s="1"/>
  <c r="H1169" i="1"/>
  <c r="L1117" i="1" l="1"/>
  <c r="G1117" i="1"/>
  <c r="D1118" i="1"/>
  <c r="F1118" i="1" s="1"/>
  <c r="N1115" i="1"/>
  <c r="O1114" i="1"/>
  <c r="P1114" i="1" s="1"/>
  <c r="X1114" i="1" s="1"/>
  <c r="B1114" i="1" s="1"/>
  <c r="Z1170" i="1"/>
  <c r="C1170" i="1"/>
  <c r="T1492" i="1"/>
  <c r="U1118" i="1"/>
  <c r="W1118" i="1" s="1"/>
  <c r="H1170" i="1"/>
  <c r="A1171" i="1"/>
  <c r="Q1171" i="1" s="1"/>
  <c r="R1171" i="1" s="1"/>
  <c r="S1171" i="1" s="1"/>
  <c r="M1119" i="1"/>
  <c r="J1119" i="1"/>
  <c r="K1119" i="1" s="1"/>
  <c r="E1119" i="1" s="1"/>
  <c r="I1120" i="1"/>
  <c r="G1118" i="1" l="1"/>
  <c r="D1119" i="1"/>
  <c r="F1119" i="1" s="1"/>
  <c r="O1115" i="1"/>
  <c r="P1115" i="1" s="1"/>
  <c r="X1115" i="1" s="1"/>
  <c r="B1115" i="1" s="1"/>
  <c r="N1116" i="1"/>
  <c r="L1118" i="1"/>
  <c r="U1119" i="1"/>
  <c r="W1119" i="1" s="1"/>
  <c r="Z1171" i="1"/>
  <c r="C1171" i="1"/>
  <c r="A1172" i="1"/>
  <c r="Q1172" i="1" s="1"/>
  <c r="R1172" i="1" s="1"/>
  <c r="S1172" i="1" s="1"/>
  <c r="H1171" i="1"/>
  <c r="J1120" i="1"/>
  <c r="K1120" i="1" s="1"/>
  <c r="E1120" i="1" s="1"/>
  <c r="M1120" i="1"/>
  <c r="I1121" i="1"/>
  <c r="T1493" i="1"/>
  <c r="G1119" i="1" l="1"/>
  <c r="L1119" i="1"/>
  <c r="D1120" i="1"/>
  <c r="F1120" i="1" s="1"/>
  <c r="N1117" i="1"/>
  <c r="O1116" i="1"/>
  <c r="P1116" i="1" s="1"/>
  <c r="X1116" i="1" s="1"/>
  <c r="B1116" i="1" s="1"/>
  <c r="Z1172" i="1"/>
  <c r="C1172" i="1"/>
  <c r="U1120" i="1"/>
  <c r="W1120" i="1" s="1"/>
  <c r="T1494" i="1"/>
  <c r="J1121" i="1"/>
  <c r="K1121" i="1" s="1"/>
  <c r="E1121" i="1" s="1"/>
  <c r="M1121" i="1"/>
  <c r="I1122" i="1"/>
  <c r="A1173" i="1"/>
  <c r="Q1173" i="1" s="1"/>
  <c r="R1173" i="1" s="1"/>
  <c r="S1173" i="1" s="1"/>
  <c r="H1172" i="1"/>
  <c r="G1120" i="1" l="1"/>
  <c r="D1121" i="1"/>
  <c r="F1121" i="1" s="1"/>
  <c r="O1117" i="1"/>
  <c r="P1117" i="1" s="1"/>
  <c r="X1117" i="1" s="1"/>
  <c r="B1117" i="1" s="1"/>
  <c r="N1118" i="1"/>
  <c r="L1120" i="1"/>
  <c r="J1122" i="1"/>
  <c r="K1122" i="1" s="1"/>
  <c r="E1122" i="1" s="1"/>
  <c r="M1122" i="1"/>
  <c r="I1123" i="1"/>
  <c r="T1495" i="1"/>
  <c r="U1121" i="1"/>
  <c r="W1121" i="1" s="1"/>
  <c r="Z1173" i="1"/>
  <c r="C1173" i="1"/>
  <c r="A1174" i="1"/>
  <c r="Q1174" i="1" s="1"/>
  <c r="R1174" i="1" s="1"/>
  <c r="S1174" i="1" s="1"/>
  <c r="H1173" i="1"/>
  <c r="L1121" i="1" l="1"/>
  <c r="G1121" i="1"/>
  <c r="D1122" i="1"/>
  <c r="F1122" i="1" s="1"/>
  <c r="N1119" i="1"/>
  <c r="O1118" i="1"/>
  <c r="P1118" i="1" s="1"/>
  <c r="X1118" i="1" s="1"/>
  <c r="B1118" i="1" s="1"/>
  <c r="Z1174" i="1"/>
  <c r="C1174" i="1"/>
  <c r="M1123" i="1"/>
  <c r="J1123" i="1"/>
  <c r="K1123" i="1" s="1"/>
  <c r="E1123" i="1" s="1"/>
  <c r="I1124" i="1"/>
  <c r="H1174" i="1"/>
  <c r="A1175" i="1"/>
  <c r="Q1175" i="1" s="1"/>
  <c r="R1175" i="1" s="1"/>
  <c r="S1175" i="1" s="1"/>
  <c r="T1496" i="1"/>
  <c r="U1122" i="1"/>
  <c r="W1122" i="1" s="1"/>
  <c r="L1122" i="1" l="1"/>
  <c r="G1122" i="1"/>
  <c r="D1123" i="1"/>
  <c r="F1123" i="1" s="1"/>
  <c r="O1119" i="1"/>
  <c r="P1119" i="1" s="1"/>
  <c r="X1119" i="1" s="1"/>
  <c r="B1119" i="1" s="1"/>
  <c r="N1120" i="1"/>
  <c r="T1497" i="1"/>
  <c r="A1176" i="1"/>
  <c r="Q1176" i="1" s="1"/>
  <c r="R1176" i="1" s="1"/>
  <c r="S1176" i="1" s="1"/>
  <c r="H1175" i="1"/>
  <c r="J1124" i="1"/>
  <c r="K1124" i="1" s="1"/>
  <c r="E1124" i="1" s="1"/>
  <c r="M1124" i="1"/>
  <c r="I1125" i="1"/>
  <c r="U1123" i="1"/>
  <c r="W1123" i="1" s="1"/>
  <c r="Z1175" i="1"/>
  <c r="C1175" i="1"/>
  <c r="L1123" i="1" l="1"/>
  <c r="G1123" i="1"/>
  <c r="D1124" i="1"/>
  <c r="F1124" i="1" s="1"/>
  <c r="N1121" i="1"/>
  <c r="O1120" i="1"/>
  <c r="P1120" i="1" s="1"/>
  <c r="X1120" i="1" s="1"/>
  <c r="B1120" i="1" s="1"/>
  <c r="Z1176" i="1"/>
  <c r="C1176" i="1"/>
  <c r="J1125" i="1"/>
  <c r="K1125" i="1" s="1"/>
  <c r="E1125" i="1" s="1"/>
  <c r="M1125" i="1"/>
  <c r="I1126" i="1"/>
  <c r="A1177" i="1"/>
  <c r="Q1177" i="1" s="1"/>
  <c r="R1177" i="1" s="1"/>
  <c r="S1177" i="1" s="1"/>
  <c r="H1176" i="1"/>
  <c r="U1124" i="1"/>
  <c r="W1124" i="1" s="1"/>
  <c r="T1498" i="1"/>
  <c r="L1124" i="1" l="1"/>
  <c r="G1124" i="1"/>
  <c r="D1125" i="1"/>
  <c r="F1125" i="1" s="1"/>
  <c r="O1121" i="1"/>
  <c r="P1121" i="1" s="1"/>
  <c r="X1121" i="1" s="1"/>
  <c r="B1121" i="1" s="1"/>
  <c r="N1122" i="1"/>
  <c r="C1177" i="1"/>
  <c r="Z1177" i="1"/>
  <c r="A1178" i="1"/>
  <c r="Q1178" i="1" s="1"/>
  <c r="R1178" i="1" s="1"/>
  <c r="S1178" i="1" s="1"/>
  <c r="H1177" i="1"/>
  <c r="T1499" i="1"/>
  <c r="J1126" i="1"/>
  <c r="K1126" i="1" s="1"/>
  <c r="E1126" i="1" s="1"/>
  <c r="M1126" i="1"/>
  <c r="I1127" i="1"/>
  <c r="U1125" i="1"/>
  <c r="W1125" i="1" s="1"/>
  <c r="L1125" i="1" l="1"/>
  <c r="G1125" i="1"/>
  <c r="D1126" i="1"/>
  <c r="F1126" i="1" s="1"/>
  <c r="N1123" i="1"/>
  <c r="O1122" i="1"/>
  <c r="P1122" i="1" s="1"/>
  <c r="X1122" i="1" s="1"/>
  <c r="B1122" i="1" s="1"/>
  <c r="J1127" i="1"/>
  <c r="K1127" i="1" s="1"/>
  <c r="E1127" i="1" s="1"/>
  <c r="M1127" i="1"/>
  <c r="I1128" i="1"/>
  <c r="T1500" i="1"/>
  <c r="Z1178" i="1"/>
  <c r="C1178" i="1"/>
  <c r="U1126" i="1"/>
  <c r="W1126" i="1" s="1"/>
  <c r="H1178" i="1"/>
  <c r="A1179" i="1"/>
  <c r="Q1179" i="1" s="1"/>
  <c r="R1179" i="1" s="1"/>
  <c r="S1179" i="1" s="1"/>
  <c r="L1126" i="1" l="1"/>
  <c r="G1126" i="1"/>
  <c r="D1127" i="1"/>
  <c r="F1127" i="1" s="1"/>
  <c r="N1124" i="1"/>
  <c r="O1123" i="1"/>
  <c r="P1123" i="1" s="1"/>
  <c r="X1123" i="1" s="1"/>
  <c r="B1123" i="1" s="1"/>
  <c r="T1501" i="1"/>
  <c r="J1128" i="1"/>
  <c r="K1128" i="1" s="1"/>
  <c r="E1128" i="1" s="1"/>
  <c r="M1128" i="1"/>
  <c r="I1129" i="1"/>
  <c r="Z1179" i="1"/>
  <c r="C1179" i="1"/>
  <c r="A1180" i="1"/>
  <c r="Q1180" i="1" s="1"/>
  <c r="R1180" i="1" s="1"/>
  <c r="S1180" i="1" s="1"/>
  <c r="H1179" i="1"/>
  <c r="U1127" i="1"/>
  <c r="W1127" i="1" s="1"/>
  <c r="G1127" i="1" l="1"/>
  <c r="L1127" i="1"/>
  <c r="D1128" i="1"/>
  <c r="F1128" i="1" s="1"/>
  <c r="O1124" i="1"/>
  <c r="P1124" i="1" s="1"/>
  <c r="X1124" i="1" s="1"/>
  <c r="B1124" i="1" s="1"/>
  <c r="N1125" i="1"/>
  <c r="Z1180" i="1"/>
  <c r="C1180" i="1"/>
  <c r="A1181" i="1"/>
  <c r="Q1181" i="1" s="1"/>
  <c r="R1181" i="1" s="1"/>
  <c r="S1181" i="1" s="1"/>
  <c r="H1180" i="1"/>
  <c r="M1129" i="1"/>
  <c r="J1129" i="1"/>
  <c r="K1129" i="1" s="1"/>
  <c r="E1129" i="1" s="1"/>
  <c r="I1130" i="1"/>
  <c r="T1502" i="1"/>
  <c r="U1128" i="1"/>
  <c r="W1128" i="1" s="1"/>
  <c r="L1128" i="1" l="1"/>
  <c r="G1128" i="1"/>
  <c r="D1129" i="1"/>
  <c r="F1129" i="1" s="1"/>
  <c r="N1126" i="1"/>
  <c r="O1125" i="1"/>
  <c r="P1125" i="1" s="1"/>
  <c r="X1125" i="1" s="1"/>
  <c r="B1125" i="1" s="1"/>
  <c r="T1503" i="1"/>
  <c r="J1130" i="1"/>
  <c r="K1130" i="1" s="1"/>
  <c r="E1130" i="1" s="1"/>
  <c r="M1130" i="1"/>
  <c r="I1131" i="1"/>
  <c r="Z1181" i="1"/>
  <c r="C1181" i="1"/>
  <c r="U1129" i="1"/>
  <c r="W1129" i="1" s="1"/>
  <c r="A1182" i="1"/>
  <c r="Q1182" i="1" s="1"/>
  <c r="R1182" i="1" s="1"/>
  <c r="S1182" i="1" s="1"/>
  <c r="H1181" i="1"/>
  <c r="L1129" i="1" l="1"/>
  <c r="G1129" i="1"/>
  <c r="D1130" i="1"/>
  <c r="F1130" i="1" s="1"/>
  <c r="O1126" i="1"/>
  <c r="P1126" i="1" s="1"/>
  <c r="X1126" i="1" s="1"/>
  <c r="B1126" i="1" s="1"/>
  <c r="N1127" i="1"/>
  <c r="J1131" i="1"/>
  <c r="K1131" i="1" s="1"/>
  <c r="E1131" i="1" s="1"/>
  <c r="M1131" i="1"/>
  <c r="I1132" i="1"/>
  <c r="T1504" i="1"/>
  <c r="Z1182" i="1"/>
  <c r="C1182" i="1"/>
  <c r="H1182" i="1"/>
  <c r="A1183" i="1"/>
  <c r="Q1183" i="1" s="1"/>
  <c r="R1183" i="1" s="1"/>
  <c r="S1183" i="1" s="1"/>
  <c r="U1130" i="1"/>
  <c r="W1130" i="1" s="1"/>
  <c r="L1130" i="1" l="1"/>
  <c r="G1130" i="1"/>
  <c r="D1131" i="1"/>
  <c r="F1131" i="1" s="1"/>
  <c r="N1128" i="1"/>
  <c r="O1127" i="1"/>
  <c r="P1127" i="1" s="1"/>
  <c r="X1127" i="1" s="1"/>
  <c r="B1127" i="1" s="1"/>
  <c r="U1131" i="1"/>
  <c r="W1131" i="1" s="1"/>
  <c r="Z1183" i="1"/>
  <c r="C1183" i="1"/>
  <c r="A1184" i="1"/>
  <c r="Q1184" i="1" s="1"/>
  <c r="R1184" i="1" s="1"/>
  <c r="S1184" i="1" s="1"/>
  <c r="H1183" i="1"/>
  <c r="T1505" i="1"/>
  <c r="J1132" i="1"/>
  <c r="K1132" i="1" s="1"/>
  <c r="E1132" i="1" s="1"/>
  <c r="M1132" i="1"/>
  <c r="I1133" i="1"/>
  <c r="L1131" i="1" l="1"/>
  <c r="G1131" i="1"/>
  <c r="D1132" i="1"/>
  <c r="F1132" i="1" s="1"/>
  <c r="N1129" i="1"/>
  <c r="O1128" i="1"/>
  <c r="P1128" i="1" s="1"/>
  <c r="X1128" i="1" s="1"/>
  <c r="B1128" i="1" s="1"/>
  <c r="M1133" i="1"/>
  <c r="J1133" i="1"/>
  <c r="K1133" i="1" s="1"/>
  <c r="E1133" i="1" s="1"/>
  <c r="I1134" i="1"/>
  <c r="Z1184" i="1"/>
  <c r="C1184" i="1"/>
  <c r="U1132" i="1"/>
  <c r="W1132" i="1" s="1"/>
  <c r="A1185" i="1"/>
  <c r="Q1185" i="1" s="1"/>
  <c r="R1185" i="1" s="1"/>
  <c r="S1185" i="1" s="1"/>
  <c r="H1184" i="1"/>
  <c r="T1506" i="1"/>
  <c r="L1132" i="1" l="1"/>
  <c r="G1132" i="1"/>
  <c r="D1133" i="1"/>
  <c r="F1133" i="1" s="1"/>
  <c r="O1129" i="1"/>
  <c r="P1129" i="1" s="1"/>
  <c r="X1129" i="1" s="1"/>
  <c r="B1129" i="1" s="1"/>
  <c r="N1130" i="1"/>
  <c r="C1185" i="1"/>
  <c r="Z1185" i="1"/>
  <c r="J1134" i="1"/>
  <c r="K1134" i="1" s="1"/>
  <c r="E1134" i="1" s="1"/>
  <c r="M1134" i="1"/>
  <c r="I1135" i="1"/>
  <c r="U1133" i="1"/>
  <c r="W1133" i="1" s="1"/>
  <c r="A1186" i="1"/>
  <c r="Q1186" i="1" s="1"/>
  <c r="R1186" i="1" s="1"/>
  <c r="S1186" i="1" s="1"/>
  <c r="H1185" i="1"/>
  <c r="T1507" i="1"/>
  <c r="L1133" i="1" l="1"/>
  <c r="G1133" i="1"/>
  <c r="D1134" i="1"/>
  <c r="F1134" i="1" s="1"/>
  <c r="O1130" i="1"/>
  <c r="P1130" i="1" s="1"/>
  <c r="X1130" i="1" s="1"/>
  <c r="B1130" i="1" s="1"/>
  <c r="N1131" i="1"/>
  <c r="H1186" i="1"/>
  <c r="A1187" i="1"/>
  <c r="Q1187" i="1" s="1"/>
  <c r="R1187" i="1" s="1"/>
  <c r="S1187" i="1" s="1"/>
  <c r="U1134" i="1"/>
  <c r="W1134" i="1" s="1"/>
  <c r="T1508" i="1"/>
  <c r="Z1186" i="1"/>
  <c r="C1186" i="1"/>
  <c r="J1135" i="1"/>
  <c r="K1135" i="1" s="1"/>
  <c r="E1135" i="1" s="1"/>
  <c r="M1135" i="1"/>
  <c r="I1136" i="1"/>
  <c r="G1134" i="1" l="1"/>
  <c r="L1134" i="1"/>
  <c r="D1135" i="1"/>
  <c r="F1135" i="1" s="1"/>
  <c r="O1131" i="1"/>
  <c r="P1131" i="1" s="1"/>
  <c r="X1131" i="1" s="1"/>
  <c r="B1131" i="1" s="1"/>
  <c r="N1132" i="1"/>
  <c r="T1509" i="1"/>
  <c r="Z1187" i="1"/>
  <c r="C1187" i="1"/>
  <c r="U1135" i="1"/>
  <c r="W1135" i="1" s="1"/>
  <c r="A1188" i="1"/>
  <c r="Q1188" i="1" s="1"/>
  <c r="R1188" i="1" s="1"/>
  <c r="S1188" i="1" s="1"/>
  <c r="H1187" i="1"/>
  <c r="J1136" i="1"/>
  <c r="K1136" i="1" s="1"/>
  <c r="E1136" i="1" s="1"/>
  <c r="M1136" i="1"/>
  <c r="I1137" i="1"/>
  <c r="L1135" i="1" l="1"/>
  <c r="G1135" i="1"/>
  <c r="D1136" i="1"/>
  <c r="F1136" i="1" s="1"/>
  <c r="N1133" i="1"/>
  <c r="O1132" i="1"/>
  <c r="P1132" i="1" s="1"/>
  <c r="X1132" i="1" s="1"/>
  <c r="B1132" i="1" s="1"/>
  <c r="U1136" i="1"/>
  <c r="W1136" i="1" s="1"/>
  <c r="Z1188" i="1"/>
  <c r="C1188" i="1"/>
  <c r="T1510" i="1"/>
  <c r="M1137" i="1"/>
  <c r="J1137" i="1"/>
  <c r="K1137" i="1" s="1"/>
  <c r="E1137" i="1" s="1"/>
  <c r="I1138" i="1"/>
  <c r="A1189" i="1"/>
  <c r="Q1189" i="1" s="1"/>
  <c r="R1189" i="1" s="1"/>
  <c r="S1189" i="1" s="1"/>
  <c r="H1188" i="1"/>
  <c r="L1136" i="1" l="1"/>
  <c r="D1137" i="1"/>
  <c r="F1137" i="1" s="1"/>
  <c r="G1136" i="1"/>
  <c r="N1134" i="1"/>
  <c r="O1133" i="1"/>
  <c r="P1133" i="1" s="1"/>
  <c r="X1133" i="1" s="1"/>
  <c r="B1133" i="1" s="1"/>
  <c r="Z1189" i="1"/>
  <c r="C1189" i="1"/>
  <c r="A1190" i="1"/>
  <c r="Q1190" i="1" s="1"/>
  <c r="R1190" i="1" s="1"/>
  <c r="S1190" i="1" s="1"/>
  <c r="H1189" i="1"/>
  <c r="J1138" i="1"/>
  <c r="K1138" i="1" s="1"/>
  <c r="E1138" i="1" s="1"/>
  <c r="M1138" i="1"/>
  <c r="I1139" i="1"/>
  <c r="U1137" i="1"/>
  <c r="W1137" i="1" s="1"/>
  <c r="T1511" i="1"/>
  <c r="L1137" i="1" l="1"/>
  <c r="G1137" i="1"/>
  <c r="D1138" i="1"/>
  <c r="F1138" i="1" s="1"/>
  <c r="N1135" i="1"/>
  <c r="O1134" i="1"/>
  <c r="P1134" i="1" s="1"/>
  <c r="X1134" i="1" s="1"/>
  <c r="B1134" i="1" s="1"/>
  <c r="U1138" i="1"/>
  <c r="W1138" i="1" s="1"/>
  <c r="T1512" i="1"/>
  <c r="J1139" i="1"/>
  <c r="K1139" i="1" s="1"/>
  <c r="E1139" i="1" s="1"/>
  <c r="M1139" i="1"/>
  <c r="I1140" i="1"/>
  <c r="Z1190" i="1"/>
  <c r="C1190" i="1"/>
  <c r="H1190" i="1"/>
  <c r="A1191" i="1"/>
  <c r="Q1191" i="1" s="1"/>
  <c r="R1191" i="1" s="1"/>
  <c r="S1191" i="1" s="1"/>
  <c r="L1138" i="1" l="1"/>
  <c r="G1138" i="1"/>
  <c r="D1139" i="1"/>
  <c r="F1139" i="1" s="1"/>
  <c r="N1136" i="1"/>
  <c r="O1135" i="1"/>
  <c r="P1135" i="1" s="1"/>
  <c r="X1135" i="1" s="1"/>
  <c r="B1135" i="1" s="1"/>
  <c r="Z1191" i="1"/>
  <c r="C1191" i="1"/>
  <c r="J1140" i="1"/>
  <c r="K1140" i="1" s="1"/>
  <c r="E1140" i="1" s="1"/>
  <c r="I1141" i="1"/>
  <c r="A1192" i="1"/>
  <c r="Q1192" i="1" s="1"/>
  <c r="R1192" i="1" s="1"/>
  <c r="S1192" i="1" s="1"/>
  <c r="H1191" i="1"/>
  <c r="T1513" i="1"/>
  <c r="U1139" i="1"/>
  <c r="W1139" i="1" s="1"/>
  <c r="L1139" i="1" l="1"/>
  <c r="M1140" i="1" s="1"/>
  <c r="G1139" i="1"/>
  <c r="D1140" i="1"/>
  <c r="F1140" i="1" s="1"/>
  <c r="N1137" i="1"/>
  <c r="O1136" i="1"/>
  <c r="P1136" i="1" s="1"/>
  <c r="X1136" i="1" s="1"/>
  <c r="B1136" i="1" s="1"/>
  <c r="Z1192" i="1"/>
  <c r="C1192" i="1"/>
  <c r="T1514" i="1"/>
  <c r="U1140" i="1"/>
  <c r="W1140" i="1" s="1"/>
  <c r="A1193" i="1"/>
  <c r="Q1193" i="1" s="1"/>
  <c r="R1193" i="1" s="1"/>
  <c r="S1193" i="1" s="1"/>
  <c r="H1192" i="1"/>
  <c r="J1141" i="1"/>
  <c r="K1141" i="1" s="1"/>
  <c r="E1141" i="1" s="1"/>
  <c r="I1142" i="1"/>
  <c r="D1141" i="1" l="1"/>
  <c r="F1141" i="1" s="1"/>
  <c r="G1140" i="1"/>
  <c r="L1140" i="1"/>
  <c r="N1138" i="1"/>
  <c r="O1137" i="1"/>
  <c r="P1137" i="1" s="1"/>
  <c r="X1137" i="1" s="1"/>
  <c r="B1137" i="1" s="1"/>
  <c r="M1141" i="1"/>
  <c r="C1193" i="1"/>
  <c r="Z1193" i="1"/>
  <c r="J1142" i="1"/>
  <c r="K1142" i="1" s="1"/>
  <c r="E1142" i="1" s="1"/>
  <c r="I1143" i="1"/>
  <c r="A1194" i="1"/>
  <c r="Q1194" i="1" s="1"/>
  <c r="R1194" i="1" s="1"/>
  <c r="S1194" i="1" s="1"/>
  <c r="H1193" i="1"/>
  <c r="U1141" i="1"/>
  <c r="W1141" i="1" s="1"/>
  <c r="T1515" i="1"/>
  <c r="L1141" i="1" l="1"/>
  <c r="G1141" i="1"/>
  <c r="D1142" i="1"/>
  <c r="F1142" i="1" s="1"/>
  <c r="N1139" i="1"/>
  <c r="O1138" i="1"/>
  <c r="P1138" i="1" s="1"/>
  <c r="X1138" i="1" s="1"/>
  <c r="B1138" i="1" s="1"/>
  <c r="M1142" i="1"/>
  <c r="M1143" i="1" s="1"/>
  <c r="Z1194" i="1"/>
  <c r="C1194" i="1"/>
  <c r="U1142" i="1"/>
  <c r="W1142" i="1" s="1"/>
  <c r="H1194" i="1"/>
  <c r="A1195" i="1"/>
  <c r="Q1195" i="1" s="1"/>
  <c r="R1195" i="1" s="1"/>
  <c r="S1195" i="1" s="1"/>
  <c r="J1143" i="1"/>
  <c r="K1143" i="1" s="1"/>
  <c r="E1143" i="1" s="1"/>
  <c r="I1144" i="1"/>
  <c r="T1516" i="1"/>
  <c r="L1142" i="1" l="1"/>
  <c r="G1142" i="1"/>
  <c r="D1143" i="1"/>
  <c r="F1143" i="1" s="1"/>
  <c r="O1139" i="1"/>
  <c r="P1139" i="1" s="1"/>
  <c r="X1139" i="1" s="1"/>
  <c r="B1139" i="1" s="1"/>
  <c r="N1140" i="1"/>
  <c r="U1143" i="1"/>
  <c r="W1143" i="1" s="1"/>
  <c r="T1517" i="1"/>
  <c r="Z1195" i="1"/>
  <c r="C1195" i="1"/>
  <c r="J1144" i="1"/>
  <c r="K1144" i="1" s="1"/>
  <c r="E1144" i="1" s="1"/>
  <c r="M1144" i="1"/>
  <c r="I1145" i="1"/>
  <c r="A1196" i="1"/>
  <c r="Q1196" i="1" s="1"/>
  <c r="R1196" i="1" s="1"/>
  <c r="S1196" i="1" s="1"/>
  <c r="H1195" i="1"/>
  <c r="L1143" i="1" l="1"/>
  <c r="G1143" i="1"/>
  <c r="D1144" i="1"/>
  <c r="F1144" i="1" s="1"/>
  <c r="O1140" i="1"/>
  <c r="P1140" i="1" s="1"/>
  <c r="X1140" i="1" s="1"/>
  <c r="B1140" i="1" s="1"/>
  <c r="N1141" i="1"/>
  <c r="M1145" i="1"/>
  <c r="J1145" i="1"/>
  <c r="K1145" i="1" s="1"/>
  <c r="E1145" i="1" s="1"/>
  <c r="I1146" i="1"/>
  <c r="U1144" i="1"/>
  <c r="W1144" i="1" s="1"/>
  <c r="T1518" i="1"/>
  <c r="Z1196" i="1"/>
  <c r="C1196" i="1"/>
  <c r="A1197" i="1"/>
  <c r="Q1197" i="1" s="1"/>
  <c r="R1197" i="1" s="1"/>
  <c r="S1197" i="1" s="1"/>
  <c r="H1196" i="1"/>
  <c r="L1144" i="1" l="1"/>
  <c r="G1144" i="1"/>
  <c r="D1145" i="1"/>
  <c r="F1145" i="1" s="1"/>
  <c r="O1141" i="1"/>
  <c r="P1141" i="1" s="1"/>
  <c r="X1141" i="1" s="1"/>
  <c r="B1141" i="1" s="1"/>
  <c r="N1142" i="1"/>
  <c r="T1519" i="1"/>
  <c r="J1146" i="1"/>
  <c r="K1146" i="1" s="1"/>
  <c r="E1146" i="1" s="1"/>
  <c r="M1146" i="1"/>
  <c r="I1147" i="1"/>
  <c r="U1145" i="1"/>
  <c r="W1145" i="1" s="1"/>
  <c r="A1198" i="1"/>
  <c r="Q1198" i="1" s="1"/>
  <c r="R1198" i="1" s="1"/>
  <c r="S1198" i="1" s="1"/>
  <c r="H1197" i="1"/>
  <c r="Z1197" i="1"/>
  <c r="C1197" i="1"/>
  <c r="G1145" i="1" l="1"/>
  <c r="L1145" i="1"/>
  <c r="D1146" i="1"/>
  <c r="F1146" i="1" s="1"/>
  <c r="N1143" i="1"/>
  <c r="O1142" i="1"/>
  <c r="P1142" i="1" s="1"/>
  <c r="X1142" i="1" s="1"/>
  <c r="B1142" i="1" s="1"/>
  <c r="Z1198" i="1"/>
  <c r="C1198" i="1"/>
  <c r="J1147" i="1"/>
  <c r="K1147" i="1" s="1"/>
  <c r="E1147" i="1" s="1"/>
  <c r="M1147" i="1"/>
  <c r="I1148" i="1"/>
  <c r="T1520" i="1"/>
  <c r="H1198" i="1"/>
  <c r="A1199" i="1"/>
  <c r="Q1199" i="1" s="1"/>
  <c r="R1199" i="1" s="1"/>
  <c r="S1199" i="1" s="1"/>
  <c r="U1146" i="1"/>
  <c r="W1146" i="1" s="1"/>
  <c r="L1146" i="1" l="1"/>
  <c r="G1146" i="1"/>
  <c r="D1147" i="1"/>
  <c r="F1147" i="1" s="1"/>
  <c r="N1144" i="1"/>
  <c r="O1143" i="1"/>
  <c r="P1143" i="1" s="1"/>
  <c r="X1143" i="1" s="1"/>
  <c r="B1143" i="1" s="1"/>
  <c r="A1200" i="1"/>
  <c r="Q1200" i="1" s="1"/>
  <c r="R1200" i="1" s="1"/>
  <c r="S1200" i="1" s="1"/>
  <c r="H1199" i="1"/>
  <c r="J1148" i="1"/>
  <c r="K1148" i="1" s="1"/>
  <c r="E1148" i="1" s="1"/>
  <c r="M1148" i="1"/>
  <c r="I1149" i="1"/>
  <c r="Z1199" i="1"/>
  <c r="C1199" i="1"/>
  <c r="U1147" i="1"/>
  <c r="W1147" i="1" s="1"/>
  <c r="T1521" i="1"/>
  <c r="G1147" i="1" l="1"/>
  <c r="L1147" i="1"/>
  <c r="D1148" i="1"/>
  <c r="F1148" i="1" s="1"/>
  <c r="O1144" i="1"/>
  <c r="P1144" i="1" s="1"/>
  <c r="X1144" i="1" s="1"/>
  <c r="B1144" i="1" s="1"/>
  <c r="N1145" i="1"/>
  <c r="U1148" i="1"/>
  <c r="W1148" i="1" s="1"/>
  <c r="Z1200" i="1"/>
  <c r="C1200" i="1"/>
  <c r="T1522" i="1"/>
  <c r="M1149" i="1"/>
  <c r="J1149" i="1"/>
  <c r="K1149" i="1" s="1"/>
  <c r="E1149" i="1" s="1"/>
  <c r="I1150" i="1"/>
  <c r="A1201" i="1"/>
  <c r="Q1201" i="1" s="1"/>
  <c r="R1201" i="1" s="1"/>
  <c r="S1201" i="1" s="1"/>
  <c r="H1200" i="1"/>
  <c r="G1148" i="1" l="1"/>
  <c r="L1148" i="1"/>
  <c r="D1149" i="1"/>
  <c r="F1149" i="1" s="1"/>
  <c r="O1145" i="1"/>
  <c r="P1145" i="1" s="1"/>
  <c r="X1145" i="1" s="1"/>
  <c r="B1145" i="1" s="1"/>
  <c r="N1146" i="1"/>
  <c r="U1149" i="1"/>
  <c r="W1149" i="1" s="1"/>
  <c r="C1201" i="1"/>
  <c r="Z1201" i="1"/>
  <c r="T1523" i="1"/>
  <c r="A1202" i="1"/>
  <c r="Q1202" i="1" s="1"/>
  <c r="R1202" i="1" s="1"/>
  <c r="S1202" i="1" s="1"/>
  <c r="H1201" i="1"/>
  <c r="J1150" i="1"/>
  <c r="K1150" i="1" s="1"/>
  <c r="E1150" i="1" s="1"/>
  <c r="M1150" i="1"/>
  <c r="I1151" i="1"/>
  <c r="L1149" i="1" l="1"/>
  <c r="G1149" i="1"/>
  <c r="D1150" i="1"/>
  <c r="F1150" i="1" s="1"/>
  <c r="N1147" i="1"/>
  <c r="O1146" i="1"/>
  <c r="P1146" i="1" s="1"/>
  <c r="X1146" i="1" s="1"/>
  <c r="B1146" i="1" s="1"/>
  <c r="U1150" i="1"/>
  <c r="W1150" i="1" s="1"/>
  <c r="T1524" i="1"/>
  <c r="Z1202" i="1"/>
  <c r="C1202" i="1"/>
  <c r="J1151" i="1"/>
  <c r="K1151" i="1" s="1"/>
  <c r="E1151" i="1" s="1"/>
  <c r="M1151" i="1"/>
  <c r="I1152" i="1"/>
  <c r="H1202" i="1"/>
  <c r="A1203" i="1"/>
  <c r="Q1203" i="1" s="1"/>
  <c r="R1203" i="1" s="1"/>
  <c r="S1203" i="1" s="1"/>
  <c r="L1150" i="1" l="1"/>
  <c r="G1150" i="1"/>
  <c r="D1151" i="1"/>
  <c r="F1151" i="1" s="1"/>
  <c r="N1148" i="1"/>
  <c r="O1147" i="1"/>
  <c r="P1147" i="1" s="1"/>
  <c r="X1147" i="1" s="1"/>
  <c r="B1147" i="1" s="1"/>
  <c r="A1204" i="1"/>
  <c r="Q1204" i="1" s="1"/>
  <c r="R1204" i="1" s="1"/>
  <c r="S1204" i="1" s="1"/>
  <c r="H1203" i="1"/>
  <c r="Z1203" i="1"/>
  <c r="C1203" i="1"/>
  <c r="U1151" i="1"/>
  <c r="W1151" i="1" s="1"/>
  <c r="T1525" i="1"/>
  <c r="J1152" i="1"/>
  <c r="K1152" i="1" s="1"/>
  <c r="E1152" i="1" s="1"/>
  <c r="M1152" i="1"/>
  <c r="I1153" i="1"/>
  <c r="L1151" i="1" l="1"/>
  <c r="G1151" i="1"/>
  <c r="D1152" i="1"/>
  <c r="F1152" i="1" s="1"/>
  <c r="N1149" i="1"/>
  <c r="O1148" i="1"/>
  <c r="P1148" i="1" s="1"/>
  <c r="X1148" i="1" s="1"/>
  <c r="B1148" i="1" s="1"/>
  <c r="M1153" i="1"/>
  <c r="J1153" i="1"/>
  <c r="K1153" i="1" s="1"/>
  <c r="E1153" i="1" s="1"/>
  <c r="I1154" i="1"/>
  <c r="Z1204" i="1"/>
  <c r="C1204" i="1"/>
  <c r="U1152" i="1"/>
  <c r="W1152" i="1" s="1"/>
  <c r="T1526" i="1"/>
  <c r="A1205" i="1"/>
  <c r="Q1205" i="1" s="1"/>
  <c r="R1205" i="1" s="1"/>
  <c r="S1205" i="1" s="1"/>
  <c r="H1204" i="1"/>
  <c r="L1152" i="1" l="1"/>
  <c r="G1152" i="1"/>
  <c r="D1153" i="1"/>
  <c r="F1153" i="1" s="1"/>
  <c r="O1149" i="1"/>
  <c r="P1149" i="1" s="1"/>
  <c r="X1149" i="1" s="1"/>
  <c r="B1149" i="1" s="1"/>
  <c r="N1150" i="1"/>
  <c r="U1153" i="1"/>
  <c r="W1153" i="1" s="1"/>
  <c r="Z1205" i="1"/>
  <c r="C1205" i="1"/>
  <c r="T1527" i="1"/>
  <c r="A1206" i="1"/>
  <c r="Q1206" i="1" s="1"/>
  <c r="R1206" i="1" s="1"/>
  <c r="S1206" i="1" s="1"/>
  <c r="H1205" i="1"/>
  <c r="J1154" i="1"/>
  <c r="K1154" i="1" s="1"/>
  <c r="E1154" i="1" s="1"/>
  <c r="M1154" i="1"/>
  <c r="I1155" i="1"/>
  <c r="L1153" i="1" l="1"/>
  <c r="D1154" i="1"/>
  <c r="F1154" i="1" s="1"/>
  <c r="O1150" i="1"/>
  <c r="P1150" i="1" s="1"/>
  <c r="X1150" i="1" s="1"/>
  <c r="B1150" i="1" s="1"/>
  <c r="N1151" i="1"/>
  <c r="G1153" i="1"/>
  <c r="U1154" i="1"/>
  <c r="W1154" i="1" s="1"/>
  <c r="T1528" i="1"/>
  <c r="Z1206" i="1"/>
  <c r="C1206" i="1"/>
  <c r="J1155" i="1"/>
  <c r="K1155" i="1" s="1"/>
  <c r="E1155" i="1" s="1"/>
  <c r="M1155" i="1"/>
  <c r="I1156" i="1"/>
  <c r="H1206" i="1"/>
  <c r="A1207" i="1"/>
  <c r="Q1207" i="1" s="1"/>
  <c r="R1207" i="1" s="1"/>
  <c r="S1207" i="1" s="1"/>
  <c r="L1154" i="1" l="1"/>
  <c r="G1154" i="1"/>
  <c r="D1155" i="1"/>
  <c r="F1155" i="1" s="1"/>
  <c r="N1152" i="1"/>
  <c r="O1151" i="1"/>
  <c r="P1151" i="1" s="1"/>
  <c r="X1151" i="1" s="1"/>
  <c r="B1151" i="1" s="1"/>
  <c r="Z1207" i="1"/>
  <c r="C1207" i="1"/>
  <c r="T1529" i="1"/>
  <c r="U1155" i="1"/>
  <c r="W1155" i="1" s="1"/>
  <c r="H1207" i="1"/>
  <c r="A1208" i="1"/>
  <c r="Q1208" i="1" s="1"/>
  <c r="R1208" i="1" s="1"/>
  <c r="S1208" i="1" s="1"/>
  <c r="J1156" i="1"/>
  <c r="K1156" i="1" s="1"/>
  <c r="E1156" i="1" s="1"/>
  <c r="M1156" i="1"/>
  <c r="I1157" i="1"/>
  <c r="D1156" i="1" l="1"/>
  <c r="F1156" i="1" s="1"/>
  <c r="G1155" i="1"/>
  <c r="L1155" i="1"/>
  <c r="N1153" i="1"/>
  <c r="O1152" i="1"/>
  <c r="P1152" i="1" s="1"/>
  <c r="X1152" i="1" s="1"/>
  <c r="B1152" i="1" s="1"/>
  <c r="H1208" i="1"/>
  <c r="A1209" i="1"/>
  <c r="Q1209" i="1" s="1"/>
  <c r="R1209" i="1" s="1"/>
  <c r="S1209" i="1" s="1"/>
  <c r="M1157" i="1"/>
  <c r="J1157" i="1"/>
  <c r="K1157" i="1" s="1"/>
  <c r="E1157" i="1" s="1"/>
  <c r="I1158" i="1"/>
  <c r="Z1208" i="1"/>
  <c r="C1208" i="1"/>
  <c r="T1530" i="1"/>
  <c r="U1156" i="1"/>
  <c r="W1156" i="1" s="1"/>
  <c r="L1156" i="1" l="1"/>
  <c r="D1157" i="1"/>
  <c r="F1157" i="1" s="1"/>
  <c r="N1154" i="1"/>
  <c r="O1153" i="1"/>
  <c r="P1153" i="1" s="1"/>
  <c r="X1153" i="1" s="1"/>
  <c r="B1153" i="1" s="1"/>
  <c r="G1156" i="1"/>
  <c r="U1157" i="1"/>
  <c r="W1157" i="1" s="1"/>
  <c r="T1531" i="1"/>
  <c r="A1210" i="1"/>
  <c r="Q1210" i="1" s="1"/>
  <c r="R1210" i="1" s="1"/>
  <c r="S1210" i="1" s="1"/>
  <c r="H1209" i="1"/>
  <c r="Z1209" i="1"/>
  <c r="C1209" i="1"/>
  <c r="J1158" i="1"/>
  <c r="K1158" i="1" s="1"/>
  <c r="E1158" i="1" s="1"/>
  <c r="M1158" i="1"/>
  <c r="I1159" i="1"/>
  <c r="L1157" i="1" l="1"/>
  <c r="D1158" i="1"/>
  <c r="F1158" i="1" s="1"/>
  <c r="G1157" i="1"/>
  <c r="N1155" i="1"/>
  <c r="O1154" i="1"/>
  <c r="P1154" i="1" s="1"/>
  <c r="X1154" i="1" s="1"/>
  <c r="B1154" i="1" s="1"/>
  <c r="U1158" i="1"/>
  <c r="W1158" i="1" s="1"/>
  <c r="Z1210" i="1"/>
  <c r="C1210" i="1"/>
  <c r="A1211" i="1"/>
  <c r="Q1211" i="1" s="1"/>
  <c r="R1211" i="1" s="1"/>
  <c r="S1211" i="1" s="1"/>
  <c r="H1210" i="1"/>
  <c r="T1532" i="1"/>
  <c r="J1159" i="1"/>
  <c r="K1159" i="1" s="1"/>
  <c r="E1159" i="1" s="1"/>
  <c r="M1159" i="1"/>
  <c r="I1160" i="1"/>
  <c r="L1158" i="1" l="1"/>
  <c r="G1158" i="1"/>
  <c r="D1159" i="1"/>
  <c r="F1159" i="1" s="1"/>
  <c r="N1156" i="1"/>
  <c r="O1155" i="1"/>
  <c r="P1155" i="1" s="1"/>
  <c r="X1155" i="1" s="1"/>
  <c r="B1155" i="1" s="1"/>
  <c r="Z1211" i="1"/>
  <c r="C1211" i="1"/>
  <c r="A1212" i="1"/>
  <c r="Q1212" i="1" s="1"/>
  <c r="R1212" i="1" s="1"/>
  <c r="S1212" i="1" s="1"/>
  <c r="H1211" i="1"/>
  <c r="U1159" i="1"/>
  <c r="W1159" i="1" s="1"/>
  <c r="J1160" i="1"/>
  <c r="K1160" i="1" s="1"/>
  <c r="E1160" i="1" s="1"/>
  <c r="M1160" i="1"/>
  <c r="I1161" i="1"/>
  <c r="T1533" i="1"/>
  <c r="L1159" i="1" l="1"/>
  <c r="D1160" i="1"/>
  <c r="F1160" i="1" s="1"/>
  <c r="G1159" i="1"/>
  <c r="O1156" i="1"/>
  <c r="P1156" i="1" s="1"/>
  <c r="X1156" i="1" s="1"/>
  <c r="B1156" i="1" s="1"/>
  <c r="N1157" i="1"/>
  <c r="T1534" i="1"/>
  <c r="M1161" i="1"/>
  <c r="J1161" i="1"/>
  <c r="K1161" i="1" s="1"/>
  <c r="E1161" i="1" s="1"/>
  <c r="I1162" i="1"/>
  <c r="Z1212" i="1"/>
  <c r="C1212" i="1"/>
  <c r="U1160" i="1"/>
  <c r="W1160" i="1" s="1"/>
  <c r="H1212" i="1"/>
  <c r="A1213" i="1"/>
  <c r="Q1213" i="1" s="1"/>
  <c r="R1213" i="1" s="1"/>
  <c r="S1213" i="1" s="1"/>
  <c r="L1160" i="1" l="1"/>
  <c r="G1160" i="1"/>
  <c r="D1161" i="1"/>
  <c r="F1161" i="1" s="1"/>
  <c r="N1158" i="1"/>
  <c r="O1157" i="1"/>
  <c r="P1157" i="1" s="1"/>
  <c r="X1157" i="1" s="1"/>
  <c r="B1157" i="1" s="1"/>
  <c r="Z1213" i="1"/>
  <c r="C1213" i="1"/>
  <c r="A1214" i="1"/>
  <c r="Q1214" i="1" s="1"/>
  <c r="R1214" i="1" s="1"/>
  <c r="S1214" i="1" s="1"/>
  <c r="H1213" i="1"/>
  <c r="J1162" i="1"/>
  <c r="K1162" i="1" s="1"/>
  <c r="E1162" i="1" s="1"/>
  <c r="M1162" i="1"/>
  <c r="I1163" i="1"/>
  <c r="U1161" i="1"/>
  <c r="W1161" i="1" s="1"/>
  <c r="T1535" i="1"/>
  <c r="L1161" i="1" l="1"/>
  <c r="D1162" i="1"/>
  <c r="F1162" i="1" s="1"/>
  <c r="G1161" i="1"/>
  <c r="O1158" i="1"/>
  <c r="P1158" i="1" s="1"/>
  <c r="X1158" i="1" s="1"/>
  <c r="B1158" i="1" s="1"/>
  <c r="N1159" i="1"/>
  <c r="J1163" i="1"/>
  <c r="K1163" i="1" s="1"/>
  <c r="E1163" i="1" s="1"/>
  <c r="M1163" i="1"/>
  <c r="I1164" i="1"/>
  <c r="T1536" i="1"/>
  <c r="U1162" i="1"/>
  <c r="W1162" i="1" s="1"/>
  <c r="Z1214" i="1"/>
  <c r="C1214" i="1"/>
  <c r="A1215" i="1"/>
  <c r="Q1215" i="1" s="1"/>
  <c r="R1215" i="1" s="1"/>
  <c r="S1215" i="1" s="1"/>
  <c r="H1214" i="1"/>
  <c r="L1162" i="1" l="1"/>
  <c r="G1162" i="1"/>
  <c r="D1163" i="1"/>
  <c r="F1163" i="1" s="1"/>
  <c r="N1160" i="1"/>
  <c r="O1159" i="1"/>
  <c r="P1159" i="1" s="1"/>
  <c r="X1159" i="1" s="1"/>
  <c r="B1159" i="1" s="1"/>
  <c r="C1215" i="1"/>
  <c r="Z1215" i="1"/>
  <c r="U1163" i="1"/>
  <c r="W1163" i="1" s="1"/>
  <c r="J1164" i="1"/>
  <c r="K1164" i="1" s="1"/>
  <c r="E1164" i="1" s="1"/>
  <c r="M1164" i="1"/>
  <c r="I1165" i="1"/>
  <c r="A1216" i="1"/>
  <c r="Q1216" i="1" s="1"/>
  <c r="R1216" i="1" s="1"/>
  <c r="S1216" i="1" s="1"/>
  <c r="H1215" i="1"/>
  <c r="T1537" i="1"/>
  <c r="L1163" i="1" l="1"/>
  <c r="D1164" i="1"/>
  <c r="F1164" i="1" s="1"/>
  <c r="G1163" i="1"/>
  <c r="O1160" i="1"/>
  <c r="P1160" i="1" s="1"/>
  <c r="X1160" i="1" s="1"/>
  <c r="B1160" i="1" s="1"/>
  <c r="N1161" i="1"/>
  <c r="U1164" i="1"/>
  <c r="W1164" i="1" s="1"/>
  <c r="Z1216" i="1"/>
  <c r="C1216" i="1"/>
  <c r="H1216" i="1"/>
  <c r="A1217" i="1"/>
  <c r="Q1217" i="1" s="1"/>
  <c r="R1217" i="1" s="1"/>
  <c r="S1217" i="1" s="1"/>
  <c r="T1538" i="1"/>
  <c r="M1165" i="1"/>
  <c r="J1165" i="1"/>
  <c r="K1165" i="1" s="1"/>
  <c r="E1165" i="1" s="1"/>
  <c r="I1166" i="1"/>
  <c r="L1164" i="1" l="1"/>
  <c r="G1164" i="1"/>
  <c r="D1165" i="1"/>
  <c r="F1165" i="1" s="1"/>
  <c r="N1162" i="1"/>
  <c r="O1161" i="1"/>
  <c r="P1161" i="1" s="1"/>
  <c r="X1161" i="1" s="1"/>
  <c r="B1161" i="1" s="1"/>
  <c r="J1166" i="1"/>
  <c r="K1166" i="1" s="1"/>
  <c r="E1166" i="1" s="1"/>
  <c r="M1166" i="1"/>
  <c r="I1167" i="1"/>
  <c r="U1165" i="1"/>
  <c r="W1165" i="1" s="1"/>
  <c r="Z1217" i="1"/>
  <c r="C1217" i="1"/>
  <c r="T1539" i="1"/>
  <c r="A1218" i="1"/>
  <c r="Q1218" i="1" s="1"/>
  <c r="R1218" i="1" s="1"/>
  <c r="S1218" i="1" s="1"/>
  <c r="H1217" i="1"/>
  <c r="L1165" i="1" l="1"/>
  <c r="G1165" i="1"/>
  <c r="D1166" i="1"/>
  <c r="F1166" i="1" s="1"/>
  <c r="O1162" i="1"/>
  <c r="P1162" i="1" s="1"/>
  <c r="X1162" i="1" s="1"/>
  <c r="B1162" i="1" s="1"/>
  <c r="N1163" i="1"/>
  <c r="A1219" i="1"/>
  <c r="Q1219" i="1" s="1"/>
  <c r="R1219" i="1" s="1"/>
  <c r="S1219" i="1" s="1"/>
  <c r="H1218" i="1"/>
  <c r="T1540" i="1"/>
  <c r="J1167" i="1"/>
  <c r="K1167" i="1" s="1"/>
  <c r="E1167" i="1" s="1"/>
  <c r="M1167" i="1"/>
  <c r="I1168" i="1"/>
  <c r="Z1218" i="1"/>
  <c r="C1218" i="1"/>
  <c r="U1166" i="1"/>
  <c r="W1166" i="1" s="1"/>
  <c r="L1166" i="1" l="1"/>
  <c r="D1167" i="1"/>
  <c r="F1167" i="1" s="1"/>
  <c r="G1166" i="1"/>
  <c r="O1163" i="1"/>
  <c r="P1163" i="1" s="1"/>
  <c r="X1163" i="1" s="1"/>
  <c r="B1163" i="1" s="1"/>
  <c r="N1164" i="1"/>
  <c r="J1168" i="1"/>
  <c r="K1168" i="1" s="1"/>
  <c r="E1168" i="1" s="1"/>
  <c r="I1169" i="1"/>
  <c r="T1541" i="1"/>
  <c r="Z1219" i="1"/>
  <c r="C1219" i="1"/>
  <c r="U1167" i="1"/>
  <c r="W1167" i="1" s="1"/>
  <c r="A1220" i="1"/>
  <c r="Q1220" i="1" s="1"/>
  <c r="R1220" i="1" s="1"/>
  <c r="S1220" i="1" s="1"/>
  <c r="H1219" i="1"/>
  <c r="L1167" i="1" l="1"/>
  <c r="M1168" i="1" s="1"/>
  <c r="G1167" i="1"/>
  <c r="D1168" i="1"/>
  <c r="F1168" i="1" s="1"/>
  <c r="O1164" i="1"/>
  <c r="P1164" i="1" s="1"/>
  <c r="X1164" i="1" s="1"/>
  <c r="B1164" i="1" s="1"/>
  <c r="N1165" i="1"/>
  <c r="U1168" i="1"/>
  <c r="W1168" i="1" s="1"/>
  <c r="T1542" i="1"/>
  <c r="H1220" i="1"/>
  <c r="A1221" i="1"/>
  <c r="Q1221" i="1" s="1"/>
  <c r="R1221" i="1" s="1"/>
  <c r="S1221" i="1" s="1"/>
  <c r="Z1220" i="1"/>
  <c r="C1220" i="1"/>
  <c r="J1169" i="1"/>
  <c r="K1169" i="1" s="1"/>
  <c r="E1169" i="1" s="1"/>
  <c r="I1170" i="1"/>
  <c r="L1168" i="1" l="1"/>
  <c r="D1169" i="1"/>
  <c r="F1169" i="1" s="1"/>
  <c r="G1168" i="1"/>
  <c r="N1166" i="1"/>
  <c r="O1165" i="1"/>
  <c r="P1165" i="1" s="1"/>
  <c r="X1165" i="1" s="1"/>
  <c r="B1165" i="1" s="1"/>
  <c r="M1169" i="1"/>
  <c r="U1169" i="1"/>
  <c r="W1169" i="1" s="1"/>
  <c r="J1170" i="1"/>
  <c r="K1170" i="1" s="1"/>
  <c r="E1170" i="1" s="1"/>
  <c r="I1171" i="1"/>
  <c r="Z1221" i="1"/>
  <c r="C1221" i="1"/>
  <c r="A1222" i="1"/>
  <c r="Q1222" i="1" s="1"/>
  <c r="R1222" i="1" s="1"/>
  <c r="S1222" i="1" s="1"/>
  <c r="H1221" i="1"/>
  <c r="T1543" i="1"/>
  <c r="L1169" i="1" l="1"/>
  <c r="D1170" i="1"/>
  <c r="F1170" i="1" s="1"/>
  <c r="G1169" i="1"/>
  <c r="O1166" i="1"/>
  <c r="P1166" i="1" s="1"/>
  <c r="X1166" i="1" s="1"/>
  <c r="B1166" i="1" s="1"/>
  <c r="N1167" i="1"/>
  <c r="M1170" i="1"/>
  <c r="U1170" i="1"/>
  <c r="W1170" i="1" s="1"/>
  <c r="T1544" i="1"/>
  <c r="A1223" i="1"/>
  <c r="Q1223" i="1" s="1"/>
  <c r="R1223" i="1" s="1"/>
  <c r="S1223" i="1" s="1"/>
  <c r="H1222" i="1"/>
  <c r="J1171" i="1"/>
  <c r="K1171" i="1" s="1"/>
  <c r="E1171" i="1" s="1"/>
  <c r="I1172" i="1"/>
  <c r="Z1222" i="1"/>
  <c r="C1222" i="1"/>
  <c r="L1170" i="1" l="1"/>
  <c r="G1170" i="1"/>
  <c r="D1171" i="1"/>
  <c r="F1171" i="1" s="1"/>
  <c r="O1167" i="1"/>
  <c r="P1167" i="1" s="1"/>
  <c r="X1167" i="1" s="1"/>
  <c r="B1167" i="1" s="1"/>
  <c r="N1168" i="1"/>
  <c r="M1171" i="1"/>
  <c r="M1172" i="1" s="1"/>
  <c r="J1172" i="1"/>
  <c r="K1172" i="1" s="1"/>
  <c r="E1172" i="1" s="1"/>
  <c r="I1173" i="1"/>
  <c r="T1545" i="1"/>
  <c r="C1223" i="1"/>
  <c r="Z1223" i="1"/>
  <c r="U1171" i="1"/>
  <c r="W1171" i="1" s="1"/>
  <c r="A1224" i="1"/>
  <c r="Q1224" i="1" s="1"/>
  <c r="R1224" i="1" s="1"/>
  <c r="S1224" i="1" s="1"/>
  <c r="H1223" i="1"/>
  <c r="L1171" i="1" l="1"/>
  <c r="G1171" i="1"/>
  <c r="D1172" i="1"/>
  <c r="F1172" i="1" s="1"/>
  <c r="O1168" i="1"/>
  <c r="P1168" i="1" s="1"/>
  <c r="X1168" i="1" s="1"/>
  <c r="B1168" i="1" s="1"/>
  <c r="N1169" i="1"/>
  <c r="Z1224" i="1"/>
  <c r="C1224" i="1"/>
  <c r="U1172" i="1"/>
  <c r="W1172" i="1" s="1"/>
  <c r="T1546" i="1"/>
  <c r="H1224" i="1"/>
  <c r="A1225" i="1"/>
  <c r="Q1225" i="1" s="1"/>
  <c r="R1225" i="1" s="1"/>
  <c r="S1225" i="1" s="1"/>
  <c r="J1173" i="1"/>
  <c r="K1173" i="1" s="1"/>
  <c r="E1173" i="1" s="1"/>
  <c r="M1173" i="1"/>
  <c r="I1174" i="1"/>
  <c r="G1172" i="1" l="1"/>
  <c r="D1173" i="1"/>
  <c r="F1173" i="1" s="1"/>
  <c r="O1169" i="1"/>
  <c r="P1169" i="1" s="1"/>
  <c r="X1169" i="1" s="1"/>
  <c r="B1169" i="1" s="1"/>
  <c r="N1170" i="1"/>
  <c r="L1172" i="1"/>
  <c r="U1173" i="1"/>
  <c r="W1173" i="1" s="1"/>
  <c r="A1226" i="1"/>
  <c r="Q1226" i="1" s="1"/>
  <c r="R1226" i="1" s="1"/>
  <c r="S1226" i="1" s="1"/>
  <c r="H1225" i="1"/>
  <c r="T1547" i="1"/>
  <c r="J1174" i="1"/>
  <c r="K1174" i="1" s="1"/>
  <c r="E1174" i="1" s="1"/>
  <c r="M1174" i="1"/>
  <c r="I1175" i="1"/>
  <c r="Z1225" i="1"/>
  <c r="C1225" i="1"/>
  <c r="L1173" i="1" l="1"/>
  <c r="G1173" i="1"/>
  <c r="D1174" i="1"/>
  <c r="F1174" i="1" s="1"/>
  <c r="O1170" i="1"/>
  <c r="P1170" i="1" s="1"/>
  <c r="X1170" i="1" s="1"/>
  <c r="B1170" i="1" s="1"/>
  <c r="N1171" i="1"/>
  <c r="T1548" i="1"/>
  <c r="Z1226" i="1"/>
  <c r="C1226" i="1"/>
  <c r="U1174" i="1"/>
  <c r="W1174" i="1" s="1"/>
  <c r="A1227" i="1"/>
  <c r="Q1227" i="1" s="1"/>
  <c r="R1227" i="1" s="1"/>
  <c r="S1227" i="1" s="1"/>
  <c r="H1226" i="1"/>
  <c r="M1175" i="1"/>
  <c r="J1175" i="1"/>
  <c r="K1175" i="1" s="1"/>
  <c r="E1175" i="1" s="1"/>
  <c r="I1176" i="1"/>
  <c r="L1174" i="1" l="1"/>
  <c r="G1174" i="1"/>
  <c r="D1175" i="1"/>
  <c r="F1175" i="1" s="1"/>
  <c r="N1172" i="1"/>
  <c r="O1171" i="1"/>
  <c r="P1171" i="1" s="1"/>
  <c r="X1171" i="1" s="1"/>
  <c r="B1171" i="1" s="1"/>
  <c r="U1175" i="1"/>
  <c r="W1175" i="1" s="1"/>
  <c r="C1227" i="1"/>
  <c r="Z1227" i="1"/>
  <c r="J1176" i="1"/>
  <c r="K1176" i="1" s="1"/>
  <c r="E1176" i="1" s="1"/>
  <c r="M1176" i="1"/>
  <c r="I1177" i="1"/>
  <c r="A1228" i="1"/>
  <c r="Q1228" i="1" s="1"/>
  <c r="R1228" i="1" s="1"/>
  <c r="S1228" i="1" s="1"/>
  <c r="H1227" i="1"/>
  <c r="T1549" i="1"/>
  <c r="L1175" i="1" l="1"/>
  <c r="D1176" i="1"/>
  <c r="F1176" i="1" s="1"/>
  <c r="N1173" i="1"/>
  <c r="O1172" i="1"/>
  <c r="P1172" i="1" s="1"/>
  <c r="X1172" i="1" s="1"/>
  <c r="B1172" i="1" s="1"/>
  <c r="G1175" i="1"/>
  <c r="U1176" i="1"/>
  <c r="W1176" i="1" s="1"/>
  <c r="Z1228" i="1"/>
  <c r="C1228" i="1"/>
  <c r="H1228" i="1"/>
  <c r="A1229" i="1"/>
  <c r="Q1229" i="1" s="1"/>
  <c r="R1229" i="1" s="1"/>
  <c r="S1229" i="1" s="1"/>
  <c r="J1177" i="1"/>
  <c r="K1177" i="1" s="1"/>
  <c r="E1177" i="1" s="1"/>
  <c r="M1177" i="1"/>
  <c r="I1178" i="1"/>
  <c r="T1550" i="1"/>
  <c r="L1176" i="1" l="1"/>
  <c r="G1176" i="1"/>
  <c r="D1177" i="1"/>
  <c r="F1177" i="1" s="1"/>
  <c r="O1173" i="1"/>
  <c r="P1173" i="1" s="1"/>
  <c r="X1173" i="1" s="1"/>
  <c r="B1173" i="1" s="1"/>
  <c r="N1174" i="1"/>
  <c r="T1551" i="1"/>
  <c r="J1178" i="1"/>
  <c r="K1178" i="1" s="1"/>
  <c r="E1178" i="1" s="1"/>
  <c r="M1178" i="1"/>
  <c r="I1179" i="1"/>
  <c r="U1177" i="1"/>
  <c r="W1177" i="1" s="1"/>
  <c r="Z1229" i="1"/>
  <c r="C1229" i="1"/>
  <c r="A1230" i="1"/>
  <c r="Q1230" i="1" s="1"/>
  <c r="R1230" i="1" s="1"/>
  <c r="S1230" i="1" s="1"/>
  <c r="H1229" i="1"/>
  <c r="L1177" i="1" l="1"/>
  <c r="G1177" i="1"/>
  <c r="D1178" i="1"/>
  <c r="F1178" i="1" s="1"/>
  <c r="O1174" i="1"/>
  <c r="P1174" i="1" s="1"/>
  <c r="X1174" i="1" s="1"/>
  <c r="B1174" i="1" s="1"/>
  <c r="N1175" i="1"/>
  <c r="U1178" i="1"/>
  <c r="W1178" i="1" s="1"/>
  <c r="Z1230" i="1"/>
  <c r="C1230" i="1"/>
  <c r="A1231" i="1"/>
  <c r="Q1231" i="1" s="1"/>
  <c r="R1231" i="1" s="1"/>
  <c r="S1231" i="1" s="1"/>
  <c r="H1230" i="1"/>
  <c r="M1179" i="1"/>
  <c r="J1179" i="1"/>
  <c r="K1179" i="1" s="1"/>
  <c r="E1179" i="1" s="1"/>
  <c r="I1180" i="1"/>
  <c r="T1552" i="1"/>
  <c r="L1178" i="1" l="1"/>
  <c r="G1178" i="1"/>
  <c r="D1179" i="1"/>
  <c r="F1179" i="1" s="1"/>
  <c r="N1176" i="1"/>
  <c r="O1175" i="1"/>
  <c r="P1175" i="1" s="1"/>
  <c r="X1175" i="1" s="1"/>
  <c r="B1175" i="1" s="1"/>
  <c r="Z1231" i="1"/>
  <c r="C1231" i="1"/>
  <c r="J1180" i="1"/>
  <c r="K1180" i="1" s="1"/>
  <c r="E1180" i="1" s="1"/>
  <c r="M1180" i="1"/>
  <c r="I1181" i="1"/>
  <c r="A1232" i="1"/>
  <c r="Q1232" i="1" s="1"/>
  <c r="R1232" i="1" s="1"/>
  <c r="S1232" i="1" s="1"/>
  <c r="H1231" i="1"/>
  <c r="U1179" i="1"/>
  <c r="W1179" i="1" s="1"/>
  <c r="T1553" i="1"/>
  <c r="L1179" i="1" l="1"/>
  <c r="G1179" i="1"/>
  <c r="D1180" i="1"/>
  <c r="F1180" i="1" s="1"/>
  <c r="N1177" i="1"/>
  <c r="O1176" i="1"/>
  <c r="P1176" i="1" s="1"/>
  <c r="X1176" i="1" s="1"/>
  <c r="B1176" i="1" s="1"/>
  <c r="T1554" i="1"/>
  <c r="J1181" i="1"/>
  <c r="K1181" i="1" s="1"/>
  <c r="E1181" i="1" s="1"/>
  <c r="M1181" i="1"/>
  <c r="I1182" i="1"/>
  <c r="U1180" i="1"/>
  <c r="W1180" i="1" s="1"/>
  <c r="Z1232" i="1"/>
  <c r="C1232" i="1"/>
  <c r="H1232" i="1"/>
  <c r="A1233" i="1"/>
  <c r="Q1233" i="1" s="1"/>
  <c r="R1233" i="1" s="1"/>
  <c r="S1233" i="1" s="1"/>
  <c r="G1180" i="1" l="1"/>
  <c r="L1180" i="1"/>
  <c r="D1181" i="1"/>
  <c r="F1181" i="1" s="1"/>
  <c r="O1177" i="1"/>
  <c r="P1177" i="1" s="1"/>
  <c r="X1177" i="1" s="1"/>
  <c r="B1177" i="1" s="1"/>
  <c r="N1178" i="1"/>
  <c r="U1181" i="1"/>
  <c r="W1181" i="1" s="1"/>
  <c r="Z1233" i="1"/>
  <c r="C1233" i="1"/>
  <c r="A1234" i="1"/>
  <c r="Q1234" i="1" s="1"/>
  <c r="R1234" i="1" s="1"/>
  <c r="S1234" i="1" s="1"/>
  <c r="H1233" i="1"/>
  <c r="J1182" i="1"/>
  <c r="K1182" i="1" s="1"/>
  <c r="E1182" i="1" s="1"/>
  <c r="M1182" i="1"/>
  <c r="I1183" i="1"/>
  <c r="T1555" i="1"/>
  <c r="L1181" i="1" l="1"/>
  <c r="G1181" i="1"/>
  <c r="D1182" i="1"/>
  <c r="F1182" i="1" s="1"/>
  <c r="O1178" i="1"/>
  <c r="P1178" i="1" s="1"/>
  <c r="X1178" i="1" s="1"/>
  <c r="B1178" i="1" s="1"/>
  <c r="N1179" i="1"/>
  <c r="M1183" i="1"/>
  <c r="J1183" i="1"/>
  <c r="K1183" i="1" s="1"/>
  <c r="E1183" i="1" s="1"/>
  <c r="I1184" i="1"/>
  <c r="Z1234" i="1"/>
  <c r="C1234" i="1"/>
  <c r="T1556" i="1"/>
  <c r="A1235" i="1"/>
  <c r="Q1235" i="1" s="1"/>
  <c r="R1235" i="1" s="1"/>
  <c r="S1235" i="1" s="1"/>
  <c r="H1234" i="1"/>
  <c r="U1182" i="1"/>
  <c r="W1182" i="1" s="1"/>
  <c r="G1182" i="1" l="1"/>
  <c r="L1182" i="1"/>
  <c r="D1183" i="1"/>
  <c r="F1183" i="1" s="1"/>
  <c r="N1180" i="1"/>
  <c r="O1179" i="1"/>
  <c r="P1179" i="1" s="1"/>
  <c r="X1179" i="1" s="1"/>
  <c r="B1179" i="1" s="1"/>
  <c r="C1235" i="1"/>
  <c r="Z1235" i="1"/>
  <c r="J1184" i="1"/>
  <c r="K1184" i="1" s="1"/>
  <c r="E1184" i="1" s="1"/>
  <c r="M1184" i="1"/>
  <c r="I1185" i="1"/>
  <c r="U1183" i="1"/>
  <c r="W1183" i="1" s="1"/>
  <c r="A1236" i="1"/>
  <c r="Q1236" i="1" s="1"/>
  <c r="R1236" i="1" s="1"/>
  <c r="S1236" i="1" s="1"/>
  <c r="H1235" i="1"/>
  <c r="T1557" i="1"/>
  <c r="L1183" i="1" l="1"/>
  <c r="G1183" i="1"/>
  <c r="D1184" i="1"/>
  <c r="F1184" i="1" s="1"/>
  <c r="O1180" i="1"/>
  <c r="P1180" i="1" s="1"/>
  <c r="X1180" i="1" s="1"/>
  <c r="B1180" i="1" s="1"/>
  <c r="N1181" i="1"/>
  <c r="H1236" i="1"/>
  <c r="A1237" i="1"/>
  <c r="Q1237" i="1" s="1"/>
  <c r="R1237" i="1" s="1"/>
  <c r="S1237" i="1" s="1"/>
  <c r="U1184" i="1"/>
  <c r="W1184" i="1" s="1"/>
  <c r="T1558" i="1"/>
  <c r="Z1236" i="1"/>
  <c r="C1236" i="1"/>
  <c r="J1185" i="1"/>
  <c r="K1185" i="1" s="1"/>
  <c r="E1185" i="1" s="1"/>
  <c r="M1185" i="1"/>
  <c r="I1186" i="1"/>
  <c r="L1184" i="1" l="1"/>
  <c r="G1184" i="1"/>
  <c r="D1185" i="1"/>
  <c r="F1185" i="1" s="1"/>
  <c r="N1182" i="1"/>
  <c r="O1181" i="1"/>
  <c r="P1181" i="1" s="1"/>
  <c r="X1181" i="1" s="1"/>
  <c r="B1181" i="1" s="1"/>
  <c r="Z1237" i="1"/>
  <c r="C1237" i="1"/>
  <c r="U1185" i="1"/>
  <c r="W1185" i="1" s="1"/>
  <c r="A1238" i="1"/>
  <c r="Q1238" i="1" s="1"/>
  <c r="R1238" i="1" s="1"/>
  <c r="S1238" i="1" s="1"/>
  <c r="H1237" i="1"/>
  <c r="J1186" i="1"/>
  <c r="K1186" i="1" s="1"/>
  <c r="E1186" i="1" s="1"/>
  <c r="M1186" i="1"/>
  <c r="I1187" i="1"/>
  <c r="T1559" i="1"/>
  <c r="L1185" i="1" l="1"/>
  <c r="G1185" i="1"/>
  <c r="D1186" i="1"/>
  <c r="F1186" i="1" s="1"/>
  <c r="N1183" i="1"/>
  <c r="O1182" i="1"/>
  <c r="P1182" i="1" s="1"/>
  <c r="X1182" i="1" s="1"/>
  <c r="B1182" i="1" s="1"/>
  <c r="M1187" i="1"/>
  <c r="J1187" i="1"/>
  <c r="K1187" i="1" s="1"/>
  <c r="E1187" i="1" s="1"/>
  <c r="I1188" i="1"/>
  <c r="A1239" i="1"/>
  <c r="Q1239" i="1" s="1"/>
  <c r="R1239" i="1" s="1"/>
  <c r="S1239" i="1" s="1"/>
  <c r="H1238" i="1"/>
  <c r="U1186" i="1"/>
  <c r="W1186" i="1" s="1"/>
  <c r="T1560" i="1"/>
  <c r="Z1238" i="1"/>
  <c r="C1238" i="1"/>
  <c r="L1186" i="1" l="1"/>
  <c r="G1186" i="1"/>
  <c r="D1187" i="1"/>
  <c r="F1187" i="1" s="1"/>
  <c r="N1184" i="1"/>
  <c r="O1183" i="1"/>
  <c r="P1183" i="1" s="1"/>
  <c r="X1183" i="1" s="1"/>
  <c r="B1183" i="1" s="1"/>
  <c r="T1561" i="1"/>
  <c r="J1188" i="1"/>
  <c r="K1188" i="1" s="1"/>
  <c r="E1188" i="1" s="1"/>
  <c r="M1188" i="1"/>
  <c r="I1189" i="1"/>
  <c r="U1187" i="1"/>
  <c r="W1187" i="1" s="1"/>
  <c r="Z1239" i="1"/>
  <c r="C1239" i="1"/>
  <c r="A1240" i="1"/>
  <c r="Q1240" i="1" s="1"/>
  <c r="R1240" i="1" s="1"/>
  <c r="S1240" i="1" s="1"/>
  <c r="H1239" i="1"/>
  <c r="L1187" i="1" l="1"/>
  <c r="G1187" i="1"/>
  <c r="D1188" i="1"/>
  <c r="F1188" i="1" s="1"/>
  <c r="N1185" i="1"/>
  <c r="O1184" i="1"/>
  <c r="P1184" i="1" s="1"/>
  <c r="X1184" i="1" s="1"/>
  <c r="B1184" i="1" s="1"/>
  <c r="Z1240" i="1"/>
  <c r="C1240" i="1"/>
  <c r="J1189" i="1"/>
  <c r="K1189" i="1" s="1"/>
  <c r="E1189" i="1" s="1"/>
  <c r="M1189" i="1"/>
  <c r="I1190" i="1"/>
  <c r="T1562" i="1"/>
  <c r="H1240" i="1"/>
  <c r="A1241" i="1"/>
  <c r="Q1241" i="1" s="1"/>
  <c r="R1241" i="1" s="1"/>
  <c r="S1241" i="1" s="1"/>
  <c r="U1188" i="1"/>
  <c r="W1188" i="1" s="1"/>
  <c r="L1188" i="1" l="1"/>
  <c r="G1188" i="1"/>
  <c r="D1189" i="1"/>
  <c r="F1189" i="1" s="1"/>
  <c r="N1186" i="1"/>
  <c r="O1185" i="1"/>
  <c r="P1185" i="1" s="1"/>
  <c r="X1185" i="1" s="1"/>
  <c r="B1185" i="1" s="1"/>
  <c r="A1242" i="1"/>
  <c r="Q1242" i="1" s="1"/>
  <c r="R1242" i="1" s="1"/>
  <c r="S1242" i="1" s="1"/>
  <c r="H1241" i="1"/>
  <c r="T1563" i="1"/>
  <c r="J1190" i="1"/>
  <c r="K1190" i="1" s="1"/>
  <c r="E1190" i="1" s="1"/>
  <c r="M1190" i="1"/>
  <c r="I1191" i="1"/>
  <c r="Z1241" i="1"/>
  <c r="C1241" i="1"/>
  <c r="U1189" i="1"/>
  <c r="W1189" i="1" s="1"/>
  <c r="L1189" i="1" l="1"/>
  <c r="G1189" i="1"/>
  <c r="D1190" i="1"/>
  <c r="F1190" i="1" s="1"/>
  <c r="N1187" i="1"/>
  <c r="O1186" i="1"/>
  <c r="P1186" i="1" s="1"/>
  <c r="X1186" i="1" s="1"/>
  <c r="B1186" i="1" s="1"/>
  <c r="U1190" i="1"/>
  <c r="W1190" i="1" s="1"/>
  <c r="A1243" i="1"/>
  <c r="Q1243" i="1" s="1"/>
  <c r="R1243" i="1" s="1"/>
  <c r="S1243" i="1" s="1"/>
  <c r="H1242" i="1"/>
  <c r="M1191" i="1"/>
  <c r="J1191" i="1"/>
  <c r="K1191" i="1" s="1"/>
  <c r="E1191" i="1" s="1"/>
  <c r="I1192" i="1"/>
  <c r="T1564" i="1"/>
  <c r="Z1242" i="1"/>
  <c r="C1242" i="1"/>
  <c r="L1190" i="1" l="1"/>
  <c r="G1190" i="1"/>
  <c r="D1191" i="1"/>
  <c r="F1191" i="1" s="1"/>
  <c r="O1187" i="1"/>
  <c r="P1187" i="1" s="1"/>
  <c r="X1187" i="1" s="1"/>
  <c r="B1187" i="1" s="1"/>
  <c r="N1188" i="1"/>
  <c r="C1243" i="1"/>
  <c r="Z1243" i="1"/>
  <c r="U1191" i="1"/>
  <c r="W1191" i="1" s="1"/>
  <c r="J1192" i="1"/>
  <c r="K1192" i="1" s="1"/>
  <c r="E1192" i="1" s="1"/>
  <c r="M1192" i="1"/>
  <c r="I1193" i="1"/>
  <c r="A1244" i="1"/>
  <c r="Q1244" i="1" s="1"/>
  <c r="R1244" i="1" s="1"/>
  <c r="S1244" i="1" s="1"/>
  <c r="H1243" i="1"/>
  <c r="T1565" i="1"/>
  <c r="L1191" i="1" l="1"/>
  <c r="G1191" i="1"/>
  <c r="D1192" i="1"/>
  <c r="F1192" i="1" s="1"/>
  <c r="N1189" i="1"/>
  <c r="O1188" i="1"/>
  <c r="P1188" i="1" s="1"/>
  <c r="X1188" i="1" s="1"/>
  <c r="B1188" i="1" s="1"/>
  <c r="U1192" i="1"/>
  <c r="W1192" i="1" s="1"/>
  <c r="Z1244" i="1"/>
  <c r="C1244" i="1"/>
  <c r="T1566" i="1"/>
  <c r="H1244" i="1"/>
  <c r="A1245" i="1"/>
  <c r="Q1245" i="1" s="1"/>
  <c r="R1245" i="1" s="1"/>
  <c r="S1245" i="1" s="1"/>
  <c r="J1193" i="1"/>
  <c r="K1193" i="1" s="1"/>
  <c r="E1193" i="1" s="1"/>
  <c r="M1193" i="1"/>
  <c r="I1194" i="1"/>
  <c r="L1192" i="1" l="1"/>
  <c r="D1193" i="1"/>
  <c r="F1193" i="1" s="1"/>
  <c r="G1192" i="1"/>
  <c r="O1189" i="1"/>
  <c r="P1189" i="1" s="1"/>
  <c r="X1189" i="1" s="1"/>
  <c r="B1189" i="1" s="1"/>
  <c r="N1190" i="1"/>
  <c r="Z1245" i="1"/>
  <c r="C1245" i="1"/>
  <c r="U1193" i="1"/>
  <c r="W1193" i="1" s="1"/>
  <c r="T1567" i="1"/>
  <c r="J1194" i="1"/>
  <c r="K1194" i="1" s="1"/>
  <c r="E1194" i="1" s="1"/>
  <c r="M1194" i="1"/>
  <c r="I1195" i="1"/>
  <c r="A1246" i="1"/>
  <c r="Q1246" i="1" s="1"/>
  <c r="R1246" i="1" s="1"/>
  <c r="S1246" i="1" s="1"/>
  <c r="H1245" i="1"/>
  <c r="G1193" i="1" l="1"/>
  <c r="D1194" i="1"/>
  <c r="F1194" i="1" s="1"/>
  <c r="O1190" i="1"/>
  <c r="P1190" i="1" s="1"/>
  <c r="X1190" i="1" s="1"/>
  <c r="B1190" i="1" s="1"/>
  <c r="N1191" i="1"/>
  <c r="L1193" i="1"/>
  <c r="Z1246" i="1"/>
  <c r="C1246" i="1"/>
  <c r="T1568" i="1"/>
  <c r="U1194" i="1"/>
  <c r="W1194" i="1" s="1"/>
  <c r="A1247" i="1"/>
  <c r="Q1247" i="1" s="1"/>
  <c r="R1247" i="1" s="1"/>
  <c r="S1247" i="1" s="1"/>
  <c r="H1246" i="1"/>
  <c r="M1195" i="1"/>
  <c r="J1195" i="1"/>
  <c r="K1195" i="1" s="1"/>
  <c r="E1195" i="1" s="1"/>
  <c r="I1196" i="1"/>
  <c r="D1195" i="1" l="1"/>
  <c r="F1195" i="1" s="1"/>
  <c r="G1194" i="1"/>
  <c r="L1194" i="1"/>
  <c r="N1192" i="1"/>
  <c r="O1191" i="1"/>
  <c r="P1191" i="1" s="1"/>
  <c r="X1191" i="1" s="1"/>
  <c r="B1191" i="1" s="1"/>
  <c r="U1195" i="1"/>
  <c r="W1195" i="1" s="1"/>
  <c r="Z1247" i="1"/>
  <c r="C1247" i="1"/>
  <c r="J1196" i="1"/>
  <c r="K1196" i="1" s="1"/>
  <c r="E1196" i="1" s="1"/>
  <c r="M1196" i="1"/>
  <c r="I1197" i="1"/>
  <c r="A1248" i="1"/>
  <c r="Q1248" i="1" s="1"/>
  <c r="R1248" i="1" s="1"/>
  <c r="S1248" i="1" s="1"/>
  <c r="H1247" i="1"/>
  <c r="T1569" i="1"/>
  <c r="L1195" i="1" l="1"/>
  <c r="D1196" i="1"/>
  <c r="F1196" i="1" s="1"/>
  <c r="N1193" i="1"/>
  <c r="O1192" i="1"/>
  <c r="P1192" i="1" s="1"/>
  <c r="X1192" i="1" s="1"/>
  <c r="B1192" i="1" s="1"/>
  <c r="G1195" i="1"/>
  <c r="U1196" i="1"/>
  <c r="W1196" i="1" s="1"/>
  <c r="A1249" i="1"/>
  <c r="Q1249" i="1" s="1"/>
  <c r="R1249" i="1" s="1"/>
  <c r="S1249" i="1" s="1"/>
  <c r="H1248" i="1"/>
  <c r="J1197" i="1"/>
  <c r="K1197" i="1" s="1"/>
  <c r="E1197" i="1" s="1"/>
  <c r="M1197" i="1"/>
  <c r="I1198" i="1"/>
  <c r="T1570" i="1"/>
  <c r="Z1248" i="1"/>
  <c r="C1248" i="1"/>
  <c r="G1196" i="1" l="1"/>
  <c r="L1196" i="1"/>
  <c r="D1197" i="1"/>
  <c r="F1197" i="1" s="1"/>
  <c r="N1194" i="1"/>
  <c r="O1193" i="1"/>
  <c r="P1193" i="1" s="1"/>
  <c r="X1193" i="1" s="1"/>
  <c r="B1193" i="1" s="1"/>
  <c r="Z1249" i="1"/>
  <c r="C1249" i="1"/>
  <c r="T1571" i="1"/>
  <c r="J1198" i="1"/>
  <c r="K1198" i="1" s="1"/>
  <c r="E1198" i="1" s="1"/>
  <c r="M1198" i="1"/>
  <c r="I1199" i="1"/>
  <c r="A1250" i="1"/>
  <c r="Q1250" i="1" s="1"/>
  <c r="R1250" i="1" s="1"/>
  <c r="S1250" i="1" s="1"/>
  <c r="H1249" i="1"/>
  <c r="U1197" i="1"/>
  <c r="W1197" i="1" s="1"/>
  <c r="L1197" i="1" l="1"/>
  <c r="D1198" i="1"/>
  <c r="F1198" i="1" s="1"/>
  <c r="G1197" i="1"/>
  <c r="N1195" i="1"/>
  <c r="O1194" i="1"/>
  <c r="P1194" i="1" s="1"/>
  <c r="X1194" i="1" s="1"/>
  <c r="B1194" i="1" s="1"/>
  <c r="M1199" i="1"/>
  <c r="J1199" i="1"/>
  <c r="K1199" i="1" s="1"/>
  <c r="E1199" i="1" s="1"/>
  <c r="I1200" i="1"/>
  <c r="T1572" i="1"/>
  <c r="U1198" i="1"/>
  <c r="W1198" i="1" s="1"/>
  <c r="Z1250" i="1"/>
  <c r="C1250" i="1"/>
  <c r="H1250" i="1"/>
  <c r="A1251" i="1"/>
  <c r="Q1251" i="1" s="1"/>
  <c r="R1251" i="1" s="1"/>
  <c r="S1251" i="1" s="1"/>
  <c r="L1198" i="1" l="1"/>
  <c r="G1198" i="1"/>
  <c r="D1199" i="1"/>
  <c r="F1199" i="1" s="1"/>
  <c r="N1196" i="1"/>
  <c r="O1195" i="1"/>
  <c r="P1195" i="1" s="1"/>
  <c r="X1195" i="1" s="1"/>
  <c r="B1195" i="1" s="1"/>
  <c r="Z1251" i="1"/>
  <c r="C1251" i="1"/>
  <c r="T1573" i="1"/>
  <c r="J1200" i="1"/>
  <c r="K1200" i="1" s="1"/>
  <c r="E1200" i="1" s="1"/>
  <c r="I1201" i="1"/>
  <c r="U1199" i="1"/>
  <c r="W1199" i="1" s="1"/>
  <c r="A1252" i="1"/>
  <c r="Q1252" i="1" s="1"/>
  <c r="R1252" i="1" s="1"/>
  <c r="S1252" i="1" s="1"/>
  <c r="H1251" i="1"/>
  <c r="L1199" i="1" l="1"/>
  <c r="M1200" i="1" s="1"/>
  <c r="G1199" i="1"/>
  <c r="D1200" i="1"/>
  <c r="F1200" i="1" s="1"/>
  <c r="O1196" i="1"/>
  <c r="P1196" i="1" s="1"/>
  <c r="X1196" i="1" s="1"/>
  <c r="B1196" i="1" s="1"/>
  <c r="N1197" i="1"/>
  <c r="U1200" i="1"/>
  <c r="W1200" i="1" s="1"/>
  <c r="Z1252" i="1"/>
  <c r="C1252" i="1"/>
  <c r="A1253" i="1"/>
  <c r="Q1253" i="1" s="1"/>
  <c r="R1253" i="1" s="1"/>
  <c r="S1253" i="1" s="1"/>
  <c r="H1252" i="1"/>
  <c r="J1201" i="1"/>
  <c r="K1201" i="1" s="1"/>
  <c r="E1201" i="1" s="1"/>
  <c r="I1202" i="1"/>
  <c r="T1574" i="1"/>
  <c r="L1200" i="1" l="1"/>
  <c r="G1200" i="1"/>
  <c r="D1201" i="1"/>
  <c r="F1201" i="1" s="1"/>
  <c r="O1197" i="1"/>
  <c r="P1197" i="1" s="1"/>
  <c r="X1197" i="1" s="1"/>
  <c r="B1197" i="1" s="1"/>
  <c r="N1198" i="1"/>
  <c r="M1201" i="1"/>
  <c r="Z1253" i="1"/>
  <c r="C1253" i="1"/>
  <c r="J1202" i="1"/>
  <c r="K1202" i="1" s="1"/>
  <c r="E1202" i="1" s="1"/>
  <c r="I1203" i="1"/>
  <c r="A1254" i="1"/>
  <c r="Q1254" i="1" s="1"/>
  <c r="R1254" i="1" s="1"/>
  <c r="S1254" i="1" s="1"/>
  <c r="H1253" i="1"/>
  <c r="U1201" i="1"/>
  <c r="W1201" i="1" s="1"/>
  <c r="T1575" i="1"/>
  <c r="L1201" i="1" l="1"/>
  <c r="G1201" i="1"/>
  <c r="O1198" i="1"/>
  <c r="P1198" i="1" s="1"/>
  <c r="X1198" i="1" s="1"/>
  <c r="B1198" i="1" s="1"/>
  <c r="N1199" i="1"/>
  <c r="D1202" i="1"/>
  <c r="F1202" i="1" s="1"/>
  <c r="M1202" i="1"/>
  <c r="M1203" i="1" s="1"/>
  <c r="J1203" i="1"/>
  <c r="K1203" i="1" s="1"/>
  <c r="E1203" i="1" s="1"/>
  <c r="I1204" i="1"/>
  <c r="T1576" i="1"/>
  <c r="U1202" i="1"/>
  <c r="W1202" i="1" s="1"/>
  <c r="Z1254" i="1"/>
  <c r="C1254" i="1"/>
  <c r="H1254" i="1"/>
  <c r="A1255" i="1"/>
  <c r="Q1255" i="1" s="1"/>
  <c r="R1255" i="1" s="1"/>
  <c r="S1255" i="1" s="1"/>
  <c r="L1202" i="1" l="1"/>
  <c r="G1202" i="1"/>
  <c r="D1203" i="1"/>
  <c r="F1203" i="1" s="1"/>
  <c r="O1199" i="1"/>
  <c r="P1199" i="1" s="1"/>
  <c r="X1199" i="1" s="1"/>
  <c r="B1199" i="1" s="1"/>
  <c r="N1200" i="1"/>
  <c r="A1256" i="1"/>
  <c r="Q1256" i="1" s="1"/>
  <c r="R1256" i="1" s="1"/>
  <c r="S1256" i="1" s="1"/>
  <c r="H1255" i="1"/>
  <c r="Z1255" i="1"/>
  <c r="C1255" i="1"/>
  <c r="J1204" i="1"/>
  <c r="K1204" i="1" s="1"/>
  <c r="E1204" i="1" s="1"/>
  <c r="M1204" i="1"/>
  <c r="I1205" i="1"/>
  <c r="U1203" i="1"/>
  <c r="W1203" i="1" s="1"/>
  <c r="T1577" i="1"/>
  <c r="G1203" i="1" l="1"/>
  <c r="L1203" i="1"/>
  <c r="D1204" i="1"/>
  <c r="F1204" i="1" s="1"/>
  <c r="O1200" i="1"/>
  <c r="P1200" i="1" s="1"/>
  <c r="X1200" i="1" s="1"/>
  <c r="B1200" i="1" s="1"/>
  <c r="N1201" i="1"/>
  <c r="U1204" i="1"/>
  <c r="W1204" i="1" s="1"/>
  <c r="Z1256" i="1"/>
  <c r="C1256" i="1"/>
  <c r="J1205" i="1"/>
  <c r="K1205" i="1" s="1"/>
  <c r="E1205" i="1" s="1"/>
  <c r="M1205" i="1"/>
  <c r="I1206" i="1"/>
  <c r="A1257" i="1"/>
  <c r="Q1257" i="1" s="1"/>
  <c r="R1257" i="1" s="1"/>
  <c r="S1257" i="1" s="1"/>
  <c r="H1256" i="1"/>
  <c r="T1578" i="1"/>
  <c r="L1204" i="1" l="1"/>
  <c r="G1204" i="1"/>
  <c r="D1205" i="1"/>
  <c r="F1205" i="1" s="1"/>
  <c r="N1202" i="1"/>
  <c r="O1201" i="1"/>
  <c r="P1201" i="1" s="1"/>
  <c r="X1201" i="1" s="1"/>
  <c r="B1201" i="1" s="1"/>
  <c r="T1579" i="1"/>
  <c r="C1257" i="1"/>
  <c r="Z1257" i="1"/>
  <c r="U1205" i="1"/>
  <c r="W1205" i="1" s="1"/>
  <c r="A1258" i="1"/>
  <c r="Q1258" i="1" s="1"/>
  <c r="R1258" i="1" s="1"/>
  <c r="S1258" i="1" s="1"/>
  <c r="H1257" i="1"/>
  <c r="J1206" i="1"/>
  <c r="K1206" i="1" s="1"/>
  <c r="E1206" i="1" s="1"/>
  <c r="M1206" i="1"/>
  <c r="I1207" i="1"/>
  <c r="G1205" i="1" l="1"/>
  <c r="D1206" i="1"/>
  <c r="F1206" i="1" s="1"/>
  <c r="O1202" i="1"/>
  <c r="P1202" i="1" s="1"/>
  <c r="X1202" i="1" s="1"/>
  <c r="B1202" i="1" s="1"/>
  <c r="N1203" i="1"/>
  <c r="L1205" i="1"/>
  <c r="U1206" i="1"/>
  <c r="W1206" i="1" s="1"/>
  <c r="Z1258" i="1"/>
  <c r="C1258" i="1"/>
  <c r="J1207" i="1"/>
  <c r="K1207" i="1" s="1"/>
  <c r="E1207" i="1" s="1"/>
  <c r="M1207" i="1"/>
  <c r="I1208" i="1"/>
  <c r="H1258" i="1"/>
  <c r="A1259" i="1"/>
  <c r="Q1259" i="1" s="1"/>
  <c r="R1259" i="1" s="1"/>
  <c r="S1259" i="1" s="1"/>
  <c r="T1580" i="1"/>
  <c r="G1206" i="1" l="1"/>
  <c r="L1206" i="1"/>
  <c r="D1207" i="1"/>
  <c r="F1207" i="1" s="1"/>
  <c r="O1203" i="1"/>
  <c r="P1203" i="1" s="1"/>
  <c r="X1203" i="1" s="1"/>
  <c r="B1203" i="1" s="1"/>
  <c r="N1204" i="1"/>
  <c r="U1207" i="1"/>
  <c r="W1207" i="1" s="1"/>
  <c r="T1581" i="1"/>
  <c r="Z1259" i="1"/>
  <c r="C1259" i="1"/>
  <c r="A1260" i="1"/>
  <c r="Q1260" i="1" s="1"/>
  <c r="R1260" i="1" s="1"/>
  <c r="S1260" i="1" s="1"/>
  <c r="H1259" i="1"/>
  <c r="J1208" i="1"/>
  <c r="K1208" i="1" s="1"/>
  <c r="E1208" i="1" s="1"/>
  <c r="M1208" i="1"/>
  <c r="I1209" i="1"/>
  <c r="L1207" i="1" l="1"/>
  <c r="D1208" i="1"/>
  <c r="F1208" i="1" s="1"/>
  <c r="O1204" i="1"/>
  <c r="P1204" i="1" s="1"/>
  <c r="X1204" i="1" s="1"/>
  <c r="B1204" i="1" s="1"/>
  <c r="N1205" i="1"/>
  <c r="G1207" i="1"/>
  <c r="Z1260" i="1"/>
  <c r="C1260" i="1"/>
  <c r="T1582" i="1"/>
  <c r="M1209" i="1"/>
  <c r="J1209" i="1"/>
  <c r="K1209" i="1" s="1"/>
  <c r="E1209" i="1" s="1"/>
  <c r="I1210" i="1"/>
  <c r="A1261" i="1"/>
  <c r="Q1261" i="1" s="1"/>
  <c r="R1261" i="1" s="1"/>
  <c r="S1261" i="1" s="1"/>
  <c r="H1260" i="1"/>
  <c r="U1208" i="1"/>
  <c r="W1208" i="1" s="1"/>
  <c r="G1208" i="1" l="1"/>
  <c r="L1208" i="1"/>
  <c r="D1209" i="1"/>
  <c r="F1209" i="1" s="1"/>
  <c r="N1206" i="1"/>
  <c r="O1205" i="1"/>
  <c r="P1205" i="1" s="1"/>
  <c r="X1205" i="1" s="1"/>
  <c r="B1205" i="1" s="1"/>
  <c r="Z1261" i="1"/>
  <c r="C1261" i="1"/>
  <c r="A1262" i="1"/>
  <c r="Q1262" i="1" s="1"/>
  <c r="R1262" i="1" s="1"/>
  <c r="S1262" i="1" s="1"/>
  <c r="H1261" i="1"/>
  <c r="J1210" i="1"/>
  <c r="K1210" i="1" s="1"/>
  <c r="E1210" i="1" s="1"/>
  <c r="M1210" i="1"/>
  <c r="I1211" i="1"/>
  <c r="U1209" i="1"/>
  <c r="W1209" i="1" s="1"/>
  <c r="T1583" i="1"/>
  <c r="L1209" i="1" l="1"/>
  <c r="D1210" i="1"/>
  <c r="F1210" i="1" s="1"/>
  <c r="G1209" i="1"/>
  <c r="O1206" i="1"/>
  <c r="P1206" i="1" s="1"/>
  <c r="X1206" i="1" s="1"/>
  <c r="B1206" i="1" s="1"/>
  <c r="N1207" i="1"/>
  <c r="U1210" i="1"/>
  <c r="W1210" i="1" s="1"/>
  <c r="T1584" i="1"/>
  <c r="J1211" i="1"/>
  <c r="K1211" i="1" s="1"/>
  <c r="E1211" i="1" s="1"/>
  <c r="M1211" i="1"/>
  <c r="I1212" i="1"/>
  <c r="Z1262" i="1"/>
  <c r="C1262" i="1"/>
  <c r="H1262" i="1"/>
  <c r="A1263" i="1"/>
  <c r="Q1263" i="1" s="1"/>
  <c r="R1263" i="1" s="1"/>
  <c r="S1263" i="1" s="1"/>
  <c r="L1210" i="1" l="1"/>
  <c r="G1210" i="1"/>
  <c r="D1211" i="1"/>
  <c r="F1211" i="1" s="1"/>
  <c r="N1208" i="1"/>
  <c r="O1207" i="1"/>
  <c r="P1207" i="1" s="1"/>
  <c r="X1207" i="1" s="1"/>
  <c r="B1207" i="1" s="1"/>
  <c r="Z1263" i="1"/>
  <c r="C1263" i="1"/>
  <c r="J1212" i="1"/>
  <c r="K1212" i="1" s="1"/>
  <c r="E1212" i="1" s="1"/>
  <c r="M1212" i="1"/>
  <c r="I1213" i="1"/>
  <c r="A1264" i="1"/>
  <c r="Q1264" i="1" s="1"/>
  <c r="R1264" i="1" s="1"/>
  <c r="S1264" i="1" s="1"/>
  <c r="H1263" i="1"/>
  <c r="T1585" i="1"/>
  <c r="U1211" i="1"/>
  <c r="W1211" i="1" s="1"/>
  <c r="L1211" i="1" l="1"/>
  <c r="G1211" i="1"/>
  <c r="D1212" i="1"/>
  <c r="F1212" i="1" s="1"/>
  <c r="N1209" i="1"/>
  <c r="O1208" i="1"/>
  <c r="P1208" i="1" s="1"/>
  <c r="X1208" i="1" s="1"/>
  <c r="B1208" i="1" s="1"/>
  <c r="T1586" i="1"/>
  <c r="U1212" i="1"/>
  <c r="W1212" i="1" s="1"/>
  <c r="A1265" i="1"/>
  <c r="Q1265" i="1" s="1"/>
  <c r="R1265" i="1" s="1"/>
  <c r="S1265" i="1" s="1"/>
  <c r="H1264" i="1"/>
  <c r="Z1264" i="1"/>
  <c r="C1264" i="1"/>
  <c r="M1213" i="1"/>
  <c r="J1213" i="1"/>
  <c r="K1213" i="1" s="1"/>
  <c r="E1213" i="1" s="1"/>
  <c r="I1214" i="1"/>
  <c r="L1212" i="1" l="1"/>
  <c r="G1212" i="1"/>
  <c r="D1213" i="1"/>
  <c r="F1213" i="1" s="1"/>
  <c r="O1209" i="1"/>
  <c r="P1209" i="1" s="1"/>
  <c r="X1209" i="1" s="1"/>
  <c r="B1209" i="1" s="1"/>
  <c r="N1210" i="1"/>
  <c r="C1265" i="1"/>
  <c r="Z1265" i="1"/>
  <c r="U1213" i="1"/>
  <c r="W1213" i="1" s="1"/>
  <c r="J1214" i="1"/>
  <c r="K1214" i="1" s="1"/>
  <c r="E1214" i="1" s="1"/>
  <c r="M1214" i="1"/>
  <c r="I1215" i="1"/>
  <c r="A1266" i="1"/>
  <c r="Q1266" i="1" s="1"/>
  <c r="R1266" i="1" s="1"/>
  <c r="S1266" i="1" s="1"/>
  <c r="H1265" i="1"/>
  <c r="T1587" i="1"/>
  <c r="D1214" i="1" l="1"/>
  <c r="F1214" i="1" s="1"/>
  <c r="G1213" i="1"/>
  <c r="L1213" i="1"/>
  <c r="O1210" i="1"/>
  <c r="P1210" i="1" s="1"/>
  <c r="X1210" i="1" s="1"/>
  <c r="B1210" i="1" s="1"/>
  <c r="N1211" i="1"/>
  <c r="U1214" i="1"/>
  <c r="W1214" i="1" s="1"/>
  <c r="H1266" i="1"/>
  <c r="A1267" i="1"/>
  <c r="Q1267" i="1" s="1"/>
  <c r="R1267" i="1" s="1"/>
  <c r="S1267" i="1" s="1"/>
  <c r="T1588" i="1"/>
  <c r="J1215" i="1"/>
  <c r="K1215" i="1" s="1"/>
  <c r="E1215" i="1" s="1"/>
  <c r="M1215" i="1"/>
  <c r="I1216" i="1"/>
  <c r="Z1266" i="1"/>
  <c r="C1266" i="1"/>
  <c r="L1214" i="1" l="1"/>
  <c r="G1214" i="1"/>
  <c r="D1215" i="1"/>
  <c r="F1215" i="1" s="1"/>
  <c r="O1211" i="1"/>
  <c r="P1211" i="1" s="1"/>
  <c r="X1211" i="1" s="1"/>
  <c r="B1211" i="1" s="1"/>
  <c r="N1212" i="1"/>
  <c r="U1215" i="1"/>
  <c r="W1215" i="1" s="1"/>
  <c r="J1216" i="1"/>
  <c r="K1216" i="1" s="1"/>
  <c r="E1216" i="1" s="1"/>
  <c r="M1216" i="1"/>
  <c r="I1217" i="1"/>
  <c r="Z1267" i="1"/>
  <c r="C1267" i="1"/>
  <c r="T1589" i="1"/>
  <c r="A1268" i="1"/>
  <c r="Q1268" i="1" s="1"/>
  <c r="R1268" i="1" s="1"/>
  <c r="S1268" i="1" s="1"/>
  <c r="H1267" i="1"/>
  <c r="L1215" i="1" l="1"/>
  <c r="G1215" i="1"/>
  <c r="D1216" i="1"/>
  <c r="F1216" i="1" s="1"/>
  <c r="N1213" i="1"/>
  <c r="O1212" i="1"/>
  <c r="P1212" i="1" s="1"/>
  <c r="X1212" i="1" s="1"/>
  <c r="B1212" i="1" s="1"/>
  <c r="Z1268" i="1"/>
  <c r="C1268" i="1"/>
  <c r="T1590" i="1"/>
  <c r="A1269" i="1"/>
  <c r="Q1269" i="1" s="1"/>
  <c r="R1269" i="1" s="1"/>
  <c r="S1269" i="1" s="1"/>
  <c r="H1268" i="1"/>
  <c r="M1217" i="1"/>
  <c r="J1217" i="1"/>
  <c r="K1217" i="1" s="1"/>
  <c r="E1217" i="1" s="1"/>
  <c r="I1218" i="1"/>
  <c r="U1216" i="1"/>
  <c r="W1216" i="1" s="1"/>
  <c r="L1216" i="1" l="1"/>
  <c r="G1216" i="1"/>
  <c r="D1217" i="1"/>
  <c r="F1217" i="1" s="1"/>
  <c r="N1214" i="1"/>
  <c r="O1213" i="1"/>
  <c r="P1213" i="1" s="1"/>
  <c r="X1213" i="1" s="1"/>
  <c r="B1213" i="1" s="1"/>
  <c r="J1218" i="1"/>
  <c r="K1218" i="1" s="1"/>
  <c r="E1218" i="1" s="1"/>
  <c r="M1218" i="1"/>
  <c r="I1219" i="1"/>
  <c r="Z1269" i="1"/>
  <c r="C1269" i="1"/>
  <c r="U1217" i="1"/>
  <c r="W1217" i="1" s="1"/>
  <c r="A1270" i="1"/>
  <c r="Q1270" i="1" s="1"/>
  <c r="R1270" i="1" s="1"/>
  <c r="S1270" i="1" s="1"/>
  <c r="H1269" i="1"/>
  <c r="T1591" i="1"/>
  <c r="G1217" i="1" l="1"/>
  <c r="L1217" i="1"/>
  <c r="D1218" i="1"/>
  <c r="F1218" i="1" s="1"/>
  <c r="O1214" i="1"/>
  <c r="P1214" i="1" s="1"/>
  <c r="X1214" i="1" s="1"/>
  <c r="B1214" i="1" s="1"/>
  <c r="N1215" i="1"/>
  <c r="T1592" i="1"/>
  <c r="H1270" i="1"/>
  <c r="A1271" i="1"/>
  <c r="Q1271" i="1" s="1"/>
  <c r="R1271" i="1" s="1"/>
  <c r="S1271" i="1" s="1"/>
  <c r="J1219" i="1"/>
  <c r="K1219" i="1" s="1"/>
  <c r="E1219" i="1" s="1"/>
  <c r="M1219" i="1"/>
  <c r="I1220" i="1"/>
  <c r="U1218" i="1"/>
  <c r="W1218" i="1" s="1"/>
  <c r="Z1270" i="1"/>
  <c r="C1270" i="1"/>
  <c r="L1218" i="1" l="1"/>
  <c r="D1219" i="1"/>
  <c r="F1219" i="1" s="1"/>
  <c r="N1216" i="1"/>
  <c r="O1215" i="1"/>
  <c r="P1215" i="1" s="1"/>
  <c r="X1215" i="1" s="1"/>
  <c r="B1215" i="1" s="1"/>
  <c r="G1218" i="1"/>
  <c r="J1220" i="1"/>
  <c r="K1220" i="1" s="1"/>
  <c r="E1220" i="1" s="1"/>
  <c r="M1220" i="1"/>
  <c r="I1221" i="1"/>
  <c r="U1219" i="1"/>
  <c r="W1219" i="1" s="1"/>
  <c r="Z1271" i="1"/>
  <c r="C1271" i="1"/>
  <c r="A1272" i="1"/>
  <c r="Q1272" i="1" s="1"/>
  <c r="R1272" i="1" s="1"/>
  <c r="S1272" i="1" s="1"/>
  <c r="H1271" i="1"/>
  <c r="T1593" i="1"/>
  <c r="L1219" i="1" l="1"/>
  <c r="D1220" i="1"/>
  <c r="F1220" i="1" s="1"/>
  <c r="G1219" i="1"/>
  <c r="O1216" i="1"/>
  <c r="P1216" i="1" s="1"/>
  <c r="X1216" i="1" s="1"/>
  <c r="B1216" i="1" s="1"/>
  <c r="N1217" i="1"/>
  <c r="A1273" i="1"/>
  <c r="Q1273" i="1" s="1"/>
  <c r="R1273" i="1" s="1"/>
  <c r="S1273" i="1" s="1"/>
  <c r="H1272" i="1"/>
  <c r="U1220" i="1"/>
  <c r="W1220" i="1" s="1"/>
  <c r="T1594" i="1"/>
  <c r="Z1272" i="1"/>
  <c r="C1272" i="1"/>
  <c r="M1221" i="1"/>
  <c r="J1221" i="1"/>
  <c r="K1221" i="1" s="1"/>
  <c r="E1221" i="1" s="1"/>
  <c r="I1222" i="1"/>
  <c r="L1220" i="1" l="1"/>
  <c r="G1220" i="1"/>
  <c r="D1221" i="1"/>
  <c r="F1221" i="1" s="1"/>
  <c r="N1218" i="1"/>
  <c r="O1217" i="1"/>
  <c r="P1217" i="1" s="1"/>
  <c r="X1217" i="1" s="1"/>
  <c r="B1217" i="1" s="1"/>
  <c r="C1273" i="1"/>
  <c r="Z1273" i="1"/>
  <c r="U1221" i="1"/>
  <c r="W1221" i="1" s="1"/>
  <c r="J1222" i="1"/>
  <c r="K1222" i="1" s="1"/>
  <c r="E1222" i="1" s="1"/>
  <c r="M1222" i="1"/>
  <c r="I1223" i="1"/>
  <c r="A1274" i="1"/>
  <c r="Q1274" i="1" s="1"/>
  <c r="R1274" i="1" s="1"/>
  <c r="S1274" i="1" s="1"/>
  <c r="H1273" i="1"/>
  <c r="T1595" i="1"/>
  <c r="L1221" i="1" l="1"/>
  <c r="G1221" i="1"/>
  <c r="D1222" i="1"/>
  <c r="F1222" i="1" s="1"/>
  <c r="N1219" i="1"/>
  <c r="O1218" i="1"/>
  <c r="P1218" i="1" s="1"/>
  <c r="X1218" i="1" s="1"/>
  <c r="B1218" i="1" s="1"/>
  <c r="Z1274" i="1"/>
  <c r="C1274" i="1"/>
  <c r="U1222" i="1"/>
  <c r="W1222" i="1" s="1"/>
  <c r="H1274" i="1"/>
  <c r="A1275" i="1"/>
  <c r="Q1275" i="1" s="1"/>
  <c r="R1275" i="1" s="1"/>
  <c r="S1275" i="1" s="1"/>
  <c r="T1596" i="1"/>
  <c r="J1223" i="1"/>
  <c r="K1223" i="1" s="1"/>
  <c r="E1223" i="1" s="1"/>
  <c r="M1223" i="1"/>
  <c r="I1224" i="1"/>
  <c r="G1222" i="1" l="1"/>
  <c r="D1223" i="1"/>
  <c r="F1223" i="1" s="1"/>
  <c r="O1219" i="1"/>
  <c r="P1219" i="1" s="1"/>
  <c r="X1219" i="1" s="1"/>
  <c r="B1219" i="1" s="1"/>
  <c r="N1220" i="1"/>
  <c r="L1222" i="1"/>
  <c r="U1223" i="1"/>
  <c r="W1223" i="1" s="1"/>
  <c r="Z1275" i="1"/>
  <c r="C1275" i="1"/>
  <c r="J1224" i="1"/>
  <c r="K1224" i="1" s="1"/>
  <c r="E1224" i="1" s="1"/>
  <c r="M1224" i="1"/>
  <c r="I1225" i="1"/>
  <c r="T1597" i="1"/>
  <c r="A1276" i="1"/>
  <c r="Q1276" i="1" s="1"/>
  <c r="R1276" i="1" s="1"/>
  <c r="S1276" i="1" s="1"/>
  <c r="H1275" i="1"/>
  <c r="L1223" i="1" l="1"/>
  <c r="G1223" i="1"/>
  <c r="D1224" i="1"/>
  <c r="F1224" i="1" s="1"/>
  <c r="O1220" i="1"/>
  <c r="P1220" i="1" s="1"/>
  <c r="X1220" i="1" s="1"/>
  <c r="B1220" i="1" s="1"/>
  <c r="N1221" i="1"/>
  <c r="Z1276" i="1"/>
  <c r="C1276" i="1"/>
  <c r="M1225" i="1"/>
  <c r="J1225" i="1"/>
  <c r="K1225" i="1" s="1"/>
  <c r="E1225" i="1" s="1"/>
  <c r="I1226" i="1"/>
  <c r="A1277" i="1"/>
  <c r="Q1277" i="1" s="1"/>
  <c r="R1277" i="1" s="1"/>
  <c r="S1277" i="1" s="1"/>
  <c r="H1276" i="1"/>
  <c r="U1224" i="1"/>
  <c r="W1224" i="1" s="1"/>
  <c r="T1598" i="1"/>
  <c r="L1224" i="1" l="1"/>
  <c r="D1225" i="1"/>
  <c r="F1225" i="1" s="1"/>
  <c r="O1221" i="1"/>
  <c r="P1221" i="1" s="1"/>
  <c r="X1221" i="1" s="1"/>
  <c r="B1221" i="1" s="1"/>
  <c r="N1222" i="1"/>
  <c r="G1224" i="1"/>
  <c r="J1226" i="1"/>
  <c r="K1226" i="1" s="1"/>
  <c r="E1226" i="1" s="1"/>
  <c r="M1226" i="1"/>
  <c r="I1227" i="1"/>
  <c r="T1599" i="1"/>
  <c r="U1225" i="1"/>
  <c r="W1225" i="1" s="1"/>
  <c r="Z1277" i="1"/>
  <c r="C1277" i="1"/>
  <c r="A1278" i="1"/>
  <c r="Q1278" i="1" s="1"/>
  <c r="R1278" i="1" s="1"/>
  <c r="S1278" i="1" s="1"/>
  <c r="H1277" i="1"/>
  <c r="L1225" i="1" l="1"/>
  <c r="D1226" i="1"/>
  <c r="F1226" i="1" s="1"/>
  <c r="G1225" i="1"/>
  <c r="N1223" i="1"/>
  <c r="O1222" i="1"/>
  <c r="P1222" i="1" s="1"/>
  <c r="X1222" i="1" s="1"/>
  <c r="B1222" i="1" s="1"/>
  <c r="J1227" i="1"/>
  <c r="K1227" i="1" s="1"/>
  <c r="E1227" i="1" s="1"/>
  <c r="M1227" i="1"/>
  <c r="I1228" i="1"/>
  <c r="Z1278" i="1"/>
  <c r="C1278" i="1"/>
  <c r="T1600" i="1"/>
  <c r="U1226" i="1"/>
  <c r="W1226" i="1" s="1"/>
  <c r="H1278" i="1"/>
  <c r="A1279" i="1"/>
  <c r="Q1279" i="1" s="1"/>
  <c r="R1279" i="1" s="1"/>
  <c r="S1279" i="1" s="1"/>
  <c r="L1226" i="1" l="1"/>
  <c r="G1226" i="1"/>
  <c r="D1227" i="1"/>
  <c r="F1227" i="1" s="1"/>
  <c r="O1223" i="1"/>
  <c r="P1223" i="1" s="1"/>
  <c r="X1223" i="1" s="1"/>
  <c r="B1223" i="1" s="1"/>
  <c r="N1224" i="1"/>
  <c r="Z1279" i="1"/>
  <c r="C1279" i="1"/>
  <c r="J1228" i="1"/>
  <c r="K1228" i="1" s="1"/>
  <c r="E1228" i="1" s="1"/>
  <c r="M1228" i="1"/>
  <c r="I1229" i="1"/>
  <c r="A1280" i="1"/>
  <c r="Q1280" i="1" s="1"/>
  <c r="R1280" i="1" s="1"/>
  <c r="S1280" i="1" s="1"/>
  <c r="H1279" i="1"/>
  <c r="U1227" i="1"/>
  <c r="W1227" i="1" s="1"/>
  <c r="T1601" i="1"/>
  <c r="G1227" i="1" l="1"/>
  <c r="L1227" i="1"/>
  <c r="D1228" i="1"/>
  <c r="F1228" i="1" s="1"/>
  <c r="N1225" i="1"/>
  <c r="O1224" i="1"/>
  <c r="P1224" i="1" s="1"/>
  <c r="X1224" i="1" s="1"/>
  <c r="B1224" i="1" s="1"/>
  <c r="M1229" i="1"/>
  <c r="J1229" i="1"/>
  <c r="K1229" i="1" s="1"/>
  <c r="E1229" i="1" s="1"/>
  <c r="I1230" i="1"/>
  <c r="Z1280" i="1"/>
  <c r="C1280" i="1"/>
  <c r="U1228" i="1"/>
  <c r="W1228" i="1" s="1"/>
  <c r="A1281" i="1"/>
  <c r="Q1281" i="1" s="1"/>
  <c r="R1281" i="1" s="1"/>
  <c r="S1281" i="1" s="1"/>
  <c r="H1280" i="1"/>
  <c r="T1602" i="1"/>
  <c r="L1228" i="1" l="1"/>
  <c r="G1228" i="1"/>
  <c r="D1229" i="1"/>
  <c r="F1229" i="1" s="1"/>
  <c r="O1225" i="1"/>
  <c r="P1225" i="1" s="1"/>
  <c r="X1225" i="1" s="1"/>
  <c r="B1225" i="1" s="1"/>
  <c r="N1226" i="1"/>
  <c r="A1282" i="1"/>
  <c r="Q1282" i="1" s="1"/>
  <c r="R1282" i="1" s="1"/>
  <c r="S1282" i="1" s="1"/>
  <c r="H1281" i="1"/>
  <c r="J1230" i="1"/>
  <c r="K1230" i="1" s="1"/>
  <c r="E1230" i="1" s="1"/>
  <c r="M1230" i="1"/>
  <c r="I1231" i="1"/>
  <c r="U1229" i="1"/>
  <c r="W1229" i="1" s="1"/>
  <c r="T1603" i="1"/>
  <c r="C1281" i="1"/>
  <c r="Z1281" i="1"/>
  <c r="L1229" i="1" l="1"/>
  <c r="G1229" i="1"/>
  <c r="D1230" i="1"/>
  <c r="F1230" i="1" s="1"/>
  <c r="O1226" i="1"/>
  <c r="P1226" i="1" s="1"/>
  <c r="X1226" i="1" s="1"/>
  <c r="B1226" i="1" s="1"/>
  <c r="N1227" i="1"/>
  <c r="J1231" i="1"/>
  <c r="K1231" i="1" s="1"/>
  <c r="E1231" i="1" s="1"/>
  <c r="I1232" i="1"/>
  <c r="Z1282" i="1"/>
  <c r="C1282" i="1"/>
  <c r="T1604" i="1"/>
  <c r="H1282" i="1"/>
  <c r="A1283" i="1"/>
  <c r="Q1283" i="1" s="1"/>
  <c r="R1283" i="1" s="1"/>
  <c r="S1283" i="1" s="1"/>
  <c r="U1230" i="1"/>
  <c r="W1230" i="1" s="1"/>
  <c r="G1230" i="1" l="1"/>
  <c r="L1230" i="1"/>
  <c r="M1231" i="1" s="1"/>
  <c r="D1231" i="1"/>
  <c r="F1231" i="1" s="1"/>
  <c r="N1228" i="1"/>
  <c r="O1227" i="1"/>
  <c r="P1227" i="1" s="1"/>
  <c r="X1227" i="1" s="1"/>
  <c r="B1227" i="1" s="1"/>
  <c r="Z1283" i="1"/>
  <c r="C1283" i="1"/>
  <c r="J1232" i="1"/>
  <c r="K1232" i="1" s="1"/>
  <c r="E1232" i="1" s="1"/>
  <c r="I1233" i="1"/>
  <c r="T1605" i="1"/>
  <c r="U1231" i="1"/>
  <c r="W1231" i="1" s="1"/>
  <c r="A1284" i="1"/>
  <c r="Q1284" i="1" s="1"/>
  <c r="R1284" i="1" s="1"/>
  <c r="S1284" i="1" s="1"/>
  <c r="H1283" i="1"/>
  <c r="L1231" i="1" l="1"/>
  <c r="G1231" i="1"/>
  <c r="D1232" i="1"/>
  <c r="F1232" i="1" s="1"/>
  <c r="N1229" i="1"/>
  <c r="O1228" i="1"/>
  <c r="P1228" i="1" s="1"/>
  <c r="X1228" i="1" s="1"/>
  <c r="B1228" i="1" s="1"/>
  <c r="J1233" i="1"/>
  <c r="K1233" i="1" s="1"/>
  <c r="E1233" i="1" s="1"/>
  <c r="I1234" i="1"/>
  <c r="Z1284" i="1"/>
  <c r="C1284" i="1"/>
  <c r="A1285" i="1"/>
  <c r="Q1285" i="1" s="1"/>
  <c r="R1285" i="1" s="1"/>
  <c r="S1285" i="1" s="1"/>
  <c r="H1284" i="1"/>
  <c r="M1232" i="1"/>
  <c r="U1232" i="1"/>
  <c r="W1232" i="1" s="1"/>
  <c r="T1606" i="1"/>
  <c r="L1232" i="1" l="1"/>
  <c r="G1232" i="1"/>
  <c r="D1233" i="1"/>
  <c r="F1233" i="1" s="1"/>
  <c r="O1229" i="1"/>
  <c r="P1229" i="1" s="1"/>
  <c r="X1229" i="1" s="1"/>
  <c r="B1229" i="1" s="1"/>
  <c r="N1230" i="1"/>
  <c r="U1233" i="1"/>
  <c r="W1233" i="1" s="1"/>
  <c r="Z1285" i="1"/>
  <c r="C1285" i="1"/>
  <c r="A1286" i="1"/>
  <c r="Q1286" i="1" s="1"/>
  <c r="R1286" i="1" s="1"/>
  <c r="S1286" i="1" s="1"/>
  <c r="H1285" i="1"/>
  <c r="M1233" i="1"/>
  <c r="T1607" i="1"/>
  <c r="J1234" i="1"/>
  <c r="K1234" i="1" s="1"/>
  <c r="E1234" i="1" s="1"/>
  <c r="I1235" i="1"/>
  <c r="D1234" i="1" l="1"/>
  <c r="F1234" i="1" s="1"/>
  <c r="G1233" i="1"/>
  <c r="L1233" i="1"/>
  <c r="O1230" i="1"/>
  <c r="P1230" i="1" s="1"/>
  <c r="X1230" i="1" s="1"/>
  <c r="B1230" i="1" s="1"/>
  <c r="N1231" i="1"/>
  <c r="M1234" i="1"/>
  <c r="T1608" i="1"/>
  <c r="H1286" i="1"/>
  <c r="A1287" i="1"/>
  <c r="Q1287" i="1" s="1"/>
  <c r="R1287" i="1" s="1"/>
  <c r="S1287" i="1" s="1"/>
  <c r="U1234" i="1"/>
  <c r="W1234" i="1" s="1"/>
  <c r="J1235" i="1"/>
  <c r="K1235" i="1" s="1"/>
  <c r="E1235" i="1" s="1"/>
  <c r="I1236" i="1"/>
  <c r="Z1286" i="1"/>
  <c r="C1286" i="1"/>
  <c r="G1234" i="1" l="1"/>
  <c r="D1235" i="1"/>
  <c r="F1235" i="1" s="1"/>
  <c r="O1231" i="1"/>
  <c r="P1231" i="1" s="1"/>
  <c r="X1231" i="1" s="1"/>
  <c r="B1231" i="1" s="1"/>
  <c r="N1232" i="1"/>
  <c r="L1234" i="1"/>
  <c r="M1235" i="1"/>
  <c r="M1236" i="1" s="1"/>
  <c r="Z1287" i="1"/>
  <c r="C1287" i="1"/>
  <c r="J1236" i="1"/>
  <c r="K1236" i="1" s="1"/>
  <c r="E1236" i="1" s="1"/>
  <c r="I1237" i="1"/>
  <c r="H1287" i="1"/>
  <c r="A1288" i="1"/>
  <c r="T1609" i="1"/>
  <c r="U1235" i="1"/>
  <c r="W1235" i="1" s="1"/>
  <c r="L1235" i="1" l="1"/>
  <c r="G1235" i="1"/>
  <c r="D1236" i="1"/>
  <c r="F1236" i="1" s="1"/>
  <c r="Q1288" i="1"/>
  <c r="R1288" i="1" s="1"/>
  <c r="S1288" i="1" s="1"/>
  <c r="O1232" i="1"/>
  <c r="P1232" i="1" s="1"/>
  <c r="X1232" i="1" s="1"/>
  <c r="B1232" i="1" s="1"/>
  <c r="N1233" i="1"/>
  <c r="T1610" i="1"/>
  <c r="Z1288" i="1"/>
  <c r="C1288" i="1"/>
  <c r="U1236" i="1"/>
  <c r="W1236" i="1" s="1"/>
  <c r="H1288" i="1"/>
  <c r="A1289" i="1"/>
  <c r="Q1289" i="1" s="1"/>
  <c r="R1289" i="1" s="1"/>
  <c r="S1289" i="1" s="1"/>
  <c r="M1237" i="1"/>
  <c r="J1237" i="1"/>
  <c r="K1237" i="1" s="1"/>
  <c r="I1238" i="1"/>
  <c r="L1236" i="1" l="1"/>
  <c r="G1236" i="1"/>
  <c r="O1233" i="1"/>
  <c r="N1234" i="1"/>
  <c r="E1237" i="1"/>
  <c r="J1238" i="1"/>
  <c r="M1238" i="1"/>
  <c r="I1239" i="1"/>
  <c r="A1290" i="1"/>
  <c r="Q1290" i="1" s="1"/>
  <c r="R1290" i="1" s="1"/>
  <c r="S1290" i="1" s="1"/>
  <c r="H1289" i="1"/>
  <c r="U1237" i="1"/>
  <c r="Z1289" i="1"/>
  <c r="C1289" i="1"/>
  <c r="T1611" i="1"/>
  <c r="P1233" i="1" l="1"/>
  <c r="D1237" i="1"/>
  <c r="N1235" i="1"/>
  <c r="O1234" i="1"/>
  <c r="T1612" i="1"/>
  <c r="Z1290" i="1"/>
  <c r="C1290" i="1"/>
  <c r="A1291" i="1"/>
  <c r="Q1291" i="1" s="1"/>
  <c r="R1291" i="1" s="1"/>
  <c r="S1291" i="1" s="1"/>
  <c r="H1290" i="1"/>
  <c r="J1239" i="1"/>
  <c r="M1239" i="1"/>
  <c r="I1240" i="1"/>
  <c r="W1237" i="1"/>
  <c r="K1238" i="1"/>
  <c r="E1238" i="1" l="1"/>
  <c r="G1237" i="1"/>
  <c r="N1236" i="1"/>
  <c r="O1235" i="1"/>
  <c r="P1234" i="1"/>
  <c r="F1237" i="1"/>
  <c r="L1237" i="1"/>
  <c r="X1233" i="1"/>
  <c r="J1240" i="1"/>
  <c r="M1240" i="1"/>
  <c r="I1241" i="1"/>
  <c r="Z1291" i="1"/>
  <c r="C1291" i="1"/>
  <c r="U1238" i="1"/>
  <c r="A1292" i="1"/>
  <c r="Q1292" i="1" s="1"/>
  <c r="R1292" i="1" s="1"/>
  <c r="S1292" i="1" s="1"/>
  <c r="H1291" i="1"/>
  <c r="K1239" i="1"/>
  <c r="T1613" i="1"/>
  <c r="D1238" i="1" l="1"/>
  <c r="L1238" i="1" s="1"/>
  <c r="E1239" i="1"/>
  <c r="X1234" i="1"/>
  <c r="P1235" i="1"/>
  <c r="B1233" i="1"/>
  <c r="N1237" i="1"/>
  <c r="N1238" i="1" s="1"/>
  <c r="N1239" i="1" s="1"/>
  <c r="N1240" i="1" s="1"/>
  <c r="O1236" i="1"/>
  <c r="U1239" i="1"/>
  <c r="H1292" i="1"/>
  <c r="A1293" i="1"/>
  <c r="Q1293" i="1" s="1"/>
  <c r="R1293" i="1" s="1"/>
  <c r="S1293" i="1" s="1"/>
  <c r="M1241" i="1"/>
  <c r="J1241" i="1"/>
  <c r="I1242" i="1"/>
  <c r="T1614" i="1"/>
  <c r="K1240" i="1"/>
  <c r="W1238" i="1"/>
  <c r="Z1292" i="1"/>
  <c r="C1292" i="1"/>
  <c r="D1239" i="1" l="1"/>
  <c r="L1239" i="1" s="1"/>
  <c r="O1239" i="1" s="1"/>
  <c r="P1239" i="1" s="1"/>
  <c r="G1238" i="1"/>
  <c r="F1238" i="1"/>
  <c r="E1240" i="1"/>
  <c r="N1241" i="1"/>
  <c r="O1238" i="1"/>
  <c r="X1235" i="1"/>
  <c r="B1234" i="1"/>
  <c r="P1236" i="1"/>
  <c r="O1237" i="1"/>
  <c r="K1241" i="1"/>
  <c r="U1240" i="1"/>
  <c r="Z1293" i="1"/>
  <c r="C1293" i="1"/>
  <c r="T1615" i="1"/>
  <c r="A1294" i="1"/>
  <c r="Q1294" i="1" s="1"/>
  <c r="R1294" i="1" s="1"/>
  <c r="S1294" i="1" s="1"/>
  <c r="H1293" i="1"/>
  <c r="W1239" i="1"/>
  <c r="J1242" i="1"/>
  <c r="M1242" i="1"/>
  <c r="I1243" i="1"/>
  <c r="G1239" i="1" l="1"/>
  <c r="D1240" i="1"/>
  <c r="L1240" i="1" s="1"/>
  <c r="O1240" i="1" s="1"/>
  <c r="P1240" i="1" s="1"/>
  <c r="N1242" i="1"/>
  <c r="F1239" i="1"/>
  <c r="E1241" i="1"/>
  <c r="B1235" i="1"/>
  <c r="P1237" i="1"/>
  <c r="P1238" i="1"/>
  <c r="X1236" i="1"/>
  <c r="X1239" i="1"/>
  <c r="J1243" i="1"/>
  <c r="M1243" i="1"/>
  <c r="I1244" i="1"/>
  <c r="W1240" i="1"/>
  <c r="A1295" i="1"/>
  <c r="Q1295" i="1" s="1"/>
  <c r="R1295" i="1" s="1"/>
  <c r="S1295" i="1" s="1"/>
  <c r="H1294" i="1"/>
  <c r="T1616" i="1"/>
  <c r="K1242" i="1"/>
  <c r="Z1294" i="1"/>
  <c r="C1294" i="1"/>
  <c r="U1241" i="1"/>
  <c r="G1240" i="1" l="1"/>
  <c r="N1243" i="1"/>
  <c r="F1240" i="1"/>
  <c r="D1241" i="1"/>
  <c r="G1241" i="1" s="1"/>
  <c r="E1242" i="1"/>
  <c r="B1236" i="1"/>
  <c r="X1237" i="1"/>
  <c r="X1238" i="1"/>
  <c r="X1240" i="1"/>
  <c r="K1243" i="1"/>
  <c r="U1242" i="1"/>
  <c r="T1617" i="1"/>
  <c r="C1295" i="1"/>
  <c r="Z1295" i="1"/>
  <c r="B1239" i="1"/>
  <c r="W1241" i="1"/>
  <c r="A1296" i="1"/>
  <c r="Q1296" i="1" s="1"/>
  <c r="R1296" i="1" s="1"/>
  <c r="S1296" i="1" s="1"/>
  <c r="H1295" i="1"/>
  <c r="J1244" i="1"/>
  <c r="M1244" i="1"/>
  <c r="I1245" i="1"/>
  <c r="N1244" i="1" l="1"/>
  <c r="F1241" i="1"/>
  <c r="L1241" i="1"/>
  <c r="O1241" i="1" s="1"/>
  <c r="P1241" i="1" s="1"/>
  <c r="D1242" i="1"/>
  <c r="G1242" i="1" s="1"/>
  <c r="E1243" i="1"/>
  <c r="B1237" i="1"/>
  <c r="B1238" i="1"/>
  <c r="K1244" i="1"/>
  <c r="Z1296" i="1"/>
  <c r="C1296" i="1"/>
  <c r="B1240" i="1"/>
  <c r="U1243" i="1"/>
  <c r="M1245" i="1"/>
  <c r="J1245" i="1"/>
  <c r="I1246" i="1"/>
  <c r="H1296" i="1"/>
  <c r="A1297" i="1"/>
  <c r="Q1297" i="1" s="1"/>
  <c r="R1297" i="1" s="1"/>
  <c r="S1297" i="1" s="1"/>
  <c r="W1242" i="1"/>
  <c r="T1618" i="1"/>
  <c r="N1245" i="1" l="1"/>
  <c r="F1242" i="1"/>
  <c r="D1243" i="1"/>
  <c r="G1243" i="1" s="1"/>
  <c r="L1242" i="1"/>
  <c r="O1242" i="1" s="1"/>
  <c r="P1242" i="1" s="1"/>
  <c r="X1241" i="1"/>
  <c r="B1241" i="1" s="1"/>
  <c r="E1244" i="1"/>
  <c r="Z1297" i="1"/>
  <c r="C1297" i="1"/>
  <c r="A1298" i="1"/>
  <c r="Q1298" i="1" s="1"/>
  <c r="R1298" i="1" s="1"/>
  <c r="S1298" i="1" s="1"/>
  <c r="H1297" i="1"/>
  <c r="T1619" i="1"/>
  <c r="J1246" i="1"/>
  <c r="M1246" i="1"/>
  <c r="I1247" i="1"/>
  <c r="K1245" i="1"/>
  <c r="W1243" i="1"/>
  <c r="U1244" i="1"/>
  <c r="N1246" i="1" l="1"/>
  <c r="D1244" i="1"/>
  <c r="X1242" i="1"/>
  <c r="B1242" i="1" s="1"/>
  <c r="L1243" i="1"/>
  <c r="O1243" i="1" s="1"/>
  <c r="P1243" i="1" s="1"/>
  <c r="F1243" i="1"/>
  <c r="E1245" i="1"/>
  <c r="U1245" i="1"/>
  <c r="A1299" i="1"/>
  <c r="Q1299" i="1" s="1"/>
  <c r="R1299" i="1" s="1"/>
  <c r="S1299" i="1" s="1"/>
  <c r="H1298" i="1"/>
  <c r="J1247" i="1"/>
  <c r="M1247" i="1"/>
  <c r="I1248" i="1"/>
  <c r="W1244" i="1"/>
  <c r="T1620" i="1"/>
  <c r="K1246" i="1"/>
  <c r="Z1298" i="1"/>
  <c r="C1298" i="1"/>
  <c r="N1247" i="1" l="1"/>
  <c r="G1244" i="1"/>
  <c r="D1245" i="1"/>
  <c r="G1245" i="1" s="1"/>
  <c r="L1244" i="1"/>
  <c r="O1244" i="1" s="1"/>
  <c r="F1244" i="1"/>
  <c r="E1246" i="1"/>
  <c r="X1243" i="1"/>
  <c r="A1300" i="1"/>
  <c r="Q1300" i="1" s="1"/>
  <c r="R1300" i="1" s="1"/>
  <c r="S1300" i="1" s="1"/>
  <c r="H1299" i="1"/>
  <c r="T1621" i="1"/>
  <c r="J1248" i="1"/>
  <c r="M1248" i="1"/>
  <c r="I1249" i="1"/>
  <c r="U1246" i="1"/>
  <c r="W1245" i="1"/>
  <c r="K1247" i="1"/>
  <c r="Z1299" i="1"/>
  <c r="C1299" i="1"/>
  <c r="D1246" i="1" l="1"/>
  <c r="L1246" i="1" s="1"/>
  <c r="O1246" i="1" s="1"/>
  <c r="N1248" i="1"/>
  <c r="L1245" i="1"/>
  <c r="O1245" i="1" s="1"/>
  <c r="F1245" i="1"/>
  <c r="P1244" i="1"/>
  <c r="B1243" i="1"/>
  <c r="E1247" i="1"/>
  <c r="U1247" i="1"/>
  <c r="K1248" i="1"/>
  <c r="Z1300" i="1"/>
  <c r="C1300" i="1"/>
  <c r="H1300" i="1"/>
  <c r="A1301" i="1"/>
  <c r="Q1301" i="1" s="1"/>
  <c r="R1301" i="1" s="1"/>
  <c r="S1301" i="1" s="1"/>
  <c r="W1246" i="1"/>
  <c r="J1249" i="1"/>
  <c r="M1249" i="1"/>
  <c r="I1250" i="1"/>
  <c r="T1622" i="1"/>
  <c r="G1246" i="1" l="1"/>
  <c r="D1247" i="1"/>
  <c r="L1247" i="1" s="1"/>
  <c r="O1247" i="1" s="1"/>
  <c r="P1247" i="1" s="1"/>
  <c r="F1246" i="1"/>
  <c r="N1249" i="1"/>
  <c r="P1245" i="1"/>
  <c r="X1245" i="1" s="1"/>
  <c r="X1244" i="1"/>
  <c r="P1246" i="1"/>
  <c r="E1248" i="1"/>
  <c r="U1248" i="1"/>
  <c r="Z1301" i="1"/>
  <c r="C1301" i="1"/>
  <c r="A1302" i="1"/>
  <c r="Q1302" i="1" s="1"/>
  <c r="R1302" i="1" s="1"/>
  <c r="S1302" i="1" s="1"/>
  <c r="H1301" i="1"/>
  <c r="K1249" i="1"/>
  <c r="W1247" i="1"/>
  <c r="J1250" i="1"/>
  <c r="M1250" i="1"/>
  <c r="I1251" i="1"/>
  <c r="T1623" i="1"/>
  <c r="G1247" i="1" l="1"/>
  <c r="F1247" i="1"/>
  <c r="N1250" i="1"/>
  <c r="X1246" i="1"/>
  <c r="B1245" i="1"/>
  <c r="D1248" i="1"/>
  <c r="L1248" i="1" s="1"/>
  <c r="O1248" i="1" s="1"/>
  <c r="B1244" i="1"/>
  <c r="E1249" i="1"/>
  <c r="K1250" i="1"/>
  <c r="U1249" i="1"/>
  <c r="T1624" i="1"/>
  <c r="M1251" i="1"/>
  <c r="J1251" i="1"/>
  <c r="I1252" i="1"/>
  <c r="Z1302" i="1"/>
  <c r="C1302" i="1"/>
  <c r="W1248" i="1"/>
  <c r="X1247" i="1"/>
  <c r="A1303" i="1"/>
  <c r="Q1303" i="1" s="1"/>
  <c r="R1303" i="1" s="1"/>
  <c r="S1303" i="1" s="1"/>
  <c r="H1302" i="1"/>
  <c r="N1251" i="1" l="1"/>
  <c r="B1246" i="1"/>
  <c r="G1248" i="1"/>
  <c r="F1248" i="1"/>
  <c r="D1249" i="1"/>
  <c r="L1249" i="1" s="1"/>
  <c r="O1249" i="1" s="1"/>
  <c r="E1250" i="1"/>
  <c r="P1248" i="1"/>
  <c r="X1248" i="1" s="1"/>
  <c r="C1303" i="1"/>
  <c r="Z1303" i="1"/>
  <c r="A1304" i="1"/>
  <c r="Q1304" i="1" s="1"/>
  <c r="R1304" i="1" s="1"/>
  <c r="S1304" i="1" s="1"/>
  <c r="H1303" i="1"/>
  <c r="B1247" i="1"/>
  <c r="J1252" i="1"/>
  <c r="M1252" i="1"/>
  <c r="I1253" i="1"/>
  <c r="W1249" i="1"/>
  <c r="K1251" i="1"/>
  <c r="T1625" i="1"/>
  <c r="U1250" i="1"/>
  <c r="N1252" i="1" l="1"/>
  <c r="G1249" i="1"/>
  <c r="D1250" i="1"/>
  <c r="F1249" i="1"/>
  <c r="E1251" i="1"/>
  <c r="P1249" i="1"/>
  <c r="X1249" i="1" s="1"/>
  <c r="T1626" i="1"/>
  <c r="B1248" i="1"/>
  <c r="W1250" i="1"/>
  <c r="J1253" i="1"/>
  <c r="M1253" i="1"/>
  <c r="I1254" i="1"/>
  <c r="U1251" i="1"/>
  <c r="Z1304" i="1"/>
  <c r="C1304" i="1"/>
  <c r="K1252" i="1"/>
  <c r="H1304" i="1"/>
  <c r="A1305" i="1"/>
  <c r="Q1305" i="1" s="1"/>
  <c r="R1305" i="1" s="1"/>
  <c r="S1305" i="1" s="1"/>
  <c r="N1253" i="1" l="1"/>
  <c r="D1251" i="1"/>
  <c r="L1251" i="1" s="1"/>
  <c r="O1251" i="1" s="1"/>
  <c r="P1251" i="1" s="1"/>
  <c r="F1250" i="1"/>
  <c r="G1250" i="1"/>
  <c r="L1250" i="1"/>
  <c r="O1250" i="1" s="1"/>
  <c r="E1252" i="1"/>
  <c r="U1252" i="1"/>
  <c r="Z1305" i="1"/>
  <c r="C1305" i="1"/>
  <c r="A1306" i="1"/>
  <c r="Q1306" i="1" s="1"/>
  <c r="R1306" i="1" s="1"/>
  <c r="S1306" i="1" s="1"/>
  <c r="H1305" i="1"/>
  <c r="J1254" i="1"/>
  <c r="M1254" i="1"/>
  <c r="I1255" i="1"/>
  <c r="T1627" i="1"/>
  <c r="W1251" i="1"/>
  <c r="K1253" i="1"/>
  <c r="B1249" i="1"/>
  <c r="N1254" i="1" l="1"/>
  <c r="G1251" i="1"/>
  <c r="F1251" i="1"/>
  <c r="P1250" i="1"/>
  <c r="D1252" i="1"/>
  <c r="G1252" i="1" s="1"/>
  <c r="E1253" i="1"/>
  <c r="T1628" i="1"/>
  <c r="Z1306" i="1"/>
  <c r="C1306" i="1"/>
  <c r="U1253" i="1"/>
  <c r="M1255" i="1"/>
  <c r="J1255" i="1"/>
  <c r="I1256" i="1"/>
  <c r="H1306" i="1"/>
  <c r="A1307" i="1"/>
  <c r="Q1307" i="1" s="1"/>
  <c r="R1307" i="1" s="1"/>
  <c r="S1307" i="1" s="1"/>
  <c r="W1252" i="1"/>
  <c r="K1254" i="1"/>
  <c r="X1251" i="1"/>
  <c r="N1255" i="1" l="1"/>
  <c r="X1250" i="1"/>
  <c r="D1253" i="1"/>
  <c r="G1253" i="1" s="1"/>
  <c r="F1252" i="1"/>
  <c r="L1252" i="1"/>
  <c r="O1252" i="1" s="1"/>
  <c r="E1254" i="1"/>
  <c r="B1251" i="1"/>
  <c r="K1255" i="1"/>
  <c r="W1253" i="1"/>
  <c r="Z1307" i="1"/>
  <c r="C1307" i="1"/>
  <c r="A1308" i="1"/>
  <c r="Q1308" i="1" s="1"/>
  <c r="R1308" i="1" s="1"/>
  <c r="S1308" i="1" s="1"/>
  <c r="H1307" i="1"/>
  <c r="U1254" i="1"/>
  <c r="J1256" i="1"/>
  <c r="M1256" i="1"/>
  <c r="I1257" i="1"/>
  <c r="T1629" i="1"/>
  <c r="N1256" i="1" l="1"/>
  <c r="B1250" i="1"/>
  <c r="D1254" i="1"/>
  <c r="L1254" i="1" s="1"/>
  <c r="O1254" i="1" s="1"/>
  <c r="P1254" i="1" s="1"/>
  <c r="F1253" i="1"/>
  <c r="P1252" i="1"/>
  <c r="L1253" i="1"/>
  <c r="O1253" i="1" s="1"/>
  <c r="E1255" i="1"/>
  <c r="A1309" i="1"/>
  <c r="Q1309" i="1" s="1"/>
  <c r="R1309" i="1" s="1"/>
  <c r="S1309" i="1" s="1"/>
  <c r="H1308" i="1"/>
  <c r="J1257" i="1"/>
  <c r="M1257" i="1"/>
  <c r="I1258" i="1"/>
  <c r="K1256" i="1"/>
  <c r="T1630" i="1"/>
  <c r="W1254" i="1"/>
  <c r="Z1308" i="1"/>
  <c r="C1308" i="1"/>
  <c r="U1255" i="1"/>
  <c r="N1257" i="1" l="1"/>
  <c r="G1254" i="1"/>
  <c r="F1254" i="1"/>
  <c r="P1253" i="1"/>
  <c r="D1255" i="1"/>
  <c r="G1255" i="1" s="1"/>
  <c r="X1252" i="1"/>
  <c r="E1256" i="1"/>
  <c r="J1258" i="1"/>
  <c r="M1258" i="1"/>
  <c r="I1259" i="1"/>
  <c r="Z1309" i="1"/>
  <c r="C1309" i="1"/>
  <c r="T1631" i="1"/>
  <c r="A1310" i="1"/>
  <c r="Q1310" i="1" s="1"/>
  <c r="R1310" i="1" s="1"/>
  <c r="S1310" i="1" s="1"/>
  <c r="H1309" i="1"/>
  <c r="K1257" i="1"/>
  <c r="U1256" i="1"/>
  <c r="W1255" i="1"/>
  <c r="X1254" i="1"/>
  <c r="N1258" i="1" l="1"/>
  <c r="D1256" i="1"/>
  <c r="G1256" i="1" s="1"/>
  <c r="L1255" i="1"/>
  <c r="O1255" i="1" s="1"/>
  <c r="F1255" i="1"/>
  <c r="B1252" i="1"/>
  <c r="X1253" i="1"/>
  <c r="E1257" i="1"/>
  <c r="U1257" i="1"/>
  <c r="Z1310" i="1"/>
  <c r="C1310" i="1"/>
  <c r="T1632" i="1"/>
  <c r="K1258" i="1"/>
  <c r="W1256" i="1"/>
  <c r="H1310" i="1"/>
  <c r="A1311" i="1"/>
  <c r="Q1311" i="1" s="1"/>
  <c r="R1311" i="1" s="1"/>
  <c r="S1311" i="1" s="1"/>
  <c r="B1254" i="1"/>
  <c r="M1259" i="1"/>
  <c r="J1259" i="1"/>
  <c r="I1260" i="1"/>
  <c r="N1259" i="1" l="1"/>
  <c r="D1257" i="1"/>
  <c r="L1256" i="1"/>
  <c r="O1256" i="1" s="1"/>
  <c r="P1256" i="1" s="1"/>
  <c r="X1256" i="1" s="1"/>
  <c r="F1256" i="1"/>
  <c r="P1255" i="1"/>
  <c r="B1253" i="1"/>
  <c r="E1258" i="1"/>
  <c r="K1259" i="1"/>
  <c r="A1312" i="1"/>
  <c r="Q1312" i="1" s="1"/>
  <c r="R1312" i="1" s="1"/>
  <c r="S1312" i="1" s="1"/>
  <c r="H1311" i="1"/>
  <c r="T1633" i="1"/>
  <c r="J1260" i="1"/>
  <c r="I1261" i="1"/>
  <c r="U1258" i="1"/>
  <c r="W1257" i="1"/>
  <c r="Z1311" i="1"/>
  <c r="C1311" i="1"/>
  <c r="F1257" i="1" l="1"/>
  <c r="L1257" i="1"/>
  <c r="O1257" i="1" s="1"/>
  <c r="P1257" i="1" s="1"/>
  <c r="X1257" i="1" s="1"/>
  <c r="G1257" i="1"/>
  <c r="X1255" i="1"/>
  <c r="D1258" i="1"/>
  <c r="E1259" i="1"/>
  <c r="J1261" i="1"/>
  <c r="I1262" i="1"/>
  <c r="T1634" i="1"/>
  <c r="W1258" i="1"/>
  <c r="Z1312" i="1"/>
  <c r="C1312" i="1"/>
  <c r="K1260" i="1"/>
  <c r="A1313" i="1"/>
  <c r="Q1313" i="1" s="1"/>
  <c r="R1313" i="1" s="1"/>
  <c r="S1313" i="1" s="1"/>
  <c r="H1312" i="1"/>
  <c r="B1256" i="1"/>
  <c r="U1259" i="1"/>
  <c r="B1255" i="1" l="1"/>
  <c r="D1259" i="1"/>
  <c r="G1259" i="1" s="1"/>
  <c r="L1258" i="1"/>
  <c r="O1258" i="1" s="1"/>
  <c r="G1258" i="1"/>
  <c r="F1258" i="1"/>
  <c r="E1260" i="1"/>
  <c r="D1260" i="1" s="1"/>
  <c r="L1260" i="1" s="1"/>
  <c r="B1257" i="1"/>
  <c r="W1259" i="1"/>
  <c r="A1314" i="1"/>
  <c r="Q1314" i="1" s="1"/>
  <c r="R1314" i="1" s="1"/>
  <c r="S1314" i="1" s="1"/>
  <c r="H1313" i="1"/>
  <c r="J1262" i="1"/>
  <c r="I1263" i="1"/>
  <c r="K1261" i="1"/>
  <c r="U1260" i="1"/>
  <c r="Z1313" i="1"/>
  <c r="C1313" i="1"/>
  <c r="T1635" i="1"/>
  <c r="F1259" i="1" l="1"/>
  <c r="L1259" i="1"/>
  <c r="O1259" i="1" s="1"/>
  <c r="P1259" i="1" s="1"/>
  <c r="E1261" i="1"/>
  <c r="D1261" i="1" s="1"/>
  <c r="P1258" i="1"/>
  <c r="G1260" i="1"/>
  <c r="F1260" i="1"/>
  <c r="K1262" i="1"/>
  <c r="U1261" i="1"/>
  <c r="W1260" i="1"/>
  <c r="J1263" i="1"/>
  <c r="I1264" i="1"/>
  <c r="Z1314" i="1"/>
  <c r="C1314" i="1"/>
  <c r="T1636" i="1"/>
  <c r="H1314" i="1"/>
  <c r="A1315" i="1"/>
  <c r="Q1315" i="1" s="1"/>
  <c r="R1315" i="1" s="1"/>
  <c r="S1315" i="1" s="1"/>
  <c r="M1260" i="1" l="1"/>
  <c r="N1260" i="1" s="1"/>
  <c r="O1260" i="1" s="1"/>
  <c r="E1262" i="1"/>
  <c r="D1262" i="1" s="1"/>
  <c r="L1262" i="1" s="1"/>
  <c r="G1261" i="1"/>
  <c r="X1258" i="1"/>
  <c r="L1261" i="1"/>
  <c r="F1261" i="1"/>
  <c r="K1263" i="1"/>
  <c r="X1259" i="1"/>
  <c r="J1264" i="1"/>
  <c r="I1265" i="1"/>
  <c r="Z1315" i="1"/>
  <c r="C1315" i="1"/>
  <c r="A1316" i="1"/>
  <c r="Q1316" i="1" s="1"/>
  <c r="R1316" i="1" s="1"/>
  <c r="S1316" i="1" s="1"/>
  <c r="H1315" i="1"/>
  <c r="T1637" i="1"/>
  <c r="W1261" i="1"/>
  <c r="U1262" i="1"/>
  <c r="N1261" i="1" l="1"/>
  <c r="N1262" i="1" s="1"/>
  <c r="N1263" i="1" s="1"/>
  <c r="N1264" i="1" s="1"/>
  <c r="M1261" i="1"/>
  <c r="M1262" i="1" s="1"/>
  <c r="M1263" i="1" s="1"/>
  <c r="M1264" i="1" s="1"/>
  <c r="M1265" i="1" s="1"/>
  <c r="E1263" i="1"/>
  <c r="D1263" i="1" s="1"/>
  <c r="B1258" i="1"/>
  <c r="G1262" i="1"/>
  <c r="P1260" i="1"/>
  <c r="X1260" i="1" s="1"/>
  <c r="F1262" i="1"/>
  <c r="K1264" i="1"/>
  <c r="B1259" i="1"/>
  <c r="A1317" i="1"/>
  <c r="Q1317" i="1" s="1"/>
  <c r="R1317" i="1" s="1"/>
  <c r="S1317" i="1" s="1"/>
  <c r="H1316" i="1"/>
  <c r="W1262" i="1"/>
  <c r="T1638" i="1"/>
  <c r="Z1316" i="1"/>
  <c r="C1316" i="1"/>
  <c r="J1265" i="1"/>
  <c r="I1266" i="1"/>
  <c r="U1263" i="1"/>
  <c r="O1261" i="1" l="1"/>
  <c r="P1261" i="1" s="1"/>
  <c r="O1262" i="1"/>
  <c r="L1263" i="1"/>
  <c r="O1263" i="1" s="1"/>
  <c r="G1263" i="1"/>
  <c r="E1264" i="1"/>
  <c r="F1263" i="1"/>
  <c r="N1265" i="1"/>
  <c r="C1317" i="1"/>
  <c r="Z1317" i="1"/>
  <c r="J1266" i="1"/>
  <c r="M1266" i="1"/>
  <c r="I1267" i="1"/>
  <c r="A1318" i="1"/>
  <c r="Q1318" i="1" s="1"/>
  <c r="R1318" i="1" s="1"/>
  <c r="S1318" i="1" s="1"/>
  <c r="H1317" i="1"/>
  <c r="W1263" i="1"/>
  <c r="T1639" i="1"/>
  <c r="K1265" i="1"/>
  <c r="B1260" i="1"/>
  <c r="U1264" i="1"/>
  <c r="P1262" i="1" l="1"/>
  <c r="D1264" i="1"/>
  <c r="G1264" i="1" s="1"/>
  <c r="P1263" i="1"/>
  <c r="X1263" i="1" s="1"/>
  <c r="E1265" i="1"/>
  <c r="N1266" i="1"/>
  <c r="X1261" i="1"/>
  <c r="K1266" i="1"/>
  <c r="Z1318" i="1"/>
  <c r="C1318" i="1"/>
  <c r="W1264" i="1"/>
  <c r="T1640" i="1"/>
  <c r="H1318" i="1"/>
  <c r="A1319" i="1"/>
  <c r="Q1319" i="1" s="1"/>
  <c r="R1319" i="1" s="1"/>
  <c r="S1319" i="1" s="1"/>
  <c r="M1267" i="1"/>
  <c r="J1267" i="1"/>
  <c r="I1268" i="1"/>
  <c r="U1265" i="1"/>
  <c r="X1262" i="1" l="1"/>
  <c r="F1264" i="1"/>
  <c r="L1264" i="1"/>
  <c r="O1264" i="1" s="1"/>
  <c r="D1265" i="1"/>
  <c r="L1265" i="1" s="1"/>
  <c r="O1265" i="1" s="1"/>
  <c r="E1266" i="1"/>
  <c r="N1267" i="1"/>
  <c r="B1263" i="1"/>
  <c r="B1261" i="1"/>
  <c r="T1641" i="1"/>
  <c r="W1265" i="1"/>
  <c r="K1267" i="1"/>
  <c r="A1320" i="1"/>
  <c r="Q1320" i="1" s="1"/>
  <c r="R1320" i="1" s="1"/>
  <c r="S1320" i="1" s="1"/>
  <c r="H1319" i="1"/>
  <c r="J1268" i="1"/>
  <c r="M1268" i="1"/>
  <c r="I1269" i="1"/>
  <c r="Z1319" i="1"/>
  <c r="C1319" i="1"/>
  <c r="U1266" i="1"/>
  <c r="B1262" i="1" l="1"/>
  <c r="G1265" i="1"/>
  <c r="N1268" i="1"/>
  <c r="F1265" i="1"/>
  <c r="P1265" i="1"/>
  <c r="X1265" i="1" s="1"/>
  <c r="D1266" i="1"/>
  <c r="L1266" i="1" s="1"/>
  <c r="O1266" i="1" s="1"/>
  <c r="P1264" i="1"/>
  <c r="E1267" i="1"/>
  <c r="J1269" i="1"/>
  <c r="M1269" i="1"/>
  <c r="I1270" i="1"/>
  <c r="W1266" i="1"/>
  <c r="U1267" i="1"/>
  <c r="Z1320" i="1"/>
  <c r="C1320" i="1"/>
  <c r="A1321" i="1"/>
  <c r="Q1321" i="1" s="1"/>
  <c r="R1321" i="1" s="1"/>
  <c r="S1321" i="1" s="1"/>
  <c r="H1320" i="1"/>
  <c r="T1642" i="1"/>
  <c r="K1268" i="1"/>
  <c r="N1269" i="1" l="1"/>
  <c r="D1267" i="1"/>
  <c r="L1267" i="1" s="1"/>
  <c r="O1267" i="1" s="1"/>
  <c r="G1266" i="1"/>
  <c r="P1266" i="1"/>
  <c r="F1266" i="1"/>
  <c r="X1264" i="1"/>
  <c r="E1268" i="1"/>
  <c r="C1321" i="1"/>
  <c r="Z1321" i="1"/>
  <c r="W1267" i="1"/>
  <c r="B1265" i="1"/>
  <c r="K1269" i="1"/>
  <c r="T1643" i="1"/>
  <c r="A1322" i="1"/>
  <c r="Q1322" i="1" s="1"/>
  <c r="R1322" i="1" s="1"/>
  <c r="S1322" i="1" s="1"/>
  <c r="H1321" i="1"/>
  <c r="U1268" i="1"/>
  <c r="J1270" i="1"/>
  <c r="M1270" i="1"/>
  <c r="I1271" i="1"/>
  <c r="N1270" i="1" l="1"/>
  <c r="D1268" i="1"/>
  <c r="G1267" i="1"/>
  <c r="X1266" i="1"/>
  <c r="F1267" i="1"/>
  <c r="B1264" i="1"/>
  <c r="P1267" i="1"/>
  <c r="X1267" i="1" s="1"/>
  <c r="E1269" i="1"/>
  <c r="Z1322" i="1"/>
  <c r="C1322" i="1"/>
  <c r="T1644" i="1"/>
  <c r="K1270" i="1"/>
  <c r="M1271" i="1"/>
  <c r="J1271" i="1"/>
  <c r="I1272" i="1"/>
  <c r="W1268" i="1"/>
  <c r="H1322" i="1"/>
  <c r="A1323" i="1"/>
  <c r="Q1323" i="1" s="1"/>
  <c r="R1323" i="1" s="1"/>
  <c r="S1323" i="1" s="1"/>
  <c r="U1269" i="1"/>
  <c r="N1271" i="1" l="1"/>
  <c r="B1266" i="1"/>
  <c r="G1268" i="1"/>
  <c r="L1268" i="1"/>
  <c r="O1268" i="1" s="1"/>
  <c r="P1268" i="1" s="1"/>
  <c r="X1268" i="1" s="1"/>
  <c r="F1268" i="1"/>
  <c r="D1269" i="1"/>
  <c r="L1269" i="1" s="1"/>
  <c r="O1269" i="1" s="1"/>
  <c r="E1270" i="1"/>
  <c r="B1267" i="1"/>
  <c r="Z1323" i="1"/>
  <c r="C1323" i="1"/>
  <c r="A1324" i="1"/>
  <c r="Q1324" i="1" s="1"/>
  <c r="R1324" i="1" s="1"/>
  <c r="S1324" i="1" s="1"/>
  <c r="H1323" i="1"/>
  <c r="J1272" i="1"/>
  <c r="M1272" i="1"/>
  <c r="I1273" i="1"/>
  <c r="T1645" i="1"/>
  <c r="U1270" i="1"/>
  <c r="K1271" i="1"/>
  <c r="W1269" i="1"/>
  <c r="N1272" i="1" l="1"/>
  <c r="D1270" i="1"/>
  <c r="L1270" i="1" s="1"/>
  <c r="O1270" i="1" s="1"/>
  <c r="P1270" i="1" s="1"/>
  <c r="G1269" i="1"/>
  <c r="F1269" i="1"/>
  <c r="E1271" i="1"/>
  <c r="P1269" i="1"/>
  <c r="X1269" i="1" s="1"/>
  <c r="U1271" i="1"/>
  <c r="T1646" i="1"/>
  <c r="B1268" i="1"/>
  <c r="W1270" i="1"/>
  <c r="J1273" i="1"/>
  <c r="M1273" i="1"/>
  <c r="I1274" i="1"/>
  <c r="A1325" i="1"/>
  <c r="Q1325" i="1" s="1"/>
  <c r="R1325" i="1" s="1"/>
  <c r="S1325" i="1" s="1"/>
  <c r="H1324" i="1"/>
  <c r="K1272" i="1"/>
  <c r="Z1324" i="1"/>
  <c r="C1324" i="1"/>
  <c r="N1273" i="1" l="1"/>
  <c r="F1270" i="1"/>
  <c r="G1270" i="1"/>
  <c r="D1271" i="1"/>
  <c r="E1272" i="1"/>
  <c r="Z1325" i="1"/>
  <c r="C1325" i="1"/>
  <c r="J1274" i="1"/>
  <c r="M1274" i="1"/>
  <c r="I1275" i="1"/>
  <c r="T1647" i="1"/>
  <c r="X1270" i="1"/>
  <c r="K1273" i="1"/>
  <c r="W1271" i="1"/>
  <c r="U1272" i="1"/>
  <c r="B1269" i="1"/>
  <c r="A1326" i="1"/>
  <c r="Q1326" i="1" s="1"/>
  <c r="R1326" i="1" s="1"/>
  <c r="S1326" i="1" s="1"/>
  <c r="H1325" i="1"/>
  <c r="N1274" i="1" l="1"/>
  <c r="F1271" i="1"/>
  <c r="G1271" i="1"/>
  <c r="L1271" i="1"/>
  <c r="O1271" i="1" s="1"/>
  <c r="D1272" i="1"/>
  <c r="L1272" i="1" s="1"/>
  <c r="O1272" i="1" s="1"/>
  <c r="E1273" i="1"/>
  <c r="B1270" i="1"/>
  <c r="M1275" i="1"/>
  <c r="J1275" i="1"/>
  <c r="I1276" i="1"/>
  <c r="Z1326" i="1"/>
  <c r="C1326" i="1"/>
  <c r="W1272" i="1"/>
  <c r="H1326" i="1"/>
  <c r="A1327" i="1"/>
  <c r="Q1327" i="1" s="1"/>
  <c r="R1327" i="1" s="1"/>
  <c r="S1327" i="1" s="1"/>
  <c r="K1274" i="1"/>
  <c r="U1273" i="1"/>
  <c r="T1648" i="1"/>
  <c r="N1275" i="1" l="1"/>
  <c r="P1271" i="1"/>
  <c r="D1273" i="1"/>
  <c r="F1272" i="1"/>
  <c r="G1272" i="1"/>
  <c r="P1272" i="1"/>
  <c r="X1272" i="1" s="1"/>
  <c r="E1274" i="1"/>
  <c r="K1275" i="1"/>
  <c r="T1649" i="1"/>
  <c r="J1276" i="1"/>
  <c r="M1276" i="1"/>
  <c r="I1277" i="1"/>
  <c r="Z1327" i="1"/>
  <c r="C1327" i="1"/>
  <c r="U1274" i="1"/>
  <c r="W1273" i="1"/>
  <c r="H1327" i="1"/>
  <c r="A1328" i="1"/>
  <c r="Q1328" i="1" s="1"/>
  <c r="R1328" i="1" s="1"/>
  <c r="S1328" i="1" s="1"/>
  <c r="N1276" i="1" l="1"/>
  <c r="X1271" i="1"/>
  <c r="B1271" i="1" s="1"/>
  <c r="F1273" i="1"/>
  <c r="G1273" i="1"/>
  <c r="L1273" i="1"/>
  <c r="O1273" i="1" s="1"/>
  <c r="D1274" i="1"/>
  <c r="L1274" i="1" s="1"/>
  <c r="O1274" i="1" s="1"/>
  <c r="E1275" i="1"/>
  <c r="W1274" i="1"/>
  <c r="K1276" i="1"/>
  <c r="T1650" i="1"/>
  <c r="Z1328" i="1"/>
  <c r="C1328" i="1"/>
  <c r="H1328" i="1"/>
  <c r="A1329" i="1"/>
  <c r="Q1329" i="1" s="1"/>
  <c r="R1329" i="1" s="1"/>
  <c r="S1329" i="1" s="1"/>
  <c r="B1272" i="1"/>
  <c r="J1277" i="1"/>
  <c r="M1277" i="1"/>
  <c r="I1278" i="1"/>
  <c r="U1275" i="1"/>
  <c r="N1277" i="1" l="1"/>
  <c r="F1274" i="1"/>
  <c r="P1273" i="1"/>
  <c r="P1274" i="1"/>
  <c r="X1274" i="1" s="1"/>
  <c r="G1274" i="1"/>
  <c r="D1275" i="1"/>
  <c r="L1275" i="1" s="1"/>
  <c r="O1275" i="1" s="1"/>
  <c r="P1275" i="1" s="1"/>
  <c r="E1276" i="1"/>
  <c r="U1276" i="1"/>
  <c r="J1278" i="1"/>
  <c r="M1278" i="1"/>
  <c r="I1279" i="1"/>
  <c r="A1330" i="1"/>
  <c r="Q1330" i="1" s="1"/>
  <c r="R1330" i="1" s="1"/>
  <c r="S1330" i="1" s="1"/>
  <c r="H1329" i="1"/>
  <c r="W1275" i="1"/>
  <c r="Z1329" i="1"/>
  <c r="C1329" i="1"/>
  <c r="T1651" i="1"/>
  <c r="K1277" i="1"/>
  <c r="N1278" i="1" l="1"/>
  <c r="G1275" i="1"/>
  <c r="D1276" i="1"/>
  <c r="L1276" i="1" s="1"/>
  <c r="O1276" i="1" s="1"/>
  <c r="F1275" i="1"/>
  <c r="X1273" i="1"/>
  <c r="E1277" i="1"/>
  <c r="Z1330" i="1"/>
  <c r="C1330" i="1"/>
  <c r="X1275" i="1"/>
  <c r="B1274" i="1"/>
  <c r="A1331" i="1"/>
  <c r="Q1331" i="1" s="1"/>
  <c r="R1331" i="1" s="1"/>
  <c r="S1331" i="1" s="1"/>
  <c r="H1330" i="1"/>
  <c r="T1652" i="1"/>
  <c r="M1279" i="1"/>
  <c r="J1279" i="1"/>
  <c r="I1280" i="1"/>
  <c r="U1277" i="1"/>
  <c r="W1276" i="1"/>
  <c r="K1278" i="1"/>
  <c r="N1279" i="1" l="1"/>
  <c r="G1276" i="1"/>
  <c r="D1277" i="1"/>
  <c r="L1277" i="1" s="1"/>
  <c r="O1277" i="1" s="1"/>
  <c r="P1277" i="1" s="1"/>
  <c r="F1276" i="1"/>
  <c r="B1273" i="1"/>
  <c r="P1276" i="1"/>
  <c r="X1276" i="1" s="1"/>
  <c r="E1278" i="1"/>
  <c r="B1275" i="1"/>
  <c r="K1279" i="1"/>
  <c r="C1331" i="1"/>
  <c r="Z1331" i="1"/>
  <c r="U1278" i="1"/>
  <c r="T1653" i="1"/>
  <c r="W1277" i="1"/>
  <c r="A1332" i="1"/>
  <c r="Q1332" i="1" s="1"/>
  <c r="R1332" i="1" s="1"/>
  <c r="S1332" i="1" s="1"/>
  <c r="H1331" i="1"/>
  <c r="J1280" i="1"/>
  <c r="M1280" i="1"/>
  <c r="I1281" i="1"/>
  <c r="N1280" i="1" l="1"/>
  <c r="D1278" i="1"/>
  <c r="L1278" i="1" s="1"/>
  <c r="O1278" i="1" s="1"/>
  <c r="G1277" i="1"/>
  <c r="F1277" i="1"/>
  <c r="E1279" i="1"/>
  <c r="B1276" i="1"/>
  <c r="J1281" i="1"/>
  <c r="M1281" i="1"/>
  <c r="I1282" i="1"/>
  <c r="X1277" i="1"/>
  <c r="Z1332" i="1"/>
  <c r="C1332" i="1"/>
  <c r="K1280" i="1"/>
  <c r="H1332" i="1"/>
  <c r="A1333" i="1"/>
  <c r="Q1333" i="1" s="1"/>
  <c r="R1333" i="1" s="1"/>
  <c r="S1333" i="1" s="1"/>
  <c r="T1654" i="1"/>
  <c r="W1278" i="1"/>
  <c r="U1279" i="1"/>
  <c r="N1281" i="1" l="1"/>
  <c r="G1278" i="1"/>
  <c r="P1278" i="1"/>
  <c r="D1279" i="1"/>
  <c r="L1279" i="1" s="1"/>
  <c r="O1279" i="1" s="1"/>
  <c r="F1278" i="1"/>
  <c r="E1280" i="1"/>
  <c r="Z1333" i="1"/>
  <c r="C1333" i="1"/>
  <c r="J1282" i="1"/>
  <c r="M1282" i="1"/>
  <c r="I1283" i="1"/>
  <c r="U1280" i="1"/>
  <c r="T1655" i="1"/>
  <c r="A1334" i="1"/>
  <c r="Q1334" i="1" s="1"/>
  <c r="R1334" i="1" s="1"/>
  <c r="S1334" i="1" s="1"/>
  <c r="H1333" i="1"/>
  <c r="B1277" i="1"/>
  <c r="K1281" i="1"/>
  <c r="W1279" i="1"/>
  <c r="N1282" i="1" l="1"/>
  <c r="X1278" i="1"/>
  <c r="P1279" i="1"/>
  <c r="X1279" i="1" s="1"/>
  <c r="F1279" i="1"/>
  <c r="G1279" i="1"/>
  <c r="D1280" i="1"/>
  <c r="L1280" i="1" s="1"/>
  <c r="O1280" i="1" s="1"/>
  <c r="P1280" i="1" s="1"/>
  <c r="E1281" i="1"/>
  <c r="W1280" i="1"/>
  <c r="T1656" i="1"/>
  <c r="U1281" i="1"/>
  <c r="M1283" i="1"/>
  <c r="J1283" i="1"/>
  <c r="I1284" i="1"/>
  <c r="A1335" i="1"/>
  <c r="Q1335" i="1" s="1"/>
  <c r="R1335" i="1" s="1"/>
  <c r="S1335" i="1" s="1"/>
  <c r="H1334" i="1"/>
  <c r="Z1334" i="1"/>
  <c r="C1334" i="1"/>
  <c r="K1282" i="1"/>
  <c r="N1283" i="1" l="1"/>
  <c r="B1278" i="1"/>
  <c r="F1280" i="1"/>
  <c r="G1280" i="1"/>
  <c r="D1281" i="1"/>
  <c r="E1282" i="1"/>
  <c r="B1279" i="1"/>
  <c r="U1282" i="1"/>
  <c r="Z1335" i="1"/>
  <c r="C1335" i="1"/>
  <c r="W1281" i="1"/>
  <c r="A1336" i="1"/>
  <c r="Q1336" i="1" s="1"/>
  <c r="R1336" i="1" s="1"/>
  <c r="S1336" i="1" s="1"/>
  <c r="H1335" i="1"/>
  <c r="T1657" i="1"/>
  <c r="J1284" i="1"/>
  <c r="M1284" i="1"/>
  <c r="I1285" i="1"/>
  <c r="K1283" i="1"/>
  <c r="X1280" i="1"/>
  <c r="N1284" i="1" l="1"/>
  <c r="L1281" i="1"/>
  <c r="O1281" i="1" s="1"/>
  <c r="P1281" i="1" s="1"/>
  <c r="G1281" i="1"/>
  <c r="F1281" i="1"/>
  <c r="D1282" i="1"/>
  <c r="L1282" i="1" s="1"/>
  <c r="O1282" i="1" s="1"/>
  <c r="E1283" i="1"/>
  <c r="Z1336" i="1"/>
  <c r="C1336" i="1"/>
  <c r="J1285" i="1"/>
  <c r="M1285" i="1"/>
  <c r="I1286" i="1"/>
  <c r="B1280" i="1"/>
  <c r="H1336" i="1"/>
  <c r="A1337" i="1"/>
  <c r="Q1337" i="1" s="1"/>
  <c r="R1337" i="1" s="1"/>
  <c r="S1337" i="1" s="1"/>
  <c r="K1284" i="1"/>
  <c r="T1658" i="1"/>
  <c r="W1282" i="1"/>
  <c r="U1283" i="1"/>
  <c r="N1285" i="1" l="1"/>
  <c r="N1286" i="1" s="1"/>
  <c r="F1282" i="1"/>
  <c r="X1281" i="1"/>
  <c r="G1282" i="1"/>
  <c r="P1282" i="1"/>
  <c r="X1282" i="1" s="1"/>
  <c r="D1283" i="1"/>
  <c r="E1284" i="1"/>
  <c r="T1659" i="1"/>
  <c r="W1283" i="1"/>
  <c r="K1285" i="1"/>
  <c r="Z1337" i="1"/>
  <c r="C1337" i="1"/>
  <c r="U1284" i="1"/>
  <c r="A1338" i="1"/>
  <c r="Q1338" i="1" s="1"/>
  <c r="R1338" i="1" s="1"/>
  <c r="S1338" i="1" s="1"/>
  <c r="H1337" i="1"/>
  <c r="J1286" i="1"/>
  <c r="M1286" i="1"/>
  <c r="I1287" i="1"/>
  <c r="L1283" i="1" l="1"/>
  <c r="O1283" i="1" s="1"/>
  <c r="P1283" i="1" s="1"/>
  <c r="B1281" i="1"/>
  <c r="F1283" i="1"/>
  <c r="D1284" i="1"/>
  <c r="L1284" i="1" s="1"/>
  <c r="O1284" i="1" s="1"/>
  <c r="G1283" i="1"/>
  <c r="E1285" i="1"/>
  <c r="B1282" i="1"/>
  <c r="K1286" i="1"/>
  <c r="W1284" i="1"/>
  <c r="T1660" i="1"/>
  <c r="U1285" i="1"/>
  <c r="N1287" i="1"/>
  <c r="J1287" i="1"/>
  <c r="M1287" i="1"/>
  <c r="I1288" i="1"/>
  <c r="A1339" i="1"/>
  <c r="Q1339" i="1" s="1"/>
  <c r="R1339" i="1" s="1"/>
  <c r="S1339" i="1" s="1"/>
  <c r="H1338" i="1"/>
  <c r="Z1338" i="1"/>
  <c r="C1338" i="1"/>
  <c r="F1284" i="1" l="1"/>
  <c r="G1284" i="1"/>
  <c r="D1285" i="1"/>
  <c r="L1285" i="1" s="1"/>
  <c r="O1285" i="1" s="1"/>
  <c r="X1283" i="1"/>
  <c r="E1286" i="1"/>
  <c r="P1284" i="1"/>
  <c r="A1340" i="1"/>
  <c r="Q1340" i="1" s="1"/>
  <c r="R1340" i="1" s="1"/>
  <c r="S1340" i="1" s="1"/>
  <c r="H1339" i="1"/>
  <c r="W1285" i="1"/>
  <c r="J1288" i="1"/>
  <c r="M1288" i="1"/>
  <c r="N1288" i="1" s="1"/>
  <c r="I1289" i="1"/>
  <c r="Z1339" i="1"/>
  <c r="C1339" i="1"/>
  <c r="K1287" i="1"/>
  <c r="T1661" i="1"/>
  <c r="U1286" i="1"/>
  <c r="F1285" i="1" l="1"/>
  <c r="G1285" i="1"/>
  <c r="P1285" i="1"/>
  <c r="X1285" i="1" s="1"/>
  <c r="B1283" i="1"/>
  <c r="D1286" i="1"/>
  <c r="L1286" i="1" s="1"/>
  <c r="O1286" i="1" s="1"/>
  <c r="X1284" i="1"/>
  <c r="E1287" i="1"/>
  <c r="U1287" i="1"/>
  <c r="W1286" i="1"/>
  <c r="M1289" i="1"/>
  <c r="N1289" i="1"/>
  <c r="J1289" i="1"/>
  <c r="K1289" i="1" s="1"/>
  <c r="I1290" i="1"/>
  <c r="T1662" i="1"/>
  <c r="Z1340" i="1"/>
  <c r="C1340" i="1"/>
  <c r="K1288" i="1"/>
  <c r="H1340" i="1"/>
  <c r="A1341" i="1"/>
  <c r="Q1341" i="1" s="1"/>
  <c r="R1341" i="1" s="1"/>
  <c r="S1341" i="1" s="1"/>
  <c r="G1286" i="1" l="1"/>
  <c r="B1284" i="1"/>
  <c r="D1287" i="1"/>
  <c r="G1287" i="1" s="1"/>
  <c r="F1286" i="1"/>
  <c r="P1286" i="1"/>
  <c r="X1286" i="1" s="1"/>
  <c r="E1288" i="1"/>
  <c r="E1289" i="1" s="1"/>
  <c r="Z1341" i="1"/>
  <c r="C1341" i="1"/>
  <c r="A1342" i="1"/>
  <c r="Q1342" i="1" s="1"/>
  <c r="R1342" i="1" s="1"/>
  <c r="S1342" i="1" s="1"/>
  <c r="H1341" i="1"/>
  <c r="T1663" i="1"/>
  <c r="B1285" i="1"/>
  <c r="W1287" i="1"/>
  <c r="U1288" i="1"/>
  <c r="J1290" i="1"/>
  <c r="K1290" i="1" s="1"/>
  <c r="M1290" i="1"/>
  <c r="N1290" i="1" s="1"/>
  <c r="I1291" i="1"/>
  <c r="F1287" i="1" l="1"/>
  <c r="L1287" i="1"/>
  <c r="O1287" i="1" s="1"/>
  <c r="D1288" i="1"/>
  <c r="G1288" i="1" s="1"/>
  <c r="E1290" i="1"/>
  <c r="J1291" i="1"/>
  <c r="K1291" i="1" s="1"/>
  <c r="E1291" i="1" s="1"/>
  <c r="I1292" i="1"/>
  <c r="W1288" i="1"/>
  <c r="A1343" i="1"/>
  <c r="Q1343" i="1" s="1"/>
  <c r="R1343" i="1" s="1"/>
  <c r="S1343" i="1" s="1"/>
  <c r="H1342" i="1"/>
  <c r="B1286" i="1"/>
  <c r="T1664" i="1"/>
  <c r="U1289" i="1"/>
  <c r="W1289" i="1" s="1"/>
  <c r="Z1342" i="1"/>
  <c r="C1342" i="1"/>
  <c r="D1289" i="1" l="1"/>
  <c r="L1289" i="1" s="1"/>
  <c r="O1289" i="1" s="1"/>
  <c r="F1288" i="1"/>
  <c r="L1288" i="1"/>
  <c r="O1288" i="1" s="1"/>
  <c r="P1288" i="1" s="1"/>
  <c r="X1288" i="1" s="1"/>
  <c r="P1287" i="1"/>
  <c r="U1290" i="1"/>
  <c r="W1290" i="1" s="1"/>
  <c r="C1343" i="1"/>
  <c r="Z1343" i="1"/>
  <c r="J1292" i="1"/>
  <c r="K1292" i="1" s="1"/>
  <c r="E1292" i="1" s="1"/>
  <c r="I1293" i="1"/>
  <c r="T1665" i="1"/>
  <c r="A1344" i="1"/>
  <c r="Q1344" i="1" s="1"/>
  <c r="R1344" i="1" s="1"/>
  <c r="S1344" i="1" s="1"/>
  <c r="H1343" i="1"/>
  <c r="U1291" i="1"/>
  <c r="W1291" i="1" s="1"/>
  <c r="G1289" i="1" l="1"/>
  <c r="D1290" i="1"/>
  <c r="G1290" i="1" s="1"/>
  <c r="F1289" i="1"/>
  <c r="X1287" i="1"/>
  <c r="P1289" i="1"/>
  <c r="D1291" i="1"/>
  <c r="B1288" i="1"/>
  <c r="U1292" i="1"/>
  <c r="W1292" i="1" s="1"/>
  <c r="T1666" i="1"/>
  <c r="Z1344" i="1"/>
  <c r="C1344" i="1"/>
  <c r="H1344" i="1"/>
  <c r="A1345" i="1"/>
  <c r="Q1345" i="1" s="1"/>
  <c r="R1345" i="1" s="1"/>
  <c r="S1345" i="1" s="1"/>
  <c r="J1293" i="1"/>
  <c r="K1293" i="1" s="1"/>
  <c r="E1293" i="1" s="1"/>
  <c r="I1294" i="1"/>
  <c r="F1290" i="1" l="1"/>
  <c r="L1290" i="1"/>
  <c r="O1290" i="1" s="1"/>
  <c r="B1287" i="1"/>
  <c r="X1289" i="1"/>
  <c r="F1291" i="1"/>
  <c r="L1291" i="1"/>
  <c r="G1291" i="1"/>
  <c r="D1292" i="1"/>
  <c r="J1294" i="1"/>
  <c r="K1294" i="1" s="1"/>
  <c r="E1294" i="1" s="1"/>
  <c r="I1295" i="1"/>
  <c r="U1293" i="1"/>
  <c r="W1293" i="1" s="1"/>
  <c r="Z1345" i="1"/>
  <c r="C1345" i="1"/>
  <c r="T1667" i="1"/>
  <c r="A1346" i="1"/>
  <c r="Q1346" i="1" s="1"/>
  <c r="R1346" i="1" s="1"/>
  <c r="S1346" i="1" s="1"/>
  <c r="H1345" i="1"/>
  <c r="M1291" i="1" l="1"/>
  <c r="N1291" i="1" s="1"/>
  <c r="O1291" i="1" s="1"/>
  <c r="D1293" i="1"/>
  <c r="G1293" i="1" s="1"/>
  <c r="B1289" i="1"/>
  <c r="P1290" i="1"/>
  <c r="F1292" i="1"/>
  <c r="G1292" i="1"/>
  <c r="L1292" i="1"/>
  <c r="T1668" i="1"/>
  <c r="Z1346" i="1"/>
  <c r="C1346" i="1"/>
  <c r="J1295" i="1"/>
  <c r="K1295" i="1" s="1"/>
  <c r="E1295" i="1" s="1"/>
  <c r="I1296" i="1"/>
  <c r="A1347" i="1"/>
  <c r="Q1347" i="1" s="1"/>
  <c r="R1347" i="1" s="1"/>
  <c r="S1347" i="1" s="1"/>
  <c r="H1346" i="1"/>
  <c r="U1294" i="1"/>
  <c r="W1294" i="1" s="1"/>
  <c r="M1292" i="1" l="1"/>
  <c r="M1293" i="1" s="1"/>
  <c r="M1294" i="1" s="1"/>
  <c r="M1295" i="1" s="1"/>
  <c r="M1296" i="1" s="1"/>
  <c r="L1293" i="1"/>
  <c r="D1294" i="1"/>
  <c r="L1294" i="1" s="1"/>
  <c r="F1293" i="1"/>
  <c r="P1291" i="1"/>
  <c r="X1290" i="1"/>
  <c r="N1292" i="1"/>
  <c r="N1293" i="1" s="1"/>
  <c r="N1294" i="1" s="1"/>
  <c r="U1295" i="1"/>
  <c r="W1295" i="1" s="1"/>
  <c r="A1348" i="1"/>
  <c r="Q1348" i="1" s="1"/>
  <c r="R1348" i="1" s="1"/>
  <c r="S1348" i="1" s="1"/>
  <c r="H1347" i="1"/>
  <c r="J1296" i="1"/>
  <c r="K1296" i="1" s="1"/>
  <c r="E1296" i="1" s="1"/>
  <c r="I1297" i="1"/>
  <c r="C1347" i="1"/>
  <c r="Z1347" i="1"/>
  <c r="T1669" i="1"/>
  <c r="D1295" i="1" l="1"/>
  <c r="D1296" i="1" s="1"/>
  <c r="F1294" i="1"/>
  <c r="G1294" i="1"/>
  <c r="O1294" i="1"/>
  <c r="P1294" i="1" s="1"/>
  <c r="B1290" i="1"/>
  <c r="X1291" i="1"/>
  <c r="N1295" i="1"/>
  <c r="N1296" i="1" s="1"/>
  <c r="O1292" i="1"/>
  <c r="O1293" i="1"/>
  <c r="U1296" i="1"/>
  <c r="W1296" i="1" s="1"/>
  <c r="Z1348" i="1"/>
  <c r="C1348" i="1"/>
  <c r="H1348" i="1"/>
  <c r="A1349" i="1"/>
  <c r="Q1349" i="1" s="1"/>
  <c r="R1349" i="1" s="1"/>
  <c r="S1349" i="1" s="1"/>
  <c r="M1297" i="1"/>
  <c r="J1297" i="1"/>
  <c r="K1297" i="1" s="1"/>
  <c r="E1297" i="1" s="1"/>
  <c r="I1298" i="1"/>
  <c r="T1670" i="1"/>
  <c r="F1295" i="1" l="1"/>
  <c r="F1296" i="1" s="1"/>
  <c r="L1295" i="1"/>
  <c r="O1295" i="1" s="1"/>
  <c r="G1295" i="1"/>
  <c r="P1292" i="1"/>
  <c r="G1296" i="1"/>
  <c r="P1293" i="1"/>
  <c r="X1294" i="1"/>
  <c r="B1291" i="1"/>
  <c r="D1297" i="1"/>
  <c r="L1296" i="1"/>
  <c r="O1296" i="1" s="1"/>
  <c r="N1297" i="1"/>
  <c r="U1297" i="1"/>
  <c r="W1297" i="1" s="1"/>
  <c r="Z1349" i="1"/>
  <c r="C1349" i="1"/>
  <c r="T1671" i="1"/>
  <c r="J1298" i="1"/>
  <c r="K1298" i="1" s="1"/>
  <c r="E1298" i="1" s="1"/>
  <c r="M1298" i="1"/>
  <c r="I1299" i="1"/>
  <c r="A1350" i="1"/>
  <c r="Q1350" i="1" s="1"/>
  <c r="R1350" i="1" s="1"/>
  <c r="S1350" i="1" s="1"/>
  <c r="H1349" i="1"/>
  <c r="X1293" i="1" l="1"/>
  <c r="B1294" i="1"/>
  <c r="P1296" i="1"/>
  <c r="P1295" i="1"/>
  <c r="X1292" i="1"/>
  <c r="F1297" i="1"/>
  <c r="G1297" i="1"/>
  <c r="D1298" i="1"/>
  <c r="L1297" i="1"/>
  <c r="O1297" i="1" s="1"/>
  <c r="N1298" i="1"/>
  <c r="A1351" i="1"/>
  <c r="Q1351" i="1" s="1"/>
  <c r="R1351" i="1" s="1"/>
  <c r="S1351" i="1" s="1"/>
  <c r="H1350" i="1"/>
  <c r="U1298" i="1"/>
  <c r="W1298" i="1" s="1"/>
  <c r="Z1350" i="1"/>
  <c r="C1350" i="1"/>
  <c r="J1299" i="1"/>
  <c r="K1299" i="1" s="1"/>
  <c r="E1299" i="1" s="1"/>
  <c r="M1299" i="1"/>
  <c r="I1300" i="1"/>
  <c r="T1672" i="1"/>
  <c r="X1296" i="1" l="1"/>
  <c r="X1295" i="1"/>
  <c r="P1297" i="1"/>
  <c r="F1298" i="1"/>
  <c r="B1292" i="1"/>
  <c r="B1293" i="1"/>
  <c r="G1298" i="1"/>
  <c r="L1298" i="1"/>
  <c r="O1298" i="1" s="1"/>
  <c r="D1299" i="1"/>
  <c r="N1299" i="1"/>
  <c r="J1300" i="1"/>
  <c r="K1300" i="1" s="1"/>
  <c r="E1300" i="1" s="1"/>
  <c r="M1300" i="1"/>
  <c r="I1301" i="1"/>
  <c r="Z1351" i="1"/>
  <c r="C1351" i="1"/>
  <c r="U1299" i="1"/>
  <c r="W1299" i="1" s="1"/>
  <c r="T1673" i="1"/>
  <c r="A1352" i="1"/>
  <c r="Q1352" i="1" s="1"/>
  <c r="R1352" i="1" s="1"/>
  <c r="S1352" i="1" s="1"/>
  <c r="H1351" i="1"/>
  <c r="F1299" i="1" l="1"/>
  <c r="B1295" i="1"/>
  <c r="P1298" i="1"/>
  <c r="X1297" i="1"/>
  <c r="B1296" i="1"/>
  <c r="G1299" i="1"/>
  <c r="N1300" i="1"/>
  <c r="D1300" i="1"/>
  <c r="L1299" i="1"/>
  <c r="O1299" i="1" s="1"/>
  <c r="Z1352" i="1"/>
  <c r="C1352" i="1"/>
  <c r="T1674" i="1"/>
  <c r="U1300" i="1"/>
  <c r="W1300" i="1" s="1"/>
  <c r="H1352" i="1"/>
  <c r="A1353" i="1"/>
  <c r="Q1353" i="1" s="1"/>
  <c r="R1353" i="1" s="1"/>
  <c r="S1353" i="1" s="1"/>
  <c r="M1301" i="1"/>
  <c r="J1301" i="1"/>
  <c r="K1301" i="1" s="1"/>
  <c r="E1301" i="1" s="1"/>
  <c r="I1302" i="1"/>
  <c r="N1301" i="1" l="1"/>
  <c r="F1300" i="1"/>
  <c r="B1297" i="1"/>
  <c r="P1299" i="1"/>
  <c r="X1298" i="1"/>
  <c r="L1300" i="1"/>
  <c r="O1300" i="1" s="1"/>
  <c r="G1300" i="1"/>
  <c r="D1301" i="1"/>
  <c r="Z1353" i="1"/>
  <c r="C1353" i="1"/>
  <c r="A1354" i="1"/>
  <c r="Q1354" i="1" s="1"/>
  <c r="R1354" i="1" s="1"/>
  <c r="S1354" i="1" s="1"/>
  <c r="H1353" i="1"/>
  <c r="J1302" i="1"/>
  <c r="K1302" i="1" s="1"/>
  <c r="E1302" i="1" s="1"/>
  <c r="M1302" i="1"/>
  <c r="I1303" i="1"/>
  <c r="U1301" i="1"/>
  <c r="W1301" i="1" s="1"/>
  <c r="T1675" i="1"/>
  <c r="N1302" i="1" l="1"/>
  <c r="F1301" i="1"/>
  <c r="B1298" i="1"/>
  <c r="P1300" i="1"/>
  <c r="X1299" i="1"/>
  <c r="L1301" i="1"/>
  <c r="O1301" i="1" s="1"/>
  <c r="G1301" i="1"/>
  <c r="D1302" i="1"/>
  <c r="U1302" i="1"/>
  <c r="W1302" i="1" s="1"/>
  <c r="T1676" i="1"/>
  <c r="Z1354" i="1"/>
  <c r="C1354" i="1"/>
  <c r="J1303" i="1"/>
  <c r="K1303" i="1" s="1"/>
  <c r="E1303" i="1" s="1"/>
  <c r="M1303" i="1"/>
  <c r="I1304" i="1"/>
  <c r="A1355" i="1"/>
  <c r="Q1355" i="1" s="1"/>
  <c r="R1355" i="1" s="1"/>
  <c r="S1355" i="1" s="1"/>
  <c r="H1354" i="1"/>
  <c r="N1303" i="1" l="1"/>
  <c r="X1300" i="1"/>
  <c r="B1299" i="1"/>
  <c r="P1301" i="1"/>
  <c r="F1302" i="1"/>
  <c r="L1302" i="1"/>
  <c r="O1302" i="1" s="1"/>
  <c r="G1302" i="1"/>
  <c r="D1303" i="1"/>
  <c r="U1303" i="1"/>
  <c r="W1303" i="1" s="1"/>
  <c r="Z1355" i="1"/>
  <c r="C1355" i="1"/>
  <c r="A1356" i="1"/>
  <c r="Q1356" i="1" s="1"/>
  <c r="R1356" i="1" s="1"/>
  <c r="S1356" i="1" s="1"/>
  <c r="H1355" i="1"/>
  <c r="J1304" i="1"/>
  <c r="K1304" i="1" s="1"/>
  <c r="E1304" i="1" s="1"/>
  <c r="M1304" i="1"/>
  <c r="I1305" i="1"/>
  <c r="T1677" i="1"/>
  <c r="N1304" i="1" l="1"/>
  <c r="X1301" i="1"/>
  <c r="P1302" i="1"/>
  <c r="F1303" i="1"/>
  <c r="B1300" i="1"/>
  <c r="L1303" i="1"/>
  <c r="O1303" i="1" s="1"/>
  <c r="G1303" i="1"/>
  <c r="D1304" i="1"/>
  <c r="L1304" i="1" s="1"/>
  <c r="Z1356" i="1"/>
  <c r="C1356" i="1"/>
  <c r="T1678" i="1"/>
  <c r="M1305" i="1"/>
  <c r="J1305" i="1"/>
  <c r="K1305" i="1" s="1"/>
  <c r="E1305" i="1" s="1"/>
  <c r="I1306" i="1"/>
  <c r="H1356" i="1"/>
  <c r="A1357" i="1"/>
  <c r="Q1357" i="1" s="1"/>
  <c r="R1357" i="1" s="1"/>
  <c r="S1357" i="1" s="1"/>
  <c r="U1304" i="1"/>
  <c r="W1304" i="1" s="1"/>
  <c r="O1304" i="1" l="1"/>
  <c r="P1304" i="1" s="1"/>
  <c r="N1305" i="1"/>
  <c r="P1303" i="1"/>
  <c r="X1302" i="1"/>
  <c r="F1304" i="1"/>
  <c r="B1301" i="1"/>
  <c r="G1304" i="1"/>
  <c r="D1305" i="1"/>
  <c r="U1305" i="1"/>
  <c r="W1305" i="1" s="1"/>
  <c r="Z1357" i="1"/>
  <c r="C1357" i="1"/>
  <c r="M1306" i="1"/>
  <c r="J1306" i="1"/>
  <c r="K1306" i="1" s="1"/>
  <c r="E1306" i="1" s="1"/>
  <c r="I1307" i="1"/>
  <c r="A1358" i="1"/>
  <c r="Q1358" i="1" s="1"/>
  <c r="R1358" i="1" s="1"/>
  <c r="S1358" i="1" s="1"/>
  <c r="H1357" i="1"/>
  <c r="T1679" i="1"/>
  <c r="N1306" i="1" l="1"/>
  <c r="F1305" i="1"/>
  <c r="B1302" i="1"/>
  <c r="X1304" i="1"/>
  <c r="X1303" i="1"/>
  <c r="L1305" i="1"/>
  <c r="O1305" i="1" s="1"/>
  <c r="G1305" i="1"/>
  <c r="D1306" i="1"/>
  <c r="Z1358" i="1"/>
  <c r="C1358" i="1"/>
  <c r="A1359" i="1"/>
  <c r="Q1359" i="1" s="1"/>
  <c r="R1359" i="1" s="1"/>
  <c r="S1359" i="1" s="1"/>
  <c r="H1358" i="1"/>
  <c r="M1307" i="1"/>
  <c r="J1307" i="1"/>
  <c r="K1307" i="1" s="1"/>
  <c r="E1307" i="1" s="1"/>
  <c r="I1308" i="1"/>
  <c r="T1680" i="1"/>
  <c r="U1306" i="1"/>
  <c r="W1306" i="1" s="1"/>
  <c r="N1307" i="1" l="1"/>
  <c r="P1305" i="1"/>
  <c r="F1306" i="1"/>
  <c r="B1303" i="1"/>
  <c r="B1304" i="1"/>
  <c r="L1306" i="1"/>
  <c r="O1306" i="1" s="1"/>
  <c r="G1306" i="1"/>
  <c r="D1307" i="1"/>
  <c r="U1307" i="1"/>
  <c r="W1307" i="1" s="1"/>
  <c r="C1359" i="1"/>
  <c r="Z1359" i="1"/>
  <c r="T1681" i="1"/>
  <c r="J1308" i="1"/>
  <c r="K1308" i="1" s="1"/>
  <c r="E1308" i="1" s="1"/>
  <c r="M1308" i="1"/>
  <c r="I1309" i="1"/>
  <c r="A1360" i="1"/>
  <c r="Q1360" i="1" s="1"/>
  <c r="R1360" i="1" s="1"/>
  <c r="S1360" i="1" s="1"/>
  <c r="H1359" i="1"/>
  <c r="N1308" i="1" l="1"/>
  <c r="F1307" i="1"/>
  <c r="P1306" i="1"/>
  <c r="X1305" i="1"/>
  <c r="L1307" i="1"/>
  <c r="O1307" i="1" s="1"/>
  <c r="G1307" i="1"/>
  <c r="D1308" i="1"/>
  <c r="Z1360" i="1"/>
  <c r="C1360" i="1"/>
  <c r="H1360" i="1"/>
  <c r="A1361" i="1"/>
  <c r="Q1361" i="1" s="1"/>
  <c r="R1361" i="1" s="1"/>
  <c r="S1361" i="1" s="1"/>
  <c r="T1682" i="1"/>
  <c r="U1308" i="1"/>
  <c r="W1308" i="1" s="1"/>
  <c r="J1309" i="1"/>
  <c r="K1309" i="1" s="1"/>
  <c r="E1309" i="1" s="1"/>
  <c r="M1309" i="1"/>
  <c r="I1310" i="1"/>
  <c r="N1309" i="1" l="1"/>
  <c r="P1307" i="1"/>
  <c r="X1306" i="1"/>
  <c r="F1308" i="1"/>
  <c r="B1305" i="1"/>
  <c r="L1308" i="1"/>
  <c r="O1308" i="1" s="1"/>
  <c r="G1308" i="1"/>
  <c r="D1309" i="1"/>
  <c r="U1309" i="1"/>
  <c r="W1309" i="1" s="1"/>
  <c r="Z1361" i="1"/>
  <c r="C1361" i="1"/>
  <c r="J1310" i="1"/>
  <c r="K1310" i="1" s="1"/>
  <c r="E1310" i="1" s="1"/>
  <c r="M1310" i="1"/>
  <c r="I1311" i="1"/>
  <c r="T1683" i="1"/>
  <c r="A1362" i="1"/>
  <c r="Q1362" i="1" s="1"/>
  <c r="R1362" i="1" s="1"/>
  <c r="S1362" i="1" s="1"/>
  <c r="H1361" i="1"/>
  <c r="N1310" i="1" l="1"/>
  <c r="B1306" i="1"/>
  <c r="P1308" i="1"/>
  <c r="F1309" i="1"/>
  <c r="X1307" i="1"/>
  <c r="L1309" i="1"/>
  <c r="O1309" i="1" s="1"/>
  <c r="G1309" i="1"/>
  <c r="D1310" i="1"/>
  <c r="L1310" i="1" s="1"/>
  <c r="U1310" i="1"/>
  <c r="W1310" i="1" s="1"/>
  <c r="Z1362" i="1"/>
  <c r="C1362" i="1"/>
  <c r="M1311" i="1"/>
  <c r="J1311" i="1"/>
  <c r="K1311" i="1" s="1"/>
  <c r="E1311" i="1" s="1"/>
  <c r="I1312" i="1"/>
  <c r="A1363" i="1"/>
  <c r="Q1363" i="1" s="1"/>
  <c r="R1363" i="1" s="1"/>
  <c r="S1363" i="1" s="1"/>
  <c r="H1362" i="1"/>
  <c r="T1684" i="1"/>
  <c r="N1311" i="1" l="1"/>
  <c r="O1310" i="1"/>
  <c r="P1310" i="1" s="1"/>
  <c r="X1310" i="1" s="1"/>
  <c r="F1310" i="1"/>
  <c r="B1307" i="1"/>
  <c r="X1308" i="1"/>
  <c r="P1309" i="1"/>
  <c r="G1310" i="1"/>
  <c r="D1311" i="1"/>
  <c r="U1311" i="1"/>
  <c r="W1311" i="1" s="1"/>
  <c r="C1363" i="1"/>
  <c r="Z1363" i="1"/>
  <c r="A1364" i="1"/>
  <c r="Q1364" i="1" s="1"/>
  <c r="R1364" i="1" s="1"/>
  <c r="S1364" i="1" s="1"/>
  <c r="H1363" i="1"/>
  <c r="J1312" i="1"/>
  <c r="K1312" i="1" s="1"/>
  <c r="E1312" i="1" s="1"/>
  <c r="M1312" i="1"/>
  <c r="I1313" i="1"/>
  <c r="T1685" i="1"/>
  <c r="N1312" i="1" l="1"/>
  <c r="F1311" i="1"/>
  <c r="B1308" i="1"/>
  <c r="B1310" i="1"/>
  <c r="X1309" i="1"/>
  <c r="L1311" i="1"/>
  <c r="O1311" i="1" s="1"/>
  <c r="G1311" i="1"/>
  <c r="D1312" i="1"/>
  <c r="L1312" i="1" s="1"/>
  <c r="T1686" i="1"/>
  <c r="Z1364" i="1"/>
  <c r="C1364" i="1"/>
  <c r="J1313" i="1"/>
  <c r="K1313" i="1" s="1"/>
  <c r="E1313" i="1" s="1"/>
  <c r="M1313" i="1"/>
  <c r="I1314" i="1"/>
  <c r="H1364" i="1"/>
  <c r="A1365" i="1"/>
  <c r="Q1365" i="1" s="1"/>
  <c r="R1365" i="1" s="1"/>
  <c r="S1365" i="1" s="1"/>
  <c r="U1312" i="1"/>
  <c r="W1312" i="1" s="1"/>
  <c r="N1313" i="1" l="1"/>
  <c r="N1314" i="1" s="1"/>
  <c r="O1312" i="1"/>
  <c r="P1312" i="1" s="1"/>
  <c r="X1312" i="1" s="1"/>
  <c r="B1309" i="1"/>
  <c r="F1312" i="1"/>
  <c r="P1311" i="1"/>
  <c r="G1312" i="1"/>
  <c r="D1313" i="1"/>
  <c r="U1313" i="1"/>
  <c r="W1313" i="1" s="1"/>
  <c r="A1366" i="1"/>
  <c r="Q1366" i="1" s="1"/>
  <c r="R1366" i="1" s="1"/>
  <c r="S1366" i="1" s="1"/>
  <c r="H1365" i="1"/>
  <c r="Z1365" i="1"/>
  <c r="C1365" i="1"/>
  <c r="J1314" i="1"/>
  <c r="K1314" i="1" s="1"/>
  <c r="E1314" i="1" s="1"/>
  <c r="M1314" i="1"/>
  <c r="I1315" i="1"/>
  <c r="T1687" i="1"/>
  <c r="X1311" i="1" l="1"/>
  <c r="B1312" i="1"/>
  <c r="F1313" i="1"/>
  <c r="L1313" i="1"/>
  <c r="O1313" i="1" s="1"/>
  <c r="G1313" i="1"/>
  <c r="D1314" i="1"/>
  <c r="M1315" i="1"/>
  <c r="N1315" i="1" s="1"/>
  <c r="J1315" i="1"/>
  <c r="K1315" i="1" s="1"/>
  <c r="E1315" i="1" s="1"/>
  <c r="I1316" i="1"/>
  <c r="A1367" i="1"/>
  <c r="Q1367" i="1" s="1"/>
  <c r="R1367" i="1" s="1"/>
  <c r="S1367" i="1" s="1"/>
  <c r="H1366" i="1"/>
  <c r="U1314" i="1"/>
  <c r="W1314" i="1" s="1"/>
  <c r="T1688" i="1"/>
  <c r="Z1366" i="1"/>
  <c r="C1366" i="1"/>
  <c r="P1313" i="1" l="1"/>
  <c r="F1314" i="1"/>
  <c r="B1311" i="1"/>
  <c r="G1314" i="1"/>
  <c r="L1314" i="1"/>
  <c r="O1314" i="1" s="1"/>
  <c r="D1315" i="1"/>
  <c r="T1689" i="1"/>
  <c r="J1316" i="1"/>
  <c r="K1316" i="1" s="1"/>
  <c r="E1316" i="1" s="1"/>
  <c r="M1316" i="1"/>
  <c r="N1316" i="1" s="1"/>
  <c r="I1317" i="1"/>
  <c r="U1315" i="1"/>
  <c r="W1315" i="1" s="1"/>
  <c r="Z1367" i="1"/>
  <c r="C1367" i="1"/>
  <c r="A1368" i="1"/>
  <c r="Q1368" i="1" s="1"/>
  <c r="R1368" i="1" s="1"/>
  <c r="S1368" i="1" s="1"/>
  <c r="H1367" i="1"/>
  <c r="P1314" i="1" l="1"/>
  <c r="F1315" i="1"/>
  <c r="X1313" i="1"/>
  <c r="G1315" i="1"/>
  <c r="L1315" i="1"/>
  <c r="O1315" i="1" s="1"/>
  <c r="D1316" i="1"/>
  <c r="U1316" i="1"/>
  <c r="W1316" i="1" s="1"/>
  <c r="Z1368" i="1"/>
  <c r="C1368" i="1"/>
  <c r="T1690" i="1"/>
  <c r="A1369" i="1"/>
  <c r="Q1369" i="1" s="1"/>
  <c r="R1369" i="1" s="1"/>
  <c r="S1369" i="1" s="1"/>
  <c r="H1368" i="1"/>
  <c r="J1317" i="1"/>
  <c r="K1317" i="1" s="1"/>
  <c r="E1317" i="1" s="1"/>
  <c r="M1317" i="1"/>
  <c r="N1317" i="1" s="1"/>
  <c r="I1318" i="1"/>
  <c r="P1315" i="1" l="1"/>
  <c r="F1316" i="1"/>
  <c r="B1313" i="1"/>
  <c r="X1314" i="1"/>
  <c r="L1316" i="1"/>
  <c r="O1316" i="1" s="1"/>
  <c r="G1316" i="1"/>
  <c r="D1317" i="1"/>
  <c r="U1317" i="1"/>
  <c r="W1317" i="1" s="1"/>
  <c r="T1691" i="1"/>
  <c r="Z1369" i="1"/>
  <c r="C1369" i="1"/>
  <c r="J1318" i="1"/>
  <c r="K1318" i="1" s="1"/>
  <c r="E1318" i="1" s="1"/>
  <c r="M1318" i="1"/>
  <c r="N1318" i="1" s="1"/>
  <c r="I1319" i="1"/>
  <c r="A1370" i="1"/>
  <c r="Q1370" i="1" s="1"/>
  <c r="R1370" i="1" s="1"/>
  <c r="S1370" i="1" s="1"/>
  <c r="H1369" i="1"/>
  <c r="B1314" i="1" l="1"/>
  <c r="P1316" i="1"/>
  <c r="F1317" i="1"/>
  <c r="X1315" i="1"/>
  <c r="L1317" i="1"/>
  <c r="O1317" i="1" s="1"/>
  <c r="G1317" i="1"/>
  <c r="D1318" i="1"/>
  <c r="U1318" i="1"/>
  <c r="W1318" i="1" s="1"/>
  <c r="T1692" i="1"/>
  <c r="Z1370" i="1"/>
  <c r="C1370" i="1"/>
  <c r="H1370" i="1"/>
  <c r="A1371" i="1"/>
  <c r="Q1371" i="1" s="1"/>
  <c r="R1371" i="1" s="1"/>
  <c r="S1371" i="1" s="1"/>
  <c r="J1319" i="1"/>
  <c r="K1319" i="1" s="1"/>
  <c r="E1319" i="1" s="1"/>
  <c r="I1320" i="1"/>
  <c r="F1318" i="1" l="1"/>
  <c r="B1315" i="1"/>
  <c r="X1316" i="1"/>
  <c r="P1317" i="1"/>
  <c r="L1318" i="1"/>
  <c r="O1318" i="1" s="1"/>
  <c r="G1318" i="1"/>
  <c r="D1319" i="1"/>
  <c r="U1319" i="1"/>
  <c r="W1319" i="1" s="1"/>
  <c r="Z1371" i="1"/>
  <c r="C1371" i="1"/>
  <c r="T1693" i="1"/>
  <c r="J1320" i="1"/>
  <c r="K1320" i="1" s="1"/>
  <c r="E1320" i="1" s="1"/>
  <c r="I1321" i="1"/>
  <c r="A1372" i="1"/>
  <c r="Q1372" i="1" s="1"/>
  <c r="R1372" i="1" s="1"/>
  <c r="S1372" i="1" s="1"/>
  <c r="H1371" i="1"/>
  <c r="P1318" i="1" l="1"/>
  <c r="M1319" i="1"/>
  <c r="N1319" i="1" s="1"/>
  <c r="N1320" i="1" s="1"/>
  <c r="B1316" i="1"/>
  <c r="X1317" i="1"/>
  <c r="F1319" i="1"/>
  <c r="G1319" i="1"/>
  <c r="L1319" i="1"/>
  <c r="D1320" i="1"/>
  <c r="Z1372" i="1"/>
  <c r="C1372" i="1"/>
  <c r="J1321" i="1"/>
  <c r="K1321" i="1" s="1"/>
  <c r="E1321" i="1" s="1"/>
  <c r="I1322" i="1"/>
  <c r="U1320" i="1"/>
  <c r="W1320" i="1" s="1"/>
  <c r="A1373" i="1"/>
  <c r="Q1373" i="1" s="1"/>
  <c r="R1373" i="1" s="1"/>
  <c r="S1373" i="1" s="1"/>
  <c r="H1372" i="1"/>
  <c r="T1694" i="1"/>
  <c r="F1320" i="1" l="1"/>
  <c r="O1319" i="1"/>
  <c r="P1319" i="1" s="1"/>
  <c r="M1320" i="1"/>
  <c r="M1321" i="1" s="1"/>
  <c r="M1322" i="1" s="1"/>
  <c r="B1317" i="1"/>
  <c r="X1318" i="1"/>
  <c r="L1320" i="1"/>
  <c r="O1320" i="1" s="1"/>
  <c r="P1320" i="1" s="1"/>
  <c r="X1320" i="1" s="1"/>
  <c r="B1320" i="1" s="1"/>
  <c r="G1320" i="1"/>
  <c r="D1321" i="1"/>
  <c r="N1321" i="1"/>
  <c r="C1373" i="1"/>
  <c r="Z1373" i="1"/>
  <c r="J1322" i="1"/>
  <c r="K1322" i="1" s="1"/>
  <c r="E1322" i="1" s="1"/>
  <c r="I1323" i="1"/>
  <c r="A1374" i="1"/>
  <c r="Q1374" i="1" s="1"/>
  <c r="R1374" i="1" s="1"/>
  <c r="S1374" i="1" s="1"/>
  <c r="H1373" i="1"/>
  <c r="U1321" i="1"/>
  <c r="W1321" i="1" s="1"/>
  <c r="T1695" i="1"/>
  <c r="F1321" i="1" l="1"/>
  <c r="G1321" i="1"/>
  <c r="B1318" i="1"/>
  <c r="X1319" i="1"/>
  <c r="L1321" i="1"/>
  <c r="O1321" i="1" s="1"/>
  <c r="P1321" i="1" s="1"/>
  <c r="X1321" i="1" s="1"/>
  <c r="B1321" i="1" s="1"/>
  <c r="D1322" i="1"/>
  <c r="N1322" i="1"/>
  <c r="M1323" i="1"/>
  <c r="J1323" i="1"/>
  <c r="K1323" i="1" s="1"/>
  <c r="E1323" i="1" s="1"/>
  <c r="I1324" i="1"/>
  <c r="H1374" i="1"/>
  <c r="A1375" i="1"/>
  <c r="Q1375" i="1" s="1"/>
  <c r="R1375" i="1" s="1"/>
  <c r="S1375" i="1" s="1"/>
  <c r="Z1374" i="1"/>
  <c r="C1374" i="1"/>
  <c r="U1322" i="1"/>
  <c r="W1322" i="1" s="1"/>
  <c r="T1696" i="1"/>
  <c r="F1322" i="1" l="1"/>
  <c r="G1322" i="1"/>
  <c r="L1322" i="1"/>
  <c r="O1322" i="1" s="1"/>
  <c r="P1322" i="1" s="1"/>
  <c r="X1322" i="1" s="1"/>
  <c r="B1322" i="1" s="1"/>
  <c r="B1319" i="1"/>
  <c r="D1323" i="1"/>
  <c r="N1323" i="1"/>
  <c r="T1697" i="1"/>
  <c r="J1324" i="1"/>
  <c r="K1324" i="1" s="1"/>
  <c r="E1324" i="1" s="1"/>
  <c r="M1324" i="1"/>
  <c r="I1325" i="1"/>
  <c r="U1323" i="1"/>
  <c r="W1323" i="1" s="1"/>
  <c r="Z1375" i="1"/>
  <c r="C1375" i="1"/>
  <c r="A1376" i="1"/>
  <c r="Q1376" i="1" s="1"/>
  <c r="R1376" i="1" s="1"/>
  <c r="S1376" i="1" s="1"/>
  <c r="H1375" i="1"/>
  <c r="F1323" i="1" l="1"/>
  <c r="L1323" i="1"/>
  <c r="O1323" i="1" s="1"/>
  <c r="P1323" i="1" s="1"/>
  <c r="X1323" i="1" s="1"/>
  <c r="B1323" i="1" s="1"/>
  <c r="G1323" i="1"/>
  <c r="N1324" i="1"/>
  <c r="D1324" i="1"/>
  <c r="A1377" i="1"/>
  <c r="Q1377" i="1" s="1"/>
  <c r="R1377" i="1" s="1"/>
  <c r="S1377" i="1" s="1"/>
  <c r="H1376" i="1"/>
  <c r="J1325" i="1"/>
  <c r="K1325" i="1" s="1"/>
  <c r="E1325" i="1" s="1"/>
  <c r="M1325" i="1"/>
  <c r="I1326" i="1"/>
  <c r="Z1376" i="1"/>
  <c r="C1376" i="1"/>
  <c r="T1698" i="1"/>
  <c r="U1324" i="1"/>
  <c r="W1324" i="1" s="1"/>
  <c r="F1324" i="1" l="1"/>
  <c r="N1325" i="1"/>
  <c r="G1324" i="1"/>
  <c r="L1324" i="1"/>
  <c r="O1324" i="1" s="1"/>
  <c r="P1324" i="1" s="1"/>
  <c r="X1324" i="1" s="1"/>
  <c r="B1324" i="1" s="1"/>
  <c r="D1325" i="1"/>
  <c r="U1325" i="1"/>
  <c r="W1325" i="1" s="1"/>
  <c r="T1699" i="1"/>
  <c r="J1326" i="1"/>
  <c r="K1326" i="1" s="1"/>
  <c r="E1326" i="1" s="1"/>
  <c r="M1326" i="1"/>
  <c r="I1327" i="1"/>
  <c r="Z1377" i="1"/>
  <c r="C1377" i="1"/>
  <c r="A1378" i="1"/>
  <c r="Q1378" i="1" s="1"/>
  <c r="R1378" i="1" s="1"/>
  <c r="S1378" i="1" s="1"/>
  <c r="H1377" i="1"/>
  <c r="F1325" i="1" l="1"/>
  <c r="N1326" i="1"/>
  <c r="L1325" i="1"/>
  <c r="O1325" i="1" s="1"/>
  <c r="P1325" i="1" s="1"/>
  <c r="X1325" i="1" s="1"/>
  <c r="B1325" i="1" s="1"/>
  <c r="G1325" i="1"/>
  <c r="D1326" i="1"/>
  <c r="U1326" i="1"/>
  <c r="W1326" i="1" s="1"/>
  <c r="T1700" i="1"/>
  <c r="Z1378" i="1"/>
  <c r="C1378" i="1"/>
  <c r="H1378" i="1"/>
  <c r="A1379" i="1"/>
  <c r="Q1379" i="1" s="1"/>
  <c r="R1379" i="1" s="1"/>
  <c r="S1379" i="1" s="1"/>
  <c r="J1327" i="1"/>
  <c r="K1327" i="1" s="1"/>
  <c r="E1327" i="1" s="1"/>
  <c r="M1327" i="1"/>
  <c r="I1328" i="1"/>
  <c r="F1326" i="1" l="1"/>
  <c r="N1327" i="1"/>
  <c r="L1326" i="1"/>
  <c r="O1326" i="1" s="1"/>
  <c r="P1326" i="1" s="1"/>
  <c r="X1326" i="1" s="1"/>
  <c r="B1326" i="1" s="1"/>
  <c r="G1326" i="1"/>
  <c r="D1327" i="1"/>
  <c r="U1327" i="1"/>
  <c r="W1327" i="1" s="1"/>
  <c r="Z1379" i="1"/>
  <c r="C1379" i="1"/>
  <c r="J1328" i="1"/>
  <c r="K1328" i="1" s="1"/>
  <c r="E1328" i="1" s="1"/>
  <c r="M1328" i="1"/>
  <c r="I1329" i="1"/>
  <c r="A1380" i="1"/>
  <c r="Q1380" i="1" s="1"/>
  <c r="R1380" i="1" s="1"/>
  <c r="S1380" i="1" s="1"/>
  <c r="H1379" i="1"/>
  <c r="T1701" i="1"/>
  <c r="N1328" i="1" l="1"/>
  <c r="F1327" i="1"/>
  <c r="L1327" i="1"/>
  <c r="O1327" i="1" s="1"/>
  <c r="P1327" i="1" s="1"/>
  <c r="X1327" i="1" s="1"/>
  <c r="B1327" i="1" s="1"/>
  <c r="G1327" i="1"/>
  <c r="D1328" i="1"/>
  <c r="U1328" i="1"/>
  <c r="W1328" i="1" s="1"/>
  <c r="Z1380" i="1"/>
  <c r="C1380" i="1"/>
  <c r="A1381" i="1"/>
  <c r="Q1381" i="1" s="1"/>
  <c r="R1381" i="1" s="1"/>
  <c r="S1381" i="1" s="1"/>
  <c r="H1380" i="1"/>
  <c r="M1329" i="1"/>
  <c r="J1329" i="1"/>
  <c r="K1329" i="1" s="1"/>
  <c r="E1329" i="1" s="1"/>
  <c r="I1330" i="1"/>
  <c r="T1702" i="1"/>
  <c r="N1329" i="1" l="1"/>
  <c r="F1328" i="1"/>
  <c r="L1328" i="1"/>
  <c r="O1328" i="1" s="1"/>
  <c r="P1328" i="1" s="1"/>
  <c r="X1328" i="1" s="1"/>
  <c r="B1328" i="1" s="1"/>
  <c r="G1328" i="1"/>
  <c r="D1329" i="1"/>
  <c r="Z1381" i="1"/>
  <c r="C1381" i="1"/>
  <c r="J1330" i="1"/>
  <c r="K1330" i="1" s="1"/>
  <c r="E1330" i="1" s="1"/>
  <c r="M1330" i="1"/>
  <c r="I1331" i="1"/>
  <c r="A1382" i="1"/>
  <c r="Q1382" i="1" s="1"/>
  <c r="R1382" i="1" s="1"/>
  <c r="S1382" i="1" s="1"/>
  <c r="H1381" i="1"/>
  <c r="U1329" i="1"/>
  <c r="W1329" i="1" s="1"/>
  <c r="T1703" i="1"/>
  <c r="N1330" i="1" l="1"/>
  <c r="F1329" i="1"/>
  <c r="L1329" i="1"/>
  <c r="O1329" i="1" s="1"/>
  <c r="P1329" i="1" s="1"/>
  <c r="X1329" i="1" s="1"/>
  <c r="B1329" i="1" s="1"/>
  <c r="G1329" i="1"/>
  <c r="D1330" i="1"/>
  <c r="J1331" i="1"/>
  <c r="K1331" i="1" s="1"/>
  <c r="E1331" i="1" s="1"/>
  <c r="M1331" i="1"/>
  <c r="I1332" i="1"/>
  <c r="U1330" i="1"/>
  <c r="W1330" i="1" s="1"/>
  <c r="Z1382" i="1"/>
  <c r="C1382" i="1"/>
  <c r="T1704" i="1"/>
  <c r="H1382" i="1"/>
  <c r="A1383" i="1"/>
  <c r="Q1383" i="1" s="1"/>
  <c r="R1383" i="1" s="1"/>
  <c r="S1383" i="1" s="1"/>
  <c r="N1331" i="1" l="1"/>
  <c r="F1330" i="1"/>
  <c r="L1330" i="1"/>
  <c r="O1330" i="1" s="1"/>
  <c r="P1330" i="1" s="1"/>
  <c r="X1330" i="1" s="1"/>
  <c r="B1330" i="1" s="1"/>
  <c r="G1330" i="1"/>
  <c r="D1331" i="1"/>
  <c r="J1332" i="1"/>
  <c r="K1332" i="1" s="1"/>
  <c r="E1332" i="1" s="1"/>
  <c r="M1332" i="1"/>
  <c r="I1333" i="1"/>
  <c r="Z1383" i="1"/>
  <c r="C1383" i="1"/>
  <c r="A1384" i="1"/>
  <c r="Q1384" i="1" s="1"/>
  <c r="R1384" i="1" s="1"/>
  <c r="S1384" i="1" s="1"/>
  <c r="H1383" i="1"/>
  <c r="T1705" i="1"/>
  <c r="U1331" i="1"/>
  <c r="W1331" i="1" s="1"/>
  <c r="N1332" i="1" l="1"/>
  <c r="F1331" i="1"/>
  <c r="L1331" i="1"/>
  <c r="O1331" i="1" s="1"/>
  <c r="P1331" i="1" s="1"/>
  <c r="X1331" i="1" s="1"/>
  <c r="B1331" i="1" s="1"/>
  <c r="G1331" i="1"/>
  <c r="D1332" i="1"/>
  <c r="T1706" i="1"/>
  <c r="U1332" i="1"/>
  <c r="W1332" i="1" s="1"/>
  <c r="Z1384" i="1"/>
  <c r="C1384" i="1"/>
  <c r="A1385" i="1"/>
  <c r="Q1385" i="1" s="1"/>
  <c r="R1385" i="1" s="1"/>
  <c r="S1385" i="1" s="1"/>
  <c r="H1384" i="1"/>
  <c r="M1333" i="1"/>
  <c r="N1333" i="1" s="1"/>
  <c r="J1333" i="1"/>
  <c r="K1333" i="1" s="1"/>
  <c r="E1333" i="1" s="1"/>
  <c r="I1334" i="1"/>
  <c r="F1332" i="1" l="1"/>
  <c r="G1332" i="1"/>
  <c r="L1332" i="1"/>
  <c r="O1332" i="1" s="1"/>
  <c r="P1332" i="1" s="1"/>
  <c r="X1332" i="1" s="1"/>
  <c r="B1332" i="1" s="1"/>
  <c r="D1333" i="1"/>
  <c r="U1333" i="1"/>
  <c r="W1333" i="1" s="1"/>
  <c r="C1385" i="1"/>
  <c r="Z1385" i="1"/>
  <c r="J1334" i="1"/>
  <c r="K1334" i="1" s="1"/>
  <c r="E1334" i="1" s="1"/>
  <c r="M1334" i="1"/>
  <c r="N1334" i="1" s="1"/>
  <c r="I1335" i="1"/>
  <c r="A1386" i="1"/>
  <c r="Q1386" i="1" s="1"/>
  <c r="R1386" i="1" s="1"/>
  <c r="S1386" i="1" s="1"/>
  <c r="H1385" i="1"/>
  <c r="T1707" i="1"/>
  <c r="F1333" i="1" l="1"/>
  <c r="L1333" i="1"/>
  <c r="O1333" i="1" s="1"/>
  <c r="P1333" i="1" s="1"/>
  <c r="X1333" i="1" s="1"/>
  <c r="B1333" i="1" s="1"/>
  <c r="G1333" i="1"/>
  <c r="D1334" i="1"/>
  <c r="U1334" i="1"/>
  <c r="W1334" i="1" s="1"/>
  <c r="Z1386" i="1"/>
  <c r="C1386" i="1"/>
  <c r="H1386" i="1"/>
  <c r="A1387" i="1"/>
  <c r="Q1387" i="1" s="1"/>
  <c r="R1387" i="1" s="1"/>
  <c r="S1387" i="1" s="1"/>
  <c r="J1335" i="1"/>
  <c r="K1335" i="1" s="1"/>
  <c r="E1335" i="1" s="1"/>
  <c r="M1335" i="1"/>
  <c r="N1335" i="1" s="1"/>
  <c r="I1336" i="1"/>
  <c r="T1708" i="1"/>
  <c r="F1334" i="1" l="1"/>
  <c r="L1334" i="1"/>
  <c r="O1334" i="1" s="1"/>
  <c r="P1334" i="1" s="1"/>
  <c r="X1334" i="1" s="1"/>
  <c r="B1334" i="1" s="1"/>
  <c r="G1334" i="1"/>
  <c r="D1335" i="1"/>
  <c r="T1709" i="1"/>
  <c r="J1336" i="1"/>
  <c r="K1336" i="1" s="1"/>
  <c r="E1336" i="1" s="1"/>
  <c r="M1336" i="1"/>
  <c r="N1336" i="1" s="1"/>
  <c r="I1337" i="1"/>
  <c r="A1388" i="1"/>
  <c r="Q1388" i="1" s="1"/>
  <c r="R1388" i="1" s="1"/>
  <c r="S1388" i="1" s="1"/>
  <c r="H1387" i="1"/>
  <c r="U1335" i="1"/>
  <c r="W1335" i="1" s="1"/>
  <c r="Z1387" i="1"/>
  <c r="C1387" i="1"/>
  <c r="F1335" i="1" l="1"/>
  <c r="G1335" i="1"/>
  <c r="D1336" i="1"/>
  <c r="L1335" i="1"/>
  <c r="O1335" i="1" s="1"/>
  <c r="P1335" i="1" s="1"/>
  <c r="X1335" i="1" s="1"/>
  <c r="B1335" i="1" s="1"/>
  <c r="U1336" i="1"/>
  <c r="W1336" i="1" s="1"/>
  <c r="Z1388" i="1"/>
  <c r="C1388" i="1"/>
  <c r="A1389" i="1"/>
  <c r="Q1389" i="1" s="1"/>
  <c r="R1389" i="1" s="1"/>
  <c r="S1389" i="1" s="1"/>
  <c r="H1388" i="1"/>
  <c r="M1337" i="1"/>
  <c r="N1337" i="1" s="1"/>
  <c r="J1337" i="1"/>
  <c r="K1337" i="1" s="1"/>
  <c r="E1337" i="1" s="1"/>
  <c r="I1338" i="1"/>
  <c r="T1710" i="1"/>
  <c r="F1336" i="1" l="1"/>
  <c r="L1336" i="1"/>
  <c r="O1336" i="1" s="1"/>
  <c r="P1336" i="1" s="1"/>
  <c r="X1336" i="1" s="1"/>
  <c r="B1336" i="1" s="1"/>
  <c r="G1336" i="1"/>
  <c r="D1337" i="1"/>
  <c r="J1338" i="1"/>
  <c r="K1338" i="1" s="1"/>
  <c r="E1338" i="1" s="1"/>
  <c r="M1338" i="1"/>
  <c r="N1338" i="1" s="1"/>
  <c r="I1339" i="1"/>
  <c r="C1389" i="1"/>
  <c r="Z1389" i="1"/>
  <c r="U1337" i="1"/>
  <c r="W1337" i="1" s="1"/>
  <c r="A1390" i="1"/>
  <c r="Q1390" i="1" s="1"/>
  <c r="R1390" i="1" s="1"/>
  <c r="S1390" i="1" s="1"/>
  <c r="H1389" i="1"/>
  <c r="T1711" i="1"/>
  <c r="F1337" i="1" l="1"/>
  <c r="L1337" i="1"/>
  <c r="O1337" i="1" s="1"/>
  <c r="P1337" i="1" s="1"/>
  <c r="X1337" i="1" s="1"/>
  <c r="B1337" i="1" s="1"/>
  <c r="G1337" i="1"/>
  <c r="D1338" i="1"/>
  <c r="Z1390" i="1"/>
  <c r="C1390" i="1"/>
  <c r="J1339" i="1"/>
  <c r="K1339" i="1" s="1"/>
  <c r="E1339" i="1" s="1"/>
  <c r="M1339" i="1"/>
  <c r="N1339" i="1" s="1"/>
  <c r="I1340" i="1"/>
  <c r="T1712" i="1"/>
  <c r="H1390" i="1"/>
  <c r="A1391" i="1"/>
  <c r="Q1391" i="1" s="1"/>
  <c r="R1391" i="1" s="1"/>
  <c r="S1391" i="1" s="1"/>
  <c r="U1338" i="1"/>
  <c r="W1338" i="1" s="1"/>
  <c r="F1338" i="1" l="1"/>
  <c r="L1338" i="1"/>
  <c r="O1338" i="1" s="1"/>
  <c r="P1338" i="1" s="1"/>
  <c r="X1338" i="1" s="1"/>
  <c r="B1338" i="1" s="1"/>
  <c r="D1339" i="1"/>
  <c r="G1338" i="1"/>
  <c r="A1392" i="1"/>
  <c r="Q1392" i="1" s="1"/>
  <c r="R1392" i="1" s="1"/>
  <c r="S1392" i="1" s="1"/>
  <c r="H1391" i="1"/>
  <c r="J1340" i="1"/>
  <c r="K1340" i="1" s="1"/>
  <c r="E1340" i="1" s="1"/>
  <c r="M1340" i="1"/>
  <c r="N1340" i="1" s="1"/>
  <c r="I1341" i="1"/>
  <c r="U1339" i="1"/>
  <c r="W1339" i="1" s="1"/>
  <c r="Z1391" i="1"/>
  <c r="C1391" i="1"/>
  <c r="T1713" i="1"/>
  <c r="F1339" i="1" l="1"/>
  <c r="L1339" i="1"/>
  <c r="O1339" i="1" s="1"/>
  <c r="P1339" i="1" s="1"/>
  <c r="X1339" i="1" s="1"/>
  <c r="B1339" i="1" s="1"/>
  <c r="G1339" i="1"/>
  <c r="D1340" i="1"/>
  <c r="T1714" i="1"/>
  <c r="M1341" i="1"/>
  <c r="N1341" i="1" s="1"/>
  <c r="J1341" i="1"/>
  <c r="K1341" i="1" s="1"/>
  <c r="E1341" i="1" s="1"/>
  <c r="I1342" i="1"/>
  <c r="A1393" i="1"/>
  <c r="Q1393" i="1" s="1"/>
  <c r="R1393" i="1" s="1"/>
  <c r="S1393" i="1" s="1"/>
  <c r="H1392" i="1"/>
  <c r="U1340" i="1"/>
  <c r="W1340" i="1" s="1"/>
  <c r="Z1392" i="1"/>
  <c r="C1392" i="1"/>
  <c r="F1340" i="1" l="1"/>
  <c r="L1340" i="1"/>
  <c r="O1340" i="1" s="1"/>
  <c r="P1340" i="1" s="1"/>
  <c r="X1340" i="1" s="1"/>
  <c r="B1340" i="1" s="1"/>
  <c r="G1340" i="1"/>
  <c r="D1341" i="1"/>
  <c r="Z1393" i="1"/>
  <c r="C1393" i="1"/>
  <c r="A1394" i="1"/>
  <c r="Q1394" i="1" s="1"/>
  <c r="R1394" i="1" s="1"/>
  <c r="S1394" i="1" s="1"/>
  <c r="H1393" i="1"/>
  <c r="J1342" i="1"/>
  <c r="K1342" i="1" s="1"/>
  <c r="E1342" i="1" s="1"/>
  <c r="M1342" i="1"/>
  <c r="N1342" i="1" s="1"/>
  <c r="I1343" i="1"/>
  <c r="U1341" i="1"/>
  <c r="W1341" i="1" s="1"/>
  <c r="T1715" i="1"/>
  <c r="F1341" i="1" l="1"/>
  <c r="L1341" i="1"/>
  <c r="O1341" i="1" s="1"/>
  <c r="P1341" i="1" s="1"/>
  <c r="X1341" i="1" s="1"/>
  <c r="B1341" i="1" s="1"/>
  <c r="G1341" i="1"/>
  <c r="D1342" i="1"/>
  <c r="U1342" i="1"/>
  <c r="W1342" i="1" s="1"/>
  <c r="N1343" i="1"/>
  <c r="J1343" i="1"/>
  <c r="K1343" i="1" s="1"/>
  <c r="E1343" i="1" s="1"/>
  <c r="M1343" i="1"/>
  <c r="I1344" i="1"/>
  <c r="Z1394" i="1"/>
  <c r="C1394" i="1"/>
  <c r="T1716" i="1"/>
  <c r="H1394" i="1"/>
  <c r="A1395" i="1"/>
  <c r="Q1395" i="1" s="1"/>
  <c r="R1395" i="1" s="1"/>
  <c r="S1395" i="1" s="1"/>
  <c r="F1342" i="1" l="1"/>
  <c r="L1342" i="1"/>
  <c r="O1342" i="1" s="1"/>
  <c r="P1342" i="1" s="1"/>
  <c r="X1342" i="1" s="1"/>
  <c r="B1342" i="1" s="1"/>
  <c r="G1342" i="1"/>
  <c r="D1343" i="1"/>
  <c r="Z1395" i="1"/>
  <c r="C1395" i="1"/>
  <c r="U1343" i="1"/>
  <c r="W1343" i="1" s="1"/>
  <c r="A1396" i="1"/>
  <c r="Q1396" i="1" s="1"/>
  <c r="R1396" i="1" s="1"/>
  <c r="S1396" i="1" s="1"/>
  <c r="H1395" i="1"/>
  <c r="T1717" i="1"/>
  <c r="J1344" i="1"/>
  <c r="K1344" i="1" s="1"/>
  <c r="E1344" i="1" s="1"/>
  <c r="M1344" i="1"/>
  <c r="N1344" i="1" s="1"/>
  <c r="I1345" i="1"/>
  <c r="F1343" i="1" l="1"/>
  <c r="L1343" i="1"/>
  <c r="O1343" i="1" s="1"/>
  <c r="P1343" i="1" s="1"/>
  <c r="X1343" i="1" s="1"/>
  <c r="B1343" i="1" s="1"/>
  <c r="G1343" i="1"/>
  <c r="D1344" i="1"/>
  <c r="M1345" i="1"/>
  <c r="N1345" i="1" s="1"/>
  <c r="J1345" i="1"/>
  <c r="K1345" i="1" s="1"/>
  <c r="E1345" i="1" s="1"/>
  <c r="I1346" i="1"/>
  <c r="A1397" i="1"/>
  <c r="Q1397" i="1" s="1"/>
  <c r="R1397" i="1" s="1"/>
  <c r="S1397" i="1" s="1"/>
  <c r="H1396" i="1"/>
  <c r="T1718" i="1"/>
  <c r="U1344" i="1"/>
  <c r="W1344" i="1" s="1"/>
  <c r="Z1396" i="1"/>
  <c r="C1396" i="1"/>
  <c r="F1344" i="1" l="1"/>
  <c r="L1344" i="1"/>
  <c r="O1344" i="1" s="1"/>
  <c r="P1344" i="1" s="1"/>
  <c r="X1344" i="1" s="1"/>
  <c r="B1344" i="1" s="1"/>
  <c r="G1344" i="1"/>
  <c r="D1345" i="1"/>
  <c r="T1719" i="1"/>
  <c r="J1346" i="1"/>
  <c r="K1346" i="1" s="1"/>
  <c r="E1346" i="1" s="1"/>
  <c r="M1346" i="1"/>
  <c r="N1346" i="1" s="1"/>
  <c r="I1347" i="1"/>
  <c r="Z1397" i="1"/>
  <c r="C1397" i="1"/>
  <c r="U1345" i="1"/>
  <c r="W1345" i="1" s="1"/>
  <c r="A1398" i="1"/>
  <c r="Q1398" i="1" s="1"/>
  <c r="R1398" i="1" s="1"/>
  <c r="S1398" i="1" s="1"/>
  <c r="H1397" i="1"/>
  <c r="F1345" i="1" l="1"/>
  <c r="L1345" i="1"/>
  <c r="O1345" i="1" s="1"/>
  <c r="P1345" i="1" s="1"/>
  <c r="X1345" i="1" s="1"/>
  <c r="B1345" i="1" s="1"/>
  <c r="G1345" i="1"/>
  <c r="D1346" i="1"/>
  <c r="Z1398" i="1"/>
  <c r="C1398" i="1"/>
  <c r="J1347" i="1"/>
  <c r="K1347" i="1" s="1"/>
  <c r="E1347" i="1" s="1"/>
  <c r="M1347" i="1"/>
  <c r="N1347" i="1" s="1"/>
  <c r="I1348" i="1"/>
  <c r="H1398" i="1"/>
  <c r="A1399" i="1"/>
  <c r="Q1399" i="1" s="1"/>
  <c r="R1399" i="1" s="1"/>
  <c r="S1399" i="1" s="1"/>
  <c r="T1720" i="1"/>
  <c r="U1346" i="1"/>
  <c r="W1346" i="1" s="1"/>
  <c r="F1346" i="1" l="1"/>
  <c r="L1346" i="1"/>
  <c r="O1346" i="1" s="1"/>
  <c r="P1346" i="1" s="1"/>
  <c r="X1346" i="1" s="1"/>
  <c r="B1346" i="1" s="1"/>
  <c r="G1346" i="1"/>
  <c r="D1347" i="1"/>
  <c r="U1347" i="1"/>
  <c r="W1347" i="1" s="1"/>
  <c r="A1400" i="1"/>
  <c r="Q1400" i="1" s="1"/>
  <c r="R1400" i="1" s="1"/>
  <c r="S1400" i="1" s="1"/>
  <c r="H1399" i="1"/>
  <c r="T1721" i="1"/>
  <c r="Z1399" i="1"/>
  <c r="C1399" i="1"/>
  <c r="N1348" i="1"/>
  <c r="J1348" i="1"/>
  <c r="K1348" i="1" s="1"/>
  <c r="E1348" i="1" s="1"/>
  <c r="M1348" i="1"/>
  <c r="I1349" i="1"/>
  <c r="F1347" i="1" l="1"/>
  <c r="G1347" i="1"/>
  <c r="L1347" i="1"/>
  <c r="O1347" i="1" s="1"/>
  <c r="P1347" i="1" s="1"/>
  <c r="X1347" i="1" s="1"/>
  <c r="B1347" i="1" s="1"/>
  <c r="D1348" i="1"/>
  <c r="A1401" i="1"/>
  <c r="Q1401" i="1" s="1"/>
  <c r="R1401" i="1" s="1"/>
  <c r="S1401" i="1" s="1"/>
  <c r="H1400" i="1"/>
  <c r="M1349" i="1"/>
  <c r="N1349" i="1" s="1"/>
  <c r="J1349" i="1"/>
  <c r="K1349" i="1" s="1"/>
  <c r="E1349" i="1" s="1"/>
  <c r="I1350" i="1"/>
  <c r="U1348" i="1"/>
  <c r="W1348" i="1" s="1"/>
  <c r="T1722" i="1"/>
  <c r="Z1400" i="1"/>
  <c r="C1400" i="1"/>
  <c r="F1348" i="1" l="1"/>
  <c r="L1348" i="1"/>
  <c r="O1348" i="1" s="1"/>
  <c r="P1348" i="1" s="1"/>
  <c r="X1348" i="1" s="1"/>
  <c r="B1348" i="1" s="1"/>
  <c r="G1348" i="1"/>
  <c r="D1349" i="1"/>
  <c r="C1401" i="1"/>
  <c r="Z1401" i="1"/>
  <c r="U1349" i="1"/>
  <c r="W1349" i="1" s="1"/>
  <c r="T1723" i="1"/>
  <c r="J1350" i="1"/>
  <c r="K1350" i="1" s="1"/>
  <c r="E1350" i="1" s="1"/>
  <c r="I1351" i="1"/>
  <c r="A1402" i="1"/>
  <c r="Q1402" i="1" s="1"/>
  <c r="R1402" i="1" s="1"/>
  <c r="S1402" i="1" s="1"/>
  <c r="H1401" i="1"/>
  <c r="F1349" i="1" l="1"/>
  <c r="L1349" i="1"/>
  <c r="O1349" i="1" s="1"/>
  <c r="P1349" i="1" s="1"/>
  <c r="X1349" i="1" s="1"/>
  <c r="B1349" i="1" s="1"/>
  <c r="G1349" i="1"/>
  <c r="D1350" i="1"/>
  <c r="F1350" i="1" s="1"/>
  <c r="U1350" i="1"/>
  <c r="W1350" i="1" s="1"/>
  <c r="T1724" i="1"/>
  <c r="H1402" i="1"/>
  <c r="A1403" i="1"/>
  <c r="Q1403" i="1" s="1"/>
  <c r="R1403" i="1" s="1"/>
  <c r="S1403" i="1" s="1"/>
  <c r="Z1402" i="1"/>
  <c r="C1402" i="1"/>
  <c r="J1351" i="1"/>
  <c r="K1351" i="1" s="1"/>
  <c r="E1351" i="1" s="1"/>
  <c r="I1352" i="1"/>
  <c r="M1350" i="1" l="1"/>
  <c r="N1350" i="1" s="1"/>
  <c r="L1350" i="1"/>
  <c r="G1350" i="1"/>
  <c r="D1351" i="1"/>
  <c r="F1351" i="1" s="1"/>
  <c r="Z1403" i="1"/>
  <c r="C1403" i="1"/>
  <c r="A1404" i="1"/>
  <c r="Q1404" i="1" s="1"/>
  <c r="R1404" i="1" s="1"/>
  <c r="S1404" i="1" s="1"/>
  <c r="H1403" i="1"/>
  <c r="T1725" i="1"/>
  <c r="J1352" i="1"/>
  <c r="K1352" i="1" s="1"/>
  <c r="E1352" i="1" s="1"/>
  <c r="I1353" i="1"/>
  <c r="U1351" i="1"/>
  <c r="W1351" i="1" s="1"/>
  <c r="L1351" i="1" l="1"/>
  <c r="M1351" i="1"/>
  <c r="N1351" i="1" s="1"/>
  <c r="O1350" i="1"/>
  <c r="P1350" i="1" s="1"/>
  <c r="X1350" i="1" s="1"/>
  <c r="B1350" i="1" s="1"/>
  <c r="G1351" i="1"/>
  <c r="D1352" i="1"/>
  <c r="F1352" i="1" s="1"/>
  <c r="T1726" i="1"/>
  <c r="J1353" i="1"/>
  <c r="K1353" i="1" s="1"/>
  <c r="E1353" i="1" s="1"/>
  <c r="I1354" i="1"/>
  <c r="Z1404" i="1"/>
  <c r="C1404" i="1"/>
  <c r="U1352" i="1"/>
  <c r="W1352" i="1" s="1"/>
  <c r="A1405" i="1"/>
  <c r="Q1405" i="1" s="1"/>
  <c r="R1405" i="1" s="1"/>
  <c r="S1405" i="1" s="1"/>
  <c r="H1404" i="1"/>
  <c r="O1351" i="1" l="1"/>
  <c r="P1351" i="1" s="1"/>
  <c r="X1351" i="1" s="1"/>
  <c r="B1351" i="1" s="1"/>
  <c r="M1352" i="1"/>
  <c r="N1352" i="1" s="1"/>
  <c r="N1353" i="1" s="1"/>
  <c r="L1352" i="1"/>
  <c r="G1352" i="1"/>
  <c r="D1353" i="1"/>
  <c r="F1353" i="1" s="1"/>
  <c r="J1354" i="1"/>
  <c r="K1354" i="1" s="1"/>
  <c r="E1354" i="1" s="1"/>
  <c r="I1355" i="1"/>
  <c r="U1353" i="1"/>
  <c r="W1353" i="1" s="1"/>
  <c r="A1406" i="1"/>
  <c r="Q1406" i="1" s="1"/>
  <c r="R1406" i="1" s="1"/>
  <c r="S1406" i="1" s="1"/>
  <c r="H1405" i="1"/>
  <c r="T1727" i="1"/>
  <c r="C1405" i="1"/>
  <c r="Z1405" i="1"/>
  <c r="M1353" i="1" l="1"/>
  <c r="M1354" i="1" s="1"/>
  <c r="M1355" i="1" s="1"/>
  <c r="O1352" i="1"/>
  <c r="P1352" i="1" s="1"/>
  <c r="X1352" i="1" s="1"/>
  <c r="B1352" i="1" s="1"/>
  <c r="L1353" i="1"/>
  <c r="O1353" i="1" s="1"/>
  <c r="P1353" i="1" s="1"/>
  <c r="X1353" i="1" s="1"/>
  <c r="B1353" i="1" s="1"/>
  <c r="G1353" i="1"/>
  <c r="D1354" i="1"/>
  <c r="F1354" i="1" s="1"/>
  <c r="N1354" i="1"/>
  <c r="U1354" i="1"/>
  <c r="W1354" i="1" s="1"/>
  <c r="Z1406" i="1"/>
  <c r="C1406" i="1"/>
  <c r="T1728" i="1"/>
  <c r="H1406" i="1"/>
  <c r="A1407" i="1"/>
  <c r="Q1407" i="1" s="1"/>
  <c r="R1407" i="1" s="1"/>
  <c r="S1407" i="1" s="1"/>
  <c r="J1355" i="1"/>
  <c r="K1355" i="1" s="1"/>
  <c r="E1355" i="1" s="1"/>
  <c r="I1356" i="1"/>
  <c r="L1354" i="1" l="1"/>
  <c r="O1354" i="1" s="1"/>
  <c r="P1354" i="1" s="1"/>
  <c r="X1354" i="1" s="1"/>
  <c r="B1354" i="1" s="1"/>
  <c r="G1354" i="1"/>
  <c r="D1355" i="1"/>
  <c r="F1355" i="1" s="1"/>
  <c r="N1355" i="1"/>
  <c r="T1729" i="1"/>
  <c r="U1355" i="1"/>
  <c r="W1355" i="1" s="1"/>
  <c r="H1407" i="1"/>
  <c r="A1408" i="1"/>
  <c r="Q1408" i="1" s="1"/>
  <c r="R1408" i="1" s="1"/>
  <c r="S1408" i="1" s="1"/>
  <c r="J1356" i="1"/>
  <c r="K1356" i="1" s="1"/>
  <c r="E1356" i="1" s="1"/>
  <c r="M1356" i="1"/>
  <c r="I1357" i="1"/>
  <c r="Z1407" i="1"/>
  <c r="C1407" i="1"/>
  <c r="G1355" i="1" l="1"/>
  <c r="N1356" i="1"/>
  <c r="D1356" i="1"/>
  <c r="F1356" i="1" s="1"/>
  <c r="L1355" i="1"/>
  <c r="O1355" i="1" s="1"/>
  <c r="P1355" i="1" s="1"/>
  <c r="X1355" i="1" s="1"/>
  <c r="B1355" i="1" s="1"/>
  <c r="Z1408" i="1"/>
  <c r="C1408" i="1"/>
  <c r="U1356" i="1"/>
  <c r="W1356" i="1" s="1"/>
  <c r="H1408" i="1"/>
  <c r="A1409" i="1"/>
  <c r="Q1409" i="1" s="1"/>
  <c r="R1409" i="1" s="1"/>
  <c r="S1409" i="1" s="1"/>
  <c r="M1357" i="1"/>
  <c r="J1357" i="1"/>
  <c r="K1357" i="1" s="1"/>
  <c r="E1357" i="1" s="1"/>
  <c r="I1358" i="1"/>
  <c r="T1730" i="1"/>
  <c r="N1357" i="1" l="1"/>
  <c r="G1356" i="1"/>
  <c r="L1356" i="1"/>
  <c r="O1356" i="1" s="1"/>
  <c r="P1356" i="1" s="1"/>
  <c r="X1356" i="1" s="1"/>
  <c r="B1356" i="1" s="1"/>
  <c r="D1357" i="1"/>
  <c r="F1357" i="1" s="1"/>
  <c r="U1357" i="1"/>
  <c r="W1357" i="1" s="1"/>
  <c r="A1410" i="1"/>
  <c r="Q1410" i="1" s="1"/>
  <c r="R1410" i="1" s="1"/>
  <c r="S1410" i="1" s="1"/>
  <c r="H1409" i="1"/>
  <c r="J1358" i="1"/>
  <c r="K1358" i="1" s="1"/>
  <c r="E1358" i="1" s="1"/>
  <c r="M1358" i="1"/>
  <c r="I1359" i="1"/>
  <c r="T1731" i="1"/>
  <c r="Z1409" i="1"/>
  <c r="C1409" i="1"/>
  <c r="N1358" i="1" l="1"/>
  <c r="L1357" i="1"/>
  <c r="O1357" i="1" s="1"/>
  <c r="P1357" i="1" s="1"/>
  <c r="X1357" i="1" s="1"/>
  <c r="B1357" i="1" s="1"/>
  <c r="G1357" i="1"/>
  <c r="D1358" i="1"/>
  <c r="F1358" i="1" s="1"/>
  <c r="J1359" i="1"/>
  <c r="K1359" i="1" s="1"/>
  <c r="E1359" i="1" s="1"/>
  <c r="M1359" i="1"/>
  <c r="I1360" i="1"/>
  <c r="Z1410" i="1"/>
  <c r="C1410" i="1"/>
  <c r="A1411" i="1"/>
  <c r="Q1411" i="1" s="1"/>
  <c r="R1411" i="1" s="1"/>
  <c r="S1411" i="1" s="1"/>
  <c r="H1410" i="1"/>
  <c r="U1358" i="1"/>
  <c r="W1358" i="1" s="1"/>
  <c r="T1732" i="1"/>
  <c r="N1359" i="1" l="1"/>
  <c r="L1358" i="1"/>
  <c r="O1358" i="1" s="1"/>
  <c r="P1358" i="1" s="1"/>
  <c r="X1358" i="1" s="1"/>
  <c r="B1358" i="1" s="1"/>
  <c r="G1358" i="1"/>
  <c r="D1359" i="1"/>
  <c r="F1359" i="1" s="1"/>
  <c r="J1360" i="1"/>
  <c r="K1360" i="1" s="1"/>
  <c r="E1360" i="1" s="1"/>
  <c r="M1360" i="1"/>
  <c r="I1361" i="1"/>
  <c r="U1359" i="1"/>
  <c r="W1359" i="1" s="1"/>
  <c r="C1411" i="1"/>
  <c r="Z1411" i="1"/>
  <c r="T1733" i="1"/>
  <c r="A1412" i="1"/>
  <c r="Q1412" i="1" s="1"/>
  <c r="R1412" i="1" s="1"/>
  <c r="S1412" i="1" s="1"/>
  <c r="H1411" i="1"/>
  <c r="N1360" i="1" l="1"/>
  <c r="G1359" i="1"/>
  <c r="D1360" i="1"/>
  <c r="F1360" i="1" s="1"/>
  <c r="L1359" i="1"/>
  <c r="O1359" i="1" s="1"/>
  <c r="P1359" i="1" s="1"/>
  <c r="X1359" i="1" s="1"/>
  <c r="B1359" i="1" s="1"/>
  <c r="M1361" i="1"/>
  <c r="J1361" i="1"/>
  <c r="K1361" i="1" s="1"/>
  <c r="E1361" i="1" s="1"/>
  <c r="I1362" i="1"/>
  <c r="T1734" i="1"/>
  <c r="U1360" i="1"/>
  <c r="W1360" i="1" s="1"/>
  <c r="Z1412" i="1"/>
  <c r="C1412" i="1"/>
  <c r="H1412" i="1"/>
  <c r="A1413" i="1"/>
  <c r="Q1413" i="1" s="1"/>
  <c r="R1413" i="1" s="1"/>
  <c r="S1413" i="1" s="1"/>
  <c r="N1361" i="1" l="1"/>
  <c r="G1360" i="1"/>
  <c r="L1360" i="1"/>
  <c r="O1360" i="1" s="1"/>
  <c r="P1360" i="1" s="1"/>
  <c r="X1360" i="1" s="1"/>
  <c r="B1360" i="1" s="1"/>
  <c r="D1361" i="1"/>
  <c r="F1361" i="1" s="1"/>
  <c r="A1414" i="1"/>
  <c r="Q1414" i="1" s="1"/>
  <c r="R1414" i="1" s="1"/>
  <c r="S1414" i="1" s="1"/>
  <c r="H1413" i="1"/>
  <c r="J1362" i="1"/>
  <c r="K1362" i="1" s="1"/>
  <c r="E1362" i="1" s="1"/>
  <c r="M1362" i="1"/>
  <c r="I1363" i="1"/>
  <c r="Z1413" i="1"/>
  <c r="C1413" i="1"/>
  <c r="U1361" i="1"/>
  <c r="W1361" i="1" s="1"/>
  <c r="T1735" i="1"/>
  <c r="N1362" i="1" l="1"/>
  <c r="L1361" i="1"/>
  <c r="O1361" i="1" s="1"/>
  <c r="P1361" i="1" s="1"/>
  <c r="X1361" i="1" s="1"/>
  <c r="B1361" i="1" s="1"/>
  <c r="G1361" i="1"/>
  <c r="D1362" i="1"/>
  <c r="F1362" i="1" s="1"/>
  <c r="U1362" i="1"/>
  <c r="W1362" i="1" s="1"/>
  <c r="Z1414" i="1"/>
  <c r="C1414" i="1"/>
  <c r="J1363" i="1"/>
  <c r="K1363" i="1" s="1"/>
  <c r="E1363" i="1" s="1"/>
  <c r="M1363" i="1"/>
  <c r="I1364" i="1"/>
  <c r="T1736" i="1"/>
  <c r="A1415" i="1"/>
  <c r="Q1415" i="1" s="1"/>
  <c r="R1415" i="1" s="1"/>
  <c r="S1415" i="1" s="1"/>
  <c r="H1414" i="1"/>
  <c r="N1363" i="1" l="1"/>
  <c r="G1362" i="1"/>
  <c r="L1362" i="1"/>
  <c r="O1362" i="1" s="1"/>
  <c r="P1362" i="1" s="1"/>
  <c r="X1362" i="1" s="1"/>
  <c r="B1362" i="1" s="1"/>
  <c r="D1363" i="1"/>
  <c r="F1363" i="1" s="1"/>
  <c r="U1363" i="1"/>
  <c r="W1363" i="1" s="1"/>
  <c r="C1415" i="1"/>
  <c r="Z1415" i="1"/>
  <c r="T1737" i="1"/>
  <c r="A1416" i="1"/>
  <c r="Q1416" i="1" s="1"/>
  <c r="R1416" i="1" s="1"/>
  <c r="S1416" i="1" s="1"/>
  <c r="H1415" i="1"/>
  <c r="J1364" i="1"/>
  <c r="K1364" i="1" s="1"/>
  <c r="E1364" i="1" s="1"/>
  <c r="M1364" i="1"/>
  <c r="I1365" i="1"/>
  <c r="N1364" i="1" l="1"/>
  <c r="L1363" i="1"/>
  <c r="O1363" i="1" s="1"/>
  <c r="P1363" i="1" s="1"/>
  <c r="X1363" i="1" s="1"/>
  <c r="B1363" i="1" s="1"/>
  <c r="D1364" i="1"/>
  <c r="F1364" i="1" s="1"/>
  <c r="G1363" i="1"/>
  <c r="U1364" i="1"/>
  <c r="W1364" i="1" s="1"/>
  <c r="T1738" i="1"/>
  <c r="Z1416" i="1"/>
  <c r="C1416" i="1"/>
  <c r="M1365" i="1"/>
  <c r="N1365" i="1" s="1"/>
  <c r="J1365" i="1"/>
  <c r="K1365" i="1" s="1"/>
  <c r="E1365" i="1" s="1"/>
  <c r="I1366" i="1"/>
  <c r="H1416" i="1"/>
  <c r="A1417" i="1"/>
  <c r="Q1417" i="1" s="1"/>
  <c r="R1417" i="1" s="1"/>
  <c r="S1417" i="1" s="1"/>
  <c r="L1364" i="1" l="1"/>
  <c r="O1364" i="1" s="1"/>
  <c r="P1364" i="1" s="1"/>
  <c r="X1364" i="1" s="1"/>
  <c r="B1364" i="1" s="1"/>
  <c r="G1364" i="1"/>
  <c r="D1365" i="1"/>
  <c r="F1365" i="1" s="1"/>
  <c r="U1365" i="1"/>
  <c r="W1365" i="1" s="1"/>
  <c r="Z1417" i="1"/>
  <c r="C1417" i="1"/>
  <c r="A1418" i="1"/>
  <c r="Q1418" i="1" s="1"/>
  <c r="R1418" i="1" s="1"/>
  <c r="S1418" i="1" s="1"/>
  <c r="H1417" i="1"/>
  <c r="T1739" i="1"/>
  <c r="J1366" i="1"/>
  <c r="K1366" i="1" s="1"/>
  <c r="E1366" i="1" s="1"/>
  <c r="M1366" i="1"/>
  <c r="N1366" i="1" s="1"/>
  <c r="I1367" i="1"/>
  <c r="L1365" i="1" l="1"/>
  <c r="O1365" i="1" s="1"/>
  <c r="P1365" i="1" s="1"/>
  <c r="X1365" i="1" s="1"/>
  <c r="B1365" i="1" s="1"/>
  <c r="G1365" i="1"/>
  <c r="D1366" i="1"/>
  <c r="F1366" i="1" s="1"/>
  <c r="Z1418" i="1"/>
  <c r="C1418" i="1"/>
  <c r="A1419" i="1"/>
  <c r="Q1419" i="1" s="1"/>
  <c r="R1419" i="1" s="1"/>
  <c r="S1419" i="1" s="1"/>
  <c r="H1418" i="1"/>
  <c r="J1367" i="1"/>
  <c r="K1367" i="1" s="1"/>
  <c r="E1367" i="1" s="1"/>
  <c r="M1367" i="1"/>
  <c r="N1367" i="1" s="1"/>
  <c r="I1368" i="1"/>
  <c r="T1740" i="1"/>
  <c r="U1366" i="1"/>
  <c r="W1366" i="1" s="1"/>
  <c r="L1366" i="1" l="1"/>
  <c r="O1366" i="1" s="1"/>
  <c r="P1366" i="1" s="1"/>
  <c r="X1366" i="1" s="1"/>
  <c r="B1366" i="1" s="1"/>
  <c r="G1366" i="1"/>
  <c r="D1367" i="1"/>
  <c r="F1367" i="1" s="1"/>
  <c r="U1367" i="1"/>
  <c r="W1367" i="1" s="1"/>
  <c r="T1741" i="1"/>
  <c r="Z1419" i="1"/>
  <c r="C1419" i="1"/>
  <c r="J1368" i="1"/>
  <c r="K1368" i="1" s="1"/>
  <c r="E1368" i="1" s="1"/>
  <c r="M1368" i="1"/>
  <c r="N1368" i="1" s="1"/>
  <c r="I1369" i="1"/>
  <c r="A1420" i="1"/>
  <c r="Q1420" i="1" s="1"/>
  <c r="R1420" i="1" s="1"/>
  <c r="S1420" i="1" s="1"/>
  <c r="H1419" i="1"/>
  <c r="L1367" i="1" l="1"/>
  <c r="O1367" i="1" s="1"/>
  <c r="P1367" i="1" s="1"/>
  <c r="X1367" i="1" s="1"/>
  <c r="B1367" i="1" s="1"/>
  <c r="G1367" i="1"/>
  <c r="D1368" i="1"/>
  <c r="F1368" i="1" s="1"/>
  <c r="U1368" i="1"/>
  <c r="W1368" i="1" s="1"/>
  <c r="H1420" i="1"/>
  <c r="A1421" i="1"/>
  <c r="Q1421" i="1" s="1"/>
  <c r="R1421" i="1" s="1"/>
  <c r="S1421" i="1" s="1"/>
  <c r="Z1420" i="1"/>
  <c r="C1420" i="1"/>
  <c r="J1369" i="1"/>
  <c r="K1369" i="1" s="1"/>
  <c r="E1369" i="1" s="1"/>
  <c r="M1369" i="1"/>
  <c r="N1369" i="1" s="1"/>
  <c r="I1370" i="1"/>
  <c r="T1742" i="1"/>
  <c r="L1368" i="1" l="1"/>
  <c r="O1368" i="1" s="1"/>
  <c r="P1368" i="1" s="1"/>
  <c r="X1368" i="1" s="1"/>
  <c r="B1368" i="1" s="1"/>
  <c r="G1368" i="1"/>
  <c r="D1369" i="1"/>
  <c r="F1369" i="1" s="1"/>
  <c r="J1370" i="1"/>
  <c r="K1370" i="1" s="1"/>
  <c r="E1370" i="1" s="1"/>
  <c r="M1370" i="1"/>
  <c r="N1370" i="1" s="1"/>
  <c r="I1371" i="1"/>
  <c r="Z1421" i="1"/>
  <c r="C1421" i="1"/>
  <c r="U1369" i="1"/>
  <c r="W1369" i="1" s="1"/>
  <c r="A1422" i="1"/>
  <c r="Q1422" i="1" s="1"/>
  <c r="R1422" i="1" s="1"/>
  <c r="S1422" i="1" s="1"/>
  <c r="H1421" i="1"/>
  <c r="T1743" i="1"/>
  <c r="G1369" i="1" l="1"/>
  <c r="L1369" i="1"/>
  <c r="O1369" i="1" s="1"/>
  <c r="P1369" i="1" s="1"/>
  <c r="X1369" i="1" s="1"/>
  <c r="B1369" i="1" s="1"/>
  <c r="D1370" i="1"/>
  <c r="F1370" i="1" s="1"/>
  <c r="M1371" i="1"/>
  <c r="N1371" i="1" s="1"/>
  <c r="J1371" i="1"/>
  <c r="K1371" i="1" s="1"/>
  <c r="E1371" i="1" s="1"/>
  <c r="I1372" i="1"/>
  <c r="Z1422" i="1"/>
  <c r="C1422" i="1"/>
  <c r="T1744" i="1"/>
  <c r="U1370" i="1"/>
  <c r="W1370" i="1" s="1"/>
  <c r="A1423" i="1"/>
  <c r="Q1423" i="1" s="1"/>
  <c r="R1423" i="1" s="1"/>
  <c r="S1423" i="1" s="1"/>
  <c r="H1422" i="1"/>
  <c r="L1370" i="1" l="1"/>
  <c r="O1370" i="1" s="1"/>
  <c r="P1370" i="1" s="1"/>
  <c r="X1370" i="1" s="1"/>
  <c r="B1370" i="1" s="1"/>
  <c r="G1370" i="1"/>
  <c r="D1371" i="1"/>
  <c r="F1371" i="1" s="1"/>
  <c r="U1371" i="1"/>
  <c r="W1371" i="1" s="1"/>
  <c r="Z1423" i="1"/>
  <c r="C1423" i="1"/>
  <c r="T1745" i="1"/>
  <c r="A1424" i="1"/>
  <c r="Q1424" i="1" s="1"/>
  <c r="R1424" i="1" s="1"/>
  <c r="S1424" i="1" s="1"/>
  <c r="H1423" i="1"/>
  <c r="J1372" i="1"/>
  <c r="K1372" i="1" s="1"/>
  <c r="E1372" i="1" s="1"/>
  <c r="M1372" i="1"/>
  <c r="N1372" i="1" s="1"/>
  <c r="I1373" i="1"/>
  <c r="L1371" i="1" l="1"/>
  <c r="O1371" i="1" s="1"/>
  <c r="P1371" i="1" s="1"/>
  <c r="X1371" i="1" s="1"/>
  <c r="B1371" i="1" s="1"/>
  <c r="G1371" i="1"/>
  <c r="D1372" i="1"/>
  <c r="F1372" i="1" s="1"/>
  <c r="U1372" i="1"/>
  <c r="W1372" i="1" s="1"/>
  <c r="J1373" i="1"/>
  <c r="K1373" i="1" s="1"/>
  <c r="E1373" i="1" s="1"/>
  <c r="M1373" i="1"/>
  <c r="N1373" i="1" s="1"/>
  <c r="I1374" i="1"/>
  <c r="T1746" i="1"/>
  <c r="Z1424" i="1"/>
  <c r="C1424" i="1"/>
  <c r="H1424" i="1"/>
  <c r="A1425" i="1"/>
  <c r="Q1425" i="1" s="1"/>
  <c r="R1425" i="1" s="1"/>
  <c r="S1425" i="1" s="1"/>
  <c r="L1372" i="1" l="1"/>
  <c r="O1372" i="1" s="1"/>
  <c r="P1372" i="1" s="1"/>
  <c r="X1372" i="1" s="1"/>
  <c r="B1372" i="1" s="1"/>
  <c r="G1372" i="1"/>
  <c r="D1373" i="1"/>
  <c r="F1373" i="1" s="1"/>
  <c r="U1373" i="1"/>
  <c r="W1373" i="1" s="1"/>
  <c r="T1747" i="1"/>
  <c r="Z1425" i="1"/>
  <c r="C1425" i="1"/>
  <c r="J1374" i="1"/>
  <c r="K1374" i="1" s="1"/>
  <c r="E1374" i="1" s="1"/>
  <c r="M1374" i="1"/>
  <c r="N1374" i="1" s="1"/>
  <c r="I1375" i="1"/>
  <c r="A1426" i="1"/>
  <c r="Q1426" i="1" s="1"/>
  <c r="R1426" i="1" s="1"/>
  <c r="S1426" i="1" s="1"/>
  <c r="H1425" i="1"/>
  <c r="L1373" i="1" l="1"/>
  <c r="O1373" i="1" s="1"/>
  <c r="P1373" i="1" s="1"/>
  <c r="X1373" i="1" s="1"/>
  <c r="B1373" i="1" s="1"/>
  <c r="G1373" i="1"/>
  <c r="D1374" i="1"/>
  <c r="F1374" i="1" s="1"/>
  <c r="U1374" i="1"/>
  <c r="W1374" i="1" s="1"/>
  <c r="Z1426" i="1"/>
  <c r="C1426" i="1"/>
  <c r="A1427" i="1"/>
  <c r="Q1427" i="1" s="1"/>
  <c r="R1427" i="1" s="1"/>
  <c r="S1427" i="1" s="1"/>
  <c r="H1426" i="1"/>
  <c r="M1375" i="1"/>
  <c r="N1375" i="1" s="1"/>
  <c r="J1375" i="1"/>
  <c r="K1375" i="1" s="1"/>
  <c r="E1375" i="1" s="1"/>
  <c r="I1376" i="1"/>
  <c r="T1748" i="1"/>
  <c r="L1374" i="1" l="1"/>
  <c r="O1374" i="1" s="1"/>
  <c r="P1374" i="1" s="1"/>
  <c r="X1374" i="1" s="1"/>
  <c r="B1374" i="1" s="1"/>
  <c r="D1375" i="1"/>
  <c r="F1375" i="1" s="1"/>
  <c r="G1374" i="1"/>
  <c r="C1427" i="1"/>
  <c r="Z1427" i="1"/>
  <c r="U1375" i="1"/>
  <c r="W1375" i="1" s="1"/>
  <c r="T1749" i="1"/>
  <c r="J1376" i="1"/>
  <c r="K1376" i="1" s="1"/>
  <c r="E1376" i="1" s="1"/>
  <c r="M1376" i="1"/>
  <c r="N1376" i="1" s="1"/>
  <c r="I1377" i="1"/>
  <c r="A1428" i="1"/>
  <c r="Q1428" i="1" s="1"/>
  <c r="R1428" i="1" s="1"/>
  <c r="S1428" i="1" s="1"/>
  <c r="H1427" i="1"/>
  <c r="G1375" i="1" l="1"/>
  <c r="D1376" i="1"/>
  <c r="F1376" i="1" s="1"/>
  <c r="L1375" i="1"/>
  <c r="O1375" i="1" s="1"/>
  <c r="P1375" i="1" s="1"/>
  <c r="X1375" i="1" s="1"/>
  <c r="B1375" i="1" s="1"/>
  <c r="Z1428" i="1"/>
  <c r="C1428" i="1"/>
  <c r="J1377" i="1"/>
  <c r="K1377" i="1" s="1"/>
  <c r="E1377" i="1" s="1"/>
  <c r="M1377" i="1"/>
  <c r="N1377" i="1" s="1"/>
  <c r="I1378" i="1"/>
  <c r="T1750" i="1"/>
  <c r="U1376" i="1"/>
  <c r="W1376" i="1" s="1"/>
  <c r="H1428" i="1"/>
  <c r="A1429" i="1"/>
  <c r="Q1429" i="1" s="1"/>
  <c r="R1429" i="1" s="1"/>
  <c r="S1429" i="1" s="1"/>
  <c r="L1376" i="1" l="1"/>
  <c r="O1376" i="1" s="1"/>
  <c r="P1376" i="1" s="1"/>
  <c r="X1376" i="1" s="1"/>
  <c r="B1376" i="1" s="1"/>
  <c r="G1376" i="1"/>
  <c r="D1377" i="1"/>
  <c r="F1377" i="1" s="1"/>
  <c r="Z1429" i="1"/>
  <c r="C1429" i="1"/>
  <c r="J1378" i="1"/>
  <c r="K1378" i="1" s="1"/>
  <c r="E1378" i="1" s="1"/>
  <c r="M1378" i="1"/>
  <c r="N1378" i="1" s="1"/>
  <c r="I1379" i="1"/>
  <c r="A1430" i="1"/>
  <c r="Q1430" i="1" s="1"/>
  <c r="R1430" i="1" s="1"/>
  <c r="S1430" i="1" s="1"/>
  <c r="H1429" i="1"/>
  <c r="U1377" i="1"/>
  <c r="W1377" i="1" s="1"/>
  <c r="T1751" i="1"/>
  <c r="L1377" i="1" l="1"/>
  <c r="O1377" i="1" s="1"/>
  <c r="P1377" i="1" s="1"/>
  <c r="X1377" i="1" s="1"/>
  <c r="B1377" i="1" s="1"/>
  <c r="G1377" i="1"/>
  <c r="D1378" i="1"/>
  <c r="F1378" i="1" s="1"/>
  <c r="Z1430" i="1"/>
  <c r="C1430" i="1"/>
  <c r="A1431" i="1"/>
  <c r="Q1431" i="1" s="1"/>
  <c r="R1431" i="1" s="1"/>
  <c r="S1431" i="1" s="1"/>
  <c r="H1430" i="1"/>
  <c r="M1379" i="1"/>
  <c r="N1379" i="1" s="1"/>
  <c r="J1379" i="1"/>
  <c r="K1379" i="1" s="1"/>
  <c r="E1379" i="1" s="1"/>
  <c r="I1380" i="1"/>
  <c r="T1752" i="1"/>
  <c r="U1378" i="1"/>
  <c r="W1378" i="1" s="1"/>
  <c r="L1378" i="1" l="1"/>
  <c r="O1378" i="1" s="1"/>
  <c r="P1378" i="1" s="1"/>
  <c r="X1378" i="1" s="1"/>
  <c r="B1378" i="1" s="1"/>
  <c r="G1378" i="1"/>
  <c r="D1379" i="1"/>
  <c r="F1379" i="1" s="1"/>
  <c r="T1753" i="1"/>
  <c r="J1380" i="1"/>
  <c r="K1380" i="1" s="1"/>
  <c r="E1380" i="1" s="1"/>
  <c r="I1381" i="1"/>
  <c r="C1431" i="1"/>
  <c r="Z1431" i="1"/>
  <c r="U1379" i="1"/>
  <c r="W1379" i="1" s="1"/>
  <c r="A1432" i="1"/>
  <c r="Q1432" i="1" s="1"/>
  <c r="R1432" i="1" s="1"/>
  <c r="S1432" i="1" s="1"/>
  <c r="H1431" i="1"/>
  <c r="L1379" i="1" l="1"/>
  <c r="O1379" i="1" s="1"/>
  <c r="P1379" i="1" s="1"/>
  <c r="X1379" i="1" s="1"/>
  <c r="B1379" i="1" s="1"/>
  <c r="G1379" i="1"/>
  <c r="D1380" i="1"/>
  <c r="F1380" i="1" s="1"/>
  <c r="Z1432" i="1"/>
  <c r="C1432" i="1"/>
  <c r="J1381" i="1"/>
  <c r="K1381" i="1" s="1"/>
  <c r="E1381" i="1" s="1"/>
  <c r="I1382" i="1"/>
  <c r="H1432" i="1"/>
  <c r="A1433" i="1"/>
  <c r="Q1433" i="1" s="1"/>
  <c r="R1433" i="1" s="1"/>
  <c r="S1433" i="1" s="1"/>
  <c r="T1754" i="1"/>
  <c r="U1380" i="1"/>
  <c r="W1380" i="1" s="1"/>
  <c r="L1380" i="1" l="1"/>
  <c r="M1380" i="1"/>
  <c r="N1380" i="1" s="1"/>
  <c r="G1380" i="1"/>
  <c r="D1381" i="1"/>
  <c r="F1381" i="1" s="1"/>
  <c r="A1434" i="1"/>
  <c r="Q1434" i="1" s="1"/>
  <c r="R1434" i="1" s="1"/>
  <c r="S1434" i="1" s="1"/>
  <c r="H1433" i="1"/>
  <c r="T1755" i="1"/>
  <c r="J1382" i="1"/>
  <c r="K1382" i="1" s="1"/>
  <c r="E1382" i="1" s="1"/>
  <c r="I1383" i="1"/>
  <c r="Z1433" i="1"/>
  <c r="C1433" i="1"/>
  <c r="U1381" i="1"/>
  <c r="W1381" i="1" s="1"/>
  <c r="M1381" i="1" l="1"/>
  <c r="N1381" i="1" s="1"/>
  <c r="O1380" i="1"/>
  <c r="P1380" i="1" s="1"/>
  <c r="X1380" i="1" s="1"/>
  <c r="B1380" i="1" s="1"/>
  <c r="G1381" i="1"/>
  <c r="L1381" i="1"/>
  <c r="D1382" i="1"/>
  <c r="F1382" i="1" s="1"/>
  <c r="J1383" i="1"/>
  <c r="K1383" i="1" s="1"/>
  <c r="E1383" i="1" s="1"/>
  <c r="I1384" i="1"/>
  <c r="T1756" i="1"/>
  <c r="Z1434" i="1"/>
  <c r="C1434" i="1"/>
  <c r="U1382" i="1"/>
  <c r="W1382" i="1" s="1"/>
  <c r="A1435" i="1"/>
  <c r="Q1435" i="1" s="1"/>
  <c r="R1435" i="1" s="1"/>
  <c r="S1435" i="1" s="1"/>
  <c r="H1434" i="1"/>
  <c r="M1382" i="1" l="1"/>
  <c r="N1382" i="1" s="1"/>
  <c r="O1381" i="1"/>
  <c r="P1381" i="1" s="1"/>
  <c r="X1381" i="1" s="1"/>
  <c r="B1381" i="1" s="1"/>
  <c r="G1382" i="1"/>
  <c r="D1383" i="1"/>
  <c r="F1383" i="1" s="1"/>
  <c r="L1382" i="1"/>
  <c r="Z1435" i="1"/>
  <c r="C1435" i="1"/>
  <c r="A1436" i="1"/>
  <c r="Q1436" i="1" s="1"/>
  <c r="R1436" i="1" s="1"/>
  <c r="S1436" i="1" s="1"/>
  <c r="H1435" i="1"/>
  <c r="T1757" i="1"/>
  <c r="J1384" i="1"/>
  <c r="K1384" i="1" s="1"/>
  <c r="E1384" i="1" s="1"/>
  <c r="I1385" i="1"/>
  <c r="U1383" i="1"/>
  <c r="W1383" i="1" s="1"/>
  <c r="O1382" i="1" l="1"/>
  <c r="P1382" i="1" s="1"/>
  <c r="X1382" i="1" s="1"/>
  <c r="B1382" i="1" s="1"/>
  <c r="M1383" i="1"/>
  <c r="N1383" i="1" s="1"/>
  <c r="N1384" i="1" s="1"/>
  <c r="G1383" i="1"/>
  <c r="L1383" i="1"/>
  <c r="D1384" i="1"/>
  <c r="F1384" i="1" s="1"/>
  <c r="U1384" i="1"/>
  <c r="W1384" i="1" s="1"/>
  <c r="H1436" i="1"/>
  <c r="A1437" i="1"/>
  <c r="Q1437" i="1" s="1"/>
  <c r="R1437" i="1" s="1"/>
  <c r="S1437" i="1" s="1"/>
  <c r="J1385" i="1"/>
  <c r="K1385" i="1" s="1"/>
  <c r="E1385" i="1" s="1"/>
  <c r="I1386" i="1"/>
  <c r="T1758" i="1"/>
  <c r="Z1436" i="1"/>
  <c r="C1436" i="1"/>
  <c r="O1383" i="1" l="1"/>
  <c r="P1383" i="1" s="1"/>
  <c r="X1383" i="1" s="1"/>
  <c r="B1383" i="1" s="1"/>
  <c r="M1384" i="1"/>
  <c r="M1385" i="1" s="1"/>
  <c r="M1386" i="1" s="1"/>
  <c r="L1384" i="1"/>
  <c r="O1384" i="1" s="1"/>
  <c r="P1384" i="1" s="1"/>
  <c r="X1384" i="1" s="1"/>
  <c r="B1384" i="1" s="1"/>
  <c r="G1384" i="1"/>
  <c r="D1385" i="1"/>
  <c r="F1385" i="1" s="1"/>
  <c r="N1385" i="1"/>
  <c r="J1386" i="1"/>
  <c r="K1386" i="1" s="1"/>
  <c r="E1386" i="1" s="1"/>
  <c r="I1387" i="1"/>
  <c r="Z1437" i="1"/>
  <c r="C1437" i="1"/>
  <c r="U1385" i="1"/>
  <c r="W1385" i="1" s="1"/>
  <c r="A1438" i="1"/>
  <c r="Q1438" i="1" s="1"/>
  <c r="R1438" i="1" s="1"/>
  <c r="S1438" i="1" s="1"/>
  <c r="H1437" i="1"/>
  <c r="T1759" i="1"/>
  <c r="L1385" i="1" l="1"/>
  <c r="O1385" i="1" s="1"/>
  <c r="P1385" i="1" s="1"/>
  <c r="X1385" i="1" s="1"/>
  <c r="B1385" i="1" s="1"/>
  <c r="G1385" i="1"/>
  <c r="D1386" i="1"/>
  <c r="F1386" i="1" s="1"/>
  <c r="N1386" i="1"/>
  <c r="M1387" i="1"/>
  <c r="J1387" i="1"/>
  <c r="K1387" i="1" s="1"/>
  <c r="E1387" i="1" s="1"/>
  <c r="I1388" i="1"/>
  <c r="T1760" i="1"/>
  <c r="Z1438" i="1"/>
  <c r="C1438" i="1"/>
  <c r="U1386" i="1"/>
  <c r="W1386" i="1" s="1"/>
  <c r="A1439" i="1"/>
  <c r="Q1439" i="1" s="1"/>
  <c r="R1439" i="1" s="1"/>
  <c r="S1439" i="1" s="1"/>
  <c r="H1438" i="1"/>
  <c r="L1386" i="1" l="1"/>
  <c r="O1386" i="1" s="1"/>
  <c r="P1386" i="1" s="1"/>
  <c r="X1386" i="1" s="1"/>
  <c r="B1386" i="1" s="1"/>
  <c r="G1386" i="1"/>
  <c r="N1387" i="1"/>
  <c r="D1387" i="1"/>
  <c r="F1387" i="1" s="1"/>
  <c r="J1388" i="1"/>
  <c r="K1388" i="1" s="1"/>
  <c r="E1388" i="1" s="1"/>
  <c r="M1388" i="1"/>
  <c r="I1389" i="1"/>
  <c r="Z1439" i="1"/>
  <c r="C1439" i="1"/>
  <c r="U1387" i="1"/>
  <c r="W1387" i="1" s="1"/>
  <c r="A1440" i="1"/>
  <c r="Q1440" i="1" s="1"/>
  <c r="R1440" i="1" s="1"/>
  <c r="S1440" i="1" s="1"/>
  <c r="H1439" i="1"/>
  <c r="T1761" i="1"/>
  <c r="N1388" i="1" l="1"/>
  <c r="G1387" i="1"/>
  <c r="D1388" i="1"/>
  <c r="F1388" i="1" s="1"/>
  <c r="L1387" i="1"/>
  <c r="O1387" i="1" s="1"/>
  <c r="P1387" i="1" s="1"/>
  <c r="X1387" i="1" s="1"/>
  <c r="B1387" i="1" s="1"/>
  <c r="Z1440" i="1"/>
  <c r="C1440" i="1"/>
  <c r="J1389" i="1"/>
  <c r="K1389" i="1" s="1"/>
  <c r="E1389" i="1" s="1"/>
  <c r="M1389" i="1"/>
  <c r="I1390" i="1"/>
  <c r="T1762" i="1"/>
  <c r="H1440" i="1"/>
  <c r="A1441" i="1"/>
  <c r="Q1441" i="1" s="1"/>
  <c r="R1441" i="1" s="1"/>
  <c r="S1441" i="1" s="1"/>
  <c r="U1388" i="1"/>
  <c r="W1388" i="1" s="1"/>
  <c r="N1389" i="1" l="1"/>
  <c r="G1388" i="1"/>
  <c r="L1388" i="1"/>
  <c r="O1388" i="1" s="1"/>
  <c r="P1388" i="1" s="1"/>
  <c r="X1388" i="1" s="1"/>
  <c r="B1388" i="1" s="1"/>
  <c r="D1389" i="1"/>
  <c r="F1389" i="1" s="1"/>
  <c r="U1389" i="1"/>
  <c r="W1389" i="1" s="1"/>
  <c r="A1442" i="1"/>
  <c r="Q1442" i="1" s="1"/>
  <c r="R1442" i="1" s="1"/>
  <c r="S1442" i="1" s="1"/>
  <c r="H1441" i="1"/>
  <c r="Z1441" i="1"/>
  <c r="C1441" i="1"/>
  <c r="T1763" i="1"/>
  <c r="J1390" i="1"/>
  <c r="K1390" i="1" s="1"/>
  <c r="E1390" i="1" s="1"/>
  <c r="M1390" i="1"/>
  <c r="I1391" i="1"/>
  <c r="N1390" i="1" l="1"/>
  <c r="G1389" i="1"/>
  <c r="L1389" i="1"/>
  <c r="O1389" i="1" s="1"/>
  <c r="P1389" i="1" s="1"/>
  <c r="X1389" i="1" s="1"/>
  <c r="B1389" i="1" s="1"/>
  <c r="D1390" i="1"/>
  <c r="F1390" i="1" s="1"/>
  <c r="U1390" i="1"/>
  <c r="W1390" i="1" s="1"/>
  <c r="A1443" i="1"/>
  <c r="Q1443" i="1" s="1"/>
  <c r="R1443" i="1" s="1"/>
  <c r="S1443" i="1" s="1"/>
  <c r="H1442" i="1"/>
  <c r="M1391" i="1"/>
  <c r="J1391" i="1"/>
  <c r="K1391" i="1" s="1"/>
  <c r="E1391" i="1" s="1"/>
  <c r="I1392" i="1"/>
  <c r="T1764" i="1"/>
  <c r="Z1442" i="1"/>
  <c r="C1442" i="1"/>
  <c r="N1391" i="1" l="1"/>
  <c r="G1390" i="1"/>
  <c r="L1390" i="1"/>
  <c r="O1390" i="1" s="1"/>
  <c r="P1390" i="1" s="1"/>
  <c r="X1390" i="1" s="1"/>
  <c r="B1390" i="1" s="1"/>
  <c r="D1391" i="1"/>
  <c r="F1391" i="1" s="1"/>
  <c r="U1391" i="1"/>
  <c r="W1391" i="1" s="1"/>
  <c r="A1444" i="1"/>
  <c r="Q1444" i="1" s="1"/>
  <c r="R1444" i="1" s="1"/>
  <c r="S1444" i="1" s="1"/>
  <c r="H1443" i="1"/>
  <c r="T1765" i="1"/>
  <c r="J1392" i="1"/>
  <c r="K1392" i="1" s="1"/>
  <c r="E1392" i="1" s="1"/>
  <c r="M1392" i="1"/>
  <c r="I1393" i="1"/>
  <c r="C1443" i="1"/>
  <c r="Z1443" i="1"/>
  <c r="N1392" i="1" l="1"/>
  <c r="G1391" i="1"/>
  <c r="L1391" i="1"/>
  <c r="O1391" i="1" s="1"/>
  <c r="P1391" i="1" s="1"/>
  <c r="X1391" i="1" s="1"/>
  <c r="B1391" i="1" s="1"/>
  <c r="D1392" i="1"/>
  <c r="F1392" i="1" s="1"/>
  <c r="Z1444" i="1"/>
  <c r="C1444" i="1"/>
  <c r="J1393" i="1"/>
  <c r="K1393" i="1" s="1"/>
  <c r="E1393" i="1" s="1"/>
  <c r="M1393" i="1"/>
  <c r="I1394" i="1"/>
  <c r="T1766" i="1"/>
  <c r="H1444" i="1"/>
  <c r="A1445" i="1"/>
  <c r="Q1445" i="1" s="1"/>
  <c r="R1445" i="1" s="1"/>
  <c r="S1445" i="1" s="1"/>
  <c r="U1392" i="1"/>
  <c r="W1392" i="1" s="1"/>
  <c r="N1393" i="1" l="1"/>
  <c r="L1392" i="1"/>
  <c r="O1392" i="1" s="1"/>
  <c r="P1392" i="1" s="1"/>
  <c r="X1392" i="1" s="1"/>
  <c r="B1392" i="1" s="1"/>
  <c r="G1392" i="1"/>
  <c r="D1393" i="1"/>
  <c r="F1393" i="1" s="1"/>
  <c r="U1393" i="1"/>
  <c r="W1393" i="1" s="1"/>
  <c r="T1767" i="1"/>
  <c r="Z1445" i="1"/>
  <c r="C1445" i="1"/>
  <c r="A1446" i="1"/>
  <c r="Q1446" i="1" s="1"/>
  <c r="R1446" i="1" s="1"/>
  <c r="S1446" i="1" s="1"/>
  <c r="H1445" i="1"/>
  <c r="J1394" i="1"/>
  <c r="K1394" i="1" s="1"/>
  <c r="E1394" i="1" s="1"/>
  <c r="M1394" i="1"/>
  <c r="I1395" i="1"/>
  <c r="N1394" i="1" l="1"/>
  <c r="L1393" i="1"/>
  <c r="O1393" i="1" s="1"/>
  <c r="P1393" i="1" s="1"/>
  <c r="X1393" i="1" s="1"/>
  <c r="B1393" i="1" s="1"/>
  <c r="D1394" i="1"/>
  <c r="F1394" i="1" s="1"/>
  <c r="G1393" i="1"/>
  <c r="U1394" i="1"/>
  <c r="W1394" i="1" s="1"/>
  <c r="T1768" i="1"/>
  <c r="Z1446" i="1"/>
  <c r="C1446" i="1"/>
  <c r="M1395" i="1"/>
  <c r="J1395" i="1"/>
  <c r="K1395" i="1" s="1"/>
  <c r="E1395" i="1" s="1"/>
  <c r="I1396" i="1"/>
  <c r="A1447" i="1"/>
  <c r="Q1447" i="1" s="1"/>
  <c r="R1447" i="1" s="1"/>
  <c r="S1447" i="1" s="1"/>
  <c r="H1446" i="1"/>
  <c r="N1395" i="1" l="1"/>
  <c r="L1394" i="1"/>
  <c r="O1394" i="1" s="1"/>
  <c r="P1394" i="1" s="1"/>
  <c r="X1394" i="1" s="1"/>
  <c r="B1394" i="1" s="1"/>
  <c r="G1394" i="1"/>
  <c r="D1395" i="1"/>
  <c r="F1395" i="1" s="1"/>
  <c r="U1395" i="1"/>
  <c r="W1395" i="1" s="1"/>
  <c r="T1769" i="1"/>
  <c r="Z1447" i="1"/>
  <c r="C1447" i="1"/>
  <c r="A1448" i="1"/>
  <c r="Q1448" i="1" s="1"/>
  <c r="R1448" i="1" s="1"/>
  <c r="S1448" i="1" s="1"/>
  <c r="H1447" i="1"/>
  <c r="J1396" i="1"/>
  <c r="K1396" i="1" s="1"/>
  <c r="E1396" i="1" s="1"/>
  <c r="M1396" i="1"/>
  <c r="I1397" i="1"/>
  <c r="N1396" i="1" l="1"/>
  <c r="L1395" i="1"/>
  <c r="O1395" i="1" s="1"/>
  <c r="P1395" i="1" s="1"/>
  <c r="X1395" i="1" s="1"/>
  <c r="B1395" i="1" s="1"/>
  <c r="G1395" i="1"/>
  <c r="D1396" i="1"/>
  <c r="F1396" i="1" s="1"/>
  <c r="U1396" i="1"/>
  <c r="W1396" i="1" s="1"/>
  <c r="T1770" i="1"/>
  <c r="Z1448" i="1"/>
  <c r="C1448" i="1"/>
  <c r="J1397" i="1"/>
  <c r="K1397" i="1" s="1"/>
  <c r="E1397" i="1" s="1"/>
  <c r="M1397" i="1"/>
  <c r="I1398" i="1"/>
  <c r="A1449" i="1"/>
  <c r="Q1449" i="1" s="1"/>
  <c r="R1449" i="1" s="1"/>
  <c r="S1449" i="1" s="1"/>
  <c r="H1448" i="1"/>
  <c r="N1397" i="1" l="1"/>
  <c r="L1396" i="1"/>
  <c r="O1396" i="1" s="1"/>
  <c r="P1396" i="1" s="1"/>
  <c r="X1396" i="1" s="1"/>
  <c r="B1396" i="1" s="1"/>
  <c r="G1396" i="1"/>
  <c r="D1397" i="1"/>
  <c r="F1397" i="1" s="1"/>
  <c r="C1449" i="1"/>
  <c r="Z1449" i="1"/>
  <c r="A1450" i="1"/>
  <c r="Q1450" i="1" s="1"/>
  <c r="R1450" i="1" s="1"/>
  <c r="S1450" i="1" s="1"/>
  <c r="H1449" i="1"/>
  <c r="J1398" i="1"/>
  <c r="K1398" i="1" s="1"/>
  <c r="E1398" i="1" s="1"/>
  <c r="M1398" i="1"/>
  <c r="I1399" i="1"/>
  <c r="T1771" i="1"/>
  <c r="U1397" i="1"/>
  <c r="W1397" i="1" s="1"/>
  <c r="N1398" i="1" l="1"/>
  <c r="L1397" i="1"/>
  <c r="O1397" i="1" s="1"/>
  <c r="P1397" i="1" s="1"/>
  <c r="X1397" i="1" s="1"/>
  <c r="B1397" i="1" s="1"/>
  <c r="G1397" i="1"/>
  <c r="D1398" i="1"/>
  <c r="F1398" i="1" s="1"/>
  <c r="T1772" i="1"/>
  <c r="U1398" i="1"/>
  <c r="W1398" i="1" s="1"/>
  <c r="Z1450" i="1"/>
  <c r="C1450" i="1"/>
  <c r="M1399" i="1"/>
  <c r="J1399" i="1"/>
  <c r="K1399" i="1" s="1"/>
  <c r="E1399" i="1" s="1"/>
  <c r="I1400" i="1"/>
  <c r="H1450" i="1"/>
  <c r="A1451" i="1"/>
  <c r="Q1451" i="1" s="1"/>
  <c r="R1451" i="1" s="1"/>
  <c r="S1451" i="1" s="1"/>
  <c r="N1399" i="1" l="1"/>
  <c r="G1398" i="1"/>
  <c r="L1398" i="1"/>
  <c r="O1398" i="1" s="1"/>
  <c r="P1398" i="1" s="1"/>
  <c r="X1398" i="1" s="1"/>
  <c r="B1398" i="1" s="1"/>
  <c r="D1399" i="1"/>
  <c r="F1399" i="1" s="1"/>
  <c r="Z1451" i="1"/>
  <c r="C1451" i="1"/>
  <c r="A1452" i="1"/>
  <c r="Q1452" i="1" s="1"/>
  <c r="R1452" i="1" s="1"/>
  <c r="S1452" i="1" s="1"/>
  <c r="H1451" i="1"/>
  <c r="U1399" i="1"/>
  <c r="W1399" i="1" s="1"/>
  <c r="J1400" i="1"/>
  <c r="K1400" i="1" s="1"/>
  <c r="E1400" i="1" s="1"/>
  <c r="M1400" i="1"/>
  <c r="I1401" i="1"/>
  <c r="T1773" i="1"/>
  <c r="N1400" i="1" l="1"/>
  <c r="L1399" i="1"/>
  <c r="O1399" i="1" s="1"/>
  <c r="P1399" i="1" s="1"/>
  <c r="X1399" i="1" s="1"/>
  <c r="B1399" i="1" s="1"/>
  <c r="G1399" i="1"/>
  <c r="D1400" i="1"/>
  <c r="F1400" i="1" s="1"/>
  <c r="J1401" i="1"/>
  <c r="K1401" i="1" s="1"/>
  <c r="E1401" i="1" s="1"/>
  <c r="M1401" i="1"/>
  <c r="I1402" i="1"/>
  <c r="Z1452" i="1"/>
  <c r="C1452" i="1"/>
  <c r="U1400" i="1"/>
  <c r="W1400" i="1" s="1"/>
  <c r="A1453" i="1"/>
  <c r="Q1453" i="1" s="1"/>
  <c r="R1453" i="1" s="1"/>
  <c r="S1453" i="1" s="1"/>
  <c r="H1452" i="1"/>
  <c r="T1774" i="1"/>
  <c r="N1401" i="1" l="1"/>
  <c r="L1400" i="1"/>
  <c r="O1400" i="1" s="1"/>
  <c r="P1400" i="1" s="1"/>
  <c r="X1400" i="1" s="1"/>
  <c r="B1400" i="1" s="1"/>
  <c r="G1400" i="1"/>
  <c r="D1401" i="1"/>
  <c r="F1401" i="1" s="1"/>
  <c r="C1453" i="1"/>
  <c r="Z1453" i="1"/>
  <c r="J1402" i="1"/>
  <c r="K1402" i="1" s="1"/>
  <c r="E1402" i="1" s="1"/>
  <c r="M1402" i="1"/>
  <c r="N1402" i="1" s="1"/>
  <c r="I1403" i="1"/>
  <c r="T1775" i="1"/>
  <c r="A1454" i="1"/>
  <c r="Q1454" i="1" s="1"/>
  <c r="R1454" i="1" s="1"/>
  <c r="S1454" i="1" s="1"/>
  <c r="H1453" i="1"/>
  <c r="U1401" i="1"/>
  <c r="W1401" i="1" s="1"/>
  <c r="L1401" i="1" l="1"/>
  <c r="O1401" i="1" s="1"/>
  <c r="P1401" i="1" s="1"/>
  <c r="X1401" i="1" s="1"/>
  <c r="B1401" i="1" s="1"/>
  <c r="G1401" i="1"/>
  <c r="D1402" i="1"/>
  <c r="F1402" i="1" s="1"/>
  <c r="H1454" i="1"/>
  <c r="A1455" i="1"/>
  <c r="Q1455" i="1" s="1"/>
  <c r="R1455" i="1" s="1"/>
  <c r="S1455" i="1" s="1"/>
  <c r="U1402" i="1"/>
  <c r="W1402" i="1" s="1"/>
  <c r="T1776" i="1"/>
  <c r="Z1454" i="1"/>
  <c r="C1454" i="1"/>
  <c r="M1403" i="1"/>
  <c r="N1403" i="1" s="1"/>
  <c r="J1403" i="1"/>
  <c r="K1403" i="1" s="1"/>
  <c r="E1403" i="1" s="1"/>
  <c r="I1404" i="1"/>
  <c r="G1402" i="1" l="1"/>
  <c r="D1403" i="1"/>
  <c r="F1403" i="1" s="1"/>
  <c r="L1402" i="1"/>
  <c r="O1402" i="1" s="1"/>
  <c r="P1402" i="1" s="1"/>
  <c r="X1402" i="1" s="1"/>
  <c r="B1402" i="1" s="1"/>
  <c r="J1404" i="1"/>
  <c r="K1404" i="1" s="1"/>
  <c r="E1404" i="1" s="1"/>
  <c r="M1404" i="1"/>
  <c r="N1404" i="1" s="1"/>
  <c r="I1405" i="1"/>
  <c r="Z1455" i="1"/>
  <c r="C1455" i="1"/>
  <c r="A1456" i="1"/>
  <c r="Q1456" i="1" s="1"/>
  <c r="R1456" i="1" s="1"/>
  <c r="S1456" i="1" s="1"/>
  <c r="H1455" i="1"/>
  <c r="U1403" i="1"/>
  <c r="W1403" i="1" s="1"/>
  <c r="T1777" i="1"/>
  <c r="L1403" i="1" l="1"/>
  <c r="O1403" i="1" s="1"/>
  <c r="P1403" i="1" s="1"/>
  <c r="X1403" i="1" s="1"/>
  <c r="B1403" i="1" s="1"/>
  <c r="G1403" i="1"/>
  <c r="D1404" i="1"/>
  <c r="F1404" i="1" s="1"/>
  <c r="T1778" i="1"/>
  <c r="U1404" i="1"/>
  <c r="W1404" i="1" s="1"/>
  <c r="Z1456" i="1"/>
  <c r="C1456" i="1"/>
  <c r="A1457" i="1"/>
  <c r="Q1457" i="1" s="1"/>
  <c r="R1457" i="1" s="1"/>
  <c r="S1457" i="1" s="1"/>
  <c r="H1456" i="1"/>
  <c r="J1405" i="1"/>
  <c r="K1405" i="1" s="1"/>
  <c r="E1405" i="1" s="1"/>
  <c r="M1405" i="1"/>
  <c r="N1405" i="1" s="1"/>
  <c r="I1406" i="1"/>
  <c r="L1404" i="1" l="1"/>
  <c r="O1404" i="1" s="1"/>
  <c r="P1404" i="1" s="1"/>
  <c r="X1404" i="1" s="1"/>
  <c r="B1404" i="1" s="1"/>
  <c r="G1404" i="1"/>
  <c r="D1405" i="1"/>
  <c r="F1405" i="1" s="1"/>
  <c r="U1405" i="1"/>
  <c r="W1405" i="1" s="1"/>
  <c r="A1458" i="1"/>
  <c r="Q1458" i="1" s="1"/>
  <c r="R1458" i="1" s="1"/>
  <c r="S1458" i="1" s="1"/>
  <c r="H1457" i="1"/>
  <c r="T1779" i="1"/>
  <c r="J1406" i="1"/>
  <c r="K1406" i="1" s="1"/>
  <c r="E1406" i="1" s="1"/>
  <c r="M1406" i="1"/>
  <c r="N1406" i="1" s="1"/>
  <c r="I1407" i="1"/>
  <c r="Z1457" i="1"/>
  <c r="C1457" i="1"/>
  <c r="L1405" i="1" l="1"/>
  <c r="O1405" i="1" s="1"/>
  <c r="P1405" i="1" s="1"/>
  <c r="X1405" i="1" s="1"/>
  <c r="B1405" i="1" s="1"/>
  <c r="G1405" i="1"/>
  <c r="D1406" i="1"/>
  <c r="F1406" i="1" s="1"/>
  <c r="U1406" i="1"/>
  <c r="W1406" i="1" s="1"/>
  <c r="Z1458" i="1"/>
  <c r="C1458" i="1"/>
  <c r="H1458" i="1"/>
  <c r="A1459" i="1"/>
  <c r="Q1459" i="1" s="1"/>
  <c r="R1459" i="1" s="1"/>
  <c r="S1459" i="1" s="1"/>
  <c r="J1407" i="1"/>
  <c r="K1407" i="1" s="1"/>
  <c r="E1407" i="1" s="1"/>
  <c r="M1407" i="1"/>
  <c r="N1407" i="1" s="1"/>
  <c r="I1408" i="1"/>
  <c r="T1780" i="1"/>
  <c r="L1406" i="1" l="1"/>
  <c r="O1406" i="1" s="1"/>
  <c r="P1406" i="1" s="1"/>
  <c r="X1406" i="1" s="1"/>
  <c r="B1406" i="1" s="1"/>
  <c r="G1406" i="1"/>
  <c r="D1407" i="1"/>
  <c r="F1407" i="1" s="1"/>
  <c r="U1407" i="1"/>
  <c r="W1407" i="1" s="1"/>
  <c r="Z1459" i="1"/>
  <c r="C1459" i="1"/>
  <c r="T1781" i="1"/>
  <c r="A1460" i="1"/>
  <c r="Q1460" i="1" s="1"/>
  <c r="R1460" i="1" s="1"/>
  <c r="S1460" i="1" s="1"/>
  <c r="H1459" i="1"/>
  <c r="J1408" i="1"/>
  <c r="K1408" i="1" s="1"/>
  <c r="E1408" i="1" s="1"/>
  <c r="M1408" i="1"/>
  <c r="N1408" i="1" s="1"/>
  <c r="I1409" i="1"/>
  <c r="L1407" i="1" l="1"/>
  <c r="O1407" i="1" s="1"/>
  <c r="P1407" i="1" s="1"/>
  <c r="X1407" i="1" s="1"/>
  <c r="B1407" i="1" s="1"/>
  <c r="G1407" i="1"/>
  <c r="D1408" i="1"/>
  <c r="F1408" i="1" s="1"/>
  <c r="U1408" i="1"/>
  <c r="W1408" i="1" s="1"/>
  <c r="T1782" i="1"/>
  <c r="Z1460" i="1"/>
  <c r="C1460" i="1"/>
  <c r="M1409" i="1"/>
  <c r="N1409" i="1" s="1"/>
  <c r="J1409" i="1"/>
  <c r="K1409" i="1" s="1"/>
  <c r="E1409" i="1" s="1"/>
  <c r="I1410" i="1"/>
  <c r="A1461" i="1"/>
  <c r="Q1461" i="1" s="1"/>
  <c r="R1461" i="1" s="1"/>
  <c r="S1461" i="1" s="1"/>
  <c r="H1460" i="1"/>
  <c r="L1408" i="1" l="1"/>
  <c r="O1408" i="1" s="1"/>
  <c r="P1408" i="1" s="1"/>
  <c r="X1408" i="1" s="1"/>
  <c r="B1408" i="1" s="1"/>
  <c r="G1408" i="1"/>
  <c r="D1409" i="1"/>
  <c r="F1409" i="1" s="1"/>
  <c r="U1409" i="1"/>
  <c r="W1409" i="1" s="1"/>
  <c r="C1461" i="1"/>
  <c r="Z1461" i="1"/>
  <c r="T1783" i="1"/>
  <c r="A1462" i="1"/>
  <c r="Q1462" i="1" s="1"/>
  <c r="R1462" i="1" s="1"/>
  <c r="S1462" i="1" s="1"/>
  <c r="H1461" i="1"/>
  <c r="J1410" i="1"/>
  <c r="K1410" i="1" s="1"/>
  <c r="E1410" i="1" s="1"/>
  <c r="M1410" i="1"/>
  <c r="N1410" i="1" s="1"/>
  <c r="I1411" i="1"/>
  <c r="L1409" i="1" l="1"/>
  <c r="O1409" i="1" s="1"/>
  <c r="P1409" i="1" s="1"/>
  <c r="X1409" i="1" s="1"/>
  <c r="B1409" i="1" s="1"/>
  <c r="G1409" i="1"/>
  <c r="D1410" i="1"/>
  <c r="F1410" i="1" s="1"/>
  <c r="Z1462" i="1"/>
  <c r="C1462" i="1"/>
  <c r="J1411" i="1"/>
  <c r="K1411" i="1" s="1"/>
  <c r="E1411" i="1" s="1"/>
  <c r="M1411" i="1"/>
  <c r="N1411" i="1" s="1"/>
  <c r="I1412" i="1"/>
  <c r="H1462" i="1"/>
  <c r="A1463" i="1"/>
  <c r="Q1463" i="1" s="1"/>
  <c r="R1463" i="1" s="1"/>
  <c r="S1463" i="1" s="1"/>
  <c r="T1784" i="1"/>
  <c r="U1410" i="1"/>
  <c r="W1410" i="1" s="1"/>
  <c r="D1411" i="1" l="1"/>
  <c r="F1411" i="1" s="1"/>
  <c r="G1410" i="1"/>
  <c r="L1410" i="1"/>
  <c r="O1410" i="1" s="1"/>
  <c r="P1410" i="1" s="1"/>
  <c r="X1410" i="1" s="1"/>
  <c r="B1410" i="1" s="1"/>
  <c r="A1464" i="1"/>
  <c r="Q1464" i="1" s="1"/>
  <c r="R1464" i="1" s="1"/>
  <c r="S1464" i="1" s="1"/>
  <c r="H1463" i="1"/>
  <c r="Z1463" i="1"/>
  <c r="C1463" i="1"/>
  <c r="U1411" i="1"/>
  <c r="W1411" i="1" s="1"/>
  <c r="T1785" i="1"/>
  <c r="J1412" i="1"/>
  <c r="K1412" i="1" s="1"/>
  <c r="E1412" i="1" s="1"/>
  <c r="M1412" i="1"/>
  <c r="N1412" i="1" s="1"/>
  <c r="I1413" i="1"/>
  <c r="L1411" i="1" l="1"/>
  <c r="O1411" i="1" s="1"/>
  <c r="P1411" i="1" s="1"/>
  <c r="X1411" i="1" s="1"/>
  <c r="B1411" i="1" s="1"/>
  <c r="G1411" i="1"/>
  <c r="D1412" i="1"/>
  <c r="F1412" i="1" s="1"/>
  <c r="U1412" i="1"/>
  <c r="W1412" i="1" s="1"/>
  <c r="J1413" i="1"/>
  <c r="K1413" i="1" s="1"/>
  <c r="E1413" i="1" s="1"/>
  <c r="I1414" i="1"/>
  <c r="Z1464" i="1"/>
  <c r="C1464" i="1"/>
  <c r="T1786" i="1"/>
  <c r="A1465" i="1"/>
  <c r="Q1465" i="1" s="1"/>
  <c r="R1465" i="1" s="1"/>
  <c r="S1465" i="1" s="1"/>
  <c r="H1464" i="1"/>
  <c r="L1412" i="1" l="1"/>
  <c r="O1412" i="1" s="1"/>
  <c r="P1412" i="1" s="1"/>
  <c r="X1412" i="1" s="1"/>
  <c r="B1412" i="1" s="1"/>
  <c r="G1412" i="1"/>
  <c r="D1413" i="1"/>
  <c r="F1413" i="1" s="1"/>
  <c r="Z1465" i="1"/>
  <c r="C1465" i="1"/>
  <c r="T1787" i="1"/>
  <c r="J1414" i="1"/>
  <c r="K1414" i="1" s="1"/>
  <c r="E1414" i="1" s="1"/>
  <c r="I1415" i="1"/>
  <c r="A1466" i="1"/>
  <c r="Q1466" i="1" s="1"/>
  <c r="R1466" i="1" s="1"/>
  <c r="S1466" i="1" s="1"/>
  <c r="H1465" i="1"/>
  <c r="U1413" i="1"/>
  <c r="W1413" i="1" s="1"/>
  <c r="L1413" i="1" l="1"/>
  <c r="M1413" i="1"/>
  <c r="N1413" i="1" s="1"/>
  <c r="D1414" i="1"/>
  <c r="F1414" i="1" s="1"/>
  <c r="G1413" i="1"/>
  <c r="J1415" i="1"/>
  <c r="K1415" i="1" s="1"/>
  <c r="E1415" i="1" s="1"/>
  <c r="I1416" i="1"/>
  <c r="T1788" i="1"/>
  <c r="U1414" i="1"/>
  <c r="W1414" i="1" s="1"/>
  <c r="Z1466" i="1"/>
  <c r="C1466" i="1"/>
  <c r="H1466" i="1"/>
  <c r="A1467" i="1"/>
  <c r="Q1467" i="1" s="1"/>
  <c r="R1467" i="1" s="1"/>
  <c r="S1467" i="1" s="1"/>
  <c r="L1414" i="1" l="1"/>
  <c r="O1413" i="1"/>
  <c r="P1413" i="1" s="1"/>
  <c r="X1413" i="1" s="1"/>
  <c r="B1413" i="1" s="1"/>
  <c r="M1414" i="1"/>
  <c r="N1414" i="1" s="1"/>
  <c r="G1414" i="1"/>
  <c r="D1415" i="1"/>
  <c r="F1415" i="1" s="1"/>
  <c r="A1468" i="1"/>
  <c r="Q1468" i="1" s="1"/>
  <c r="R1468" i="1" s="1"/>
  <c r="S1468" i="1" s="1"/>
  <c r="H1467" i="1"/>
  <c r="J1416" i="1"/>
  <c r="K1416" i="1" s="1"/>
  <c r="E1416" i="1" s="1"/>
  <c r="I1417" i="1"/>
  <c r="U1415" i="1"/>
  <c r="W1415" i="1" s="1"/>
  <c r="Z1467" i="1"/>
  <c r="C1467" i="1"/>
  <c r="T1789" i="1"/>
  <c r="M1415" i="1" l="1"/>
  <c r="N1415" i="1" s="1"/>
  <c r="O1414" i="1"/>
  <c r="P1414" i="1" s="1"/>
  <c r="X1414" i="1" s="1"/>
  <c r="B1414" i="1" s="1"/>
  <c r="D1416" i="1"/>
  <c r="F1416" i="1" s="1"/>
  <c r="G1415" i="1"/>
  <c r="L1415" i="1"/>
  <c r="U1416" i="1"/>
  <c r="W1416" i="1" s="1"/>
  <c r="J1417" i="1"/>
  <c r="K1417" i="1" s="1"/>
  <c r="E1417" i="1" s="1"/>
  <c r="I1418" i="1"/>
  <c r="Z1468" i="1"/>
  <c r="C1468" i="1"/>
  <c r="T1790" i="1"/>
  <c r="A1469" i="1"/>
  <c r="Q1469" i="1" s="1"/>
  <c r="R1469" i="1" s="1"/>
  <c r="S1469" i="1" s="1"/>
  <c r="H1468" i="1"/>
  <c r="O1415" i="1" l="1"/>
  <c r="P1415" i="1" s="1"/>
  <c r="X1415" i="1" s="1"/>
  <c r="B1415" i="1" s="1"/>
  <c r="M1416" i="1"/>
  <c r="N1416" i="1" s="1"/>
  <c r="D1417" i="1"/>
  <c r="F1417" i="1" s="1"/>
  <c r="G1416" i="1"/>
  <c r="L1416" i="1"/>
  <c r="A1470" i="1"/>
  <c r="Q1470" i="1" s="1"/>
  <c r="R1470" i="1" s="1"/>
  <c r="S1470" i="1" s="1"/>
  <c r="H1469" i="1"/>
  <c r="T1791" i="1"/>
  <c r="C1469" i="1"/>
  <c r="Z1469" i="1"/>
  <c r="J1418" i="1"/>
  <c r="K1418" i="1" s="1"/>
  <c r="E1418" i="1" s="1"/>
  <c r="I1419" i="1"/>
  <c r="U1417" i="1"/>
  <c r="W1417" i="1" s="1"/>
  <c r="O1416" i="1" l="1"/>
  <c r="P1416" i="1" s="1"/>
  <c r="X1416" i="1" s="1"/>
  <c r="B1416" i="1" s="1"/>
  <c r="M1417" i="1"/>
  <c r="M1418" i="1" s="1"/>
  <c r="N1417" i="1"/>
  <c r="L1417" i="1"/>
  <c r="D1418" i="1"/>
  <c r="F1418" i="1" s="1"/>
  <c r="G1417" i="1"/>
  <c r="T1792" i="1"/>
  <c r="U1418" i="1"/>
  <c r="W1418" i="1" s="1"/>
  <c r="Z1470" i="1"/>
  <c r="C1470" i="1"/>
  <c r="J1419" i="1"/>
  <c r="K1419" i="1" s="1"/>
  <c r="E1419" i="1" s="1"/>
  <c r="I1420" i="1"/>
  <c r="H1470" i="1"/>
  <c r="A1471" i="1"/>
  <c r="Q1471" i="1" s="1"/>
  <c r="R1471" i="1" s="1"/>
  <c r="S1471" i="1" s="1"/>
  <c r="O1417" i="1" l="1"/>
  <c r="P1417" i="1" s="1"/>
  <c r="X1417" i="1" s="1"/>
  <c r="B1417" i="1" s="1"/>
  <c r="N1418" i="1"/>
  <c r="M1419" i="1"/>
  <c r="D1419" i="1"/>
  <c r="F1419" i="1" s="1"/>
  <c r="L1418" i="1"/>
  <c r="G1418" i="1"/>
  <c r="Z1471" i="1"/>
  <c r="C1471" i="1"/>
  <c r="J1420" i="1"/>
  <c r="K1420" i="1" s="1"/>
  <c r="E1420" i="1" s="1"/>
  <c r="I1421" i="1"/>
  <c r="A1472" i="1"/>
  <c r="Q1472" i="1" s="1"/>
  <c r="R1472" i="1" s="1"/>
  <c r="S1472" i="1" s="1"/>
  <c r="H1471" i="1"/>
  <c r="U1419" i="1"/>
  <c r="W1419" i="1" s="1"/>
  <c r="T1793" i="1"/>
  <c r="O1418" i="1" l="1"/>
  <c r="P1418" i="1" s="1"/>
  <c r="X1418" i="1" s="1"/>
  <c r="B1418" i="1" s="1"/>
  <c r="N1419" i="1"/>
  <c r="M1420" i="1"/>
  <c r="L1419" i="1"/>
  <c r="D1420" i="1"/>
  <c r="F1420" i="1" s="1"/>
  <c r="G1419" i="1"/>
  <c r="J1421" i="1"/>
  <c r="K1421" i="1" s="1"/>
  <c r="E1421" i="1" s="1"/>
  <c r="I1422" i="1"/>
  <c r="U1420" i="1"/>
  <c r="W1420" i="1" s="1"/>
  <c r="Z1472" i="1"/>
  <c r="C1472" i="1"/>
  <c r="T1794" i="1"/>
  <c r="A1473" i="1"/>
  <c r="Q1473" i="1" s="1"/>
  <c r="R1473" i="1" s="1"/>
  <c r="S1473" i="1" s="1"/>
  <c r="H1472" i="1"/>
  <c r="O1419" i="1" l="1"/>
  <c r="P1419" i="1" s="1"/>
  <c r="X1419" i="1" s="1"/>
  <c r="B1419" i="1" s="1"/>
  <c r="N1420" i="1"/>
  <c r="M1421" i="1"/>
  <c r="M1422" i="1" s="1"/>
  <c r="L1420" i="1"/>
  <c r="G1420" i="1"/>
  <c r="D1421" i="1"/>
  <c r="F1421" i="1" s="1"/>
  <c r="A1474" i="1"/>
  <c r="Q1474" i="1" s="1"/>
  <c r="R1474" i="1" s="1"/>
  <c r="S1474" i="1" s="1"/>
  <c r="H1473" i="1"/>
  <c r="T1795" i="1"/>
  <c r="J1422" i="1"/>
  <c r="K1422" i="1" s="1"/>
  <c r="E1422" i="1" s="1"/>
  <c r="I1423" i="1"/>
  <c r="U1421" i="1"/>
  <c r="W1421" i="1" s="1"/>
  <c r="Z1473" i="1"/>
  <c r="C1473" i="1"/>
  <c r="O1420" i="1" l="1"/>
  <c r="P1420" i="1" s="1"/>
  <c r="X1420" i="1" s="1"/>
  <c r="B1420" i="1" s="1"/>
  <c r="N1421" i="1"/>
  <c r="N1422" i="1" s="1"/>
  <c r="G1421" i="1"/>
  <c r="D1422" i="1"/>
  <c r="F1422" i="1" s="1"/>
  <c r="L1421" i="1"/>
  <c r="J1423" i="1"/>
  <c r="K1423" i="1" s="1"/>
  <c r="E1423" i="1" s="1"/>
  <c r="M1423" i="1"/>
  <c r="I1424" i="1"/>
  <c r="T1796" i="1"/>
  <c r="Z1474" i="1"/>
  <c r="C1474" i="1"/>
  <c r="U1422" i="1"/>
  <c r="W1422" i="1" s="1"/>
  <c r="H1474" i="1"/>
  <c r="A1475" i="1"/>
  <c r="Q1475" i="1" s="1"/>
  <c r="R1475" i="1" s="1"/>
  <c r="S1475" i="1" s="1"/>
  <c r="O1421" i="1" l="1"/>
  <c r="P1421" i="1" s="1"/>
  <c r="X1421" i="1" s="1"/>
  <c r="B1421" i="1" s="1"/>
  <c r="N1423" i="1"/>
  <c r="L1422" i="1"/>
  <c r="O1422" i="1" s="1"/>
  <c r="P1422" i="1" s="1"/>
  <c r="X1422" i="1" s="1"/>
  <c r="B1422" i="1" s="1"/>
  <c r="G1422" i="1"/>
  <c r="D1423" i="1"/>
  <c r="F1423" i="1" s="1"/>
  <c r="Z1475" i="1"/>
  <c r="C1475" i="1"/>
  <c r="A1476" i="1"/>
  <c r="Q1476" i="1" s="1"/>
  <c r="R1476" i="1" s="1"/>
  <c r="S1476" i="1" s="1"/>
  <c r="H1475" i="1"/>
  <c r="U1423" i="1"/>
  <c r="W1423" i="1" s="1"/>
  <c r="T1797" i="1"/>
  <c r="J1424" i="1"/>
  <c r="K1424" i="1" s="1"/>
  <c r="E1424" i="1" s="1"/>
  <c r="M1424" i="1"/>
  <c r="I1425" i="1"/>
  <c r="N1424" i="1" l="1"/>
  <c r="L1423" i="1"/>
  <c r="O1423" i="1" s="1"/>
  <c r="P1423" i="1" s="1"/>
  <c r="X1423" i="1" s="1"/>
  <c r="B1423" i="1" s="1"/>
  <c r="G1423" i="1"/>
  <c r="D1424" i="1"/>
  <c r="F1424" i="1" s="1"/>
  <c r="U1424" i="1"/>
  <c r="W1424" i="1" s="1"/>
  <c r="T1798" i="1"/>
  <c r="Z1476" i="1"/>
  <c r="C1476" i="1"/>
  <c r="M1425" i="1"/>
  <c r="J1425" i="1"/>
  <c r="K1425" i="1" s="1"/>
  <c r="E1425" i="1" s="1"/>
  <c r="I1426" i="1"/>
  <c r="A1477" i="1"/>
  <c r="Q1477" i="1" s="1"/>
  <c r="R1477" i="1" s="1"/>
  <c r="S1477" i="1" s="1"/>
  <c r="H1476" i="1"/>
  <c r="N1425" i="1" l="1"/>
  <c r="L1424" i="1"/>
  <c r="O1424" i="1" s="1"/>
  <c r="P1424" i="1" s="1"/>
  <c r="X1424" i="1" s="1"/>
  <c r="B1424" i="1" s="1"/>
  <c r="G1424" i="1"/>
  <c r="D1425" i="1"/>
  <c r="F1425" i="1" s="1"/>
  <c r="U1425" i="1"/>
  <c r="W1425" i="1" s="1"/>
  <c r="C1477" i="1"/>
  <c r="Z1477" i="1"/>
  <c r="A1478" i="1"/>
  <c r="Q1478" i="1" s="1"/>
  <c r="R1478" i="1" s="1"/>
  <c r="S1478" i="1" s="1"/>
  <c r="H1477" i="1"/>
  <c r="J1426" i="1"/>
  <c r="K1426" i="1" s="1"/>
  <c r="E1426" i="1" s="1"/>
  <c r="M1426" i="1"/>
  <c r="I1427" i="1"/>
  <c r="T1799" i="1"/>
  <c r="N1426" i="1" l="1"/>
  <c r="L1425" i="1"/>
  <c r="O1425" i="1" s="1"/>
  <c r="P1425" i="1" s="1"/>
  <c r="X1425" i="1" s="1"/>
  <c r="B1425" i="1" s="1"/>
  <c r="G1425" i="1"/>
  <c r="D1426" i="1"/>
  <c r="F1426" i="1" s="1"/>
  <c r="Z1478" i="1"/>
  <c r="C1478" i="1"/>
  <c r="T1800" i="1"/>
  <c r="J1427" i="1"/>
  <c r="K1427" i="1" s="1"/>
  <c r="E1427" i="1" s="1"/>
  <c r="M1427" i="1"/>
  <c r="I1428" i="1"/>
  <c r="H1478" i="1"/>
  <c r="A1479" i="1"/>
  <c r="Q1479" i="1" s="1"/>
  <c r="R1479" i="1" s="1"/>
  <c r="S1479" i="1" s="1"/>
  <c r="U1426" i="1"/>
  <c r="W1426" i="1" s="1"/>
  <c r="N1427" i="1" l="1"/>
  <c r="L1426" i="1"/>
  <c r="O1426" i="1" s="1"/>
  <c r="P1426" i="1" s="1"/>
  <c r="X1426" i="1" s="1"/>
  <c r="B1426" i="1" s="1"/>
  <c r="D1427" i="1"/>
  <c r="F1427" i="1" s="1"/>
  <c r="G1426" i="1"/>
  <c r="U1427" i="1"/>
  <c r="W1427" i="1" s="1"/>
  <c r="A1480" i="1"/>
  <c r="Q1480" i="1" s="1"/>
  <c r="R1480" i="1" s="1"/>
  <c r="S1480" i="1" s="1"/>
  <c r="H1479" i="1"/>
  <c r="J1428" i="1"/>
  <c r="K1428" i="1" s="1"/>
  <c r="E1428" i="1" s="1"/>
  <c r="M1428" i="1"/>
  <c r="I1429" i="1"/>
  <c r="Z1479" i="1"/>
  <c r="C1479" i="1"/>
  <c r="T1801" i="1"/>
  <c r="N1428" i="1" l="1"/>
  <c r="L1427" i="1"/>
  <c r="O1427" i="1" s="1"/>
  <c r="P1427" i="1" s="1"/>
  <c r="X1427" i="1" s="1"/>
  <c r="B1427" i="1" s="1"/>
  <c r="G1427" i="1"/>
  <c r="D1428" i="1"/>
  <c r="F1428" i="1" s="1"/>
  <c r="M1429" i="1"/>
  <c r="J1429" i="1"/>
  <c r="K1429" i="1" s="1"/>
  <c r="E1429" i="1" s="1"/>
  <c r="I1430" i="1"/>
  <c r="A1481" i="1"/>
  <c r="Q1481" i="1" s="1"/>
  <c r="R1481" i="1" s="1"/>
  <c r="S1481" i="1" s="1"/>
  <c r="H1480" i="1"/>
  <c r="U1428" i="1"/>
  <c r="W1428" i="1" s="1"/>
  <c r="T1802" i="1"/>
  <c r="Z1480" i="1"/>
  <c r="C1480" i="1"/>
  <c r="N1429" i="1" l="1"/>
  <c r="L1428" i="1"/>
  <c r="O1428" i="1" s="1"/>
  <c r="P1428" i="1" s="1"/>
  <c r="X1428" i="1" s="1"/>
  <c r="B1428" i="1" s="1"/>
  <c r="D1429" i="1"/>
  <c r="F1429" i="1" s="1"/>
  <c r="G1428" i="1"/>
  <c r="U1429" i="1"/>
  <c r="W1429" i="1" s="1"/>
  <c r="Z1481" i="1"/>
  <c r="C1481" i="1"/>
  <c r="T1803" i="1"/>
  <c r="A1482" i="1"/>
  <c r="Q1482" i="1" s="1"/>
  <c r="R1482" i="1" s="1"/>
  <c r="S1482" i="1" s="1"/>
  <c r="H1481" i="1"/>
  <c r="J1430" i="1"/>
  <c r="K1430" i="1" s="1"/>
  <c r="E1430" i="1" s="1"/>
  <c r="M1430" i="1"/>
  <c r="I1431" i="1"/>
  <c r="N1430" i="1" l="1"/>
  <c r="L1429" i="1"/>
  <c r="O1429" i="1" s="1"/>
  <c r="P1429" i="1" s="1"/>
  <c r="X1429" i="1" s="1"/>
  <c r="B1429" i="1" s="1"/>
  <c r="G1429" i="1"/>
  <c r="D1430" i="1"/>
  <c r="F1430" i="1" s="1"/>
  <c r="U1430" i="1"/>
  <c r="W1430" i="1" s="1"/>
  <c r="Z1482" i="1"/>
  <c r="C1482" i="1"/>
  <c r="J1431" i="1"/>
  <c r="K1431" i="1" s="1"/>
  <c r="E1431" i="1" s="1"/>
  <c r="M1431" i="1"/>
  <c r="N1431" i="1" s="1"/>
  <c r="I1432" i="1"/>
  <c r="H1482" i="1"/>
  <c r="A1483" i="1"/>
  <c r="Q1483" i="1" s="1"/>
  <c r="R1483" i="1" s="1"/>
  <c r="S1483" i="1" s="1"/>
  <c r="T1804" i="1"/>
  <c r="L1430" i="1" l="1"/>
  <c r="O1430" i="1" s="1"/>
  <c r="P1430" i="1" s="1"/>
  <c r="X1430" i="1" s="1"/>
  <c r="B1430" i="1" s="1"/>
  <c r="D1431" i="1"/>
  <c r="F1431" i="1" s="1"/>
  <c r="G1430" i="1"/>
  <c r="Z1483" i="1"/>
  <c r="C1483" i="1"/>
  <c r="J1432" i="1"/>
  <c r="K1432" i="1" s="1"/>
  <c r="E1432" i="1" s="1"/>
  <c r="M1432" i="1"/>
  <c r="N1432" i="1" s="1"/>
  <c r="I1433" i="1"/>
  <c r="T1805" i="1"/>
  <c r="A1484" i="1"/>
  <c r="Q1484" i="1" s="1"/>
  <c r="R1484" i="1" s="1"/>
  <c r="S1484" i="1" s="1"/>
  <c r="H1483" i="1"/>
  <c r="U1431" i="1"/>
  <c r="W1431" i="1" s="1"/>
  <c r="L1431" i="1" l="1"/>
  <c r="O1431" i="1" s="1"/>
  <c r="P1431" i="1" s="1"/>
  <c r="X1431" i="1" s="1"/>
  <c r="B1431" i="1" s="1"/>
  <c r="G1431" i="1"/>
  <c r="D1432" i="1"/>
  <c r="F1432" i="1" s="1"/>
  <c r="A1485" i="1"/>
  <c r="Q1485" i="1" s="1"/>
  <c r="R1485" i="1" s="1"/>
  <c r="S1485" i="1" s="1"/>
  <c r="H1484" i="1"/>
  <c r="U1432" i="1"/>
  <c r="W1432" i="1" s="1"/>
  <c r="T1806" i="1"/>
  <c r="Z1484" i="1"/>
  <c r="C1484" i="1"/>
  <c r="M1433" i="1"/>
  <c r="N1433" i="1"/>
  <c r="J1433" i="1"/>
  <c r="K1433" i="1" s="1"/>
  <c r="E1433" i="1" s="1"/>
  <c r="I1434" i="1"/>
  <c r="L1432" i="1" l="1"/>
  <c r="O1432" i="1" s="1"/>
  <c r="P1432" i="1" s="1"/>
  <c r="X1432" i="1" s="1"/>
  <c r="B1432" i="1" s="1"/>
  <c r="G1432" i="1"/>
  <c r="D1433" i="1"/>
  <c r="F1433" i="1" s="1"/>
  <c r="U1433" i="1"/>
  <c r="W1433" i="1" s="1"/>
  <c r="T1807" i="1"/>
  <c r="A1486" i="1"/>
  <c r="Q1486" i="1" s="1"/>
  <c r="R1486" i="1" s="1"/>
  <c r="S1486" i="1" s="1"/>
  <c r="H1485" i="1"/>
  <c r="J1434" i="1"/>
  <c r="K1434" i="1" s="1"/>
  <c r="E1434" i="1" s="1"/>
  <c r="M1434" i="1"/>
  <c r="N1434" i="1" s="1"/>
  <c r="I1435" i="1"/>
  <c r="C1485" i="1"/>
  <c r="Z1485" i="1"/>
  <c r="L1433" i="1" l="1"/>
  <c r="O1433" i="1" s="1"/>
  <c r="P1433" i="1" s="1"/>
  <c r="X1433" i="1" s="1"/>
  <c r="B1433" i="1" s="1"/>
  <c r="G1433" i="1"/>
  <c r="D1434" i="1"/>
  <c r="F1434" i="1" s="1"/>
  <c r="U1434" i="1"/>
  <c r="W1434" i="1" s="1"/>
  <c r="Z1486" i="1"/>
  <c r="C1486" i="1"/>
  <c r="J1435" i="1"/>
  <c r="K1435" i="1" s="1"/>
  <c r="E1435" i="1" s="1"/>
  <c r="M1435" i="1"/>
  <c r="N1435" i="1" s="1"/>
  <c r="I1436" i="1"/>
  <c r="H1486" i="1"/>
  <c r="A1487" i="1"/>
  <c r="Q1487" i="1" s="1"/>
  <c r="R1487" i="1" s="1"/>
  <c r="S1487" i="1" s="1"/>
  <c r="T1808" i="1"/>
  <c r="L1434" i="1" l="1"/>
  <c r="O1434" i="1" s="1"/>
  <c r="P1434" i="1" s="1"/>
  <c r="X1434" i="1" s="1"/>
  <c r="B1434" i="1" s="1"/>
  <c r="G1434" i="1"/>
  <c r="D1435" i="1"/>
  <c r="F1435" i="1" s="1"/>
  <c r="H1487" i="1"/>
  <c r="A1488" i="1"/>
  <c r="Q1488" i="1" s="1"/>
  <c r="R1488" i="1" s="1"/>
  <c r="S1488" i="1" s="1"/>
  <c r="Z1487" i="1"/>
  <c r="C1487" i="1"/>
  <c r="J1436" i="1"/>
  <c r="K1436" i="1" s="1"/>
  <c r="E1436" i="1" s="1"/>
  <c r="M1436" i="1"/>
  <c r="N1436" i="1" s="1"/>
  <c r="I1437" i="1"/>
  <c r="T1809" i="1"/>
  <c r="U1435" i="1"/>
  <c r="W1435" i="1" s="1"/>
  <c r="L1435" i="1" l="1"/>
  <c r="O1435" i="1" s="1"/>
  <c r="P1435" i="1" s="1"/>
  <c r="X1435" i="1" s="1"/>
  <c r="B1435" i="1" s="1"/>
  <c r="D1436" i="1"/>
  <c r="F1436" i="1" s="1"/>
  <c r="G1435" i="1"/>
  <c r="U1436" i="1"/>
  <c r="W1436" i="1" s="1"/>
  <c r="Z1488" i="1"/>
  <c r="C1488" i="1"/>
  <c r="H1488" i="1"/>
  <c r="A1489" i="1"/>
  <c r="Q1489" i="1" s="1"/>
  <c r="R1489" i="1" s="1"/>
  <c r="S1489" i="1" s="1"/>
  <c r="T1810" i="1"/>
  <c r="M1437" i="1"/>
  <c r="N1437" i="1" s="1"/>
  <c r="J1437" i="1"/>
  <c r="K1437" i="1" s="1"/>
  <c r="E1437" i="1" s="1"/>
  <c r="I1438" i="1"/>
  <c r="L1436" i="1" l="1"/>
  <c r="O1436" i="1" s="1"/>
  <c r="P1436" i="1" s="1"/>
  <c r="X1436" i="1" s="1"/>
  <c r="B1436" i="1" s="1"/>
  <c r="D1437" i="1"/>
  <c r="F1437" i="1" s="1"/>
  <c r="G1436" i="1"/>
  <c r="U1437" i="1"/>
  <c r="W1437" i="1" s="1"/>
  <c r="Z1489" i="1"/>
  <c r="C1489" i="1"/>
  <c r="J1438" i="1"/>
  <c r="K1438" i="1" s="1"/>
  <c r="E1438" i="1" s="1"/>
  <c r="M1438" i="1"/>
  <c r="N1438" i="1" s="1"/>
  <c r="I1439" i="1"/>
  <c r="T1811" i="1"/>
  <c r="A1490" i="1"/>
  <c r="Q1490" i="1" s="1"/>
  <c r="R1490" i="1" s="1"/>
  <c r="S1490" i="1" s="1"/>
  <c r="H1489" i="1"/>
  <c r="L1437" i="1" l="1"/>
  <c r="O1437" i="1" s="1"/>
  <c r="P1437" i="1" s="1"/>
  <c r="X1437" i="1" s="1"/>
  <c r="B1437" i="1" s="1"/>
  <c r="G1437" i="1"/>
  <c r="D1438" i="1"/>
  <c r="F1438" i="1" s="1"/>
  <c r="U1438" i="1"/>
  <c r="W1438" i="1" s="1"/>
  <c r="T1812" i="1"/>
  <c r="Z1490" i="1"/>
  <c r="C1490" i="1"/>
  <c r="A1491" i="1"/>
  <c r="Q1491" i="1" s="1"/>
  <c r="R1491" i="1" s="1"/>
  <c r="S1491" i="1" s="1"/>
  <c r="H1490" i="1"/>
  <c r="J1439" i="1"/>
  <c r="K1439" i="1" s="1"/>
  <c r="E1439" i="1" s="1"/>
  <c r="M1439" i="1"/>
  <c r="N1439" i="1" s="1"/>
  <c r="I1440" i="1"/>
  <c r="L1438" i="1" l="1"/>
  <c r="O1438" i="1" s="1"/>
  <c r="P1438" i="1" s="1"/>
  <c r="X1438" i="1" s="1"/>
  <c r="B1438" i="1" s="1"/>
  <c r="D1439" i="1"/>
  <c r="F1439" i="1" s="1"/>
  <c r="G1438" i="1"/>
  <c r="U1439" i="1"/>
  <c r="W1439" i="1" s="1"/>
  <c r="T1813" i="1"/>
  <c r="C1491" i="1"/>
  <c r="Z1491" i="1"/>
  <c r="J1440" i="1"/>
  <c r="K1440" i="1" s="1"/>
  <c r="E1440" i="1" s="1"/>
  <c r="M1440" i="1"/>
  <c r="N1440" i="1" s="1"/>
  <c r="I1441" i="1"/>
  <c r="A1492" i="1"/>
  <c r="Q1492" i="1" s="1"/>
  <c r="R1492" i="1" s="1"/>
  <c r="S1492" i="1" s="1"/>
  <c r="H1491" i="1"/>
  <c r="L1439" i="1" l="1"/>
  <c r="O1439" i="1" s="1"/>
  <c r="P1439" i="1" s="1"/>
  <c r="X1439" i="1" s="1"/>
  <c r="B1439" i="1" s="1"/>
  <c r="G1439" i="1"/>
  <c r="D1440" i="1"/>
  <c r="F1440" i="1" s="1"/>
  <c r="U1440" i="1"/>
  <c r="W1440" i="1" s="1"/>
  <c r="Z1492" i="1"/>
  <c r="C1492" i="1"/>
  <c r="H1492" i="1"/>
  <c r="A1493" i="1"/>
  <c r="Q1493" i="1" s="1"/>
  <c r="R1493" i="1" s="1"/>
  <c r="S1493" i="1" s="1"/>
  <c r="T1814" i="1"/>
  <c r="J1441" i="1"/>
  <c r="K1441" i="1" s="1"/>
  <c r="E1441" i="1" s="1"/>
  <c r="I1442" i="1"/>
  <c r="L1440" i="1" l="1"/>
  <c r="O1440" i="1" s="1"/>
  <c r="P1440" i="1" s="1"/>
  <c r="X1440" i="1" s="1"/>
  <c r="B1440" i="1" s="1"/>
  <c r="G1440" i="1"/>
  <c r="D1441" i="1"/>
  <c r="F1441" i="1" s="1"/>
  <c r="U1441" i="1"/>
  <c r="W1441" i="1" s="1"/>
  <c r="A1494" i="1"/>
  <c r="Q1494" i="1" s="1"/>
  <c r="R1494" i="1" s="1"/>
  <c r="S1494" i="1" s="1"/>
  <c r="H1493" i="1"/>
  <c r="J1442" i="1"/>
  <c r="K1442" i="1" s="1"/>
  <c r="E1442" i="1" s="1"/>
  <c r="I1443" i="1"/>
  <c r="T1815" i="1"/>
  <c r="Z1493" i="1"/>
  <c r="C1493" i="1"/>
  <c r="M1441" i="1" l="1"/>
  <c r="N1441" i="1" s="1"/>
  <c r="G1441" i="1"/>
  <c r="L1441" i="1"/>
  <c r="D1442" i="1"/>
  <c r="F1442" i="1" s="1"/>
  <c r="J1443" i="1"/>
  <c r="K1443" i="1" s="1"/>
  <c r="E1443" i="1" s="1"/>
  <c r="I1444" i="1"/>
  <c r="Z1494" i="1"/>
  <c r="C1494" i="1"/>
  <c r="A1495" i="1"/>
  <c r="Q1495" i="1" s="1"/>
  <c r="R1495" i="1" s="1"/>
  <c r="S1495" i="1" s="1"/>
  <c r="H1494" i="1"/>
  <c r="U1442" i="1"/>
  <c r="W1442" i="1" s="1"/>
  <c r="T1816" i="1"/>
  <c r="O1441" i="1" l="1"/>
  <c r="P1441" i="1" s="1"/>
  <c r="X1441" i="1" s="1"/>
  <c r="B1441" i="1" s="1"/>
  <c r="M1442" i="1"/>
  <c r="N1442" i="1" s="1"/>
  <c r="L1442" i="1"/>
  <c r="G1442" i="1"/>
  <c r="D1443" i="1"/>
  <c r="F1443" i="1" s="1"/>
  <c r="U1443" i="1"/>
  <c r="W1443" i="1" s="1"/>
  <c r="Z1495" i="1"/>
  <c r="C1495" i="1"/>
  <c r="T1817" i="1"/>
  <c r="A1496" i="1"/>
  <c r="Q1496" i="1" s="1"/>
  <c r="R1496" i="1" s="1"/>
  <c r="S1496" i="1" s="1"/>
  <c r="H1495" i="1"/>
  <c r="J1444" i="1"/>
  <c r="K1444" i="1" s="1"/>
  <c r="E1444" i="1" s="1"/>
  <c r="I1445" i="1"/>
  <c r="M1443" i="1" l="1"/>
  <c r="N1443" i="1" s="1"/>
  <c r="O1442" i="1"/>
  <c r="P1442" i="1" s="1"/>
  <c r="X1442" i="1" s="1"/>
  <c r="B1442" i="1" s="1"/>
  <c r="G1443" i="1"/>
  <c r="L1443" i="1"/>
  <c r="D1444" i="1"/>
  <c r="F1444" i="1" s="1"/>
  <c r="U1444" i="1"/>
  <c r="W1444" i="1" s="1"/>
  <c r="Z1496" i="1"/>
  <c r="C1496" i="1"/>
  <c r="J1445" i="1"/>
  <c r="K1445" i="1" s="1"/>
  <c r="E1445" i="1" s="1"/>
  <c r="I1446" i="1"/>
  <c r="H1496" i="1"/>
  <c r="A1497" i="1"/>
  <c r="Q1497" i="1" s="1"/>
  <c r="R1497" i="1" s="1"/>
  <c r="S1497" i="1" s="1"/>
  <c r="T1818" i="1"/>
  <c r="O1443" i="1" l="1"/>
  <c r="P1443" i="1" s="1"/>
  <c r="X1443" i="1" s="1"/>
  <c r="B1443" i="1" s="1"/>
  <c r="M1444" i="1"/>
  <c r="M1445" i="1" s="1"/>
  <c r="N1444" i="1"/>
  <c r="G1444" i="1"/>
  <c r="L1444" i="1"/>
  <c r="D1445" i="1"/>
  <c r="F1445" i="1" s="1"/>
  <c r="Z1497" i="1"/>
  <c r="C1497" i="1"/>
  <c r="J1446" i="1"/>
  <c r="K1446" i="1" s="1"/>
  <c r="E1446" i="1" s="1"/>
  <c r="I1447" i="1"/>
  <c r="T1819" i="1"/>
  <c r="A1498" i="1"/>
  <c r="Q1498" i="1" s="1"/>
  <c r="R1498" i="1" s="1"/>
  <c r="S1498" i="1" s="1"/>
  <c r="H1497" i="1"/>
  <c r="U1445" i="1"/>
  <c r="W1445" i="1" s="1"/>
  <c r="O1444" i="1" l="1"/>
  <c r="P1444" i="1" s="1"/>
  <c r="X1444" i="1" s="1"/>
  <c r="B1444" i="1" s="1"/>
  <c r="N1445" i="1"/>
  <c r="M1446" i="1"/>
  <c r="L1445" i="1"/>
  <c r="G1445" i="1"/>
  <c r="D1446" i="1"/>
  <c r="F1446" i="1" s="1"/>
  <c r="Z1498" i="1"/>
  <c r="C1498" i="1"/>
  <c r="J1447" i="1"/>
  <c r="K1447" i="1" s="1"/>
  <c r="E1447" i="1" s="1"/>
  <c r="I1448" i="1"/>
  <c r="A1499" i="1"/>
  <c r="Q1499" i="1" s="1"/>
  <c r="R1499" i="1" s="1"/>
  <c r="S1499" i="1" s="1"/>
  <c r="H1498" i="1"/>
  <c r="U1446" i="1"/>
  <c r="W1446" i="1" s="1"/>
  <c r="T1820" i="1"/>
  <c r="O1445" i="1" l="1"/>
  <c r="P1445" i="1" s="1"/>
  <c r="X1445" i="1" s="1"/>
  <c r="B1445" i="1" s="1"/>
  <c r="N1446" i="1"/>
  <c r="M1447" i="1"/>
  <c r="M1448" i="1" s="1"/>
  <c r="L1446" i="1"/>
  <c r="G1446" i="1"/>
  <c r="D1447" i="1"/>
  <c r="F1447" i="1" s="1"/>
  <c r="J1448" i="1"/>
  <c r="K1448" i="1" s="1"/>
  <c r="E1448" i="1" s="1"/>
  <c r="I1449" i="1"/>
  <c r="T1821" i="1"/>
  <c r="A1500" i="1"/>
  <c r="Q1500" i="1" s="1"/>
  <c r="R1500" i="1" s="1"/>
  <c r="S1500" i="1" s="1"/>
  <c r="H1499" i="1"/>
  <c r="C1499" i="1"/>
  <c r="Z1499" i="1"/>
  <c r="U1447" i="1"/>
  <c r="W1447" i="1" s="1"/>
  <c r="O1446" i="1" l="1"/>
  <c r="P1446" i="1" s="1"/>
  <c r="X1446" i="1" s="1"/>
  <c r="B1446" i="1" s="1"/>
  <c r="N1447" i="1"/>
  <c r="N1448" i="1" s="1"/>
  <c r="N1449" i="1" s="1"/>
  <c r="L1447" i="1"/>
  <c r="D1448" i="1"/>
  <c r="F1448" i="1" s="1"/>
  <c r="G1447" i="1"/>
  <c r="Z1500" i="1"/>
  <c r="C1500" i="1"/>
  <c r="H1500" i="1"/>
  <c r="A1501" i="1"/>
  <c r="Q1501" i="1" s="1"/>
  <c r="R1501" i="1" s="1"/>
  <c r="S1501" i="1" s="1"/>
  <c r="J1449" i="1"/>
  <c r="K1449" i="1" s="1"/>
  <c r="E1449" i="1" s="1"/>
  <c r="M1449" i="1"/>
  <c r="I1450" i="1"/>
  <c r="T1822" i="1"/>
  <c r="U1448" i="1"/>
  <c r="W1448" i="1" s="1"/>
  <c r="O1447" i="1" l="1"/>
  <c r="P1447" i="1" s="1"/>
  <c r="X1447" i="1" s="1"/>
  <c r="B1447" i="1" s="1"/>
  <c r="L1448" i="1"/>
  <c r="O1448" i="1" s="1"/>
  <c r="P1448" i="1" s="1"/>
  <c r="X1448" i="1" s="1"/>
  <c r="B1448" i="1" s="1"/>
  <c r="G1448" i="1"/>
  <c r="D1449" i="1"/>
  <c r="F1449" i="1" s="1"/>
  <c r="J1450" i="1"/>
  <c r="K1450" i="1" s="1"/>
  <c r="E1450" i="1" s="1"/>
  <c r="M1450" i="1"/>
  <c r="N1450" i="1" s="1"/>
  <c r="I1451" i="1"/>
  <c r="Z1501" i="1"/>
  <c r="C1501" i="1"/>
  <c r="T1823" i="1"/>
  <c r="A1502" i="1"/>
  <c r="Q1502" i="1" s="1"/>
  <c r="R1502" i="1" s="1"/>
  <c r="S1502" i="1" s="1"/>
  <c r="H1501" i="1"/>
  <c r="U1449" i="1"/>
  <c r="W1449" i="1" s="1"/>
  <c r="L1449" i="1" l="1"/>
  <c r="O1449" i="1" s="1"/>
  <c r="P1449" i="1" s="1"/>
  <c r="X1449" i="1" s="1"/>
  <c r="B1449" i="1" s="1"/>
  <c r="G1449" i="1"/>
  <c r="D1450" i="1"/>
  <c r="F1450" i="1" s="1"/>
  <c r="Z1502" i="1"/>
  <c r="C1502" i="1"/>
  <c r="T1824" i="1"/>
  <c r="A1503" i="1"/>
  <c r="Q1503" i="1" s="1"/>
  <c r="R1503" i="1" s="1"/>
  <c r="S1503" i="1" s="1"/>
  <c r="H1502" i="1"/>
  <c r="M1451" i="1"/>
  <c r="N1451" i="1" s="1"/>
  <c r="J1451" i="1"/>
  <c r="K1451" i="1" s="1"/>
  <c r="E1451" i="1" s="1"/>
  <c r="I1452" i="1"/>
  <c r="U1450" i="1"/>
  <c r="W1450" i="1" s="1"/>
  <c r="G1450" i="1" l="1"/>
  <c r="L1450" i="1"/>
  <c r="O1450" i="1" s="1"/>
  <c r="P1450" i="1" s="1"/>
  <c r="X1450" i="1" s="1"/>
  <c r="B1450" i="1" s="1"/>
  <c r="D1451" i="1"/>
  <c r="F1451" i="1" s="1"/>
  <c r="J1452" i="1"/>
  <c r="K1452" i="1" s="1"/>
  <c r="E1452" i="1" s="1"/>
  <c r="M1452" i="1"/>
  <c r="N1452" i="1" s="1"/>
  <c r="I1453" i="1"/>
  <c r="C1503" i="1"/>
  <c r="Z1503" i="1"/>
  <c r="U1451" i="1"/>
  <c r="W1451" i="1" s="1"/>
  <c r="A1504" i="1"/>
  <c r="Q1504" i="1" s="1"/>
  <c r="R1504" i="1" s="1"/>
  <c r="S1504" i="1" s="1"/>
  <c r="H1503" i="1"/>
  <c r="T1825" i="1"/>
  <c r="L1451" i="1" l="1"/>
  <c r="O1451" i="1" s="1"/>
  <c r="P1451" i="1" s="1"/>
  <c r="X1451" i="1" s="1"/>
  <c r="B1451" i="1" s="1"/>
  <c r="G1451" i="1"/>
  <c r="D1452" i="1"/>
  <c r="F1452" i="1" s="1"/>
  <c r="H1504" i="1"/>
  <c r="A1505" i="1"/>
  <c r="J1453" i="1"/>
  <c r="K1453" i="1" s="1"/>
  <c r="E1453" i="1" s="1"/>
  <c r="M1453" i="1"/>
  <c r="N1453" i="1" s="1"/>
  <c r="I1454" i="1"/>
  <c r="T1826" i="1"/>
  <c r="U1452" i="1"/>
  <c r="W1452" i="1" s="1"/>
  <c r="Z1504" i="1"/>
  <c r="C1504" i="1"/>
  <c r="Q1505" i="1" l="1"/>
  <c r="R1505" i="1" s="1"/>
  <c r="S1505" i="1" s="1"/>
  <c r="G1452" i="1"/>
  <c r="L1452" i="1"/>
  <c r="O1452" i="1" s="1"/>
  <c r="P1452" i="1" s="1"/>
  <c r="X1452" i="1" s="1"/>
  <c r="B1452" i="1" s="1"/>
  <c r="D1453" i="1"/>
  <c r="F1453" i="1" s="1"/>
  <c r="U1453" i="1"/>
  <c r="W1453" i="1" s="1"/>
  <c r="Z1505" i="1"/>
  <c r="C1505" i="1"/>
  <c r="T1827" i="1"/>
  <c r="A1506" i="1"/>
  <c r="Q1506" i="1" s="1"/>
  <c r="R1506" i="1" s="1"/>
  <c r="S1506" i="1" s="1"/>
  <c r="H1505" i="1"/>
  <c r="J1454" i="1"/>
  <c r="K1454" i="1" s="1"/>
  <c r="E1454" i="1" s="1"/>
  <c r="M1454" i="1"/>
  <c r="N1454" i="1" s="1"/>
  <c r="I1455" i="1"/>
  <c r="L1453" i="1" l="1"/>
  <c r="O1453" i="1" s="1"/>
  <c r="P1453" i="1" s="1"/>
  <c r="X1453" i="1" s="1"/>
  <c r="B1453" i="1" s="1"/>
  <c r="D1454" i="1"/>
  <c r="F1454" i="1" s="1"/>
  <c r="G1453" i="1"/>
  <c r="U1454" i="1"/>
  <c r="W1454" i="1" s="1"/>
  <c r="T1828" i="1"/>
  <c r="Z1506" i="1"/>
  <c r="C1506" i="1"/>
  <c r="A1507" i="1"/>
  <c r="Q1507" i="1" s="1"/>
  <c r="R1507" i="1" s="1"/>
  <c r="S1507" i="1" s="1"/>
  <c r="H1506" i="1"/>
  <c r="M1455" i="1"/>
  <c r="N1455" i="1" s="1"/>
  <c r="J1455" i="1"/>
  <c r="K1455" i="1" s="1"/>
  <c r="E1455" i="1" s="1"/>
  <c r="I1456" i="1"/>
  <c r="G1454" i="1" l="1"/>
  <c r="L1454" i="1"/>
  <c r="O1454" i="1" s="1"/>
  <c r="P1454" i="1" s="1"/>
  <c r="X1454" i="1" s="1"/>
  <c r="B1454" i="1" s="1"/>
  <c r="D1455" i="1"/>
  <c r="F1455" i="1" s="1"/>
  <c r="Z1507" i="1"/>
  <c r="C1507" i="1"/>
  <c r="T1829" i="1"/>
  <c r="J1456" i="1"/>
  <c r="K1456" i="1" s="1"/>
  <c r="E1456" i="1" s="1"/>
  <c r="M1456" i="1"/>
  <c r="N1456" i="1" s="1"/>
  <c r="I1457" i="1"/>
  <c r="A1508" i="1"/>
  <c r="Q1508" i="1" s="1"/>
  <c r="R1508" i="1" s="1"/>
  <c r="S1508" i="1" s="1"/>
  <c r="H1507" i="1"/>
  <c r="U1455" i="1"/>
  <c r="W1455" i="1" s="1"/>
  <c r="L1455" i="1" l="1"/>
  <c r="O1455" i="1" s="1"/>
  <c r="P1455" i="1" s="1"/>
  <c r="X1455" i="1" s="1"/>
  <c r="B1455" i="1" s="1"/>
  <c r="D1456" i="1"/>
  <c r="F1456" i="1" s="1"/>
  <c r="G1455" i="1"/>
  <c r="J1457" i="1"/>
  <c r="K1457" i="1" s="1"/>
  <c r="E1457" i="1" s="1"/>
  <c r="M1457" i="1"/>
  <c r="N1457" i="1" s="1"/>
  <c r="I1458" i="1"/>
  <c r="T1830" i="1"/>
  <c r="U1456" i="1"/>
  <c r="W1456" i="1" s="1"/>
  <c r="Z1508" i="1"/>
  <c r="C1508" i="1"/>
  <c r="H1508" i="1"/>
  <c r="A1509" i="1"/>
  <c r="Q1509" i="1" s="1"/>
  <c r="R1509" i="1" s="1"/>
  <c r="S1509" i="1" s="1"/>
  <c r="L1456" i="1" l="1"/>
  <c r="O1456" i="1" s="1"/>
  <c r="P1456" i="1" s="1"/>
  <c r="X1456" i="1" s="1"/>
  <c r="B1456" i="1" s="1"/>
  <c r="D1457" i="1"/>
  <c r="F1457" i="1" s="1"/>
  <c r="G1456" i="1"/>
  <c r="Z1509" i="1"/>
  <c r="C1509" i="1"/>
  <c r="J1458" i="1"/>
  <c r="K1458" i="1" s="1"/>
  <c r="E1458" i="1" s="1"/>
  <c r="M1458" i="1"/>
  <c r="N1458" i="1" s="1"/>
  <c r="I1459" i="1"/>
  <c r="A1510" i="1"/>
  <c r="Q1510" i="1" s="1"/>
  <c r="R1510" i="1" s="1"/>
  <c r="S1510" i="1" s="1"/>
  <c r="H1509" i="1"/>
  <c r="U1457" i="1"/>
  <c r="W1457" i="1" s="1"/>
  <c r="T1831" i="1"/>
  <c r="L1457" i="1" l="1"/>
  <c r="O1457" i="1" s="1"/>
  <c r="P1457" i="1" s="1"/>
  <c r="X1457" i="1" s="1"/>
  <c r="B1457" i="1" s="1"/>
  <c r="G1457" i="1"/>
  <c r="D1458" i="1"/>
  <c r="F1458" i="1" s="1"/>
  <c r="M1459" i="1"/>
  <c r="N1459" i="1" s="1"/>
  <c r="J1459" i="1"/>
  <c r="K1459" i="1" s="1"/>
  <c r="E1459" i="1" s="1"/>
  <c r="I1460" i="1"/>
  <c r="U1458" i="1"/>
  <c r="W1458" i="1" s="1"/>
  <c r="A1511" i="1"/>
  <c r="Q1511" i="1" s="1"/>
  <c r="R1511" i="1" s="1"/>
  <c r="S1511" i="1" s="1"/>
  <c r="H1510" i="1"/>
  <c r="T1832" i="1"/>
  <c r="Z1510" i="1"/>
  <c r="C1510" i="1"/>
  <c r="G1458" i="1" l="1"/>
  <c r="D1459" i="1"/>
  <c r="F1459" i="1" s="1"/>
  <c r="L1458" i="1"/>
  <c r="O1458" i="1" s="1"/>
  <c r="P1458" i="1" s="1"/>
  <c r="X1458" i="1" s="1"/>
  <c r="B1458" i="1" s="1"/>
  <c r="A1512" i="1"/>
  <c r="Q1512" i="1" s="1"/>
  <c r="R1512" i="1" s="1"/>
  <c r="S1512" i="1" s="1"/>
  <c r="H1511" i="1"/>
  <c r="J1460" i="1"/>
  <c r="K1460" i="1" s="1"/>
  <c r="E1460" i="1" s="1"/>
  <c r="M1460" i="1"/>
  <c r="N1460" i="1" s="1"/>
  <c r="I1461" i="1"/>
  <c r="U1459" i="1"/>
  <c r="W1459" i="1" s="1"/>
  <c r="T1833" i="1"/>
  <c r="C1511" i="1"/>
  <c r="Z1511" i="1"/>
  <c r="G1459" i="1" l="1"/>
  <c r="D1460" i="1"/>
  <c r="F1460" i="1" s="1"/>
  <c r="L1459" i="1"/>
  <c r="O1459" i="1" s="1"/>
  <c r="P1459" i="1" s="1"/>
  <c r="X1459" i="1" s="1"/>
  <c r="B1459" i="1" s="1"/>
  <c r="U1460" i="1"/>
  <c r="W1460" i="1" s="1"/>
  <c r="Z1512" i="1"/>
  <c r="C1512" i="1"/>
  <c r="T1834" i="1"/>
  <c r="J1461" i="1"/>
  <c r="K1461" i="1" s="1"/>
  <c r="E1461" i="1" s="1"/>
  <c r="M1461" i="1"/>
  <c r="N1461" i="1" s="1"/>
  <c r="I1462" i="1"/>
  <c r="H1512" i="1"/>
  <c r="A1513" i="1"/>
  <c r="Q1513" i="1" s="1"/>
  <c r="R1513" i="1" s="1"/>
  <c r="S1513" i="1" s="1"/>
  <c r="L1460" i="1" l="1"/>
  <c r="O1460" i="1" s="1"/>
  <c r="P1460" i="1" s="1"/>
  <c r="X1460" i="1" s="1"/>
  <c r="B1460" i="1" s="1"/>
  <c r="G1460" i="1"/>
  <c r="D1461" i="1"/>
  <c r="F1461" i="1" s="1"/>
  <c r="Z1513" i="1"/>
  <c r="C1513" i="1"/>
  <c r="U1461" i="1"/>
  <c r="W1461" i="1" s="1"/>
  <c r="T1835" i="1"/>
  <c r="A1514" i="1"/>
  <c r="Q1514" i="1" s="1"/>
  <c r="R1514" i="1" s="1"/>
  <c r="S1514" i="1" s="1"/>
  <c r="H1513" i="1"/>
  <c r="J1462" i="1"/>
  <c r="K1462" i="1" s="1"/>
  <c r="E1462" i="1" s="1"/>
  <c r="M1462" i="1"/>
  <c r="N1462" i="1" s="1"/>
  <c r="I1463" i="1"/>
  <c r="G1461" i="1" l="1"/>
  <c r="D1462" i="1"/>
  <c r="F1462" i="1" s="1"/>
  <c r="L1461" i="1"/>
  <c r="O1461" i="1" s="1"/>
  <c r="P1461" i="1" s="1"/>
  <c r="X1461" i="1" s="1"/>
  <c r="B1461" i="1" s="1"/>
  <c r="U1462" i="1"/>
  <c r="W1462" i="1" s="1"/>
  <c r="T1836" i="1"/>
  <c r="Z1514" i="1"/>
  <c r="C1514" i="1"/>
  <c r="M1463" i="1"/>
  <c r="N1463" i="1" s="1"/>
  <c r="J1463" i="1"/>
  <c r="K1463" i="1" s="1"/>
  <c r="E1463" i="1" s="1"/>
  <c r="I1464" i="1"/>
  <c r="A1515" i="1"/>
  <c r="Q1515" i="1" s="1"/>
  <c r="R1515" i="1" s="1"/>
  <c r="S1515" i="1" s="1"/>
  <c r="H1514" i="1"/>
  <c r="L1462" i="1" l="1"/>
  <c r="O1462" i="1" s="1"/>
  <c r="P1462" i="1" s="1"/>
  <c r="X1462" i="1" s="1"/>
  <c r="B1462" i="1" s="1"/>
  <c r="G1462" i="1"/>
  <c r="D1463" i="1"/>
  <c r="F1463" i="1" s="1"/>
  <c r="Z1515" i="1"/>
  <c r="C1515" i="1"/>
  <c r="T1837" i="1"/>
  <c r="A1516" i="1"/>
  <c r="Q1516" i="1" s="1"/>
  <c r="R1516" i="1" s="1"/>
  <c r="S1516" i="1" s="1"/>
  <c r="H1515" i="1"/>
  <c r="J1464" i="1"/>
  <c r="K1464" i="1" s="1"/>
  <c r="E1464" i="1" s="1"/>
  <c r="M1464" i="1"/>
  <c r="N1464" i="1" s="1"/>
  <c r="I1465" i="1"/>
  <c r="U1463" i="1"/>
  <c r="W1463" i="1" s="1"/>
  <c r="L1463" i="1" l="1"/>
  <c r="O1463" i="1" s="1"/>
  <c r="P1463" i="1" s="1"/>
  <c r="X1463" i="1" s="1"/>
  <c r="B1463" i="1" s="1"/>
  <c r="G1463" i="1"/>
  <c r="D1464" i="1"/>
  <c r="F1464" i="1" s="1"/>
  <c r="Z1516" i="1"/>
  <c r="C1516" i="1"/>
  <c r="J1465" i="1"/>
  <c r="K1465" i="1" s="1"/>
  <c r="E1465" i="1" s="1"/>
  <c r="M1465" i="1"/>
  <c r="N1465" i="1" s="1"/>
  <c r="I1466" i="1"/>
  <c r="H1516" i="1"/>
  <c r="A1517" i="1"/>
  <c r="Q1517" i="1" s="1"/>
  <c r="R1517" i="1" s="1"/>
  <c r="S1517" i="1" s="1"/>
  <c r="T1838" i="1"/>
  <c r="U1464" i="1"/>
  <c r="W1464" i="1" s="1"/>
  <c r="G1464" i="1" l="1"/>
  <c r="L1464" i="1"/>
  <c r="O1464" i="1" s="1"/>
  <c r="P1464" i="1" s="1"/>
  <c r="X1464" i="1" s="1"/>
  <c r="B1464" i="1" s="1"/>
  <c r="D1465" i="1"/>
  <c r="F1465" i="1" s="1"/>
  <c r="T1839" i="1"/>
  <c r="Z1517" i="1"/>
  <c r="C1517" i="1"/>
  <c r="J1466" i="1"/>
  <c r="K1466" i="1" s="1"/>
  <c r="E1466" i="1" s="1"/>
  <c r="M1466" i="1"/>
  <c r="N1466" i="1" s="1"/>
  <c r="I1467" i="1"/>
  <c r="A1518" i="1"/>
  <c r="Q1518" i="1" s="1"/>
  <c r="R1518" i="1" s="1"/>
  <c r="S1518" i="1" s="1"/>
  <c r="H1517" i="1"/>
  <c r="U1465" i="1"/>
  <c r="W1465" i="1" s="1"/>
  <c r="L1465" i="1" l="1"/>
  <c r="O1465" i="1" s="1"/>
  <c r="P1465" i="1" s="1"/>
  <c r="X1465" i="1" s="1"/>
  <c r="B1465" i="1" s="1"/>
  <c r="D1466" i="1"/>
  <c r="F1466" i="1" s="1"/>
  <c r="G1465" i="1"/>
  <c r="U1466" i="1"/>
  <c r="W1466" i="1" s="1"/>
  <c r="Z1518" i="1"/>
  <c r="C1518" i="1"/>
  <c r="A1519" i="1"/>
  <c r="Q1519" i="1" s="1"/>
  <c r="R1519" i="1" s="1"/>
  <c r="S1519" i="1" s="1"/>
  <c r="H1518" i="1"/>
  <c r="M1467" i="1"/>
  <c r="N1467" i="1" s="1"/>
  <c r="J1467" i="1"/>
  <c r="K1467" i="1" s="1"/>
  <c r="E1467" i="1" s="1"/>
  <c r="I1468" i="1"/>
  <c r="T1840" i="1"/>
  <c r="L1466" i="1" l="1"/>
  <c r="O1466" i="1" s="1"/>
  <c r="P1466" i="1" s="1"/>
  <c r="X1466" i="1" s="1"/>
  <c r="B1466" i="1" s="1"/>
  <c r="D1467" i="1"/>
  <c r="F1467" i="1" s="1"/>
  <c r="G1466" i="1"/>
  <c r="U1467" i="1"/>
  <c r="W1467" i="1" s="1"/>
  <c r="T1841" i="1"/>
  <c r="C1519" i="1"/>
  <c r="Z1519" i="1"/>
  <c r="J1468" i="1"/>
  <c r="K1468" i="1" s="1"/>
  <c r="E1468" i="1" s="1"/>
  <c r="M1468" i="1"/>
  <c r="N1468" i="1" s="1"/>
  <c r="I1469" i="1"/>
  <c r="A1520" i="1"/>
  <c r="Q1520" i="1" s="1"/>
  <c r="R1520" i="1" s="1"/>
  <c r="S1520" i="1" s="1"/>
  <c r="H1519" i="1"/>
  <c r="L1467" i="1" l="1"/>
  <c r="O1467" i="1" s="1"/>
  <c r="P1467" i="1" s="1"/>
  <c r="X1467" i="1" s="1"/>
  <c r="B1467" i="1" s="1"/>
  <c r="D1468" i="1"/>
  <c r="F1468" i="1" s="1"/>
  <c r="G1467" i="1"/>
  <c r="Z1520" i="1"/>
  <c r="C1520" i="1"/>
  <c r="U1468" i="1"/>
  <c r="W1468" i="1" s="1"/>
  <c r="H1520" i="1"/>
  <c r="A1521" i="1"/>
  <c r="Q1521" i="1" s="1"/>
  <c r="R1521" i="1" s="1"/>
  <c r="S1521" i="1" s="1"/>
  <c r="J1469" i="1"/>
  <c r="K1469" i="1" s="1"/>
  <c r="E1469" i="1" s="1"/>
  <c r="M1469" i="1"/>
  <c r="N1469" i="1" s="1"/>
  <c r="I1470" i="1"/>
  <c r="T1842" i="1"/>
  <c r="G1468" i="1" l="1"/>
  <c r="D1469" i="1"/>
  <c r="F1469" i="1" s="1"/>
  <c r="L1468" i="1"/>
  <c r="O1468" i="1" s="1"/>
  <c r="P1468" i="1" s="1"/>
  <c r="X1468" i="1" s="1"/>
  <c r="B1468" i="1" s="1"/>
  <c r="U1469" i="1"/>
  <c r="W1469" i="1" s="1"/>
  <c r="Z1521" i="1"/>
  <c r="C1521" i="1"/>
  <c r="T1843" i="1"/>
  <c r="J1470" i="1"/>
  <c r="K1470" i="1" s="1"/>
  <c r="E1470" i="1" s="1"/>
  <c r="M1470" i="1"/>
  <c r="N1470" i="1" s="1"/>
  <c r="I1471" i="1"/>
  <c r="A1522" i="1"/>
  <c r="Q1522" i="1" s="1"/>
  <c r="R1522" i="1" s="1"/>
  <c r="S1522" i="1" s="1"/>
  <c r="H1521" i="1"/>
  <c r="L1469" i="1" l="1"/>
  <c r="O1469" i="1" s="1"/>
  <c r="P1469" i="1" s="1"/>
  <c r="X1469" i="1" s="1"/>
  <c r="B1469" i="1" s="1"/>
  <c r="D1470" i="1"/>
  <c r="F1470" i="1" s="1"/>
  <c r="G1469" i="1"/>
  <c r="T1844" i="1"/>
  <c r="U1470" i="1"/>
  <c r="W1470" i="1" s="1"/>
  <c r="Z1522" i="1"/>
  <c r="C1522" i="1"/>
  <c r="A1523" i="1"/>
  <c r="Q1523" i="1" s="1"/>
  <c r="R1523" i="1" s="1"/>
  <c r="S1523" i="1" s="1"/>
  <c r="H1522" i="1"/>
  <c r="M1471" i="1"/>
  <c r="N1471" i="1" s="1"/>
  <c r="J1471" i="1"/>
  <c r="K1471" i="1" s="1"/>
  <c r="E1471" i="1" s="1"/>
  <c r="I1472" i="1"/>
  <c r="L1470" i="1" l="1"/>
  <c r="O1470" i="1" s="1"/>
  <c r="P1470" i="1" s="1"/>
  <c r="X1470" i="1" s="1"/>
  <c r="B1470" i="1" s="1"/>
  <c r="G1470" i="1"/>
  <c r="D1471" i="1"/>
  <c r="F1471" i="1" s="1"/>
  <c r="Z1523" i="1"/>
  <c r="C1523" i="1"/>
  <c r="U1471" i="1"/>
  <c r="W1471" i="1" s="1"/>
  <c r="A1524" i="1"/>
  <c r="Q1524" i="1" s="1"/>
  <c r="R1524" i="1" s="1"/>
  <c r="S1524" i="1" s="1"/>
  <c r="H1523" i="1"/>
  <c r="J1472" i="1"/>
  <c r="K1472" i="1" s="1"/>
  <c r="E1472" i="1" s="1"/>
  <c r="I1473" i="1"/>
  <c r="T1845" i="1"/>
  <c r="L1471" i="1" l="1"/>
  <c r="O1471" i="1" s="1"/>
  <c r="P1471" i="1" s="1"/>
  <c r="X1471" i="1" s="1"/>
  <c r="G1471" i="1"/>
  <c r="D1472" i="1"/>
  <c r="F1472" i="1" s="1"/>
  <c r="U1472" i="1"/>
  <c r="W1472" i="1" s="1"/>
  <c r="Z1524" i="1"/>
  <c r="C1524" i="1"/>
  <c r="J1473" i="1"/>
  <c r="K1473" i="1" s="1"/>
  <c r="E1473" i="1" s="1"/>
  <c r="I1474" i="1"/>
  <c r="H1524" i="1"/>
  <c r="A1525" i="1"/>
  <c r="Q1525" i="1" s="1"/>
  <c r="R1525" i="1" s="1"/>
  <c r="S1525" i="1" s="1"/>
  <c r="T1846" i="1"/>
  <c r="B1471" i="1" l="1"/>
  <c r="M1472" i="1"/>
  <c r="N1472" i="1" s="1"/>
  <c r="G1472" i="1"/>
  <c r="L1472" i="1"/>
  <c r="D1473" i="1"/>
  <c r="F1473" i="1" s="1"/>
  <c r="U1473" i="1"/>
  <c r="W1473" i="1" s="1"/>
  <c r="Z1525" i="1"/>
  <c r="C1525" i="1"/>
  <c r="J1474" i="1"/>
  <c r="K1474" i="1" s="1"/>
  <c r="E1474" i="1" s="1"/>
  <c r="I1475" i="1"/>
  <c r="T1847" i="1"/>
  <c r="A1526" i="1"/>
  <c r="Q1526" i="1" s="1"/>
  <c r="R1526" i="1" s="1"/>
  <c r="S1526" i="1" s="1"/>
  <c r="H1525" i="1"/>
  <c r="O1472" i="1" l="1"/>
  <c r="P1472" i="1" s="1"/>
  <c r="X1472" i="1" s="1"/>
  <c r="B1472" i="1" s="1"/>
  <c r="M1473" i="1"/>
  <c r="N1473" i="1" s="1"/>
  <c r="L1473" i="1"/>
  <c r="D1474" i="1"/>
  <c r="F1474" i="1" s="1"/>
  <c r="G1473" i="1"/>
  <c r="U1474" i="1"/>
  <c r="W1474" i="1" s="1"/>
  <c r="T1848" i="1"/>
  <c r="Z1526" i="1"/>
  <c r="C1526" i="1"/>
  <c r="J1475" i="1"/>
  <c r="K1475" i="1" s="1"/>
  <c r="E1475" i="1" s="1"/>
  <c r="I1476" i="1"/>
  <c r="A1527" i="1"/>
  <c r="Q1527" i="1" s="1"/>
  <c r="R1527" i="1" s="1"/>
  <c r="S1527" i="1" s="1"/>
  <c r="H1526" i="1"/>
  <c r="M1474" i="1" l="1"/>
  <c r="N1474" i="1" s="1"/>
  <c r="O1473" i="1"/>
  <c r="P1473" i="1" s="1"/>
  <c r="X1473" i="1" s="1"/>
  <c r="B1473" i="1" s="1"/>
  <c r="G1474" i="1"/>
  <c r="D1475" i="1"/>
  <c r="F1475" i="1" s="1"/>
  <c r="L1474" i="1"/>
  <c r="Z1527" i="1"/>
  <c r="C1527" i="1"/>
  <c r="J1476" i="1"/>
  <c r="K1476" i="1" s="1"/>
  <c r="E1476" i="1" s="1"/>
  <c r="I1477" i="1"/>
  <c r="U1475" i="1"/>
  <c r="W1475" i="1" s="1"/>
  <c r="T1849" i="1"/>
  <c r="A1528" i="1"/>
  <c r="Q1528" i="1" s="1"/>
  <c r="R1528" i="1" s="1"/>
  <c r="S1528" i="1" s="1"/>
  <c r="H1527" i="1"/>
  <c r="O1474" i="1" l="1"/>
  <c r="P1474" i="1" s="1"/>
  <c r="X1474" i="1" s="1"/>
  <c r="B1474" i="1" s="1"/>
  <c r="M1475" i="1"/>
  <c r="N1475" i="1" s="1"/>
  <c r="L1475" i="1"/>
  <c r="D1476" i="1"/>
  <c r="F1476" i="1" s="1"/>
  <c r="G1475" i="1"/>
  <c r="Z1528" i="1"/>
  <c r="C1528" i="1"/>
  <c r="J1477" i="1"/>
  <c r="K1477" i="1" s="1"/>
  <c r="E1477" i="1" s="1"/>
  <c r="I1478" i="1"/>
  <c r="A1529" i="1"/>
  <c r="Q1529" i="1" s="1"/>
  <c r="R1529" i="1" s="1"/>
  <c r="S1529" i="1" s="1"/>
  <c r="H1528" i="1"/>
  <c r="U1476" i="1"/>
  <c r="W1476" i="1" s="1"/>
  <c r="T1850" i="1"/>
  <c r="O1475" i="1" l="1"/>
  <c r="P1475" i="1" s="1"/>
  <c r="X1475" i="1" s="1"/>
  <c r="B1475" i="1" s="1"/>
  <c r="M1476" i="1"/>
  <c r="N1476" i="1" s="1"/>
  <c r="L1476" i="1"/>
  <c r="G1476" i="1"/>
  <c r="D1477" i="1"/>
  <c r="F1477" i="1" s="1"/>
  <c r="A1530" i="1"/>
  <c r="Q1530" i="1" s="1"/>
  <c r="R1530" i="1" s="1"/>
  <c r="S1530" i="1" s="1"/>
  <c r="H1529" i="1"/>
  <c r="T1851" i="1"/>
  <c r="J1478" i="1"/>
  <c r="K1478" i="1" s="1"/>
  <c r="E1478" i="1" s="1"/>
  <c r="I1479" i="1"/>
  <c r="C1529" i="1"/>
  <c r="Z1529" i="1"/>
  <c r="U1477" i="1"/>
  <c r="W1477" i="1" s="1"/>
  <c r="O1476" i="1" l="1"/>
  <c r="P1476" i="1" s="1"/>
  <c r="X1476" i="1" s="1"/>
  <c r="B1476" i="1" s="1"/>
  <c r="M1477" i="1"/>
  <c r="N1477" i="1" s="1"/>
  <c r="L1477" i="1"/>
  <c r="G1477" i="1"/>
  <c r="D1478" i="1"/>
  <c r="F1478" i="1" s="1"/>
  <c r="J1479" i="1"/>
  <c r="K1479" i="1" s="1"/>
  <c r="E1479" i="1" s="1"/>
  <c r="I1480" i="1"/>
  <c r="T1852" i="1"/>
  <c r="Z1530" i="1"/>
  <c r="C1530" i="1"/>
  <c r="U1478" i="1"/>
  <c r="W1478" i="1" s="1"/>
  <c r="H1530" i="1"/>
  <c r="A1531" i="1"/>
  <c r="Q1531" i="1" s="1"/>
  <c r="R1531" i="1" s="1"/>
  <c r="S1531" i="1" s="1"/>
  <c r="O1477" i="1" l="1"/>
  <c r="P1477" i="1" s="1"/>
  <c r="X1477" i="1" s="1"/>
  <c r="B1477" i="1" s="1"/>
  <c r="M1478" i="1"/>
  <c r="L1478" i="1"/>
  <c r="D1479" i="1"/>
  <c r="F1479" i="1" s="1"/>
  <c r="G1478" i="1"/>
  <c r="A1532" i="1"/>
  <c r="Q1532" i="1" s="1"/>
  <c r="R1532" i="1" s="1"/>
  <c r="S1532" i="1" s="1"/>
  <c r="H1531" i="1"/>
  <c r="J1480" i="1"/>
  <c r="K1480" i="1" s="1"/>
  <c r="E1480" i="1" s="1"/>
  <c r="I1481" i="1"/>
  <c r="U1479" i="1"/>
  <c r="W1479" i="1" s="1"/>
  <c r="Z1531" i="1"/>
  <c r="C1531" i="1"/>
  <c r="T1853" i="1"/>
  <c r="N1478" i="1" l="1"/>
  <c r="O1478" i="1" s="1"/>
  <c r="P1478" i="1" s="1"/>
  <c r="X1478" i="1" s="1"/>
  <c r="B1478" i="1" s="1"/>
  <c r="M1479" i="1"/>
  <c r="L1479" i="1"/>
  <c r="D1480" i="1"/>
  <c r="F1480" i="1" s="1"/>
  <c r="G1479" i="1"/>
  <c r="J1481" i="1"/>
  <c r="K1481" i="1" s="1"/>
  <c r="E1481" i="1" s="1"/>
  <c r="I1482" i="1"/>
  <c r="U1480" i="1"/>
  <c r="W1480" i="1" s="1"/>
  <c r="Z1532" i="1"/>
  <c r="C1532" i="1"/>
  <c r="T1854" i="1"/>
  <c r="A1533" i="1"/>
  <c r="Q1533" i="1" s="1"/>
  <c r="R1533" i="1" s="1"/>
  <c r="S1533" i="1" s="1"/>
  <c r="H1532" i="1"/>
  <c r="N1479" i="1" l="1"/>
  <c r="O1479" i="1" s="1"/>
  <c r="P1479" i="1" s="1"/>
  <c r="X1479" i="1" s="1"/>
  <c r="B1479" i="1" s="1"/>
  <c r="M1480" i="1"/>
  <c r="L1480" i="1"/>
  <c r="D1481" i="1"/>
  <c r="F1481" i="1" s="1"/>
  <c r="G1480" i="1"/>
  <c r="J1482" i="1"/>
  <c r="K1482" i="1" s="1"/>
  <c r="E1482" i="1" s="1"/>
  <c r="I1483" i="1"/>
  <c r="C1533" i="1"/>
  <c r="Z1533" i="1"/>
  <c r="U1481" i="1"/>
  <c r="W1481" i="1" s="1"/>
  <c r="A1534" i="1"/>
  <c r="Q1534" i="1" s="1"/>
  <c r="R1534" i="1" s="1"/>
  <c r="S1534" i="1" s="1"/>
  <c r="H1533" i="1"/>
  <c r="T1855" i="1"/>
  <c r="N1480" i="1" l="1"/>
  <c r="O1480" i="1" s="1"/>
  <c r="P1480" i="1" s="1"/>
  <c r="X1480" i="1" s="1"/>
  <c r="B1480" i="1" s="1"/>
  <c r="M1481" i="1"/>
  <c r="G1481" i="1"/>
  <c r="D1482" i="1"/>
  <c r="F1482" i="1" s="1"/>
  <c r="L1481" i="1"/>
  <c r="H1534" i="1"/>
  <c r="A1535" i="1"/>
  <c r="Q1535" i="1" s="1"/>
  <c r="R1535" i="1" s="1"/>
  <c r="S1535" i="1" s="1"/>
  <c r="U1482" i="1"/>
  <c r="W1482" i="1" s="1"/>
  <c r="T1856" i="1"/>
  <c r="Z1534" i="1"/>
  <c r="C1534" i="1"/>
  <c r="J1483" i="1"/>
  <c r="K1483" i="1" s="1"/>
  <c r="E1483" i="1" s="1"/>
  <c r="I1484" i="1"/>
  <c r="N1481" i="1" l="1"/>
  <c r="O1481" i="1" s="1"/>
  <c r="P1481" i="1" s="1"/>
  <c r="X1481" i="1" s="1"/>
  <c r="B1481" i="1" s="1"/>
  <c r="M1482" i="1"/>
  <c r="L1482" i="1"/>
  <c r="D1483" i="1"/>
  <c r="F1483" i="1" s="1"/>
  <c r="G1482" i="1"/>
  <c r="U1483" i="1"/>
  <c r="W1483" i="1" s="1"/>
  <c r="Z1535" i="1"/>
  <c r="C1535" i="1"/>
  <c r="J1484" i="1"/>
  <c r="K1484" i="1" s="1"/>
  <c r="E1484" i="1" s="1"/>
  <c r="I1485" i="1"/>
  <c r="A1536" i="1"/>
  <c r="Q1536" i="1" s="1"/>
  <c r="R1536" i="1" s="1"/>
  <c r="S1536" i="1" s="1"/>
  <c r="H1535" i="1"/>
  <c r="T1857" i="1"/>
  <c r="N1482" i="1" l="1"/>
  <c r="O1482" i="1" s="1"/>
  <c r="P1482" i="1" s="1"/>
  <c r="X1482" i="1" s="1"/>
  <c r="B1482" i="1" s="1"/>
  <c r="M1483" i="1"/>
  <c r="L1483" i="1"/>
  <c r="G1483" i="1"/>
  <c r="D1484" i="1"/>
  <c r="F1484" i="1" s="1"/>
  <c r="U1484" i="1"/>
  <c r="W1484" i="1" s="1"/>
  <c r="Z1536" i="1"/>
  <c r="C1536" i="1"/>
  <c r="A1537" i="1"/>
  <c r="Q1537" i="1" s="1"/>
  <c r="R1537" i="1" s="1"/>
  <c r="S1537" i="1" s="1"/>
  <c r="H1536" i="1"/>
  <c r="J1485" i="1"/>
  <c r="K1485" i="1" s="1"/>
  <c r="E1485" i="1" s="1"/>
  <c r="I1486" i="1"/>
  <c r="T1858" i="1"/>
  <c r="N1483" i="1" l="1"/>
  <c r="O1483" i="1" s="1"/>
  <c r="P1483" i="1" s="1"/>
  <c r="X1483" i="1" s="1"/>
  <c r="B1483" i="1" s="1"/>
  <c r="M1484" i="1"/>
  <c r="L1484" i="1"/>
  <c r="G1484" i="1"/>
  <c r="D1485" i="1"/>
  <c r="F1485" i="1" s="1"/>
  <c r="Z1537" i="1"/>
  <c r="C1537" i="1"/>
  <c r="U1485" i="1"/>
  <c r="W1485" i="1" s="1"/>
  <c r="J1486" i="1"/>
  <c r="K1486" i="1" s="1"/>
  <c r="E1486" i="1" s="1"/>
  <c r="I1487" i="1"/>
  <c r="A1538" i="1"/>
  <c r="Q1538" i="1" s="1"/>
  <c r="R1538" i="1" s="1"/>
  <c r="S1538" i="1" s="1"/>
  <c r="H1537" i="1"/>
  <c r="T1859" i="1"/>
  <c r="N1484" i="1" l="1"/>
  <c r="O1484" i="1" s="1"/>
  <c r="P1484" i="1" s="1"/>
  <c r="X1484" i="1" s="1"/>
  <c r="B1484" i="1" s="1"/>
  <c r="M1485" i="1"/>
  <c r="L1485" i="1"/>
  <c r="D1486" i="1"/>
  <c r="F1486" i="1" s="1"/>
  <c r="G1485" i="1"/>
  <c r="U1486" i="1"/>
  <c r="W1486" i="1" s="1"/>
  <c r="Z1538" i="1"/>
  <c r="C1538" i="1"/>
  <c r="H1538" i="1"/>
  <c r="A1539" i="1"/>
  <c r="Q1539" i="1" s="1"/>
  <c r="R1539" i="1" s="1"/>
  <c r="S1539" i="1" s="1"/>
  <c r="T1860" i="1"/>
  <c r="J1487" i="1"/>
  <c r="K1487" i="1" s="1"/>
  <c r="E1487" i="1" s="1"/>
  <c r="I1488" i="1"/>
  <c r="N1485" i="1" l="1"/>
  <c r="O1485" i="1" s="1"/>
  <c r="P1485" i="1" s="1"/>
  <c r="X1485" i="1" s="1"/>
  <c r="B1485" i="1" s="1"/>
  <c r="M1486" i="1"/>
  <c r="L1486" i="1"/>
  <c r="D1487" i="1"/>
  <c r="F1487" i="1" s="1"/>
  <c r="G1486" i="1"/>
  <c r="Z1539" i="1"/>
  <c r="C1539" i="1"/>
  <c r="J1488" i="1"/>
  <c r="K1488" i="1" s="1"/>
  <c r="E1488" i="1" s="1"/>
  <c r="I1489" i="1"/>
  <c r="A1540" i="1"/>
  <c r="Q1540" i="1" s="1"/>
  <c r="R1540" i="1" s="1"/>
  <c r="S1540" i="1" s="1"/>
  <c r="H1539" i="1"/>
  <c r="U1487" i="1"/>
  <c r="W1487" i="1" s="1"/>
  <c r="T1861" i="1"/>
  <c r="N1486" i="1" l="1"/>
  <c r="O1486" i="1" s="1"/>
  <c r="P1486" i="1" s="1"/>
  <c r="X1486" i="1" s="1"/>
  <c r="B1486" i="1" s="1"/>
  <c r="M1487" i="1"/>
  <c r="L1487" i="1"/>
  <c r="D1488" i="1"/>
  <c r="F1488" i="1" s="1"/>
  <c r="G1487" i="1"/>
  <c r="J1489" i="1"/>
  <c r="K1489" i="1" s="1"/>
  <c r="E1489" i="1" s="1"/>
  <c r="I1490" i="1"/>
  <c r="U1488" i="1"/>
  <c r="W1488" i="1" s="1"/>
  <c r="Z1540" i="1"/>
  <c r="C1540" i="1"/>
  <c r="T1862" i="1"/>
  <c r="A1541" i="1"/>
  <c r="Q1541" i="1" s="1"/>
  <c r="R1541" i="1" s="1"/>
  <c r="S1541" i="1" s="1"/>
  <c r="H1540" i="1"/>
  <c r="N1487" i="1" l="1"/>
  <c r="O1487" i="1" s="1"/>
  <c r="P1487" i="1" s="1"/>
  <c r="X1487" i="1" s="1"/>
  <c r="B1487" i="1" s="1"/>
  <c r="M1488" i="1"/>
  <c r="L1488" i="1"/>
  <c r="G1488" i="1"/>
  <c r="D1489" i="1"/>
  <c r="F1489" i="1" s="1"/>
  <c r="A1542" i="1"/>
  <c r="Q1542" i="1" s="1"/>
  <c r="R1542" i="1" s="1"/>
  <c r="S1542" i="1" s="1"/>
  <c r="H1541" i="1"/>
  <c r="T1863" i="1"/>
  <c r="J1490" i="1"/>
  <c r="K1490" i="1" s="1"/>
  <c r="E1490" i="1" s="1"/>
  <c r="I1491" i="1"/>
  <c r="U1489" i="1"/>
  <c r="W1489" i="1" s="1"/>
  <c r="C1541" i="1"/>
  <c r="Z1541" i="1"/>
  <c r="N1488" i="1" l="1"/>
  <c r="O1488" i="1" s="1"/>
  <c r="P1488" i="1" s="1"/>
  <c r="X1488" i="1" s="1"/>
  <c r="B1488" i="1" s="1"/>
  <c r="M1489" i="1"/>
  <c r="D1490" i="1"/>
  <c r="F1490" i="1" s="1"/>
  <c r="G1489" i="1"/>
  <c r="L1489" i="1"/>
  <c r="J1491" i="1"/>
  <c r="K1491" i="1" s="1"/>
  <c r="E1491" i="1" s="1"/>
  <c r="I1492" i="1"/>
  <c r="T1864" i="1"/>
  <c r="Z1542" i="1"/>
  <c r="C1542" i="1"/>
  <c r="U1490" i="1"/>
  <c r="W1490" i="1" s="1"/>
  <c r="H1542" i="1"/>
  <c r="A1543" i="1"/>
  <c r="Q1543" i="1" s="1"/>
  <c r="R1543" i="1" s="1"/>
  <c r="S1543" i="1" s="1"/>
  <c r="N1489" i="1" l="1"/>
  <c r="O1489" i="1" s="1"/>
  <c r="P1489" i="1" s="1"/>
  <c r="X1489" i="1" s="1"/>
  <c r="B1489" i="1" s="1"/>
  <c r="M1490" i="1"/>
  <c r="L1490" i="1"/>
  <c r="G1490" i="1"/>
  <c r="D1491" i="1"/>
  <c r="F1491" i="1" s="1"/>
  <c r="Z1543" i="1"/>
  <c r="C1543" i="1"/>
  <c r="A1544" i="1"/>
  <c r="Q1544" i="1" s="1"/>
  <c r="R1544" i="1" s="1"/>
  <c r="S1544" i="1" s="1"/>
  <c r="H1543" i="1"/>
  <c r="U1491" i="1"/>
  <c r="W1491" i="1" s="1"/>
  <c r="T1865" i="1"/>
  <c r="J1492" i="1"/>
  <c r="K1492" i="1" s="1"/>
  <c r="E1492" i="1" s="1"/>
  <c r="I1493" i="1"/>
  <c r="N1490" i="1" l="1"/>
  <c r="O1490" i="1" s="1"/>
  <c r="P1490" i="1" s="1"/>
  <c r="X1490" i="1" s="1"/>
  <c r="B1490" i="1" s="1"/>
  <c r="M1491" i="1"/>
  <c r="L1491" i="1"/>
  <c r="D1492" i="1"/>
  <c r="F1492" i="1" s="1"/>
  <c r="G1491" i="1"/>
  <c r="U1492" i="1"/>
  <c r="W1492" i="1" s="1"/>
  <c r="J1493" i="1"/>
  <c r="K1493" i="1" s="1"/>
  <c r="E1493" i="1" s="1"/>
  <c r="I1494" i="1"/>
  <c r="T1866" i="1"/>
  <c r="Z1544" i="1"/>
  <c r="C1544" i="1"/>
  <c r="A1545" i="1"/>
  <c r="Q1545" i="1" s="1"/>
  <c r="R1545" i="1" s="1"/>
  <c r="S1545" i="1" s="1"/>
  <c r="H1544" i="1"/>
  <c r="N1491" i="1" l="1"/>
  <c r="O1491" i="1" s="1"/>
  <c r="P1491" i="1" s="1"/>
  <c r="X1491" i="1" s="1"/>
  <c r="B1491" i="1" s="1"/>
  <c r="M1492" i="1"/>
  <c r="L1492" i="1"/>
  <c r="D1493" i="1"/>
  <c r="F1493" i="1" s="1"/>
  <c r="G1492" i="1"/>
  <c r="J1494" i="1"/>
  <c r="K1494" i="1" s="1"/>
  <c r="E1494" i="1" s="1"/>
  <c r="I1495" i="1"/>
  <c r="U1493" i="1"/>
  <c r="W1493" i="1" s="1"/>
  <c r="Z1545" i="1"/>
  <c r="C1545" i="1"/>
  <c r="A1546" i="1"/>
  <c r="Q1546" i="1" s="1"/>
  <c r="R1546" i="1" s="1"/>
  <c r="S1546" i="1" s="1"/>
  <c r="H1545" i="1"/>
  <c r="T1867" i="1"/>
  <c r="N1492" i="1" l="1"/>
  <c r="O1492" i="1" s="1"/>
  <c r="P1492" i="1" s="1"/>
  <c r="X1492" i="1" s="1"/>
  <c r="B1492" i="1" s="1"/>
  <c r="M1493" i="1"/>
  <c r="L1493" i="1"/>
  <c r="D1494" i="1"/>
  <c r="F1494" i="1" s="1"/>
  <c r="G1493" i="1"/>
  <c r="Z1546" i="1"/>
  <c r="C1546" i="1"/>
  <c r="J1495" i="1"/>
  <c r="K1495" i="1" s="1"/>
  <c r="E1495" i="1" s="1"/>
  <c r="I1496" i="1"/>
  <c r="T1868" i="1"/>
  <c r="H1546" i="1"/>
  <c r="A1547" i="1"/>
  <c r="Q1547" i="1" s="1"/>
  <c r="R1547" i="1" s="1"/>
  <c r="S1547" i="1" s="1"/>
  <c r="U1494" i="1"/>
  <c r="W1494" i="1" s="1"/>
  <c r="N1493" i="1" l="1"/>
  <c r="O1493" i="1" s="1"/>
  <c r="P1493" i="1" s="1"/>
  <c r="X1493" i="1" s="1"/>
  <c r="B1493" i="1" s="1"/>
  <c r="M1494" i="1"/>
  <c r="L1494" i="1"/>
  <c r="G1494" i="1"/>
  <c r="D1495" i="1"/>
  <c r="F1495" i="1" s="1"/>
  <c r="Z1547" i="1"/>
  <c r="C1547" i="1"/>
  <c r="J1496" i="1"/>
  <c r="K1496" i="1" s="1"/>
  <c r="E1496" i="1" s="1"/>
  <c r="I1497" i="1"/>
  <c r="U1495" i="1"/>
  <c r="W1495" i="1" s="1"/>
  <c r="A1548" i="1"/>
  <c r="Q1548" i="1" s="1"/>
  <c r="R1548" i="1" s="1"/>
  <c r="S1548" i="1" s="1"/>
  <c r="H1547" i="1"/>
  <c r="T1869" i="1"/>
  <c r="N1494" i="1" l="1"/>
  <c r="O1494" i="1" s="1"/>
  <c r="P1494" i="1" s="1"/>
  <c r="X1494" i="1" s="1"/>
  <c r="B1494" i="1" s="1"/>
  <c r="M1495" i="1"/>
  <c r="L1495" i="1"/>
  <c r="G1495" i="1"/>
  <c r="D1496" i="1"/>
  <c r="F1496" i="1" s="1"/>
  <c r="A1549" i="1"/>
  <c r="Q1549" i="1" s="1"/>
  <c r="R1549" i="1" s="1"/>
  <c r="S1549" i="1" s="1"/>
  <c r="H1548" i="1"/>
  <c r="J1497" i="1"/>
  <c r="K1497" i="1" s="1"/>
  <c r="E1497" i="1" s="1"/>
  <c r="I1498" i="1"/>
  <c r="U1496" i="1"/>
  <c r="W1496" i="1" s="1"/>
  <c r="T1870" i="1"/>
  <c r="Z1548" i="1"/>
  <c r="C1548" i="1"/>
  <c r="N1495" i="1" l="1"/>
  <c r="O1495" i="1" s="1"/>
  <c r="P1495" i="1" s="1"/>
  <c r="X1495" i="1" s="1"/>
  <c r="B1495" i="1" s="1"/>
  <c r="M1496" i="1"/>
  <c r="G1496" i="1"/>
  <c r="L1496" i="1"/>
  <c r="D1497" i="1"/>
  <c r="F1497" i="1" s="1"/>
  <c r="U1497" i="1"/>
  <c r="W1497" i="1" s="1"/>
  <c r="C1549" i="1"/>
  <c r="Z1549" i="1"/>
  <c r="T1871" i="1"/>
  <c r="J1498" i="1"/>
  <c r="K1498" i="1" s="1"/>
  <c r="E1498" i="1" s="1"/>
  <c r="I1499" i="1"/>
  <c r="A1550" i="1"/>
  <c r="Q1550" i="1" s="1"/>
  <c r="R1550" i="1" s="1"/>
  <c r="S1550" i="1" s="1"/>
  <c r="H1549" i="1"/>
  <c r="N1496" i="1" l="1"/>
  <c r="O1496" i="1" s="1"/>
  <c r="P1496" i="1" s="1"/>
  <c r="X1496" i="1" s="1"/>
  <c r="B1496" i="1" s="1"/>
  <c r="M1497" i="1"/>
  <c r="L1497" i="1"/>
  <c r="D1498" i="1"/>
  <c r="F1498" i="1" s="1"/>
  <c r="G1497" i="1"/>
  <c r="J1499" i="1"/>
  <c r="K1499" i="1" s="1"/>
  <c r="E1499" i="1" s="1"/>
  <c r="I1500" i="1"/>
  <c r="T1872" i="1"/>
  <c r="U1498" i="1"/>
  <c r="W1498" i="1" s="1"/>
  <c r="Z1550" i="1"/>
  <c r="C1550" i="1"/>
  <c r="H1550" i="1"/>
  <c r="A1551" i="1"/>
  <c r="Q1551" i="1" s="1"/>
  <c r="R1551" i="1" s="1"/>
  <c r="S1551" i="1" s="1"/>
  <c r="N1497" i="1" l="1"/>
  <c r="N1498" i="1" s="1"/>
  <c r="M1498" i="1"/>
  <c r="M1499" i="1" s="1"/>
  <c r="M1500" i="1" s="1"/>
  <c r="L1498" i="1"/>
  <c r="G1498" i="1"/>
  <c r="D1499" i="1"/>
  <c r="F1499" i="1" s="1"/>
  <c r="J1500" i="1"/>
  <c r="K1500" i="1" s="1"/>
  <c r="E1500" i="1" s="1"/>
  <c r="I1501" i="1"/>
  <c r="A1552" i="1"/>
  <c r="Q1552" i="1" s="1"/>
  <c r="R1552" i="1" s="1"/>
  <c r="S1552" i="1" s="1"/>
  <c r="H1551" i="1"/>
  <c r="U1499" i="1"/>
  <c r="W1499" i="1" s="1"/>
  <c r="Z1551" i="1"/>
  <c r="C1551" i="1"/>
  <c r="T1873" i="1"/>
  <c r="O1498" i="1" l="1"/>
  <c r="P1498" i="1" s="1"/>
  <c r="X1498" i="1" s="1"/>
  <c r="B1498" i="1" s="1"/>
  <c r="N1499" i="1"/>
  <c r="N1500" i="1" s="1"/>
  <c r="O1497" i="1"/>
  <c r="P1497" i="1" s="1"/>
  <c r="X1497" i="1" s="1"/>
  <c r="B1497" i="1" s="1"/>
  <c r="L1499" i="1"/>
  <c r="G1499" i="1"/>
  <c r="D1500" i="1"/>
  <c r="F1500" i="1" s="1"/>
  <c r="M1501" i="1"/>
  <c r="J1501" i="1"/>
  <c r="K1501" i="1" s="1"/>
  <c r="E1501" i="1" s="1"/>
  <c r="I1502" i="1"/>
  <c r="U1500" i="1"/>
  <c r="W1500" i="1" s="1"/>
  <c r="Z1552" i="1"/>
  <c r="C1552" i="1"/>
  <c r="T1874" i="1"/>
  <c r="A1553" i="1"/>
  <c r="Q1553" i="1" s="1"/>
  <c r="R1553" i="1" s="1"/>
  <c r="S1553" i="1" s="1"/>
  <c r="H1552" i="1"/>
  <c r="O1499" i="1" l="1"/>
  <c r="P1499" i="1" s="1"/>
  <c r="X1499" i="1" s="1"/>
  <c r="B1499" i="1" s="1"/>
  <c r="N1501" i="1"/>
  <c r="L1500" i="1"/>
  <c r="O1500" i="1" s="1"/>
  <c r="P1500" i="1" s="1"/>
  <c r="X1500" i="1" s="1"/>
  <c r="B1500" i="1" s="1"/>
  <c r="D1501" i="1"/>
  <c r="F1501" i="1" s="1"/>
  <c r="G1500" i="1"/>
  <c r="T1875" i="1"/>
  <c r="U1501" i="1"/>
  <c r="W1501" i="1" s="1"/>
  <c r="Z1553" i="1"/>
  <c r="C1553" i="1"/>
  <c r="A1554" i="1"/>
  <c r="Q1554" i="1" s="1"/>
  <c r="R1554" i="1" s="1"/>
  <c r="S1554" i="1" s="1"/>
  <c r="H1553" i="1"/>
  <c r="J1502" i="1"/>
  <c r="K1502" i="1" s="1"/>
  <c r="E1502" i="1" s="1"/>
  <c r="M1502" i="1"/>
  <c r="I1503" i="1"/>
  <c r="N1502" i="1" l="1"/>
  <c r="L1501" i="1"/>
  <c r="O1501" i="1" s="1"/>
  <c r="P1501" i="1" s="1"/>
  <c r="X1501" i="1" s="1"/>
  <c r="B1501" i="1" s="1"/>
  <c r="G1501" i="1"/>
  <c r="D1502" i="1"/>
  <c r="F1502" i="1" s="1"/>
  <c r="U1502" i="1"/>
  <c r="W1502" i="1" s="1"/>
  <c r="Z1554" i="1"/>
  <c r="C1554" i="1"/>
  <c r="T1876" i="1"/>
  <c r="J1503" i="1"/>
  <c r="K1503" i="1" s="1"/>
  <c r="E1503" i="1" s="1"/>
  <c r="M1503" i="1"/>
  <c r="I1504" i="1"/>
  <c r="H1554" i="1"/>
  <c r="A1555" i="1"/>
  <c r="Q1555" i="1" s="1"/>
  <c r="R1555" i="1" s="1"/>
  <c r="S1555" i="1" s="1"/>
  <c r="N1503" i="1" l="1"/>
  <c r="L1502" i="1"/>
  <c r="O1502" i="1" s="1"/>
  <c r="P1502" i="1" s="1"/>
  <c r="X1502" i="1" s="1"/>
  <c r="B1502" i="1" s="1"/>
  <c r="D1503" i="1"/>
  <c r="F1503" i="1" s="1"/>
  <c r="G1502" i="1"/>
  <c r="Z1555" i="1"/>
  <c r="C1555" i="1"/>
  <c r="J1504" i="1"/>
  <c r="K1504" i="1" s="1"/>
  <c r="E1504" i="1" s="1"/>
  <c r="I1505" i="1"/>
  <c r="A1556" i="1"/>
  <c r="Q1556" i="1" s="1"/>
  <c r="R1556" i="1" s="1"/>
  <c r="S1556" i="1" s="1"/>
  <c r="H1555" i="1"/>
  <c r="T1877" i="1"/>
  <c r="U1503" i="1"/>
  <c r="W1503" i="1" s="1"/>
  <c r="L1503" i="1" l="1"/>
  <c r="O1503" i="1" s="1"/>
  <c r="P1503" i="1" s="1"/>
  <c r="X1503" i="1" s="1"/>
  <c r="B1503" i="1" s="1"/>
  <c r="G1503" i="1"/>
  <c r="D1504" i="1"/>
  <c r="F1504" i="1" s="1"/>
  <c r="T1878" i="1"/>
  <c r="Z1556" i="1"/>
  <c r="C1556" i="1"/>
  <c r="U1504" i="1"/>
  <c r="W1504" i="1" s="1"/>
  <c r="A1557" i="1"/>
  <c r="Q1557" i="1" s="1"/>
  <c r="R1557" i="1" s="1"/>
  <c r="S1557" i="1" s="1"/>
  <c r="H1556" i="1"/>
  <c r="J1505" i="1"/>
  <c r="K1505" i="1" s="1"/>
  <c r="E1505" i="1" s="1"/>
  <c r="I1506" i="1"/>
  <c r="M1504" i="1" l="1"/>
  <c r="N1504" i="1" s="1"/>
  <c r="L1504" i="1"/>
  <c r="G1504" i="1"/>
  <c r="D1505" i="1"/>
  <c r="F1505" i="1" s="1"/>
  <c r="C1557" i="1"/>
  <c r="Z1557" i="1"/>
  <c r="J1506" i="1"/>
  <c r="K1506" i="1" s="1"/>
  <c r="E1506" i="1" s="1"/>
  <c r="I1507" i="1"/>
  <c r="A1558" i="1"/>
  <c r="Q1558" i="1" s="1"/>
  <c r="R1558" i="1" s="1"/>
  <c r="S1558" i="1" s="1"/>
  <c r="H1557" i="1"/>
  <c r="U1505" i="1"/>
  <c r="W1505" i="1" s="1"/>
  <c r="T1879" i="1"/>
  <c r="M1505" i="1" l="1"/>
  <c r="N1505" i="1" s="1"/>
  <c r="O1504" i="1"/>
  <c r="P1504" i="1" s="1"/>
  <c r="X1504" i="1" s="1"/>
  <c r="B1504" i="1" s="1"/>
  <c r="L1505" i="1"/>
  <c r="G1505" i="1"/>
  <c r="D1506" i="1"/>
  <c r="F1506" i="1" s="1"/>
  <c r="T1880" i="1"/>
  <c r="J1507" i="1"/>
  <c r="K1507" i="1" s="1"/>
  <c r="E1507" i="1" s="1"/>
  <c r="I1508" i="1"/>
  <c r="U1506" i="1"/>
  <c r="W1506" i="1" s="1"/>
  <c r="Z1558" i="1"/>
  <c r="C1558" i="1"/>
  <c r="H1558" i="1"/>
  <c r="A1559" i="1"/>
  <c r="Q1559" i="1" s="1"/>
  <c r="R1559" i="1" s="1"/>
  <c r="S1559" i="1" s="1"/>
  <c r="M1506" i="1" l="1"/>
  <c r="N1506" i="1" s="1"/>
  <c r="O1505" i="1"/>
  <c r="P1505" i="1" s="1"/>
  <c r="X1505" i="1" s="1"/>
  <c r="B1505" i="1" s="1"/>
  <c r="L1506" i="1"/>
  <c r="D1507" i="1"/>
  <c r="F1507" i="1" s="1"/>
  <c r="G1506" i="1"/>
  <c r="U1507" i="1"/>
  <c r="W1507" i="1" s="1"/>
  <c r="Z1559" i="1"/>
  <c r="C1559" i="1"/>
  <c r="A1560" i="1"/>
  <c r="Q1560" i="1" s="1"/>
  <c r="R1560" i="1" s="1"/>
  <c r="S1560" i="1" s="1"/>
  <c r="H1559" i="1"/>
  <c r="J1508" i="1"/>
  <c r="K1508" i="1" s="1"/>
  <c r="E1508" i="1" s="1"/>
  <c r="I1509" i="1"/>
  <c r="T1881" i="1"/>
  <c r="O1506" i="1" l="1"/>
  <c r="P1506" i="1" s="1"/>
  <c r="X1506" i="1" s="1"/>
  <c r="B1506" i="1" s="1"/>
  <c r="M1507" i="1"/>
  <c r="N1507" i="1" s="1"/>
  <c r="L1507" i="1"/>
  <c r="D1508" i="1"/>
  <c r="F1508" i="1" s="1"/>
  <c r="G1507" i="1"/>
  <c r="Z1560" i="1"/>
  <c r="C1560" i="1"/>
  <c r="U1508" i="1"/>
  <c r="W1508" i="1" s="1"/>
  <c r="J1509" i="1"/>
  <c r="K1509" i="1" s="1"/>
  <c r="E1509" i="1" s="1"/>
  <c r="I1510" i="1"/>
  <c r="A1561" i="1"/>
  <c r="Q1561" i="1" s="1"/>
  <c r="R1561" i="1" s="1"/>
  <c r="S1561" i="1" s="1"/>
  <c r="H1560" i="1"/>
  <c r="T1882" i="1"/>
  <c r="M1508" i="1" l="1"/>
  <c r="N1508" i="1" s="1"/>
  <c r="O1507" i="1"/>
  <c r="P1507" i="1" s="1"/>
  <c r="X1507" i="1" s="1"/>
  <c r="B1507" i="1" s="1"/>
  <c r="L1508" i="1"/>
  <c r="G1508" i="1"/>
  <c r="D1509" i="1"/>
  <c r="F1509" i="1" s="1"/>
  <c r="Z1561" i="1"/>
  <c r="C1561" i="1"/>
  <c r="T1883" i="1"/>
  <c r="A1562" i="1"/>
  <c r="Q1562" i="1" s="1"/>
  <c r="R1562" i="1" s="1"/>
  <c r="S1562" i="1" s="1"/>
  <c r="H1561" i="1"/>
  <c r="J1510" i="1"/>
  <c r="K1510" i="1" s="1"/>
  <c r="E1510" i="1" s="1"/>
  <c r="I1511" i="1"/>
  <c r="U1509" i="1"/>
  <c r="W1509" i="1" s="1"/>
  <c r="M1509" i="1" l="1"/>
  <c r="N1509" i="1" s="1"/>
  <c r="O1508" i="1"/>
  <c r="P1508" i="1" s="1"/>
  <c r="X1508" i="1" s="1"/>
  <c r="B1508" i="1" s="1"/>
  <c r="L1509" i="1"/>
  <c r="G1509" i="1"/>
  <c r="D1510" i="1"/>
  <c r="F1510" i="1" s="1"/>
  <c r="J1511" i="1"/>
  <c r="K1511" i="1" s="1"/>
  <c r="E1511" i="1" s="1"/>
  <c r="I1512" i="1"/>
  <c r="H1562" i="1"/>
  <c r="A1563" i="1"/>
  <c r="Q1563" i="1" s="1"/>
  <c r="R1563" i="1" s="1"/>
  <c r="S1563" i="1" s="1"/>
  <c r="U1510" i="1"/>
  <c r="W1510" i="1" s="1"/>
  <c r="T1884" i="1"/>
  <c r="Z1562" i="1"/>
  <c r="C1562" i="1"/>
  <c r="O1509" i="1" l="1"/>
  <c r="P1509" i="1" s="1"/>
  <c r="X1509" i="1" s="1"/>
  <c r="B1509" i="1" s="1"/>
  <c r="M1510" i="1"/>
  <c r="N1510" i="1" s="1"/>
  <c r="G1510" i="1"/>
  <c r="L1510" i="1"/>
  <c r="D1511" i="1"/>
  <c r="F1511" i="1" s="1"/>
  <c r="Z1563" i="1"/>
  <c r="C1563" i="1"/>
  <c r="J1512" i="1"/>
  <c r="K1512" i="1" s="1"/>
  <c r="E1512" i="1" s="1"/>
  <c r="I1513" i="1"/>
  <c r="A1564" i="1"/>
  <c r="Q1564" i="1" s="1"/>
  <c r="R1564" i="1" s="1"/>
  <c r="S1564" i="1" s="1"/>
  <c r="H1563" i="1"/>
  <c r="U1511" i="1"/>
  <c r="W1511" i="1" s="1"/>
  <c r="T1885" i="1"/>
  <c r="O1510" i="1" l="1"/>
  <c r="P1510" i="1" s="1"/>
  <c r="X1510" i="1" s="1"/>
  <c r="B1510" i="1" s="1"/>
  <c r="M1511" i="1"/>
  <c r="M1512" i="1" s="1"/>
  <c r="N1511" i="1"/>
  <c r="L1511" i="1"/>
  <c r="D1512" i="1"/>
  <c r="F1512" i="1" s="1"/>
  <c r="G1511" i="1"/>
  <c r="T1886" i="1"/>
  <c r="U1512" i="1"/>
  <c r="W1512" i="1" s="1"/>
  <c r="Z1564" i="1"/>
  <c r="C1564" i="1"/>
  <c r="A1565" i="1"/>
  <c r="Q1565" i="1" s="1"/>
  <c r="R1565" i="1" s="1"/>
  <c r="S1565" i="1" s="1"/>
  <c r="H1564" i="1"/>
  <c r="J1513" i="1"/>
  <c r="K1513" i="1" s="1"/>
  <c r="E1513" i="1" s="1"/>
  <c r="I1514" i="1"/>
  <c r="O1511" i="1" l="1"/>
  <c r="P1511" i="1" s="1"/>
  <c r="X1511" i="1" s="1"/>
  <c r="B1511" i="1" s="1"/>
  <c r="N1512" i="1"/>
  <c r="N1513" i="1" s="1"/>
  <c r="M1513" i="1"/>
  <c r="M1514" i="1" s="1"/>
  <c r="D1513" i="1"/>
  <c r="F1513" i="1" s="1"/>
  <c r="G1512" i="1"/>
  <c r="L1512" i="1"/>
  <c r="T1887" i="1"/>
  <c r="C1565" i="1"/>
  <c r="Z1565" i="1"/>
  <c r="U1513" i="1"/>
  <c r="W1513" i="1" s="1"/>
  <c r="J1514" i="1"/>
  <c r="K1514" i="1" s="1"/>
  <c r="E1514" i="1" s="1"/>
  <c r="I1515" i="1"/>
  <c r="A1566" i="1"/>
  <c r="Q1566" i="1" s="1"/>
  <c r="R1566" i="1" s="1"/>
  <c r="S1566" i="1" s="1"/>
  <c r="H1565" i="1"/>
  <c r="O1512" i="1" l="1"/>
  <c r="P1512" i="1" s="1"/>
  <c r="X1512" i="1" s="1"/>
  <c r="B1512" i="1" s="1"/>
  <c r="N1514" i="1"/>
  <c r="L1513" i="1"/>
  <c r="O1513" i="1" s="1"/>
  <c r="P1513" i="1" s="1"/>
  <c r="X1513" i="1" s="1"/>
  <c r="B1513" i="1" s="1"/>
  <c r="D1514" i="1"/>
  <c r="F1514" i="1" s="1"/>
  <c r="G1513" i="1"/>
  <c r="U1514" i="1"/>
  <c r="W1514" i="1" s="1"/>
  <c r="T1888" i="1"/>
  <c r="Z1566" i="1"/>
  <c r="C1566" i="1"/>
  <c r="H1566" i="1"/>
  <c r="A1567" i="1"/>
  <c r="Q1567" i="1" s="1"/>
  <c r="R1567" i="1" s="1"/>
  <c r="S1567" i="1" s="1"/>
  <c r="J1515" i="1"/>
  <c r="K1515" i="1" s="1"/>
  <c r="E1515" i="1" s="1"/>
  <c r="M1515" i="1"/>
  <c r="I1516" i="1"/>
  <c r="N1515" i="1" l="1"/>
  <c r="L1514" i="1"/>
  <c r="O1514" i="1" s="1"/>
  <c r="P1514" i="1" s="1"/>
  <c r="X1514" i="1" s="1"/>
  <c r="B1514" i="1" s="1"/>
  <c r="D1515" i="1"/>
  <c r="F1515" i="1" s="1"/>
  <c r="G1514" i="1"/>
  <c r="U1515" i="1"/>
  <c r="W1515" i="1" s="1"/>
  <c r="Z1567" i="1"/>
  <c r="C1567" i="1"/>
  <c r="T1889" i="1"/>
  <c r="J1516" i="1"/>
  <c r="K1516" i="1" s="1"/>
  <c r="E1516" i="1" s="1"/>
  <c r="M1516" i="1"/>
  <c r="I1517" i="1"/>
  <c r="H1567" i="1"/>
  <c r="A1568" i="1"/>
  <c r="Q1568" i="1" s="1"/>
  <c r="R1568" i="1" s="1"/>
  <c r="S1568" i="1" s="1"/>
  <c r="N1516" i="1" l="1"/>
  <c r="L1515" i="1"/>
  <c r="O1515" i="1" s="1"/>
  <c r="P1515" i="1" s="1"/>
  <c r="X1515" i="1" s="1"/>
  <c r="B1515" i="1" s="1"/>
  <c r="D1516" i="1"/>
  <c r="F1516" i="1" s="1"/>
  <c r="G1515" i="1"/>
  <c r="Z1568" i="1"/>
  <c r="C1568" i="1"/>
  <c r="T1890" i="1"/>
  <c r="U1516" i="1"/>
  <c r="W1516" i="1" s="1"/>
  <c r="H1568" i="1"/>
  <c r="A1569" i="1"/>
  <c r="Q1569" i="1" s="1"/>
  <c r="R1569" i="1" s="1"/>
  <c r="S1569" i="1" s="1"/>
  <c r="M1517" i="1"/>
  <c r="J1517" i="1"/>
  <c r="K1517" i="1" s="1"/>
  <c r="E1517" i="1" s="1"/>
  <c r="I1518" i="1"/>
  <c r="N1517" i="1" l="1"/>
  <c r="L1516" i="1"/>
  <c r="O1516" i="1" s="1"/>
  <c r="P1516" i="1" s="1"/>
  <c r="X1516" i="1" s="1"/>
  <c r="B1516" i="1" s="1"/>
  <c r="D1517" i="1"/>
  <c r="F1517" i="1" s="1"/>
  <c r="G1516" i="1"/>
  <c r="J1518" i="1"/>
  <c r="K1518" i="1" s="1"/>
  <c r="E1518" i="1" s="1"/>
  <c r="M1518" i="1"/>
  <c r="I1519" i="1"/>
  <c r="U1517" i="1"/>
  <c r="W1517" i="1" s="1"/>
  <c r="A1570" i="1"/>
  <c r="Q1570" i="1" s="1"/>
  <c r="R1570" i="1" s="1"/>
  <c r="S1570" i="1" s="1"/>
  <c r="H1569" i="1"/>
  <c r="Z1569" i="1"/>
  <c r="C1569" i="1"/>
  <c r="T1891" i="1"/>
  <c r="N1518" i="1" l="1"/>
  <c r="L1517" i="1"/>
  <c r="O1517" i="1" s="1"/>
  <c r="P1517" i="1" s="1"/>
  <c r="X1517" i="1" s="1"/>
  <c r="B1517" i="1" s="1"/>
  <c r="G1517" i="1"/>
  <c r="D1518" i="1"/>
  <c r="F1518" i="1" s="1"/>
  <c r="J1519" i="1"/>
  <c r="K1519" i="1" s="1"/>
  <c r="E1519" i="1" s="1"/>
  <c r="M1519" i="1"/>
  <c r="I1520" i="1"/>
  <c r="Z1570" i="1"/>
  <c r="C1570" i="1"/>
  <c r="U1518" i="1"/>
  <c r="W1518" i="1" s="1"/>
  <c r="A1571" i="1"/>
  <c r="Q1571" i="1" s="1"/>
  <c r="R1571" i="1" s="1"/>
  <c r="S1571" i="1" s="1"/>
  <c r="H1570" i="1"/>
  <c r="T1892" i="1"/>
  <c r="N1519" i="1" l="1"/>
  <c r="L1518" i="1"/>
  <c r="O1518" i="1" s="1"/>
  <c r="P1518" i="1" s="1"/>
  <c r="X1518" i="1" s="1"/>
  <c r="B1518" i="1" s="1"/>
  <c r="G1518" i="1"/>
  <c r="D1519" i="1"/>
  <c r="F1519" i="1" s="1"/>
  <c r="A1572" i="1"/>
  <c r="Q1572" i="1" s="1"/>
  <c r="R1572" i="1" s="1"/>
  <c r="S1572" i="1" s="1"/>
  <c r="H1571" i="1"/>
  <c r="J1520" i="1"/>
  <c r="K1520" i="1" s="1"/>
  <c r="E1520" i="1" s="1"/>
  <c r="M1520" i="1"/>
  <c r="I1521" i="1"/>
  <c r="U1519" i="1"/>
  <c r="W1519" i="1" s="1"/>
  <c r="T1893" i="1"/>
  <c r="C1571" i="1"/>
  <c r="Z1571" i="1"/>
  <c r="N1520" i="1" l="1"/>
  <c r="L1519" i="1"/>
  <c r="O1519" i="1" s="1"/>
  <c r="P1519" i="1" s="1"/>
  <c r="X1519" i="1" s="1"/>
  <c r="B1519" i="1" s="1"/>
  <c r="G1519" i="1"/>
  <c r="D1520" i="1"/>
  <c r="F1520" i="1" s="1"/>
  <c r="U1520" i="1"/>
  <c r="W1520" i="1" s="1"/>
  <c r="M1521" i="1"/>
  <c r="J1521" i="1"/>
  <c r="K1521" i="1" s="1"/>
  <c r="E1521" i="1" s="1"/>
  <c r="I1522" i="1"/>
  <c r="Z1572" i="1"/>
  <c r="C1572" i="1"/>
  <c r="T1894" i="1"/>
  <c r="H1572" i="1"/>
  <c r="A1573" i="1"/>
  <c r="Q1573" i="1" s="1"/>
  <c r="R1573" i="1" s="1"/>
  <c r="S1573" i="1" s="1"/>
  <c r="N1521" i="1" l="1"/>
  <c r="L1520" i="1"/>
  <c r="O1520" i="1" s="1"/>
  <c r="P1520" i="1" s="1"/>
  <c r="X1520" i="1" s="1"/>
  <c r="B1520" i="1" s="1"/>
  <c r="D1521" i="1"/>
  <c r="F1521" i="1" s="1"/>
  <c r="G1520" i="1"/>
  <c r="Z1573" i="1"/>
  <c r="C1573" i="1"/>
  <c r="T1895" i="1"/>
  <c r="J1522" i="1"/>
  <c r="K1522" i="1" s="1"/>
  <c r="E1522" i="1" s="1"/>
  <c r="M1522" i="1"/>
  <c r="N1522" i="1" s="1"/>
  <c r="I1523" i="1"/>
  <c r="U1521" i="1"/>
  <c r="W1521" i="1" s="1"/>
  <c r="A1574" i="1"/>
  <c r="Q1574" i="1" s="1"/>
  <c r="R1574" i="1" s="1"/>
  <c r="S1574" i="1" s="1"/>
  <c r="H1573" i="1"/>
  <c r="L1521" i="1" l="1"/>
  <c r="O1521" i="1" s="1"/>
  <c r="P1521" i="1" s="1"/>
  <c r="X1521" i="1" s="1"/>
  <c r="B1521" i="1" s="1"/>
  <c r="D1522" i="1"/>
  <c r="F1522" i="1" s="1"/>
  <c r="G1521" i="1"/>
  <c r="A1575" i="1"/>
  <c r="Q1575" i="1" s="1"/>
  <c r="R1575" i="1" s="1"/>
  <c r="S1575" i="1" s="1"/>
  <c r="H1574" i="1"/>
  <c r="T1896" i="1"/>
  <c r="U1522" i="1"/>
  <c r="W1522" i="1" s="1"/>
  <c r="Z1574" i="1"/>
  <c r="C1574" i="1"/>
  <c r="J1523" i="1"/>
  <c r="K1523" i="1" s="1"/>
  <c r="E1523" i="1" s="1"/>
  <c r="M1523" i="1"/>
  <c r="N1523" i="1" s="1"/>
  <c r="I1524" i="1"/>
  <c r="L1522" i="1" l="1"/>
  <c r="O1522" i="1" s="1"/>
  <c r="P1522" i="1" s="1"/>
  <c r="X1522" i="1" s="1"/>
  <c r="B1522" i="1" s="1"/>
  <c r="G1522" i="1"/>
  <c r="D1523" i="1"/>
  <c r="F1523" i="1" s="1"/>
  <c r="U1523" i="1"/>
  <c r="W1523" i="1" s="1"/>
  <c r="J1524" i="1"/>
  <c r="K1524" i="1" s="1"/>
  <c r="E1524" i="1" s="1"/>
  <c r="M1524" i="1"/>
  <c r="N1524" i="1" s="1"/>
  <c r="I1525" i="1"/>
  <c r="T1897" i="1"/>
  <c r="C1575" i="1"/>
  <c r="Z1575" i="1"/>
  <c r="A1576" i="1"/>
  <c r="Q1576" i="1" s="1"/>
  <c r="R1576" i="1" s="1"/>
  <c r="S1576" i="1" s="1"/>
  <c r="H1575" i="1"/>
  <c r="L1523" i="1" l="1"/>
  <c r="O1523" i="1" s="1"/>
  <c r="P1523" i="1" s="1"/>
  <c r="X1523" i="1" s="1"/>
  <c r="B1523" i="1" s="1"/>
  <c r="G1523" i="1"/>
  <c r="D1524" i="1"/>
  <c r="F1524" i="1" s="1"/>
  <c r="U1524" i="1"/>
  <c r="W1524" i="1" s="1"/>
  <c r="Z1576" i="1"/>
  <c r="C1576" i="1"/>
  <c r="T1898" i="1"/>
  <c r="H1576" i="1"/>
  <c r="A1577" i="1"/>
  <c r="Q1577" i="1" s="1"/>
  <c r="R1577" i="1" s="1"/>
  <c r="S1577" i="1" s="1"/>
  <c r="M1525" i="1"/>
  <c r="N1525" i="1" s="1"/>
  <c r="J1525" i="1"/>
  <c r="K1525" i="1" s="1"/>
  <c r="E1525" i="1" s="1"/>
  <c r="I1526" i="1"/>
  <c r="L1524" i="1" l="1"/>
  <c r="O1524" i="1" s="1"/>
  <c r="P1524" i="1" s="1"/>
  <c r="X1524" i="1" s="1"/>
  <c r="B1524" i="1" s="1"/>
  <c r="G1524" i="1"/>
  <c r="D1525" i="1"/>
  <c r="F1525" i="1" s="1"/>
  <c r="Z1577" i="1"/>
  <c r="C1577" i="1"/>
  <c r="T1899" i="1"/>
  <c r="A1578" i="1"/>
  <c r="Q1578" i="1" s="1"/>
  <c r="R1578" i="1" s="1"/>
  <c r="S1578" i="1" s="1"/>
  <c r="H1577" i="1"/>
  <c r="J1526" i="1"/>
  <c r="K1526" i="1" s="1"/>
  <c r="E1526" i="1" s="1"/>
  <c r="M1526" i="1"/>
  <c r="N1526" i="1" s="1"/>
  <c r="I1527" i="1"/>
  <c r="U1525" i="1"/>
  <c r="W1525" i="1" s="1"/>
  <c r="L1525" i="1" l="1"/>
  <c r="O1525" i="1" s="1"/>
  <c r="P1525" i="1" s="1"/>
  <c r="X1525" i="1" s="1"/>
  <c r="B1525" i="1" s="1"/>
  <c r="G1525" i="1"/>
  <c r="D1526" i="1"/>
  <c r="F1526" i="1" s="1"/>
  <c r="J1527" i="1"/>
  <c r="K1527" i="1" s="1"/>
  <c r="E1527" i="1" s="1"/>
  <c r="M1527" i="1"/>
  <c r="N1527" i="1" s="1"/>
  <c r="I1528" i="1"/>
  <c r="A1579" i="1"/>
  <c r="Q1579" i="1" s="1"/>
  <c r="R1579" i="1" s="1"/>
  <c r="S1579" i="1" s="1"/>
  <c r="H1578" i="1"/>
  <c r="U1526" i="1"/>
  <c r="W1526" i="1" s="1"/>
  <c r="Z1578" i="1"/>
  <c r="C1578" i="1"/>
  <c r="T1900" i="1"/>
  <c r="L1526" i="1" l="1"/>
  <c r="O1526" i="1" s="1"/>
  <c r="P1526" i="1" s="1"/>
  <c r="X1526" i="1" s="1"/>
  <c r="B1526" i="1" s="1"/>
  <c r="D1527" i="1"/>
  <c r="F1527" i="1" s="1"/>
  <c r="G1526" i="1"/>
  <c r="J1528" i="1"/>
  <c r="K1528" i="1" s="1"/>
  <c r="E1528" i="1" s="1"/>
  <c r="M1528" i="1"/>
  <c r="N1528" i="1" s="1"/>
  <c r="I1529" i="1"/>
  <c r="U1527" i="1"/>
  <c r="W1527" i="1" s="1"/>
  <c r="Z1579" i="1"/>
  <c r="C1579" i="1"/>
  <c r="T1901" i="1"/>
  <c r="A1580" i="1"/>
  <c r="Q1580" i="1" s="1"/>
  <c r="R1580" i="1" s="1"/>
  <c r="S1580" i="1" s="1"/>
  <c r="H1579" i="1"/>
  <c r="L1527" i="1" l="1"/>
  <c r="O1527" i="1" s="1"/>
  <c r="P1527" i="1" s="1"/>
  <c r="X1527" i="1" s="1"/>
  <c r="B1527" i="1" s="1"/>
  <c r="G1527" i="1"/>
  <c r="D1528" i="1"/>
  <c r="F1528" i="1" s="1"/>
  <c r="T1902" i="1"/>
  <c r="J1529" i="1"/>
  <c r="K1529" i="1" s="1"/>
  <c r="E1529" i="1" s="1"/>
  <c r="M1529" i="1"/>
  <c r="N1529" i="1" s="1"/>
  <c r="I1530" i="1"/>
  <c r="Z1580" i="1"/>
  <c r="C1580" i="1"/>
  <c r="H1580" i="1"/>
  <c r="A1581" i="1"/>
  <c r="Q1581" i="1" s="1"/>
  <c r="R1581" i="1" s="1"/>
  <c r="S1581" i="1" s="1"/>
  <c r="U1528" i="1"/>
  <c r="W1528" i="1" s="1"/>
  <c r="L1528" i="1" l="1"/>
  <c r="O1528" i="1" s="1"/>
  <c r="P1528" i="1" s="1"/>
  <c r="X1528" i="1" s="1"/>
  <c r="B1528" i="1" s="1"/>
  <c r="D1529" i="1"/>
  <c r="F1529" i="1" s="1"/>
  <c r="G1528" i="1"/>
  <c r="Z1581" i="1"/>
  <c r="C1581" i="1"/>
  <c r="J1530" i="1"/>
  <c r="K1530" i="1" s="1"/>
  <c r="E1530" i="1" s="1"/>
  <c r="M1530" i="1"/>
  <c r="N1530" i="1" s="1"/>
  <c r="I1531" i="1"/>
  <c r="A1582" i="1"/>
  <c r="Q1582" i="1" s="1"/>
  <c r="R1582" i="1" s="1"/>
  <c r="S1582" i="1" s="1"/>
  <c r="H1581" i="1"/>
  <c r="U1529" i="1"/>
  <c r="W1529" i="1" s="1"/>
  <c r="T1903" i="1"/>
  <c r="L1529" i="1" l="1"/>
  <c r="O1529" i="1" s="1"/>
  <c r="P1529" i="1" s="1"/>
  <c r="X1529" i="1" s="1"/>
  <c r="B1529" i="1" s="1"/>
  <c r="G1529" i="1"/>
  <c r="D1530" i="1"/>
  <c r="F1530" i="1" s="1"/>
  <c r="T1904" i="1"/>
  <c r="U1530" i="1"/>
  <c r="W1530" i="1" s="1"/>
  <c r="Z1582" i="1"/>
  <c r="C1582" i="1"/>
  <c r="A1583" i="1"/>
  <c r="Q1583" i="1" s="1"/>
  <c r="R1583" i="1" s="1"/>
  <c r="S1583" i="1" s="1"/>
  <c r="H1582" i="1"/>
  <c r="M1531" i="1"/>
  <c r="N1531" i="1" s="1"/>
  <c r="J1531" i="1"/>
  <c r="K1531" i="1" s="1"/>
  <c r="E1531" i="1" s="1"/>
  <c r="I1532" i="1"/>
  <c r="L1530" i="1" l="1"/>
  <c r="O1530" i="1" s="1"/>
  <c r="P1530" i="1" s="1"/>
  <c r="X1530" i="1" s="1"/>
  <c r="B1530" i="1" s="1"/>
  <c r="G1530" i="1"/>
  <c r="D1531" i="1"/>
  <c r="F1531" i="1" s="1"/>
  <c r="U1531" i="1"/>
  <c r="W1531" i="1" s="1"/>
  <c r="C1583" i="1"/>
  <c r="Z1583" i="1"/>
  <c r="J1532" i="1"/>
  <c r="K1532" i="1" s="1"/>
  <c r="E1532" i="1" s="1"/>
  <c r="M1532" i="1"/>
  <c r="N1532" i="1" s="1"/>
  <c r="I1533" i="1"/>
  <c r="A1584" i="1"/>
  <c r="Q1584" i="1" s="1"/>
  <c r="R1584" i="1" s="1"/>
  <c r="S1584" i="1" s="1"/>
  <c r="H1583" i="1"/>
  <c r="T1905" i="1"/>
  <c r="L1531" i="1" l="1"/>
  <c r="O1531" i="1" s="1"/>
  <c r="P1531" i="1" s="1"/>
  <c r="X1531" i="1" s="1"/>
  <c r="B1531" i="1" s="1"/>
  <c r="G1531" i="1"/>
  <c r="D1532" i="1"/>
  <c r="F1532" i="1" s="1"/>
  <c r="Z1584" i="1"/>
  <c r="C1584" i="1"/>
  <c r="H1584" i="1"/>
  <c r="A1585" i="1"/>
  <c r="Q1585" i="1" s="1"/>
  <c r="R1585" i="1" s="1"/>
  <c r="S1585" i="1" s="1"/>
  <c r="J1533" i="1"/>
  <c r="K1533" i="1" s="1"/>
  <c r="E1533" i="1" s="1"/>
  <c r="I1534" i="1"/>
  <c r="T1906" i="1"/>
  <c r="U1532" i="1"/>
  <c r="W1532" i="1" s="1"/>
  <c r="L1532" i="1" l="1"/>
  <c r="O1532" i="1" s="1"/>
  <c r="P1532" i="1" s="1"/>
  <c r="X1532" i="1" s="1"/>
  <c r="B1532" i="1" s="1"/>
  <c r="G1532" i="1"/>
  <c r="D1533" i="1"/>
  <c r="F1533" i="1" s="1"/>
  <c r="Z1585" i="1"/>
  <c r="C1585" i="1"/>
  <c r="A1586" i="1"/>
  <c r="Q1586" i="1" s="1"/>
  <c r="R1586" i="1" s="1"/>
  <c r="S1586" i="1" s="1"/>
  <c r="H1585" i="1"/>
  <c r="T1907" i="1"/>
  <c r="J1534" i="1"/>
  <c r="K1534" i="1" s="1"/>
  <c r="E1534" i="1" s="1"/>
  <c r="I1535" i="1"/>
  <c r="U1533" i="1"/>
  <c r="W1533" i="1" s="1"/>
  <c r="M1533" i="1" l="1"/>
  <c r="N1533" i="1" s="1"/>
  <c r="L1533" i="1"/>
  <c r="G1533" i="1"/>
  <c r="D1534" i="1"/>
  <c r="F1534" i="1" s="1"/>
  <c r="J1535" i="1"/>
  <c r="K1535" i="1" s="1"/>
  <c r="E1535" i="1" s="1"/>
  <c r="I1536" i="1"/>
  <c r="T1908" i="1"/>
  <c r="Z1586" i="1"/>
  <c r="C1586" i="1"/>
  <c r="U1534" i="1"/>
  <c r="W1534" i="1" s="1"/>
  <c r="A1587" i="1"/>
  <c r="Q1587" i="1" s="1"/>
  <c r="R1587" i="1" s="1"/>
  <c r="S1587" i="1" s="1"/>
  <c r="H1586" i="1"/>
  <c r="M1534" i="1" l="1"/>
  <c r="N1534" i="1" s="1"/>
  <c r="O1533" i="1"/>
  <c r="P1533" i="1" s="1"/>
  <c r="X1533" i="1" s="1"/>
  <c r="B1533" i="1" s="1"/>
  <c r="L1534" i="1"/>
  <c r="G1534" i="1"/>
  <c r="D1535" i="1"/>
  <c r="F1535" i="1" s="1"/>
  <c r="U1535" i="1"/>
  <c r="W1535" i="1" s="1"/>
  <c r="T1909" i="1"/>
  <c r="A1588" i="1"/>
  <c r="Q1588" i="1" s="1"/>
  <c r="R1588" i="1" s="1"/>
  <c r="S1588" i="1" s="1"/>
  <c r="H1587" i="1"/>
  <c r="C1587" i="1"/>
  <c r="Z1587" i="1"/>
  <c r="J1536" i="1"/>
  <c r="K1536" i="1" s="1"/>
  <c r="E1536" i="1" s="1"/>
  <c r="I1537" i="1"/>
  <c r="O1534" i="1" l="1"/>
  <c r="P1534" i="1" s="1"/>
  <c r="X1534" i="1" s="1"/>
  <c r="B1534" i="1" s="1"/>
  <c r="M1535" i="1"/>
  <c r="N1535" i="1" s="1"/>
  <c r="L1535" i="1"/>
  <c r="D1536" i="1"/>
  <c r="F1536" i="1" s="1"/>
  <c r="G1535" i="1"/>
  <c r="U1536" i="1"/>
  <c r="W1536" i="1" s="1"/>
  <c r="Z1588" i="1"/>
  <c r="C1588" i="1"/>
  <c r="H1588" i="1"/>
  <c r="A1589" i="1"/>
  <c r="Q1589" i="1" s="1"/>
  <c r="R1589" i="1" s="1"/>
  <c r="S1589" i="1" s="1"/>
  <c r="T1910" i="1"/>
  <c r="J1537" i="1"/>
  <c r="K1537" i="1" s="1"/>
  <c r="E1537" i="1" s="1"/>
  <c r="I1538" i="1"/>
  <c r="M1536" i="1" l="1"/>
  <c r="N1536" i="1" s="1"/>
  <c r="N1537" i="1" s="1"/>
  <c r="O1535" i="1"/>
  <c r="P1535" i="1" s="1"/>
  <c r="X1535" i="1" s="1"/>
  <c r="B1535" i="1" s="1"/>
  <c r="L1536" i="1"/>
  <c r="G1536" i="1"/>
  <c r="D1537" i="1"/>
  <c r="F1537" i="1" s="1"/>
  <c r="J1538" i="1"/>
  <c r="K1538" i="1" s="1"/>
  <c r="E1538" i="1" s="1"/>
  <c r="I1539" i="1"/>
  <c r="Z1589" i="1"/>
  <c r="C1589" i="1"/>
  <c r="U1537" i="1"/>
  <c r="W1537" i="1" s="1"/>
  <c r="T1911" i="1"/>
  <c r="A1590" i="1"/>
  <c r="Q1590" i="1" s="1"/>
  <c r="R1590" i="1" s="1"/>
  <c r="S1590" i="1" s="1"/>
  <c r="H1589" i="1"/>
  <c r="M1537" i="1" l="1"/>
  <c r="M1538" i="1" s="1"/>
  <c r="M1539" i="1" s="1"/>
  <c r="O1536" i="1"/>
  <c r="P1536" i="1" s="1"/>
  <c r="X1536" i="1" s="1"/>
  <c r="B1536" i="1" s="1"/>
  <c r="L1537" i="1"/>
  <c r="O1537" i="1" s="1"/>
  <c r="P1537" i="1" s="1"/>
  <c r="X1537" i="1" s="1"/>
  <c r="B1537" i="1" s="1"/>
  <c r="G1537" i="1"/>
  <c r="D1538" i="1"/>
  <c r="F1538" i="1" s="1"/>
  <c r="N1538" i="1"/>
  <c r="U1538" i="1"/>
  <c r="W1538" i="1" s="1"/>
  <c r="T1912" i="1"/>
  <c r="Z1590" i="1"/>
  <c r="C1590" i="1"/>
  <c r="A1591" i="1"/>
  <c r="Q1591" i="1" s="1"/>
  <c r="R1591" i="1" s="1"/>
  <c r="S1591" i="1" s="1"/>
  <c r="H1590" i="1"/>
  <c r="J1539" i="1"/>
  <c r="K1539" i="1" s="1"/>
  <c r="E1539" i="1" s="1"/>
  <c r="I1540" i="1"/>
  <c r="L1538" i="1" l="1"/>
  <c r="O1538" i="1" s="1"/>
  <c r="P1538" i="1" s="1"/>
  <c r="X1538" i="1" s="1"/>
  <c r="B1538" i="1" s="1"/>
  <c r="D1539" i="1"/>
  <c r="F1539" i="1" s="1"/>
  <c r="G1538" i="1"/>
  <c r="N1539" i="1"/>
  <c r="Z1591" i="1"/>
  <c r="C1591" i="1"/>
  <c r="T1913" i="1"/>
  <c r="A1592" i="1"/>
  <c r="Q1592" i="1" s="1"/>
  <c r="R1592" i="1" s="1"/>
  <c r="S1592" i="1" s="1"/>
  <c r="H1591" i="1"/>
  <c r="J1540" i="1"/>
  <c r="K1540" i="1" s="1"/>
  <c r="E1540" i="1" s="1"/>
  <c r="M1540" i="1"/>
  <c r="I1541" i="1"/>
  <c r="U1539" i="1"/>
  <c r="W1539" i="1" s="1"/>
  <c r="L1539" i="1" l="1"/>
  <c r="O1539" i="1" s="1"/>
  <c r="P1539" i="1" s="1"/>
  <c r="X1539" i="1" s="1"/>
  <c r="B1539" i="1" s="1"/>
  <c r="N1540" i="1"/>
  <c r="G1539" i="1"/>
  <c r="D1540" i="1"/>
  <c r="F1540" i="1" s="1"/>
  <c r="J1541" i="1"/>
  <c r="K1541" i="1" s="1"/>
  <c r="E1541" i="1" s="1"/>
  <c r="M1541" i="1"/>
  <c r="I1542" i="1"/>
  <c r="H1592" i="1"/>
  <c r="A1593" i="1"/>
  <c r="Q1593" i="1" s="1"/>
  <c r="R1593" i="1" s="1"/>
  <c r="S1593" i="1" s="1"/>
  <c r="T1914" i="1"/>
  <c r="U1540" i="1"/>
  <c r="W1540" i="1" s="1"/>
  <c r="Z1592" i="1"/>
  <c r="C1592" i="1"/>
  <c r="N1541" i="1" l="1"/>
  <c r="L1540" i="1"/>
  <c r="O1540" i="1" s="1"/>
  <c r="P1540" i="1" s="1"/>
  <c r="X1540" i="1" s="1"/>
  <c r="B1540" i="1" s="1"/>
  <c r="G1540" i="1"/>
  <c r="D1541" i="1"/>
  <c r="F1541" i="1" s="1"/>
  <c r="Z1593" i="1"/>
  <c r="C1593" i="1"/>
  <c r="J1542" i="1"/>
  <c r="K1542" i="1" s="1"/>
  <c r="E1542" i="1" s="1"/>
  <c r="M1542" i="1"/>
  <c r="I1543" i="1"/>
  <c r="T1915" i="1"/>
  <c r="A1594" i="1"/>
  <c r="Q1594" i="1" s="1"/>
  <c r="R1594" i="1" s="1"/>
  <c r="S1594" i="1" s="1"/>
  <c r="H1593" i="1"/>
  <c r="U1541" i="1"/>
  <c r="W1541" i="1" s="1"/>
  <c r="N1542" i="1" l="1"/>
  <c r="L1541" i="1"/>
  <c r="O1541" i="1" s="1"/>
  <c r="P1541" i="1" s="1"/>
  <c r="X1541" i="1" s="1"/>
  <c r="B1541" i="1" s="1"/>
  <c r="D1542" i="1"/>
  <c r="F1542" i="1" s="1"/>
  <c r="G1541" i="1"/>
  <c r="M1543" i="1"/>
  <c r="J1543" i="1"/>
  <c r="K1543" i="1" s="1"/>
  <c r="E1543" i="1" s="1"/>
  <c r="I1544" i="1"/>
  <c r="U1542" i="1"/>
  <c r="W1542" i="1" s="1"/>
  <c r="A1595" i="1"/>
  <c r="Q1595" i="1" s="1"/>
  <c r="R1595" i="1" s="1"/>
  <c r="S1595" i="1" s="1"/>
  <c r="H1594" i="1"/>
  <c r="T1916" i="1"/>
  <c r="Z1594" i="1"/>
  <c r="C1594" i="1"/>
  <c r="N1543" i="1" l="1"/>
  <c r="L1542" i="1"/>
  <c r="O1542" i="1" s="1"/>
  <c r="P1542" i="1" s="1"/>
  <c r="X1542" i="1" s="1"/>
  <c r="B1542" i="1" s="1"/>
  <c r="G1542" i="1"/>
  <c r="D1543" i="1"/>
  <c r="F1543" i="1" s="1"/>
  <c r="U1543" i="1"/>
  <c r="W1543" i="1" s="1"/>
  <c r="J1544" i="1"/>
  <c r="K1544" i="1" s="1"/>
  <c r="E1544" i="1" s="1"/>
  <c r="M1544" i="1"/>
  <c r="I1545" i="1"/>
  <c r="C1595" i="1"/>
  <c r="Z1595" i="1"/>
  <c r="T1917" i="1"/>
  <c r="A1596" i="1"/>
  <c r="Q1596" i="1" s="1"/>
  <c r="R1596" i="1" s="1"/>
  <c r="S1596" i="1" s="1"/>
  <c r="H1595" i="1"/>
  <c r="N1544" i="1" l="1"/>
  <c r="L1543" i="1"/>
  <c r="O1543" i="1" s="1"/>
  <c r="P1543" i="1" s="1"/>
  <c r="X1543" i="1" s="1"/>
  <c r="B1543" i="1" s="1"/>
  <c r="D1544" i="1"/>
  <c r="F1544" i="1" s="1"/>
  <c r="G1543" i="1"/>
  <c r="U1544" i="1"/>
  <c r="W1544" i="1" s="1"/>
  <c r="Z1596" i="1"/>
  <c r="C1596" i="1"/>
  <c r="H1596" i="1"/>
  <c r="A1597" i="1"/>
  <c r="Q1597" i="1" s="1"/>
  <c r="R1597" i="1" s="1"/>
  <c r="S1597" i="1" s="1"/>
  <c r="J1545" i="1"/>
  <c r="K1545" i="1" s="1"/>
  <c r="E1545" i="1" s="1"/>
  <c r="M1545" i="1"/>
  <c r="I1546" i="1"/>
  <c r="T1918" i="1"/>
  <c r="N1545" i="1" l="1"/>
  <c r="L1544" i="1"/>
  <c r="O1544" i="1" s="1"/>
  <c r="P1544" i="1" s="1"/>
  <c r="X1544" i="1" s="1"/>
  <c r="B1544" i="1" s="1"/>
  <c r="D1545" i="1"/>
  <c r="F1545" i="1" s="1"/>
  <c r="G1544" i="1"/>
  <c r="U1545" i="1"/>
  <c r="W1545" i="1" s="1"/>
  <c r="T1919" i="1"/>
  <c r="Z1597" i="1"/>
  <c r="C1597" i="1"/>
  <c r="J1546" i="1"/>
  <c r="K1546" i="1" s="1"/>
  <c r="E1546" i="1" s="1"/>
  <c r="M1546" i="1"/>
  <c r="I1547" i="1"/>
  <c r="A1598" i="1"/>
  <c r="Q1598" i="1" s="1"/>
  <c r="R1598" i="1" s="1"/>
  <c r="S1598" i="1" s="1"/>
  <c r="H1597" i="1"/>
  <c r="N1546" i="1" l="1"/>
  <c r="L1545" i="1"/>
  <c r="O1545" i="1" s="1"/>
  <c r="P1545" i="1" s="1"/>
  <c r="X1545" i="1" s="1"/>
  <c r="B1545" i="1" s="1"/>
  <c r="G1545" i="1"/>
  <c r="D1546" i="1"/>
  <c r="F1546" i="1" s="1"/>
  <c r="U1546" i="1"/>
  <c r="W1546" i="1" s="1"/>
  <c r="A1599" i="1"/>
  <c r="Q1599" i="1" s="1"/>
  <c r="R1599" i="1" s="1"/>
  <c r="S1599" i="1" s="1"/>
  <c r="H1598" i="1"/>
  <c r="T1920" i="1"/>
  <c r="Z1598" i="1"/>
  <c r="C1598" i="1"/>
  <c r="M1547" i="1"/>
  <c r="J1547" i="1"/>
  <c r="K1547" i="1" s="1"/>
  <c r="E1547" i="1" s="1"/>
  <c r="I1548" i="1"/>
  <c r="N1547" i="1" l="1"/>
  <c r="L1546" i="1"/>
  <c r="O1546" i="1" s="1"/>
  <c r="P1546" i="1" s="1"/>
  <c r="X1546" i="1" s="1"/>
  <c r="B1546" i="1" s="1"/>
  <c r="D1547" i="1"/>
  <c r="F1547" i="1" s="1"/>
  <c r="G1546" i="1"/>
  <c r="Z1599" i="1"/>
  <c r="C1599" i="1"/>
  <c r="A1600" i="1"/>
  <c r="Q1600" i="1" s="1"/>
  <c r="R1600" i="1" s="1"/>
  <c r="S1600" i="1" s="1"/>
  <c r="H1599" i="1"/>
  <c r="J1548" i="1"/>
  <c r="K1548" i="1" s="1"/>
  <c r="E1548" i="1" s="1"/>
  <c r="M1548" i="1"/>
  <c r="I1549" i="1"/>
  <c r="U1547" i="1"/>
  <c r="W1547" i="1" s="1"/>
  <c r="T1921" i="1"/>
  <c r="N1548" i="1" l="1"/>
  <c r="N1549" i="1" s="1"/>
  <c r="L1547" i="1"/>
  <c r="O1547" i="1" s="1"/>
  <c r="P1547" i="1" s="1"/>
  <c r="X1547" i="1" s="1"/>
  <c r="B1547" i="1" s="1"/>
  <c r="G1547" i="1"/>
  <c r="D1548" i="1"/>
  <c r="F1548" i="1" s="1"/>
  <c r="U1548" i="1"/>
  <c r="W1548" i="1" s="1"/>
  <c r="T1922" i="1"/>
  <c r="Z1600" i="1"/>
  <c r="C1600" i="1"/>
  <c r="J1549" i="1"/>
  <c r="K1549" i="1" s="1"/>
  <c r="E1549" i="1" s="1"/>
  <c r="M1549" i="1"/>
  <c r="I1550" i="1"/>
  <c r="H1600" i="1"/>
  <c r="A1601" i="1"/>
  <c r="Q1601" i="1" s="1"/>
  <c r="R1601" i="1" s="1"/>
  <c r="S1601" i="1" s="1"/>
  <c r="L1548" i="1" l="1"/>
  <c r="O1548" i="1" s="1"/>
  <c r="P1548" i="1" s="1"/>
  <c r="X1548" i="1" s="1"/>
  <c r="B1548" i="1" s="1"/>
  <c r="G1548" i="1"/>
  <c r="D1549" i="1"/>
  <c r="F1549" i="1" s="1"/>
  <c r="A1602" i="1"/>
  <c r="Q1602" i="1" s="1"/>
  <c r="R1602" i="1" s="1"/>
  <c r="S1602" i="1" s="1"/>
  <c r="H1601" i="1"/>
  <c r="T1923" i="1"/>
  <c r="Z1601" i="1"/>
  <c r="C1601" i="1"/>
  <c r="U1549" i="1"/>
  <c r="W1549" i="1" s="1"/>
  <c r="J1550" i="1"/>
  <c r="K1550" i="1" s="1"/>
  <c r="E1550" i="1" s="1"/>
  <c r="M1550" i="1"/>
  <c r="N1550" i="1" s="1"/>
  <c r="I1551" i="1"/>
  <c r="L1549" i="1" l="1"/>
  <c r="O1549" i="1" s="1"/>
  <c r="P1549" i="1" s="1"/>
  <c r="X1549" i="1" s="1"/>
  <c r="B1549" i="1" s="1"/>
  <c r="D1550" i="1"/>
  <c r="F1550" i="1" s="1"/>
  <c r="G1549" i="1"/>
  <c r="M1551" i="1"/>
  <c r="N1551" i="1" s="1"/>
  <c r="J1551" i="1"/>
  <c r="K1551" i="1" s="1"/>
  <c r="E1551" i="1" s="1"/>
  <c r="I1552" i="1"/>
  <c r="T1924" i="1"/>
  <c r="Z1602" i="1"/>
  <c r="C1602" i="1"/>
  <c r="U1550" i="1"/>
  <c r="W1550" i="1" s="1"/>
  <c r="A1603" i="1"/>
  <c r="Q1603" i="1" s="1"/>
  <c r="R1603" i="1" s="1"/>
  <c r="S1603" i="1" s="1"/>
  <c r="H1602" i="1"/>
  <c r="L1550" i="1" l="1"/>
  <c r="O1550" i="1" s="1"/>
  <c r="P1550" i="1" s="1"/>
  <c r="X1550" i="1" s="1"/>
  <c r="B1550" i="1" s="1"/>
  <c r="G1550" i="1"/>
  <c r="D1551" i="1"/>
  <c r="F1551" i="1" s="1"/>
  <c r="C1603" i="1"/>
  <c r="Z1603" i="1"/>
  <c r="T1925" i="1"/>
  <c r="U1551" i="1"/>
  <c r="W1551" i="1" s="1"/>
  <c r="A1604" i="1"/>
  <c r="Q1604" i="1" s="1"/>
  <c r="R1604" i="1" s="1"/>
  <c r="S1604" i="1" s="1"/>
  <c r="H1603" i="1"/>
  <c r="J1552" i="1"/>
  <c r="K1552" i="1" s="1"/>
  <c r="E1552" i="1" s="1"/>
  <c r="M1552" i="1"/>
  <c r="N1552" i="1" s="1"/>
  <c r="I1553" i="1"/>
  <c r="G1551" i="1" l="1"/>
  <c r="L1551" i="1"/>
  <c r="O1551" i="1" s="1"/>
  <c r="P1551" i="1" s="1"/>
  <c r="X1551" i="1" s="1"/>
  <c r="B1551" i="1" s="1"/>
  <c r="D1552" i="1"/>
  <c r="F1552" i="1" s="1"/>
  <c r="U1552" i="1"/>
  <c r="W1552" i="1" s="1"/>
  <c r="Z1604" i="1"/>
  <c r="C1604" i="1"/>
  <c r="T1926" i="1"/>
  <c r="J1553" i="1"/>
  <c r="K1553" i="1" s="1"/>
  <c r="E1553" i="1" s="1"/>
  <c r="M1553" i="1"/>
  <c r="N1553" i="1" s="1"/>
  <c r="I1554" i="1"/>
  <c r="H1604" i="1"/>
  <c r="A1605" i="1"/>
  <c r="Q1605" i="1" s="1"/>
  <c r="R1605" i="1" s="1"/>
  <c r="S1605" i="1" s="1"/>
  <c r="L1552" i="1" l="1"/>
  <c r="O1552" i="1" s="1"/>
  <c r="P1552" i="1" s="1"/>
  <c r="X1552" i="1" s="1"/>
  <c r="B1552" i="1" s="1"/>
  <c r="D1553" i="1"/>
  <c r="F1553" i="1" s="1"/>
  <c r="G1552" i="1"/>
  <c r="U1553" i="1"/>
  <c r="W1553" i="1" s="1"/>
  <c r="T1927" i="1"/>
  <c r="A1606" i="1"/>
  <c r="Q1606" i="1" s="1"/>
  <c r="R1606" i="1" s="1"/>
  <c r="S1606" i="1" s="1"/>
  <c r="H1605" i="1"/>
  <c r="Z1605" i="1"/>
  <c r="C1605" i="1"/>
  <c r="J1554" i="1"/>
  <c r="K1554" i="1" s="1"/>
  <c r="E1554" i="1" s="1"/>
  <c r="M1554" i="1"/>
  <c r="N1554" i="1" s="1"/>
  <c r="I1555" i="1"/>
  <c r="L1553" i="1" l="1"/>
  <c r="O1553" i="1" s="1"/>
  <c r="P1553" i="1" s="1"/>
  <c r="X1553" i="1" s="1"/>
  <c r="B1553" i="1" s="1"/>
  <c r="D1554" i="1"/>
  <c r="F1554" i="1" s="1"/>
  <c r="G1553" i="1"/>
  <c r="U1554" i="1"/>
  <c r="W1554" i="1" s="1"/>
  <c r="Z1606" i="1"/>
  <c r="C1606" i="1"/>
  <c r="T1928" i="1"/>
  <c r="M1555" i="1"/>
  <c r="N1555" i="1" s="1"/>
  <c r="J1555" i="1"/>
  <c r="K1555" i="1" s="1"/>
  <c r="E1555" i="1" s="1"/>
  <c r="I1556" i="1"/>
  <c r="A1607" i="1"/>
  <c r="Q1607" i="1" s="1"/>
  <c r="R1607" i="1" s="1"/>
  <c r="S1607" i="1" s="1"/>
  <c r="H1606" i="1"/>
  <c r="L1554" i="1" l="1"/>
  <c r="O1554" i="1" s="1"/>
  <c r="P1554" i="1" s="1"/>
  <c r="X1554" i="1" s="1"/>
  <c r="B1554" i="1" s="1"/>
  <c r="D1555" i="1"/>
  <c r="F1555" i="1" s="1"/>
  <c r="G1554" i="1"/>
  <c r="U1555" i="1"/>
  <c r="W1555" i="1" s="1"/>
  <c r="T1929" i="1"/>
  <c r="Z1607" i="1"/>
  <c r="C1607" i="1"/>
  <c r="A1608" i="1"/>
  <c r="Q1608" i="1" s="1"/>
  <c r="R1608" i="1" s="1"/>
  <c r="S1608" i="1" s="1"/>
  <c r="H1607" i="1"/>
  <c r="J1556" i="1"/>
  <c r="K1556" i="1" s="1"/>
  <c r="E1556" i="1" s="1"/>
  <c r="M1556" i="1"/>
  <c r="N1556" i="1" s="1"/>
  <c r="I1557" i="1"/>
  <c r="L1555" i="1" l="1"/>
  <c r="O1555" i="1" s="1"/>
  <c r="P1555" i="1" s="1"/>
  <c r="X1555" i="1" s="1"/>
  <c r="B1555" i="1" s="1"/>
  <c r="G1555" i="1"/>
  <c r="D1556" i="1"/>
  <c r="F1556" i="1" s="1"/>
  <c r="U1556" i="1"/>
  <c r="W1556" i="1" s="1"/>
  <c r="J1557" i="1"/>
  <c r="K1557" i="1" s="1"/>
  <c r="E1557" i="1" s="1"/>
  <c r="M1557" i="1"/>
  <c r="N1557" i="1" s="1"/>
  <c r="I1558" i="1"/>
  <c r="T1930" i="1"/>
  <c r="Z1608" i="1"/>
  <c r="C1608" i="1"/>
  <c r="A1609" i="1"/>
  <c r="Q1609" i="1" s="1"/>
  <c r="R1609" i="1" s="1"/>
  <c r="S1609" i="1" s="1"/>
  <c r="H1608" i="1"/>
  <c r="L1556" i="1" l="1"/>
  <c r="O1556" i="1" s="1"/>
  <c r="P1556" i="1" s="1"/>
  <c r="X1556" i="1" s="1"/>
  <c r="B1556" i="1" s="1"/>
  <c r="D1557" i="1"/>
  <c r="F1557" i="1" s="1"/>
  <c r="G1556" i="1"/>
  <c r="T1931" i="1"/>
  <c r="Z1609" i="1"/>
  <c r="C1609" i="1"/>
  <c r="J1558" i="1"/>
  <c r="K1558" i="1" s="1"/>
  <c r="E1558" i="1" s="1"/>
  <c r="M1558" i="1"/>
  <c r="N1558" i="1" s="1"/>
  <c r="I1559" i="1"/>
  <c r="A1610" i="1"/>
  <c r="Q1610" i="1" s="1"/>
  <c r="R1610" i="1" s="1"/>
  <c r="S1610" i="1" s="1"/>
  <c r="H1609" i="1"/>
  <c r="U1557" i="1"/>
  <c r="W1557" i="1" s="1"/>
  <c r="L1557" i="1" l="1"/>
  <c r="O1557" i="1" s="1"/>
  <c r="P1557" i="1" s="1"/>
  <c r="X1557" i="1" s="1"/>
  <c r="B1557" i="1" s="1"/>
  <c r="G1557" i="1"/>
  <c r="D1558" i="1"/>
  <c r="F1558" i="1" s="1"/>
  <c r="Z1610" i="1"/>
  <c r="C1610" i="1"/>
  <c r="H1610" i="1"/>
  <c r="A1611" i="1"/>
  <c r="Q1611" i="1" s="1"/>
  <c r="R1611" i="1" s="1"/>
  <c r="S1611" i="1" s="1"/>
  <c r="M1559" i="1"/>
  <c r="N1559" i="1" s="1"/>
  <c r="J1559" i="1"/>
  <c r="K1559" i="1" s="1"/>
  <c r="E1559" i="1" s="1"/>
  <c r="I1560" i="1"/>
  <c r="T1932" i="1"/>
  <c r="U1558" i="1"/>
  <c r="W1558" i="1" s="1"/>
  <c r="L1558" i="1" l="1"/>
  <c r="O1558" i="1" s="1"/>
  <c r="P1558" i="1" s="1"/>
  <c r="X1558" i="1" s="1"/>
  <c r="B1558" i="1" s="1"/>
  <c r="D1559" i="1"/>
  <c r="F1559" i="1" s="1"/>
  <c r="G1558" i="1"/>
  <c r="U1559" i="1"/>
  <c r="W1559" i="1" s="1"/>
  <c r="Z1611" i="1"/>
  <c r="C1611" i="1"/>
  <c r="T1933" i="1"/>
  <c r="A1612" i="1"/>
  <c r="Q1612" i="1" s="1"/>
  <c r="R1612" i="1" s="1"/>
  <c r="S1612" i="1" s="1"/>
  <c r="H1611" i="1"/>
  <c r="J1560" i="1"/>
  <c r="K1560" i="1" s="1"/>
  <c r="E1560" i="1" s="1"/>
  <c r="M1560" i="1"/>
  <c r="N1560" i="1" s="1"/>
  <c r="I1561" i="1"/>
  <c r="L1559" i="1" l="1"/>
  <c r="O1559" i="1" s="1"/>
  <c r="P1559" i="1" s="1"/>
  <c r="X1559" i="1" s="1"/>
  <c r="B1559" i="1" s="1"/>
  <c r="G1559" i="1"/>
  <c r="D1560" i="1"/>
  <c r="F1560" i="1" s="1"/>
  <c r="U1560" i="1"/>
  <c r="W1560" i="1" s="1"/>
  <c r="T1934" i="1"/>
  <c r="Z1612" i="1"/>
  <c r="C1612" i="1"/>
  <c r="J1561" i="1"/>
  <c r="K1561" i="1" s="1"/>
  <c r="E1561" i="1" s="1"/>
  <c r="M1561" i="1"/>
  <c r="N1561" i="1" s="1"/>
  <c r="I1562" i="1"/>
  <c r="A1613" i="1"/>
  <c r="Q1613" i="1" s="1"/>
  <c r="R1613" i="1" s="1"/>
  <c r="S1613" i="1" s="1"/>
  <c r="H1612" i="1"/>
  <c r="G1560" i="1" l="1"/>
  <c r="L1560" i="1"/>
  <c r="O1560" i="1" s="1"/>
  <c r="P1560" i="1" s="1"/>
  <c r="X1560" i="1" s="1"/>
  <c r="B1560" i="1" s="1"/>
  <c r="D1561" i="1"/>
  <c r="F1561" i="1" s="1"/>
  <c r="J1562" i="1"/>
  <c r="K1562" i="1" s="1"/>
  <c r="E1562" i="1" s="1"/>
  <c r="M1562" i="1"/>
  <c r="N1562" i="1" s="1"/>
  <c r="I1563" i="1"/>
  <c r="T1935" i="1"/>
  <c r="U1561" i="1"/>
  <c r="W1561" i="1" s="1"/>
  <c r="Z1613" i="1"/>
  <c r="C1613" i="1"/>
  <c r="A1614" i="1"/>
  <c r="Q1614" i="1" s="1"/>
  <c r="R1614" i="1" s="1"/>
  <c r="S1614" i="1" s="1"/>
  <c r="H1613" i="1"/>
  <c r="L1561" i="1" l="1"/>
  <c r="O1561" i="1" s="1"/>
  <c r="P1561" i="1" s="1"/>
  <c r="X1561" i="1" s="1"/>
  <c r="B1561" i="1" s="1"/>
  <c r="G1561" i="1"/>
  <c r="D1562" i="1"/>
  <c r="F1562" i="1" s="1"/>
  <c r="Z1614" i="1"/>
  <c r="C1614" i="1"/>
  <c r="T1936" i="1"/>
  <c r="M1563" i="1"/>
  <c r="N1563" i="1" s="1"/>
  <c r="J1563" i="1"/>
  <c r="K1563" i="1" s="1"/>
  <c r="E1563" i="1" s="1"/>
  <c r="I1564" i="1"/>
  <c r="H1614" i="1"/>
  <c r="A1615" i="1"/>
  <c r="Q1615" i="1" s="1"/>
  <c r="R1615" i="1" s="1"/>
  <c r="S1615" i="1" s="1"/>
  <c r="U1562" i="1"/>
  <c r="W1562" i="1" s="1"/>
  <c r="L1562" i="1" l="1"/>
  <c r="O1562" i="1" s="1"/>
  <c r="P1562" i="1" s="1"/>
  <c r="X1562" i="1" s="1"/>
  <c r="B1562" i="1" s="1"/>
  <c r="D1563" i="1"/>
  <c r="F1563" i="1" s="1"/>
  <c r="G1562" i="1"/>
  <c r="A1616" i="1"/>
  <c r="Q1616" i="1" s="1"/>
  <c r="R1616" i="1" s="1"/>
  <c r="S1616" i="1" s="1"/>
  <c r="H1615" i="1"/>
  <c r="Z1615" i="1"/>
  <c r="C1615" i="1"/>
  <c r="J1564" i="1"/>
  <c r="K1564" i="1" s="1"/>
  <c r="E1564" i="1" s="1"/>
  <c r="M1564" i="1"/>
  <c r="N1564" i="1" s="1"/>
  <c r="I1565" i="1"/>
  <c r="U1563" i="1"/>
  <c r="W1563" i="1" s="1"/>
  <c r="T1937" i="1"/>
  <c r="L1563" i="1" l="1"/>
  <c r="O1563" i="1" s="1"/>
  <c r="P1563" i="1" s="1"/>
  <c r="X1563" i="1" s="1"/>
  <c r="B1563" i="1" s="1"/>
  <c r="G1563" i="1"/>
  <c r="D1564" i="1"/>
  <c r="F1564" i="1" s="1"/>
  <c r="U1564" i="1"/>
  <c r="W1564" i="1" s="1"/>
  <c r="Z1616" i="1"/>
  <c r="C1616" i="1"/>
  <c r="T1938" i="1"/>
  <c r="J1565" i="1"/>
  <c r="K1565" i="1" s="1"/>
  <c r="E1565" i="1" s="1"/>
  <c r="M1565" i="1"/>
  <c r="N1565" i="1" s="1"/>
  <c r="I1566" i="1"/>
  <c r="A1617" i="1"/>
  <c r="Q1617" i="1" s="1"/>
  <c r="R1617" i="1" s="1"/>
  <c r="S1617" i="1" s="1"/>
  <c r="H1616" i="1"/>
  <c r="L1564" i="1" l="1"/>
  <c r="O1564" i="1" s="1"/>
  <c r="P1564" i="1" s="1"/>
  <c r="X1564" i="1" s="1"/>
  <c r="B1564" i="1" s="1"/>
  <c r="G1564" i="1"/>
  <c r="D1565" i="1"/>
  <c r="F1565" i="1" s="1"/>
  <c r="U1565" i="1"/>
  <c r="W1565" i="1" s="1"/>
  <c r="J1566" i="1"/>
  <c r="K1566" i="1" s="1"/>
  <c r="E1566" i="1" s="1"/>
  <c r="M1566" i="1"/>
  <c r="N1566" i="1" s="1"/>
  <c r="I1567" i="1"/>
  <c r="C1617" i="1"/>
  <c r="Z1617" i="1"/>
  <c r="T1939" i="1"/>
  <c r="A1618" i="1"/>
  <c r="Q1618" i="1" s="1"/>
  <c r="R1618" i="1" s="1"/>
  <c r="S1618" i="1" s="1"/>
  <c r="H1617" i="1"/>
  <c r="L1565" i="1" l="1"/>
  <c r="O1565" i="1" s="1"/>
  <c r="P1565" i="1" s="1"/>
  <c r="X1565" i="1" s="1"/>
  <c r="B1565" i="1" s="1"/>
  <c r="D1566" i="1"/>
  <c r="F1566" i="1" s="1"/>
  <c r="G1565" i="1"/>
  <c r="U1566" i="1"/>
  <c r="W1566" i="1" s="1"/>
  <c r="T1940" i="1"/>
  <c r="Z1618" i="1"/>
  <c r="C1618" i="1"/>
  <c r="J1567" i="1"/>
  <c r="K1567" i="1" s="1"/>
  <c r="E1567" i="1" s="1"/>
  <c r="I1568" i="1"/>
  <c r="H1618" i="1"/>
  <c r="A1619" i="1"/>
  <c r="Q1619" i="1" s="1"/>
  <c r="R1619" i="1" s="1"/>
  <c r="S1619" i="1" s="1"/>
  <c r="L1566" i="1" l="1"/>
  <c r="O1566" i="1" s="1"/>
  <c r="P1566" i="1" s="1"/>
  <c r="X1566" i="1" s="1"/>
  <c r="B1566" i="1" s="1"/>
  <c r="G1566" i="1"/>
  <c r="D1567" i="1"/>
  <c r="F1567" i="1" s="1"/>
  <c r="Z1619" i="1"/>
  <c r="C1619" i="1"/>
  <c r="U1567" i="1"/>
  <c r="W1567" i="1" s="1"/>
  <c r="T1941" i="1"/>
  <c r="A1620" i="1"/>
  <c r="Q1620" i="1" s="1"/>
  <c r="R1620" i="1" s="1"/>
  <c r="S1620" i="1" s="1"/>
  <c r="H1619" i="1"/>
  <c r="J1568" i="1"/>
  <c r="K1568" i="1" s="1"/>
  <c r="E1568" i="1" s="1"/>
  <c r="I1569" i="1"/>
  <c r="M1567" i="1" l="1"/>
  <c r="N1567" i="1" s="1"/>
  <c r="N1568" i="1" s="1"/>
  <c r="G1567" i="1"/>
  <c r="D1568" i="1"/>
  <c r="F1568" i="1" s="1"/>
  <c r="L1567" i="1"/>
  <c r="Z1620" i="1"/>
  <c r="C1620" i="1"/>
  <c r="J1569" i="1"/>
  <c r="K1569" i="1" s="1"/>
  <c r="E1569" i="1" s="1"/>
  <c r="I1570" i="1"/>
  <c r="A1621" i="1"/>
  <c r="Q1621" i="1" s="1"/>
  <c r="R1621" i="1" s="1"/>
  <c r="S1621" i="1" s="1"/>
  <c r="H1620" i="1"/>
  <c r="U1568" i="1"/>
  <c r="W1568" i="1" s="1"/>
  <c r="T1942" i="1"/>
  <c r="O1567" i="1" l="1"/>
  <c r="P1567" i="1" s="1"/>
  <c r="X1567" i="1" s="1"/>
  <c r="B1567" i="1" s="1"/>
  <c r="L1568" i="1"/>
  <c r="O1568" i="1" s="1"/>
  <c r="P1568" i="1" s="1"/>
  <c r="X1568" i="1" s="1"/>
  <c r="B1568" i="1" s="1"/>
  <c r="M1568" i="1"/>
  <c r="M1569" i="1" s="1"/>
  <c r="M1570" i="1" s="1"/>
  <c r="D1569" i="1"/>
  <c r="F1569" i="1" s="1"/>
  <c r="G1568" i="1"/>
  <c r="N1569" i="1"/>
  <c r="U1569" i="1"/>
  <c r="W1569" i="1" s="1"/>
  <c r="Z1621" i="1"/>
  <c r="C1621" i="1"/>
  <c r="A1622" i="1"/>
  <c r="Q1622" i="1" s="1"/>
  <c r="R1622" i="1" s="1"/>
  <c r="S1622" i="1" s="1"/>
  <c r="H1621" i="1"/>
  <c r="T1943" i="1"/>
  <c r="J1570" i="1"/>
  <c r="K1570" i="1" s="1"/>
  <c r="E1570" i="1" s="1"/>
  <c r="I1571" i="1"/>
  <c r="N1570" i="1" l="1"/>
  <c r="G1569" i="1"/>
  <c r="D1570" i="1"/>
  <c r="F1570" i="1" s="1"/>
  <c r="L1569" i="1"/>
  <c r="O1569" i="1" s="1"/>
  <c r="P1569" i="1" s="1"/>
  <c r="X1569" i="1" s="1"/>
  <c r="B1569" i="1" s="1"/>
  <c r="U1570" i="1"/>
  <c r="W1570" i="1" s="1"/>
  <c r="H1622" i="1"/>
  <c r="A1623" i="1"/>
  <c r="Q1623" i="1" s="1"/>
  <c r="R1623" i="1" s="1"/>
  <c r="S1623" i="1" s="1"/>
  <c r="J1571" i="1"/>
  <c r="K1571" i="1" s="1"/>
  <c r="E1571" i="1" s="1"/>
  <c r="M1571" i="1"/>
  <c r="I1572" i="1"/>
  <c r="T1944" i="1"/>
  <c r="Z1622" i="1"/>
  <c r="C1622" i="1"/>
  <c r="N1571" i="1" l="1"/>
  <c r="L1570" i="1"/>
  <c r="O1570" i="1" s="1"/>
  <c r="P1570" i="1" s="1"/>
  <c r="X1570" i="1" s="1"/>
  <c r="B1570" i="1" s="1"/>
  <c r="G1570" i="1"/>
  <c r="D1571" i="1"/>
  <c r="F1571" i="1" s="1"/>
  <c r="J1572" i="1"/>
  <c r="K1572" i="1" s="1"/>
  <c r="E1572" i="1" s="1"/>
  <c r="M1572" i="1"/>
  <c r="I1573" i="1"/>
  <c r="U1571" i="1"/>
  <c r="W1571" i="1" s="1"/>
  <c r="Z1623" i="1"/>
  <c r="C1623" i="1"/>
  <c r="T1945" i="1"/>
  <c r="A1624" i="1"/>
  <c r="Q1624" i="1" s="1"/>
  <c r="R1624" i="1" s="1"/>
  <c r="S1624" i="1" s="1"/>
  <c r="H1623" i="1"/>
  <c r="N1572" i="1" l="1"/>
  <c r="G1571" i="1"/>
  <c r="D1572" i="1"/>
  <c r="F1572" i="1" s="1"/>
  <c r="L1571" i="1"/>
  <c r="O1571" i="1" s="1"/>
  <c r="P1571" i="1" s="1"/>
  <c r="X1571" i="1" s="1"/>
  <c r="B1571" i="1" s="1"/>
  <c r="Z1624" i="1"/>
  <c r="C1624" i="1"/>
  <c r="M1573" i="1"/>
  <c r="J1573" i="1"/>
  <c r="K1573" i="1" s="1"/>
  <c r="E1573" i="1" s="1"/>
  <c r="I1574" i="1"/>
  <c r="A1625" i="1"/>
  <c r="Q1625" i="1" s="1"/>
  <c r="R1625" i="1" s="1"/>
  <c r="S1625" i="1" s="1"/>
  <c r="H1624" i="1"/>
  <c r="U1572" i="1"/>
  <c r="W1572" i="1" s="1"/>
  <c r="T1946" i="1"/>
  <c r="L1572" i="1" l="1"/>
  <c r="O1572" i="1" s="1"/>
  <c r="P1572" i="1" s="1"/>
  <c r="X1572" i="1" s="1"/>
  <c r="B1572" i="1" s="1"/>
  <c r="N1573" i="1"/>
  <c r="D1573" i="1"/>
  <c r="F1573" i="1" s="1"/>
  <c r="G1572" i="1"/>
  <c r="J1574" i="1"/>
  <c r="K1574" i="1" s="1"/>
  <c r="E1574" i="1" s="1"/>
  <c r="M1574" i="1"/>
  <c r="I1575" i="1"/>
  <c r="U1573" i="1"/>
  <c r="W1573" i="1" s="1"/>
  <c r="C1625" i="1"/>
  <c r="Z1625" i="1"/>
  <c r="A1626" i="1"/>
  <c r="Q1626" i="1" s="1"/>
  <c r="R1626" i="1" s="1"/>
  <c r="S1626" i="1" s="1"/>
  <c r="H1625" i="1"/>
  <c r="T1947" i="1"/>
  <c r="N1574" i="1" l="1"/>
  <c r="L1573" i="1"/>
  <c r="O1573" i="1" s="1"/>
  <c r="P1573" i="1" s="1"/>
  <c r="X1573" i="1" s="1"/>
  <c r="B1573" i="1" s="1"/>
  <c r="D1574" i="1"/>
  <c r="F1574" i="1" s="1"/>
  <c r="G1573" i="1"/>
  <c r="H1626" i="1"/>
  <c r="A1627" i="1"/>
  <c r="Q1627" i="1" s="1"/>
  <c r="R1627" i="1" s="1"/>
  <c r="S1627" i="1" s="1"/>
  <c r="J1575" i="1"/>
  <c r="K1575" i="1" s="1"/>
  <c r="E1575" i="1" s="1"/>
  <c r="M1575" i="1"/>
  <c r="I1576" i="1"/>
  <c r="Z1626" i="1"/>
  <c r="C1626" i="1"/>
  <c r="T1948" i="1"/>
  <c r="U1574" i="1"/>
  <c r="W1574" i="1" s="1"/>
  <c r="N1575" i="1" l="1"/>
  <c r="N1576" i="1" s="1"/>
  <c r="L1574" i="1"/>
  <c r="O1574" i="1" s="1"/>
  <c r="P1574" i="1" s="1"/>
  <c r="X1574" i="1" s="1"/>
  <c r="B1574" i="1" s="1"/>
  <c r="D1575" i="1"/>
  <c r="F1575" i="1" s="1"/>
  <c r="G1574" i="1"/>
  <c r="U1575" i="1"/>
  <c r="W1575" i="1" s="1"/>
  <c r="Z1627" i="1"/>
  <c r="C1627" i="1"/>
  <c r="T1949" i="1"/>
  <c r="J1576" i="1"/>
  <c r="K1576" i="1" s="1"/>
  <c r="E1576" i="1" s="1"/>
  <c r="M1576" i="1"/>
  <c r="I1577" i="1"/>
  <c r="A1628" i="1"/>
  <c r="Q1628" i="1" s="1"/>
  <c r="R1628" i="1" s="1"/>
  <c r="S1628" i="1" s="1"/>
  <c r="H1627" i="1"/>
  <c r="L1575" i="1" l="1"/>
  <c r="O1575" i="1" s="1"/>
  <c r="P1575" i="1" s="1"/>
  <c r="X1575" i="1" s="1"/>
  <c r="B1575" i="1" s="1"/>
  <c r="G1575" i="1"/>
  <c r="D1576" i="1"/>
  <c r="F1576" i="1" s="1"/>
  <c r="Z1628" i="1"/>
  <c r="C1628" i="1"/>
  <c r="A1629" i="1"/>
  <c r="Q1629" i="1" s="1"/>
  <c r="R1629" i="1" s="1"/>
  <c r="S1629" i="1" s="1"/>
  <c r="H1628" i="1"/>
  <c r="U1576" i="1"/>
  <c r="W1576" i="1" s="1"/>
  <c r="M1577" i="1"/>
  <c r="N1577" i="1"/>
  <c r="J1577" i="1"/>
  <c r="K1577" i="1" s="1"/>
  <c r="E1577" i="1" s="1"/>
  <c r="I1578" i="1"/>
  <c r="T1950" i="1"/>
  <c r="L1576" i="1" l="1"/>
  <c r="O1576" i="1" s="1"/>
  <c r="P1576" i="1" s="1"/>
  <c r="X1576" i="1" s="1"/>
  <c r="B1576" i="1" s="1"/>
  <c r="G1576" i="1"/>
  <c r="D1577" i="1"/>
  <c r="F1577" i="1" s="1"/>
  <c r="J1578" i="1"/>
  <c r="K1578" i="1" s="1"/>
  <c r="E1578" i="1" s="1"/>
  <c r="M1578" i="1"/>
  <c r="N1578" i="1" s="1"/>
  <c r="I1579" i="1"/>
  <c r="Z1629" i="1"/>
  <c r="C1629" i="1"/>
  <c r="U1577" i="1"/>
  <c r="W1577" i="1" s="1"/>
  <c r="T1951" i="1"/>
  <c r="A1630" i="1"/>
  <c r="Q1630" i="1" s="1"/>
  <c r="R1630" i="1" s="1"/>
  <c r="S1630" i="1" s="1"/>
  <c r="H1629" i="1"/>
  <c r="L1577" i="1" l="1"/>
  <c r="O1577" i="1" s="1"/>
  <c r="P1577" i="1" s="1"/>
  <c r="X1577" i="1" s="1"/>
  <c r="B1577" i="1" s="1"/>
  <c r="G1577" i="1"/>
  <c r="D1578" i="1"/>
  <c r="F1578" i="1" s="1"/>
  <c r="J1579" i="1"/>
  <c r="K1579" i="1" s="1"/>
  <c r="E1579" i="1" s="1"/>
  <c r="M1579" i="1"/>
  <c r="N1579" i="1" s="1"/>
  <c r="I1580" i="1"/>
  <c r="H1630" i="1"/>
  <c r="A1631" i="1"/>
  <c r="Q1631" i="1" s="1"/>
  <c r="R1631" i="1" s="1"/>
  <c r="S1631" i="1" s="1"/>
  <c r="Z1630" i="1"/>
  <c r="C1630" i="1"/>
  <c r="U1578" i="1"/>
  <c r="W1578" i="1" s="1"/>
  <c r="T1952" i="1"/>
  <c r="L1578" i="1" l="1"/>
  <c r="O1578" i="1" s="1"/>
  <c r="P1578" i="1" s="1"/>
  <c r="X1578" i="1" s="1"/>
  <c r="B1578" i="1" s="1"/>
  <c r="D1579" i="1"/>
  <c r="F1579" i="1" s="1"/>
  <c r="G1578" i="1"/>
  <c r="T1953" i="1"/>
  <c r="Z1631" i="1"/>
  <c r="C1631" i="1"/>
  <c r="U1579" i="1"/>
  <c r="W1579" i="1" s="1"/>
  <c r="A1632" i="1"/>
  <c r="Q1632" i="1" s="1"/>
  <c r="R1632" i="1" s="1"/>
  <c r="S1632" i="1" s="1"/>
  <c r="H1631" i="1"/>
  <c r="J1580" i="1"/>
  <c r="K1580" i="1" s="1"/>
  <c r="E1580" i="1" s="1"/>
  <c r="M1580" i="1"/>
  <c r="N1580" i="1" s="1"/>
  <c r="I1581" i="1"/>
  <c r="L1579" i="1" l="1"/>
  <c r="O1579" i="1" s="1"/>
  <c r="P1579" i="1" s="1"/>
  <c r="X1579" i="1" s="1"/>
  <c r="B1579" i="1" s="1"/>
  <c r="D1580" i="1"/>
  <c r="F1580" i="1" s="1"/>
  <c r="G1579" i="1"/>
  <c r="U1580" i="1"/>
  <c r="W1580" i="1" s="1"/>
  <c r="Z1632" i="1"/>
  <c r="C1632" i="1"/>
  <c r="M1581" i="1"/>
  <c r="N1581" i="1" s="1"/>
  <c r="J1581" i="1"/>
  <c r="K1581" i="1" s="1"/>
  <c r="E1581" i="1" s="1"/>
  <c r="I1582" i="1"/>
  <c r="A1633" i="1"/>
  <c r="Q1633" i="1" s="1"/>
  <c r="R1633" i="1" s="1"/>
  <c r="S1633" i="1" s="1"/>
  <c r="H1632" i="1"/>
  <c r="T1954" i="1"/>
  <c r="L1580" i="1" l="1"/>
  <c r="O1580" i="1" s="1"/>
  <c r="P1580" i="1" s="1"/>
  <c r="X1580" i="1" s="1"/>
  <c r="B1580" i="1" s="1"/>
  <c r="G1580" i="1"/>
  <c r="D1581" i="1"/>
  <c r="F1581" i="1" s="1"/>
  <c r="C1633" i="1"/>
  <c r="Z1633" i="1"/>
  <c r="U1581" i="1"/>
  <c r="W1581" i="1" s="1"/>
  <c r="A1634" i="1"/>
  <c r="Q1634" i="1" s="1"/>
  <c r="R1634" i="1" s="1"/>
  <c r="S1634" i="1" s="1"/>
  <c r="H1633" i="1"/>
  <c r="T1955" i="1"/>
  <c r="J1582" i="1"/>
  <c r="K1582" i="1" s="1"/>
  <c r="E1582" i="1" s="1"/>
  <c r="M1582" i="1"/>
  <c r="N1582" i="1" s="1"/>
  <c r="I1583" i="1"/>
  <c r="G1581" i="1" l="1"/>
  <c r="L1581" i="1"/>
  <c r="O1581" i="1" s="1"/>
  <c r="P1581" i="1" s="1"/>
  <c r="X1581" i="1" s="1"/>
  <c r="B1581" i="1" s="1"/>
  <c r="D1582" i="1"/>
  <c r="F1582" i="1" s="1"/>
  <c r="U1582" i="1"/>
  <c r="W1582" i="1" s="1"/>
  <c r="H1634" i="1"/>
  <c r="A1635" i="1"/>
  <c r="Q1635" i="1" s="1"/>
  <c r="R1635" i="1" s="1"/>
  <c r="S1635" i="1" s="1"/>
  <c r="J1583" i="1"/>
  <c r="K1583" i="1" s="1"/>
  <c r="E1583" i="1" s="1"/>
  <c r="M1583" i="1"/>
  <c r="N1583" i="1" s="1"/>
  <c r="I1584" i="1"/>
  <c r="T1956" i="1"/>
  <c r="Z1634" i="1"/>
  <c r="C1634" i="1"/>
  <c r="L1582" i="1" l="1"/>
  <c r="O1582" i="1" s="1"/>
  <c r="P1582" i="1" s="1"/>
  <c r="X1582" i="1" s="1"/>
  <c r="B1582" i="1" s="1"/>
  <c r="D1583" i="1"/>
  <c r="F1583" i="1" s="1"/>
  <c r="G1582" i="1"/>
  <c r="T1957" i="1"/>
  <c r="J1584" i="1"/>
  <c r="K1584" i="1" s="1"/>
  <c r="E1584" i="1" s="1"/>
  <c r="M1584" i="1"/>
  <c r="N1584" i="1" s="1"/>
  <c r="I1585" i="1"/>
  <c r="A1636" i="1"/>
  <c r="Q1636" i="1" s="1"/>
  <c r="R1636" i="1" s="1"/>
  <c r="S1636" i="1" s="1"/>
  <c r="H1635" i="1"/>
  <c r="U1583" i="1"/>
  <c r="W1583" i="1" s="1"/>
  <c r="Z1635" i="1"/>
  <c r="C1635" i="1"/>
  <c r="L1583" i="1" l="1"/>
  <c r="O1583" i="1" s="1"/>
  <c r="P1583" i="1" s="1"/>
  <c r="X1583" i="1" s="1"/>
  <c r="B1583" i="1" s="1"/>
  <c r="G1583" i="1"/>
  <c r="D1584" i="1"/>
  <c r="F1584" i="1" s="1"/>
  <c r="Z1636" i="1"/>
  <c r="C1636" i="1"/>
  <c r="A1637" i="1"/>
  <c r="Q1637" i="1" s="1"/>
  <c r="R1637" i="1" s="1"/>
  <c r="S1637" i="1" s="1"/>
  <c r="H1636" i="1"/>
  <c r="M1585" i="1"/>
  <c r="N1585" i="1" s="1"/>
  <c r="J1585" i="1"/>
  <c r="K1585" i="1" s="1"/>
  <c r="E1585" i="1" s="1"/>
  <c r="I1586" i="1"/>
  <c r="U1584" i="1"/>
  <c r="W1584" i="1" s="1"/>
  <c r="T1958" i="1"/>
  <c r="L1584" i="1" l="1"/>
  <c r="O1584" i="1" s="1"/>
  <c r="P1584" i="1" s="1"/>
  <c r="X1584" i="1" s="1"/>
  <c r="B1584" i="1" s="1"/>
  <c r="G1584" i="1"/>
  <c r="D1585" i="1"/>
  <c r="F1585" i="1" s="1"/>
  <c r="U1585" i="1"/>
  <c r="W1585" i="1" s="1"/>
  <c r="Z1637" i="1"/>
  <c r="C1637" i="1"/>
  <c r="J1586" i="1"/>
  <c r="K1586" i="1" s="1"/>
  <c r="E1586" i="1" s="1"/>
  <c r="M1586" i="1"/>
  <c r="N1586" i="1" s="1"/>
  <c r="I1587" i="1"/>
  <c r="T1959" i="1"/>
  <c r="A1638" i="1"/>
  <c r="Q1638" i="1" s="1"/>
  <c r="R1638" i="1" s="1"/>
  <c r="S1638" i="1" s="1"/>
  <c r="H1637" i="1"/>
  <c r="L1585" i="1" l="1"/>
  <c r="O1585" i="1" s="1"/>
  <c r="P1585" i="1" s="1"/>
  <c r="X1585" i="1" s="1"/>
  <c r="B1585" i="1" s="1"/>
  <c r="G1585" i="1"/>
  <c r="D1586" i="1"/>
  <c r="F1586" i="1" s="1"/>
  <c r="T1960" i="1"/>
  <c r="Z1638" i="1"/>
  <c r="C1638" i="1"/>
  <c r="J1587" i="1"/>
  <c r="K1587" i="1" s="1"/>
  <c r="E1587" i="1" s="1"/>
  <c r="M1587" i="1"/>
  <c r="N1587" i="1" s="1"/>
  <c r="I1588" i="1"/>
  <c r="H1638" i="1"/>
  <c r="A1639" i="1"/>
  <c r="Q1639" i="1" s="1"/>
  <c r="R1639" i="1" s="1"/>
  <c r="S1639" i="1" s="1"/>
  <c r="U1586" i="1"/>
  <c r="W1586" i="1" s="1"/>
  <c r="L1586" i="1" l="1"/>
  <c r="O1586" i="1" s="1"/>
  <c r="P1586" i="1" s="1"/>
  <c r="X1586" i="1" s="1"/>
  <c r="B1586" i="1" s="1"/>
  <c r="G1586" i="1"/>
  <c r="D1587" i="1"/>
  <c r="F1587" i="1" s="1"/>
  <c r="Z1639" i="1"/>
  <c r="C1639" i="1"/>
  <c r="A1640" i="1"/>
  <c r="Q1640" i="1" s="1"/>
  <c r="R1640" i="1" s="1"/>
  <c r="S1640" i="1" s="1"/>
  <c r="H1639" i="1"/>
  <c r="J1588" i="1"/>
  <c r="K1588" i="1" s="1"/>
  <c r="E1588" i="1" s="1"/>
  <c r="M1588" i="1"/>
  <c r="N1588" i="1" s="1"/>
  <c r="I1589" i="1"/>
  <c r="U1587" i="1"/>
  <c r="W1587" i="1" s="1"/>
  <c r="T1961" i="1"/>
  <c r="L1587" i="1" l="1"/>
  <c r="O1587" i="1" s="1"/>
  <c r="P1587" i="1" s="1"/>
  <c r="X1587" i="1" s="1"/>
  <c r="B1587" i="1" s="1"/>
  <c r="D1588" i="1"/>
  <c r="F1588" i="1" s="1"/>
  <c r="G1587" i="1"/>
  <c r="U1588" i="1"/>
  <c r="W1588" i="1" s="1"/>
  <c r="Z1640" i="1"/>
  <c r="C1640" i="1"/>
  <c r="T1962" i="1"/>
  <c r="M1589" i="1"/>
  <c r="N1589" i="1" s="1"/>
  <c r="J1589" i="1"/>
  <c r="K1589" i="1" s="1"/>
  <c r="E1589" i="1" s="1"/>
  <c r="I1590" i="1"/>
  <c r="A1641" i="1"/>
  <c r="Q1641" i="1" s="1"/>
  <c r="R1641" i="1" s="1"/>
  <c r="S1641" i="1" s="1"/>
  <c r="H1640" i="1"/>
  <c r="L1588" i="1" l="1"/>
  <c r="O1588" i="1" s="1"/>
  <c r="P1588" i="1" s="1"/>
  <c r="X1588" i="1" s="1"/>
  <c r="B1588" i="1" s="1"/>
  <c r="G1588" i="1"/>
  <c r="D1589" i="1"/>
  <c r="F1589" i="1" s="1"/>
  <c r="U1589" i="1"/>
  <c r="W1589" i="1" s="1"/>
  <c r="T1963" i="1"/>
  <c r="C1641" i="1"/>
  <c r="Z1641" i="1"/>
  <c r="A1642" i="1"/>
  <c r="Q1642" i="1" s="1"/>
  <c r="R1642" i="1" s="1"/>
  <c r="S1642" i="1" s="1"/>
  <c r="H1641" i="1"/>
  <c r="J1590" i="1"/>
  <c r="K1590" i="1" s="1"/>
  <c r="E1590" i="1" s="1"/>
  <c r="M1590" i="1"/>
  <c r="N1590" i="1" s="1"/>
  <c r="I1591" i="1"/>
  <c r="L1589" i="1" l="1"/>
  <c r="O1589" i="1" s="1"/>
  <c r="P1589" i="1" s="1"/>
  <c r="X1589" i="1" s="1"/>
  <c r="B1589" i="1" s="1"/>
  <c r="G1589" i="1"/>
  <c r="D1590" i="1"/>
  <c r="F1590" i="1" s="1"/>
  <c r="U1590" i="1"/>
  <c r="W1590" i="1" s="1"/>
  <c r="T1964" i="1"/>
  <c r="Z1642" i="1"/>
  <c r="C1642" i="1"/>
  <c r="J1591" i="1"/>
  <c r="K1591" i="1" s="1"/>
  <c r="E1591" i="1" s="1"/>
  <c r="M1591" i="1"/>
  <c r="N1591" i="1" s="1"/>
  <c r="I1592" i="1"/>
  <c r="H1642" i="1"/>
  <c r="A1643" i="1"/>
  <c r="Q1643" i="1" s="1"/>
  <c r="R1643" i="1" s="1"/>
  <c r="S1643" i="1" s="1"/>
  <c r="L1590" i="1" l="1"/>
  <c r="O1590" i="1" s="1"/>
  <c r="P1590" i="1" s="1"/>
  <c r="X1590" i="1" s="1"/>
  <c r="B1590" i="1" s="1"/>
  <c r="D1591" i="1"/>
  <c r="F1591" i="1" s="1"/>
  <c r="G1590" i="1"/>
  <c r="Z1643" i="1"/>
  <c r="C1643" i="1"/>
  <c r="U1591" i="1"/>
  <c r="W1591" i="1" s="1"/>
  <c r="T1965" i="1"/>
  <c r="A1644" i="1"/>
  <c r="Q1644" i="1" s="1"/>
  <c r="R1644" i="1" s="1"/>
  <c r="S1644" i="1" s="1"/>
  <c r="H1643" i="1"/>
  <c r="J1592" i="1"/>
  <c r="K1592" i="1" s="1"/>
  <c r="E1592" i="1" s="1"/>
  <c r="M1592" i="1"/>
  <c r="N1592" i="1" s="1"/>
  <c r="I1593" i="1"/>
  <c r="G1591" i="1" l="1"/>
  <c r="D1592" i="1"/>
  <c r="F1592" i="1" s="1"/>
  <c r="L1591" i="1"/>
  <c r="O1591" i="1" s="1"/>
  <c r="P1591" i="1" s="1"/>
  <c r="X1591" i="1" s="1"/>
  <c r="B1591" i="1" s="1"/>
  <c r="Z1644" i="1"/>
  <c r="C1644" i="1"/>
  <c r="T1966" i="1"/>
  <c r="M1593" i="1"/>
  <c r="N1593" i="1" s="1"/>
  <c r="J1593" i="1"/>
  <c r="K1593" i="1" s="1"/>
  <c r="E1593" i="1" s="1"/>
  <c r="I1594" i="1"/>
  <c r="A1645" i="1"/>
  <c r="Q1645" i="1" s="1"/>
  <c r="R1645" i="1" s="1"/>
  <c r="S1645" i="1" s="1"/>
  <c r="H1644" i="1"/>
  <c r="U1592" i="1"/>
  <c r="W1592" i="1" s="1"/>
  <c r="L1592" i="1" l="1"/>
  <c r="O1592" i="1" s="1"/>
  <c r="P1592" i="1" s="1"/>
  <c r="X1592" i="1" s="1"/>
  <c r="B1592" i="1" s="1"/>
  <c r="D1593" i="1"/>
  <c r="F1593" i="1" s="1"/>
  <c r="G1592" i="1"/>
  <c r="Z1645" i="1"/>
  <c r="C1645" i="1"/>
  <c r="A1646" i="1"/>
  <c r="Q1646" i="1" s="1"/>
  <c r="R1646" i="1" s="1"/>
  <c r="S1646" i="1" s="1"/>
  <c r="H1645" i="1"/>
  <c r="J1594" i="1"/>
  <c r="K1594" i="1" s="1"/>
  <c r="E1594" i="1" s="1"/>
  <c r="M1594" i="1"/>
  <c r="N1594" i="1" s="1"/>
  <c r="I1595" i="1"/>
  <c r="U1593" i="1"/>
  <c r="W1593" i="1" s="1"/>
  <c r="T1967" i="1"/>
  <c r="L1593" i="1" l="1"/>
  <c r="O1593" i="1" s="1"/>
  <c r="P1593" i="1" s="1"/>
  <c r="X1593" i="1" s="1"/>
  <c r="B1593" i="1" s="1"/>
  <c r="G1593" i="1"/>
  <c r="D1594" i="1"/>
  <c r="F1594" i="1" s="1"/>
  <c r="U1594" i="1"/>
  <c r="W1594" i="1" s="1"/>
  <c r="T1968" i="1"/>
  <c r="J1595" i="1"/>
  <c r="K1595" i="1" s="1"/>
  <c r="E1595" i="1" s="1"/>
  <c r="I1596" i="1"/>
  <c r="Z1646" i="1"/>
  <c r="C1646" i="1"/>
  <c r="H1646" i="1"/>
  <c r="A1647" i="1"/>
  <c r="Q1647" i="1" s="1"/>
  <c r="R1647" i="1" s="1"/>
  <c r="S1647" i="1" s="1"/>
  <c r="L1594" i="1" l="1"/>
  <c r="O1594" i="1" s="1"/>
  <c r="P1594" i="1" s="1"/>
  <c r="X1594" i="1" s="1"/>
  <c r="B1594" i="1" s="1"/>
  <c r="G1594" i="1"/>
  <c r="D1595" i="1"/>
  <c r="F1595" i="1" s="1"/>
  <c r="H1647" i="1"/>
  <c r="A1648" i="1"/>
  <c r="Q1648" i="1" s="1"/>
  <c r="R1648" i="1" s="1"/>
  <c r="S1648" i="1" s="1"/>
  <c r="J1596" i="1"/>
  <c r="K1596" i="1" s="1"/>
  <c r="E1596" i="1" s="1"/>
  <c r="I1597" i="1"/>
  <c r="T1969" i="1"/>
  <c r="Z1647" i="1"/>
  <c r="C1647" i="1"/>
  <c r="U1595" i="1"/>
  <c r="W1595" i="1" s="1"/>
  <c r="L1595" i="1" l="1"/>
  <c r="M1595" i="1"/>
  <c r="N1595" i="1" s="1"/>
  <c r="G1595" i="1"/>
  <c r="D1596" i="1"/>
  <c r="F1596" i="1" s="1"/>
  <c r="Z1648" i="1"/>
  <c r="C1648" i="1"/>
  <c r="U1596" i="1"/>
  <c r="W1596" i="1" s="1"/>
  <c r="T1970" i="1"/>
  <c r="H1648" i="1"/>
  <c r="A1649" i="1"/>
  <c r="Q1649" i="1" s="1"/>
  <c r="R1649" i="1" s="1"/>
  <c r="S1649" i="1" s="1"/>
  <c r="J1597" i="1"/>
  <c r="K1597" i="1" s="1"/>
  <c r="E1597" i="1" s="1"/>
  <c r="I1598" i="1"/>
  <c r="M1596" i="1" l="1"/>
  <c r="N1596" i="1" s="1"/>
  <c r="O1595" i="1"/>
  <c r="P1595" i="1" s="1"/>
  <c r="X1595" i="1" s="1"/>
  <c r="B1595" i="1" s="1"/>
  <c r="G1596" i="1"/>
  <c r="D1597" i="1"/>
  <c r="F1597" i="1" s="1"/>
  <c r="L1596" i="1"/>
  <c r="U1597" i="1"/>
  <c r="W1597" i="1" s="1"/>
  <c r="A1650" i="1"/>
  <c r="Q1650" i="1" s="1"/>
  <c r="R1650" i="1" s="1"/>
  <c r="S1650" i="1" s="1"/>
  <c r="H1649" i="1"/>
  <c r="Z1649" i="1"/>
  <c r="C1649" i="1"/>
  <c r="T1971" i="1"/>
  <c r="J1598" i="1"/>
  <c r="K1598" i="1" s="1"/>
  <c r="E1598" i="1" s="1"/>
  <c r="I1599" i="1"/>
  <c r="O1596" i="1" l="1"/>
  <c r="P1596" i="1" s="1"/>
  <c r="X1596" i="1" s="1"/>
  <c r="B1596" i="1" s="1"/>
  <c r="M1597" i="1"/>
  <c r="N1597" i="1" s="1"/>
  <c r="L1597" i="1"/>
  <c r="D1598" i="1"/>
  <c r="F1598" i="1" s="1"/>
  <c r="G1597" i="1"/>
  <c r="T1972" i="1"/>
  <c r="Z1650" i="1"/>
  <c r="C1650" i="1"/>
  <c r="J1599" i="1"/>
  <c r="K1599" i="1" s="1"/>
  <c r="E1599" i="1" s="1"/>
  <c r="I1600" i="1"/>
  <c r="A1651" i="1"/>
  <c r="Q1651" i="1" s="1"/>
  <c r="R1651" i="1" s="1"/>
  <c r="S1651" i="1" s="1"/>
  <c r="H1650" i="1"/>
  <c r="U1598" i="1"/>
  <c r="W1598" i="1" s="1"/>
  <c r="O1597" i="1" l="1"/>
  <c r="P1597" i="1" s="1"/>
  <c r="X1597" i="1" s="1"/>
  <c r="B1597" i="1" s="1"/>
  <c r="M1598" i="1"/>
  <c r="M1599" i="1" s="1"/>
  <c r="M1600" i="1" s="1"/>
  <c r="N1598" i="1"/>
  <c r="N1599" i="1" s="1"/>
  <c r="L1598" i="1"/>
  <c r="G1598" i="1"/>
  <c r="D1599" i="1"/>
  <c r="F1599" i="1" s="1"/>
  <c r="U1599" i="1"/>
  <c r="W1599" i="1" s="1"/>
  <c r="A1652" i="1"/>
  <c r="Q1652" i="1" s="1"/>
  <c r="R1652" i="1" s="1"/>
  <c r="S1652" i="1" s="1"/>
  <c r="H1651" i="1"/>
  <c r="J1600" i="1"/>
  <c r="K1600" i="1" s="1"/>
  <c r="E1600" i="1" s="1"/>
  <c r="I1601" i="1"/>
  <c r="Z1651" i="1"/>
  <c r="C1651" i="1"/>
  <c r="T1973" i="1"/>
  <c r="O1598" i="1" l="1"/>
  <c r="P1598" i="1" s="1"/>
  <c r="X1598" i="1" s="1"/>
  <c r="B1598" i="1" s="1"/>
  <c r="N1600" i="1"/>
  <c r="L1599" i="1"/>
  <c r="O1599" i="1" s="1"/>
  <c r="P1599" i="1" s="1"/>
  <c r="X1599" i="1" s="1"/>
  <c r="B1599" i="1" s="1"/>
  <c r="G1599" i="1"/>
  <c r="D1600" i="1"/>
  <c r="F1600" i="1" s="1"/>
  <c r="U1600" i="1"/>
  <c r="W1600" i="1" s="1"/>
  <c r="Z1652" i="1"/>
  <c r="C1652" i="1"/>
  <c r="H1652" i="1"/>
  <c r="A1653" i="1"/>
  <c r="Q1653" i="1" s="1"/>
  <c r="R1653" i="1" s="1"/>
  <c r="S1653" i="1" s="1"/>
  <c r="T1974" i="1"/>
  <c r="M1601" i="1"/>
  <c r="J1601" i="1"/>
  <c r="K1601" i="1" s="1"/>
  <c r="E1601" i="1" s="1"/>
  <c r="I1602" i="1"/>
  <c r="N1601" i="1" l="1"/>
  <c r="L1600" i="1"/>
  <c r="O1600" i="1" s="1"/>
  <c r="P1600" i="1" s="1"/>
  <c r="X1600" i="1" s="1"/>
  <c r="B1600" i="1" s="1"/>
  <c r="D1601" i="1"/>
  <c r="F1601" i="1" s="1"/>
  <c r="G1600" i="1"/>
  <c r="A1654" i="1"/>
  <c r="Q1654" i="1" s="1"/>
  <c r="R1654" i="1" s="1"/>
  <c r="S1654" i="1" s="1"/>
  <c r="H1653" i="1"/>
  <c r="Z1653" i="1"/>
  <c r="C1653" i="1"/>
  <c r="J1602" i="1"/>
  <c r="K1602" i="1" s="1"/>
  <c r="E1602" i="1" s="1"/>
  <c r="M1602" i="1"/>
  <c r="I1603" i="1"/>
  <c r="T1975" i="1"/>
  <c r="U1601" i="1"/>
  <c r="W1601" i="1" s="1"/>
  <c r="N1602" i="1" l="1"/>
  <c r="L1601" i="1"/>
  <c r="O1601" i="1" s="1"/>
  <c r="P1601" i="1" s="1"/>
  <c r="X1601" i="1" s="1"/>
  <c r="B1601" i="1" s="1"/>
  <c r="D1602" i="1"/>
  <c r="F1602" i="1" s="1"/>
  <c r="G1601" i="1"/>
  <c r="U1602" i="1"/>
  <c r="W1602" i="1" s="1"/>
  <c r="T1976" i="1"/>
  <c r="J1603" i="1"/>
  <c r="K1603" i="1" s="1"/>
  <c r="E1603" i="1" s="1"/>
  <c r="M1603" i="1"/>
  <c r="I1604" i="1"/>
  <c r="Z1654" i="1"/>
  <c r="C1654" i="1"/>
  <c r="A1655" i="1"/>
  <c r="Q1655" i="1" s="1"/>
  <c r="R1655" i="1" s="1"/>
  <c r="S1655" i="1" s="1"/>
  <c r="H1654" i="1"/>
  <c r="N1603" i="1" l="1"/>
  <c r="L1602" i="1"/>
  <c r="O1602" i="1" s="1"/>
  <c r="P1602" i="1" s="1"/>
  <c r="X1602" i="1" s="1"/>
  <c r="B1602" i="1" s="1"/>
  <c r="G1602" i="1"/>
  <c r="D1603" i="1"/>
  <c r="F1603" i="1" s="1"/>
  <c r="A1656" i="1"/>
  <c r="Q1656" i="1" s="1"/>
  <c r="R1656" i="1" s="1"/>
  <c r="S1656" i="1" s="1"/>
  <c r="H1655" i="1"/>
  <c r="J1604" i="1"/>
  <c r="K1604" i="1" s="1"/>
  <c r="E1604" i="1" s="1"/>
  <c r="M1604" i="1"/>
  <c r="I1605" i="1"/>
  <c r="C1655" i="1"/>
  <c r="Z1655" i="1"/>
  <c r="T1977" i="1"/>
  <c r="U1603" i="1"/>
  <c r="W1603" i="1" s="1"/>
  <c r="N1604" i="1" l="1"/>
  <c r="L1603" i="1"/>
  <c r="O1603" i="1" s="1"/>
  <c r="P1603" i="1" s="1"/>
  <c r="X1603" i="1" s="1"/>
  <c r="B1603" i="1" s="1"/>
  <c r="G1603" i="1"/>
  <c r="D1604" i="1"/>
  <c r="F1604" i="1" s="1"/>
  <c r="U1604" i="1"/>
  <c r="W1604" i="1" s="1"/>
  <c r="T1978" i="1"/>
  <c r="M1605" i="1"/>
  <c r="J1605" i="1"/>
  <c r="K1605" i="1" s="1"/>
  <c r="E1605" i="1" s="1"/>
  <c r="I1606" i="1"/>
  <c r="Z1656" i="1"/>
  <c r="C1656" i="1"/>
  <c r="H1656" i="1"/>
  <c r="A1657" i="1"/>
  <c r="Q1657" i="1" s="1"/>
  <c r="R1657" i="1" s="1"/>
  <c r="S1657" i="1" s="1"/>
  <c r="N1605" i="1" l="1"/>
  <c r="L1604" i="1"/>
  <c r="O1604" i="1" s="1"/>
  <c r="P1604" i="1" s="1"/>
  <c r="X1604" i="1" s="1"/>
  <c r="B1604" i="1" s="1"/>
  <c r="D1605" i="1"/>
  <c r="F1605" i="1" s="1"/>
  <c r="G1604" i="1"/>
  <c r="U1605" i="1"/>
  <c r="W1605" i="1" s="1"/>
  <c r="A1658" i="1"/>
  <c r="Q1658" i="1" s="1"/>
  <c r="R1658" i="1" s="1"/>
  <c r="S1658" i="1" s="1"/>
  <c r="H1657" i="1"/>
  <c r="T1979" i="1"/>
  <c r="Z1657" i="1"/>
  <c r="C1657" i="1"/>
  <c r="J1606" i="1"/>
  <c r="K1606" i="1" s="1"/>
  <c r="E1606" i="1" s="1"/>
  <c r="M1606" i="1"/>
  <c r="I1607" i="1"/>
  <c r="N1606" i="1" l="1"/>
  <c r="L1605" i="1"/>
  <c r="O1605" i="1" s="1"/>
  <c r="P1605" i="1" s="1"/>
  <c r="X1605" i="1" s="1"/>
  <c r="B1605" i="1" s="1"/>
  <c r="G1605" i="1"/>
  <c r="D1606" i="1"/>
  <c r="F1606" i="1" s="1"/>
  <c r="Z1658" i="1"/>
  <c r="C1658" i="1"/>
  <c r="J1607" i="1"/>
  <c r="K1607" i="1" s="1"/>
  <c r="E1607" i="1" s="1"/>
  <c r="M1607" i="1"/>
  <c r="N1607" i="1" s="1"/>
  <c r="I1608" i="1"/>
  <c r="A1659" i="1"/>
  <c r="Q1659" i="1" s="1"/>
  <c r="R1659" i="1" s="1"/>
  <c r="S1659" i="1" s="1"/>
  <c r="H1658" i="1"/>
  <c r="U1606" i="1"/>
  <c r="W1606" i="1" s="1"/>
  <c r="T1980" i="1"/>
  <c r="L1606" i="1" l="1"/>
  <c r="O1606" i="1" s="1"/>
  <c r="P1606" i="1" s="1"/>
  <c r="X1606" i="1" s="1"/>
  <c r="B1606" i="1" s="1"/>
  <c r="G1606" i="1"/>
  <c r="D1607" i="1"/>
  <c r="F1607" i="1" s="1"/>
  <c r="J1608" i="1"/>
  <c r="K1608" i="1" s="1"/>
  <c r="E1608" i="1" s="1"/>
  <c r="M1608" i="1"/>
  <c r="N1608" i="1" s="1"/>
  <c r="I1609" i="1"/>
  <c r="Z1659" i="1"/>
  <c r="C1659" i="1"/>
  <c r="U1607" i="1"/>
  <c r="W1607" i="1" s="1"/>
  <c r="T1981" i="1"/>
  <c r="A1660" i="1"/>
  <c r="Q1660" i="1" s="1"/>
  <c r="R1660" i="1" s="1"/>
  <c r="S1660" i="1" s="1"/>
  <c r="H1659" i="1"/>
  <c r="L1607" i="1" l="1"/>
  <c r="O1607" i="1" s="1"/>
  <c r="P1607" i="1" s="1"/>
  <c r="X1607" i="1" s="1"/>
  <c r="B1607" i="1" s="1"/>
  <c r="G1607" i="1"/>
  <c r="D1608" i="1"/>
  <c r="F1608" i="1" s="1"/>
  <c r="T1982" i="1"/>
  <c r="J1609" i="1"/>
  <c r="K1609" i="1" s="1"/>
  <c r="E1609" i="1" s="1"/>
  <c r="M1609" i="1"/>
  <c r="N1609" i="1" s="1"/>
  <c r="I1610" i="1"/>
  <c r="Z1660" i="1"/>
  <c r="C1660" i="1"/>
  <c r="H1660" i="1"/>
  <c r="A1661" i="1"/>
  <c r="Q1661" i="1" s="1"/>
  <c r="R1661" i="1" s="1"/>
  <c r="S1661" i="1" s="1"/>
  <c r="U1608" i="1"/>
  <c r="W1608" i="1" s="1"/>
  <c r="L1608" i="1" l="1"/>
  <c r="O1608" i="1" s="1"/>
  <c r="P1608" i="1" s="1"/>
  <c r="X1608" i="1" s="1"/>
  <c r="B1608" i="1" s="1"/>
  <c r="G1608" i="1"/>
  <c r="D1609" i="1"/>
  <c r="F1609" i="1" s="1"/>
  <c r="Z1661" i="1"/>
  <c r="C1661" i="1"/>
  <c r="J1610" i="1"/>
  <c r="K1610" i="1" s="1"/>
  <c r="E1610" i="1" s="1"/>
  <c r="M1610" i="1"/>
  <c r="N1610" i="1" s="1"/>
  <c r="I1611" i="1"/>
  <c r="A1662" i="1"/>
  <c r="Q1662" i="1" s="1"/>
  <c r="R1662" i="1" s="1"/>
  <c r="S1662" i="1" s="1"/>
  <c r="H1661" i="1"/>
  <c r="U1609" i="1"/>
  <c r="W1609" i="1" s="1"/>
  <c r="T1983" i="1"/>
  <c r="L1609" i="1" l="1"/>
  <c r="O1609" i="1" s="1"/>
  <c r="P1609" i="1" s="1"/>
  <c r="X1609" i="1" s="1"/>
  <c r="B1609" i="1" s="1"/>
  <c r="G1609" i="1"/>
  <c r="D1610" i="1"/>
  <c r="F1610" i="1" s="1"/>
  <c r="M1611" i="1"/>
  <c r="N1611" i="1" s="1"/>
  <c r="J1611" i="1"/>
  <c r="K1611" i="1" s="1"/>
  <c r="E1611" i="1" s="1"/>
  <c r="I1612" i="1"/>
  <c r="Z1662" i="1"/>
  <c r="C1662" i="1"/>
  <c r="U1610" i="1"/>
  <c r="W1610" i="1" s="1"/>
  <c r="A1663" i="1"/>
  <c r="Q1663" i="1" s="1"/>
  <c r="R1663" i="1" s="1"/>
  <c r="S1663" i="1" s="1"/>
  <c r="H1662" i="1"/>
  <c r="T1984" i="1"/>
  <c r="G1610" i="1" l="1"/>
  <c r="L1610" i="1"/>
  <c r="O1610" i="1" s="1"/>
  <c r="P1610" i="1" s="1"/>
  <c r="X1610" i="1" s="1"/>
  <c r="B1610" i="1" s="1"/>
  <c r="D1611" i="1"/>
  <c r="F1611" i="1" s="1"/>
  <c r="A1664" i="1"/>
  <c r="Q1664" i="1" s="1"/>
  <c r="R1664" i="1" s="1"/>
  <c r="S1664" i="1" s="1"/>
  <c r="H1663" i="1"/>
  <c r="J1612" i="1"/>
  <c r="K1612" i="1" s="1"/>
  <c r="E1612" i="1" s="1"/>
  <c r="M1612" i="1"/>
  <c r="N1612" i="1" s="1"/>
  <c r="I1613" i="1"/>
  <c r="U1611" i="1"/>
  <c r="W1611" i="1" s="1"/>
  <c r="T1985" i="1"/>
  <c r="C1663" i="1"/>
  <c r="Z1663" i="1"/>
  <c r="D1612" i="1" l="1"/>
  <c r="F1612" i="1" s="1"/>
  <c r="G1611" i="1"/>
  <c r="L1611" i="1"/>
  <c r="O1611" i="1" s="1"/>
  <c r="P1611" i="1" s="1"/>
  <c r="X1611" i="1" s="1"/>
  <c r="B1611" i="1" s="1"/>
  <c r="U1612" i="1"/>
  <c r="W1612" i="1" s="1"/>
  <c r="H1664" i="1"/>
  <c r="A1665" i="1"/>
  <c r="Q1665" i="1" s="1"/>
  <c r="R1665" i="1" s="1"/>
  <c r="S1665" i="1" s="1"/>
  <c r="T1986" i="1"/>
  <c r="J1613" i="1"/>
  <c r="K1613" i="1" s="1"/>
  <c r="E1613" i="1" s="1"/>
  <c r="M1613" i="1"/>
  <c r="N1613" i="1" s="1"/>
  <c r="I1614" i="1"/>
  <c r="Z1664" i="1"/>
  <c r="C1664" i="1"/>
  <c r="L1612" i="1" l="1"/>
  <c r="O1612" i="1" s="1"/>
  <c r="P1612" i="1" s="1"/>
  <c r="X1612" i="1" s="1"/>
  <c r="B1612" i="1" s="1"/>
  <c r="G1612" i="1"/>
  <c r="D1613" i="1"/>
  <c r="F1613" i="1" s="1"/>
  <c r="J1614" i="1"/>
  <c r="K1614" i="1" s="1"/>
  <c r="E1614" i="1" s="1"/>
  <c r="M1614" i="1"/>
  <c r="N1614" i="1" s="1"/>
  <c r="I1615" i="1"/>
  <c r="T1987" i="1"/>
  <c r="A1666" i="1"/>
  <c r="Q1666" i="1" s="1"/>
  <c r="R1666" i="1" s="1"/>
  <c r="S1666" i="1" s="1"/>
  <c r="H1665" i="1"/>
  <c r="U1613" i="1"/>
  <c r="W1613" i="1" s="1"/>
  <c r="Z1665" i="1"/>
  <c r="C1665" i="1"/>
  <c r="G1613" i="1" l="1"/>
  <c r="D1614" i="1"/>
  <c r="F1614" i="1" s="1"/>
  <c r="L1613" i="1"/>
  <c r="O1613" i="1" s="1"/>
  <c r="P1613" i="1" s="1"/>
  <c r="X1613" i="1" s="1"/>
  <c r="B1613" i="1" s="1"/>
  <c r="T1988" i="1"/>
  <c r="A1667" i="1"/>
  <c r="Q1667" i="1" s="1"/>
  <c r="R1667" i="1" s="1"/>
  <c r="S1667" i="1" s="1"/>
  <c r="H1666" i="1"/>
  <c r="M1615" i="1"/>
  <c r="N1615" i="1" s="1"/>
  <c r="J1615" i="1"/>
  <c r="K1615" i="1" s="1"/>
  <c r="E1615" i="1" s="1"/>
  <c r="I1616" i="1"/>
  <c r="U1614" i="1"/>
  <c r="W1614" i="1" s="1"/>
  <c r="Z1666" i="1"/>
  <c r="C1666" i="1"/>
  <c r="L1614" i="1" l="1"/>
  <c r="O1614" i="1" s="1"/>
  <c r="P1614" i="1" s="1"/>
  <c r="X1614" i="1" s="1"/>
  <c r="B1614" i="1" s="1"/>
  <c r="G1614" i="1"/>
  <c r="D1615" i="1"/>
  <c r="F1615" i="1" s="1"/>
  <c r="J1616" i="1"/>
  <c r="K1616" i="1" s="1"/>
  <c r="E1616" i="1" s="1"/>
  <c r="M1616" i="1"/>
  <c r="N1616" i="1" s="1"/>
  <c r="I1617" i="1"/>
  <c r="A1668" i="1"/>
  <c r="Q1668" i="1" s="1"/>
  <c r="R1668" i="1" s="1"/>
  <c r="S1668" i="1" s="1"/>
  <c r="H1667" i="1"/>
  <c r="U1615" i="1"/>
  <c r="W1615" i="1" s="1"/>
  <c r="T1989" i="1"/>
  <c r="Z1667" i="1"/>
  <c r="C1667" i="1"/>
  <c r="L1615" i="1" l="1"/>
  <c r="O1615" i="1" s="1"/>
  <c r="P1615" i="1" s="1"/>
  <c r="X1615" i="1" s="1"/>
  <c r="B1615" i="1" s="1"/>
  <c r="G1615" i="1"/>
  <c r="D1616" i="1"/>
  <c r="F1616" i="1" s="1"/>
  <c r="T1990" i="1"/>
  <c r="J1617" i="1"/>
  <c r="K1617" i="1" s="1"/>
  <c r="E1617" i="1" s="1"/>
  <c r="M1617" i="1"/>
  <c r="N1617" i="1" s="1"/>
  <c r="I1618" i="1"/>
  <c r="U1616" i="1"/>
  <c r="W1616" i="1" s="1"/>
  <c r="Z1668" i="1"/>
  <c r="C1668" i="1"/>
  <c r="H1668" i="1"/>
  <c r="A1669" i="1"/>
  <c r="Q1669" i="1" s="1"/>
  <c r="R1669" i="1" s="1"/>
  <c r="S1669" i="1" s="1"/>
  <c r="L1616" i="1" l="1"/>
  <c r="O1616" i="1" s="1"/>
  <c r="P1616" i="1" s="1"/>
  <c r="X1616" i="1" s="1"/>
  <c r="B1616" i="1" s="1"/>
  <c r="G1616" i="1"/>
  <c r="D1617" i="1"/>
  <c r="F1617" i="1" s="1"/>
  <c r="A1670" i="1"/>
  <c r="Q1670" i="1" s="1"/>
  <c r="R1670" i="1" s="1"/>
  <c r="S1670" i="1" s="1"/>
  <c r="H1669" i="1"/>
  <c r="Z1669" i="1"/>
  <c r="C1669" i="1"/>
  <c r="J1618" i="1"/>
  <c r="K1618" i="1" s="1"/>
  <c r="E1618" i="1" s="1"/>
  <c r="M1618" i="1"/>
  <c r="N1618" i="1" s="1"/>
  <c r="I1619" i="1"/>
  <c r="T1991" i="1"/>
  <c r="U1617" i="1"/>
  <c r="W1617" i="1" s="1"/>
  <c r="G1617" i="1" l="1"/>
  <c r="L1617" i="1"/>
  <c r="O1617" i="1" s="1"/>
  <c r="P1617" i="1" s="1"/>
  <c r="X1617" i="1" s="1"/>
  <c r="B1617" i="1" s="1"/>
  <c r="D1618" i="1"/>
  <c r="F1618" i="1" s="1"/>
  <c r="U1618" i="1"/>
  <c r="W1618" i="1" s="1"/>
  <c r="T1992" i="1"/>
  <c r="Z1670" i="1"/>
  <c r="C1670" i="1"/>
  <c r="M1619" i="1"/>
  <c r="N1619" i="1" s="1"/>
  <c r="J1619" i="1"/>
  <c r="K1619" i="1" s="1"/>
  <c r="E1619" i="1" s="1"/>
  <c r="I1620" i="1"/>
  <c r="A1671" i="1"/>
  <c r="Q1671" i="1" s="1"/>
  <c r="R1671" i="1" s="1"/>
  <c r="S1671" i="1" s="1"/>
  <c r="H1670" i="1"/>
  <c r="G1618" i="1" l="1"/>
  <c r="L1618" i="1"/>
  <c r="O1618" i="1" s="1"/>
  <c r="P1618" i="1" s="1"/>
  <c r="X1618" i="1" s="1"/>
  <c r="B1618" i="1" s="1"/>
  <c r="D1619" i="1"/>
  <c r="F1619" i="1" s="1"/>
  <c r="J1620" i="1"/>
  <c r="K1620" i="1" s="1"/>
  <c r="E1620" i="1" s="1"/>
  <c r="M1620" i="1"/>
  <c r="N1620" i="1" s="1"/>
  <c r="I1621" i="1"/>
  <c r="T1993" i="1"/>
  <c r="U1619" i="1"/>
  <c r="W1619" i="1" s="1"/>
  <c r="C1671" i="1"/>
  <c r="Z1671" i="1"/>
  <c r="A1672" i="1"/>
  <c r="Q1672" i="1" s="1"/>
  <c r="R1672" i="1" s="1"/>
  <c r="S1672" i="1" s="1"/>
  <c r="H1671" i="1"/>
  <c r="G1619" i="1" l="1"/>
  <c r="L1619" i="1"/>
  <c r="O1619" i="1" s="1"/>
  <c r="P1619" i="1" s="1"/>
  <c r="X1619" i="1" s="1"/>
  <c r="B1619" i="1" s="1"/>
  <c r="D1620" i="1"/>
  <c r="F1620" i="1" s="1"/>
  <c r="H1672" i="1"/>
  <c r="A1673" i="1"/>
  <c r="Q1673" i="1" s="1"/>
  <c r="R1673" i="1" s="1"/>
  <c r="S1673" i="1" s="1"/>
  <c r="J1621" i="1"/>
  <c r="K1621" i="1" s="1"/>
  <c r="E1621" i="1" s="1"/>
  <c r="M1621" i="1"/>
  <c r="N1621" i="1" s="1"/>
  <c r="I1622" i="1"/>
  <c r="Z1672" i="1"/>
  <c r="C1672" i="1"/>
  <c r="T1994" i="1"/>
  <c r="U1620" i="1"/>
  <c r="W1620" i="1" s="1"/>
  <c r="L1620" i="1" l="1"/>
  <c r="O1620" i="1" s="1"/>
  <c r="P1620" i="1" s="1"/>
  <c r="X1620" i="1" s="1"/>
  <c r="B1620" i="1" s="1"/>
  <c r="G1620" i="1"/>
  <c r="D1621" i="1"/>
  <c r="F1621" i="1" s="1"/>
  <c r="U1621" i="1"/>
  <c r="W1621" i="1" s="1"/>
  <c r="Z1673" i="1"/>
  <c r="C1673" i="1"/>
  <c r="T1995" i="1"/>
  <c r="A1674" i="1"/>
  <c r="Q1674" i="1" s="1"/>
  <c r="R1674" i="1" s="1"/>
  <c r="S1674" i="1" s="1"/>
  <c r="H1673" i="1"/>
  <c r="J1622" i="1"/>
  <c r="K1622" i="1" s="1"/>
  <c r="E1622" i="1" s="1"/>
  <c r="M1622" i="1"/>
  <c r="N1622" i="1" s="1"/>
  <c r="I1623" i="1"/>
  <c r="L1621" i="1" l="1"/>
  <c r="O1621" i="1" s="1"/>
  <c r="P1621" i="1" s="1"/>
  <c r="X1621" i="1" s="1"/>
  <c r="B1621" i="1" s="1"/>
  <c r="G1621" i="1"/>
  <c r="D1622" i="1"/>
  <c r="F1622" i="1" s="1"/>
  <c r="U1622" i="1"/>
  <c r="W1622" i="1" s="1"/>
  <c r="T1996" i="1"/>
  <c r="Z1674" i="1"/>
  <c r="C1674" i="1"/>
  <c r="M1623" i="1"/>
  <c r="N1623" i="1" s="1"/>
  <c r="J1623" i="1"/>
  <c r="K1623" i="1" s="1"/>
  <c r="E1623" i="1" s="1"/>
  <c r="I1624" i="1"/>
  <c r="A1675" i="1"/>
  <c r="Q1675" i="1" s="1"/>
  <c r="R1675" i="1" s="1"/>
  <c r="S1675" i="1" s="1"/>
  <c r="H1674" i="1"/>
  <c r="L1622" i="1" l="1"/>
  <c r="O1622" i="1" s="1"/>
  <c r="P1622" i="1" s="1"/>
  <c r="X1622" i="1" s="1"/>
  <c r="B1622" i="1" s="1"/>
  <c r="D1623" i="1"/>
  <c r="F1623" i="1" s="1"/>
  <c r="G1622" i="1"/>
  <c r="Z1675" i="1"/>
  <c r="C1675" i="1"/>
  <c r="U1623" i="1"/>
  <c r="W1623" i="1" s="1"/>
  <c r="T1997" i="1"/>
  <c r="A1676" i="1"/>
  <c r="Q1676" i="1" s="1"/>
  <c r="R1676" i="1" s="1"/>
  <c r="S1676" i="1" s="1"/>
  <c r="H1675" i="1"/>
  <c r="J1624" i="1"/>
  <c r="K1624" i="1" s="1"/>
  <c r="E1624" i="1" s="1"/>
  <c r="M1624" i="1"/>
  <c r="N1624" i="1" s="1"/>
  <c r="I1625" i="1"/>
  <c r="G1623" i="1" l="1"/>
  <c r="D1624" i="1"/>
  <c r="F1624" i="1" s="1"/>
  <c r="L1623" i="1"/>
  <c r="O1623" i="1" s="1"/>
  <c r="P1623" i="1" s="1"/>
  <c r="X1623" i="1" s="1"/>
  <c r="B1623" i="1" s="1"/>
  <c r="Z1676" i="1"/>
  <c r="C1676" i="1"/>
  <c r="J1625" i="1"/>
  <c r="K1625" i="1" s="1"/>
  <c r="E1625" i="1" s="1"/>
  <c r="I1626" i="1"/>
  <c r="H1676" i="1"/>
  <c r="A1677" i="1"/>
  <c r="Q1677" i="1" s="1"/>
  <c r="R1677" i="1" s="1"/>
  <c r="S1677" i="1" s="1"/>
  <c r="T1998" i="1"/>
  <c r="U1624" i="1"/>
  <c r="W1624" i="1" s="1"/>
  <c r="L1624" i="1" l="1"/>
  <c r="O1624" i="1" s="1"/>
  <c r="P1624" i="1" s="1"/>
  <c r="X1624" i="1" s="1"/>
  <c r="B1624" i="1" s="1"/>
  <c r="G1624" i="1"/>
  <c r="D1625" i="1"/>
  <c r="F1625" i="1" s="1"/>
  <c r="A1678" i="1"/>
  <c r="Q1678" i="1" s="1"/>
  <c r="R1678" i="1" s="1"/>
  <c r="S1678" i="1" s="1"/>
  <c r="H1677" i="1"/>
  <c r="U1625" i="1"/>
  <c r="W1625" i="1" s="1"/>
  <c r="T1999" i="1"/>
  <c r="Z1677" i="1"/>
  <c r="C1677" i="1"/>
  <c r="J1626" i="1"/>
  <c r="K1626" i="1" s="1"/>
  <c r="E1626" i="1" s="1"/>
  <c r="I1627" i="1"/>
  <c r="M1625" i="1" l="1"/>
  <c r="N1625" i="1" s="1"/>
  <c r="N1626" i="1" s="1"/>
  <c r="L1625" i="1"/>
  <c r="G1625" i="1"/>
  <c r="D1626" i="1"/>
  <c r="F1626" i="1" s="1"/>
  <c r="J1627" i="1"/>
  <c r="K1627" i="1" s="1"/>
  <c r="E1627" i="1" s="1"/>
  <c r="I1628" i="1"/>
  <c r="T2000" i="1"/>
  <c r="A1679" i="1"/>
  <c r="Q1679" i="1" s="1"/>
  <c r="R1679" i="1" s="1"/>
  <c r="S1679" i="1" s="1"/>
  <c r="H1678" i="1"/>
  <c r="U1626" i="1"/>
  <c r="W1626" i="1" s="1"/>
  <c r="Z1678" i="1"/>
  <c r="C1678" i="1"/>
  <c r="M1626" i="1" l="1"/>
  <c r="M1627" i="1" s="1"/>
  <c r="M1628" i="1" s="1"/>
  <c r="O1625" i="1"/>
  <c r="P1625" i="1" s="1"/>
  <c r="X1625" i="1" s="1"/>
  <c r="B1625" i="1" s="1"/>
  <c r="L1626" i="1"/>
  <c r="O1626" i="1" s="1"/>
  <c r="P1626" i="1" s="1"/>
  <c r="X1626" i="1" s="1"/>
  <c r="B1626" i="1" s="1"/>
  <c r="G1626" i="1"/>
  <c r="D1627" i="1"/>
  <c r="F1627" i="1" s="1"/>
  <c r="N1627" i="1"/>
  <c r="C1679" i="1"/>
  <c r="Z1679" i="1"/>
  <c r="J1628" i="1"/>
  <c r="K1628" i="1" s="1"/>
  <c r="E1628" i="1" s="1"/>
  <c r="I1629" i="1"/>
  <c r="U1627" i="1"/>
  <c r="W1627" i="1" s="1"/>
  <c r="A1680" i="1"/>
  <c r="Q1680" i="1" s="1"/>
  <c r="R1680" i="1" s="1"/>
  <c r="S1680" i="1" s="1"/>
  <c r="H1679" i="1"/>
  <c r="T2001" i="1"/>
  <c r="L1627" i="1" l="1"/>
  <c r="O1627" i="1" s="1"/>
  <c r="P1627" i="1" s="1"/>
  <c r="X1627" i="1" s="1"/>
  <c r="B1627" i="1" s="1"/>
  <c r="G1627" i="1"/>
  <c r="N1628" i="1"/>
  <c r="D1628" i="1"/>
  <c r="F1628" i="1" s="1"/>
  <c r="U1628" i="1"/>
  <c r="W1628" i="1" s="1"/>
  <c r="Z1680" i="1"/>
  <c r="C1680" i="1"/>
  <c r="T2002" i="1"/>
  <c r="H1680" i="1"/>
  <c r="A1681" i="1"/>
  <c r="Q1681" i="1" s="1"/>
  <c r="R1681" i="1" s="1"/>
  <c r="S1681" i="1" s="1"/>
  <c r="J1629" i="1"/>
  <c r="K1629" i="1" s="1"/>
  <c r="E1629" i="1" s="1"/>
  <c r="M1629" i="1"/>
  <c r="I1630" i="1"/>
  <c r="N1629" i="1" l="1"/>
  <c r="L1628" i="1"/>
  <c r="O1628" i="1" s="1"/>
  <c r="P1628" i="1" s="1"/>
  <c r="X1628" i="1" s="1"/>
  <c r="B1628" i="1" s="1"/>
  <c r="G1628" i="1"/>
  <c r="D1629" i="1"/>
  <c r="F1629" i="1" s="1"/>
  <c r="Z1681" i="1"/>
  <c r="C1681" i="1"/>
  <c r="T2003" i="1"/>
  <c r="U1629" i="1"/>
  <c r="W1629" i="1" s="1"/>
  <c r="A1682" i="1"/>
  <c r="Q1682" i="1" s="1"/>
  <c r="R1682" i="1" s="1"/>
  <c r="S1682" i="1" s="1"/>
  <c r="H1681" i="1"/>
  <c r="J1630" i="1"/>
  <c r="K1630" i="1" s="1"/>
  <c r="E1630" i="1" s="1"/>
  <c r="M1630" i="1"/>
  <c r="I1631" i="1"/>
  <c r="N1630" i="1" l="1"/>
  <c r="G1629" i="1"/>
  <c r="D1630" i="1"/>
  <c r="F1630" i="1" s="1"/>
  <c r="L1629" i="1"/>
  <c r="O1629" i="1" s="1"/>
  <c r="P1629" i="1" s="1"/>
  <c r="X1629" i="1" s="1"/>
  <c r="B1629" i="1" s="1"/>
  <c r="Z1682" i="1"/>
  <c r="C1682" i="1"/>
  <c r="U1630" i="1"/>
  <c r="W1630" i="1" s="1"/>
  <c r="M1631" i="1"/>
  <c r="J1631" i="1"/>
  <c r="K1631" i="1" s="1"/>
  <c r="E1631" i="1" s="1"/>
  <c r="I1632" i="1"/>
  <c r="A1683" i="1"/>
  <c r="Q1683" i="1" s="1"/>
  <c r="R1683" i="1" s="1"/>
  <c r="S1683" i="1" s="1"/>
  <c r="H1682" i="1"/>
  <c r="T2004" i="1"/>
  <c r="N1631" i="1" l="1"/>
  <c r="L1630" i="1"/>
  <c r="O1630" i="1" s="1"/>
  <c r="P1630" i="1" s="1"/>
  <c r="X1630" i="1" s="1"/>
  <c r="B1630" i="1" s="1"/>
  <c r="G1630" i="1"/>
  <c r="D1631" i="1"/>
  <c r="F1631" i="1" s="1"/>
  <c r="T2005" i="1"/>
  <c r="Z1683" i="1"/>
  <c r="C1683" i="1"/>
  <c r="J1632" i="1"/>
  <c r="K1632" i="1" s="1"/>
  <c r="E1632" i="1" s="1"/>
  <c r="M1632" i="1"/>
  <c r="I1633" i="1"/>
  <c r="A1684" i="1"/>
  <c r="Q1684" i="1" s="1"/>
  <c r="R1684" i="1" s="1"/>
  <c r="S1684" i="1" s="1"/>
  <c r="H1683" i="1"/>
  <c r="U1631" i="1"/>
  <c r="W1631" i="1" s="1"/>
  <c r="N1632" i="1" l="1"/>
  <c r="G1631" i="1"/>
  <c r="L1631" i="1"/>
  <c r="O1631" i="1" s="1"/>
  <c r="P1631" i="1" s="1"/>
  <c r="X1631" i="1" s="1"/>
  <c r="B1631" i="1" s="1"/>
  <c r="D1632" i="1"/>
  <c r="F1632" i="1" s="1"/>
  <c r="H1684" i="1"/>
  <c r="A1685" i="1"/>
  <c r="Q1685" i="1" s="1"/>
  <c r="R1685" i="1" s="1"/>
  <c r="S1685" i="1" s="1"/>
  <c r="J1633" i="1"/>
  <c r="K1633" i="1" s="1"/>
  <c r="E1633" i="1" s="1"/>
  <c r="M1633" i="1"/>
  <c r="I1634" i="1"/>
  <c r="Z1684" i="1"/>
  <c r="C1684" i="1"/>
  <c r="T2006" i="1"/>
  <c r="U1632" i="1"/>
  <c r="W1632" i="1" s="1"/>
  <c r="N1633" i="1" l="1"/>
  <c r="G1632" i="1"/>
  <c r="L1632" i="1"/>
  <c r="O1632" i="1" s="1"/>
  <c r="P1632" i="1" s="1"/>
  <c r="X1632" i="1" s="1"/>
  <c r="B1632" i="1" s="1"/>
  <c r="D1633" i="1"/>
  <c r="F1633" i="1" s="1"/>
  <c r="U1633" i="1"/>
  <c r="W1633" i="1" s="1"/>
  <c r="T2007" i="1"/>
  <c r="A1686" i="1"/>
  <c r="Q1686" i="1" s="1"/>
  <c r="R1686" i="1" s="1"/>
  <c r="S1686" i="1" s="1"/>
  <c r="H1685" i="1"/>
  <c r="J1634" i="1"/>
  <c r="K1634" i="1" s="1"/>
  <c r="E1634" i="1" s="1"/>
  <c r="M1634" i="1"/>
  <c r="I1635" i="1"/>
  <c r="Z1685" i="1"/>
  <c r="C1685" i="1"/>
  <c r="N1634" i="1" l="1"/>
  <c r="L1633" i="1"/>
  <c r="O1633" i="1" s="1"/>
  <c r="P1633" i="1" s="1"/>
  <c r="X1633" i="1" s="1"/>
  <c r="B1633" i="1" s="1"/>
  <c r="D1634" i="1"/>
  <c r="F1634" i="1" s="1"/>
  <c r="G1633" i="1"/>
  <c r="Z1686" i="1"/>
  <c r="C1686" i="1"/>
  <c r="U1634" i="1"/>
  <c r="W1634" i="1" s="1"/>
  <c r="A1687" i="1"/>
  <c r="Q1687" i="1" s="1"/>
  <c r="R1687" i="1" s="1"/>
  <c r="S1687" i="1" s="1"/>
  <c r="H1686" i="1"/>
  <c r="M1635" i="1"/>
  <c r="J1635" i="1"/>
  <c r="K1635" i="1" s="1"/>
  <c r="E1635" i="1" s="1"/>
  <c r="I1636" i="1"/>
  <c r="T2008" i="1"/>
  <c r="N1635" i="1" l="1"/>
  <c r="D1635" i="1"/>
  <c r="F1635" i="1" s="1"/>
  <c r="G1634" i="1"/>
  <c r="L1634" i="1"/>
  <c r="O1634" i="1" s="1"/>
  <c r="P1634" i="1" s="1"/>
  <c r="X1634" i="1" s="1"/>
  <c r="B1634" i="1" s="1"/>
  <c r="Z1687" i="1"/>
  <c r="C1687" i="1"/>
  <c r="J1636" i="1"/>
  <c r="K1636" i="1" s="1"/>
  <c r="E1636" i="1" s="1"/>
  <c r="M1636" i="1"/>
  <c r="I1637" i="1"/>
  <c r="A1688" i="1"/>
  <c r="Q1688" i="1" s="1"/>
  <c r="R1688" i="1" s="1"/>
  <c r="S1688" i="1" s="1"/>
  <c r="H1687" i="1"/>
  <c r="U1635" i="1"/>
  <c r="W1635" i="1" s="1"/>
  <c r="T2009" i="1"/>
  <c r="N1636" i="1" l="1"/>
  <c r="L1635" i="1"/>
  <c r="O1635" i="1" s="1"/>
  <c r="P1635" i="1" s="1"/>
  <c r="X1635" i="1" s="1"/>
  <c r="B1635" i="1" s="1"/>
  <c r="G1635" i="1"/>
  <c r="D1636" i="1"/>
  <c r="F1636" i="1" s="1"/>
  <c r="U1636" i="1"/>
  <c r="W1636" i="1" s="1"/>
  <c r="Z1688" i="1"/>
  <c r="C1688" i="1"/>
  <c r="T2010" i="1"/>
  <c r="A1689" i="1"/>
  <c r="Q1689" i="1" s="1"/>
  <c r="R1689" i="1" s="1"/>
  <c r="S1689" i="1" s="1"/>
  <c r="H1688" i="1"/>
  <c r="J1637" i="1"/>
  <c r="K1637" i="1" s="1"/>
  <c r="E1637" i="1" s="1"/>
  <c r="M1637" i="1"/>
  <c r="I1638" i="1"/>
  <c r="N1637" i="1" l="1"/>
  <c r="L1636" i="1"/>
  <c r="O1636" i="1" s="1"/>
  <c r="P1636" i="1" s="1"/>
  <c r="X1636" i="1" s="1"/>
  <c r="B1636" i="1" s="1"/>
  <c r="G1636" i="1"/>
  <c r="D1637" i="1"/>
  <c r="F1637" i="1" s="1"/>
  <c r="J1638" i="1"/>
  <c r="K1638" i="1" s="1"/>
  <c r="E1638" i="1" s="1"/>
  <c r="M1638" i="1"/>
  <c r="I1639" i="1"/>
  <c r="U1637" i="1"/>
  <c r="W1637" i="1" s="1"/>
  <c r="T2011" i="1"/>
  <c r="C1689" i="1"/>
  <c r="Z1689" i="1"/>
  <c r="A1690" i="1"/>
  <c r="Q1690" i="1" s="1"/>
  <c r="R1690" i="1" s="1"/>
  <c r="S1690" i="1" s="1"/>
  <c r="H1689" i="1"/>
  <c r="N1638" i="1" l="1"/>
  <c r="D1638" i="1"/>
  <c r="F1638" i="1" s="1"/>
  <c r="G1637" i="1"/>
  <c r="L1637" i="1"/>
  <c r="O1637" i="1" s="1"/>
  <c r="P1637" i="1" s="1"/>
  <c r="X1637" i="1" s="1"/>
  <c r="B1637" i="1" s="1"/>
  <c r="T2012" i="1"/>
  <c r="M1639" i="1"/>
  <c r="J1639" i="1"/>
  <c r="K1639" i="1" s="1"/>
  <c r="E1639" i="1" s="1"/>
  <c r="I1640" i="1"/>
  <c r="Z1690" i="1"/>
  <c r="C1690" i="1"/>
  <c r="H1690" i="1"/>
  <c r="A1691" i="1"/>
  <c r="Q1691" i="1" s="1"/>
  <c r="R1691" i="1" s="1"/>
  <c r="S1691" i="1" s="1"/>
  <c r="U1638" i="1"/>
  <c r="W1638" i="1" s="1"/>
  <c r="N1639" i="1" l="1"/>
  <c r="L1638" i="1"/>
  <c r="O1638" i="1" s="1"/>
  <c r="P1638" i="1" s="1"/>
  <c r="X1638" i="1" s="1"/>
  <c r="B1638" i="1" s="1"/>
  <c r="G1638" i="1"/>
  <c r="D1639" i="1"/>
  <c r="F1639" i="1" s="1"/>
  <c r="A1692" i="1"/>
  <c r="Q1692" i="1" s="1"/>
  <c r="R1692" i="1" s="1"/>
  <c r="S1692" i="1" s="1"/>
  <c r="H1691" i="1"/>
  <c r="J1640" i="1"/>
  <c r="K1640" i="1" s="1"/>
  <c r="E1640" i="1" s="1"/>
  <c r="M1640" i="1"/>
  <c r="I1641" i="1"/>
  <c r="Z1691" i="1"/>
  <c r="C1691" i="1"/>
  <c r="T2013" i="1"/>
  <c r="U1639" i="1"/>
  <c r="W1639" i="1" s="1"/>
  <c r="N1640" i="1" l="1"/>
  <c r="L1639" i="1"/>
  <c r="O1639" i="1" s="1"/>
  <c r="P1639" i="1" s="1"/>
  <c r="X1639" i="1" s="1"/>
  <c r="B1639" i="1" s="1"/>
  <c r="D1640" i="1"/>
  <c r="F1640" i="1" s="1"/>
  <c r="G1639" i="1"/>
  <c r="T2014" i="1"/>
  <c r="U1640" i="1"/>
  <c r="W1640" i="1" s="1"/>
  <c r="Z1692" i="1"/>
  <c r="C1692" i="1"/>
  <c r="J1641" i="1"/>
  <c r="K1641" i="1" s="1"/>
  <c r="E1641" i="1" s="1"/>
  <c r="M1641" i="1"/>
  <c r="I1642" i="1"/>
  <c r="A1693" i="1"/>
  <c r="Q1693" i="1" s="1"/>
  <c r="R1693" i="1" s="1"/>
  <c r="S1693" i="1" s="1"/>
  <c r="H1692" i="1"/>
  <c r="N1641" i="1" l="1"/>
  <c r="L1640" i="1"/>
  <c r="O1640" i="1" s="1"/>
  <c r="P1640" i="1" s="1"/>
  <c r="X1640" i="1" s="1"/>
  <c r="B1640" i="1" s="1"/>
  <c r="D1641" i="1"/>
  <c r="F1641" i="1" s="1"/>
  <c r="G1640" i="1"/>
  <c r="U1641" i="1"/>
  <c r="W1641" i="1" s="1"/>
  <c r="C1693" i="1"/>
  <c r="Z1693" i="1"/>
  <c r="A1694" i="1"/>
  <c r="Q1694" i="1" s="1"/>
  <c r="R1694" i="1" s="1"/>
  <c r="S1694" i="1" s="1"/>
  <c r="H1693" i="1"/>
  <c r="J1642" i="1"/>
  <c r="K1642" i="1" s="1"/>
  <c r="E1642" i="1" s="1"/>
  <c r="M1642" i="1"/>
  <c r="I1643" i="1"/>
  <c r="T2015" i="1"/>
  <c r="N1642" i="1" l="1"/>
  <c r="L1641" i="1"/>
  <c r="O1641" i="1" s="1"/>
  <c r="P1641" i="1" s="1"/>
  <c r="X1641" i="1" s="1"/>
  <c r="B1641" i="1" s="1"/>
  <c r="G1641" i="1"/>
  <c r="D1642" i="1"/>
  <c r="F1642" i="1" s="1"/>
  <c r="T2016" i="1"/>
  <c r="Z1694" i="1"/>
  <c r="C1694" i="1"/>
  <c r="M1643" i="1"/>
  <c r="J1643" i="1"/>
  <c r="K1643" i="1" s="1"/>
  <c r="E1643" i="1" s="1"/>
  <c r="I1644" i="1"/>
  <c r="H1694" i="1"/>
  <c r="A1695" i="1"/>
  <c r="Q1695" i="1" s="1"/>
  <c r="R1695" i="1" s="1"/>
  <c r="S1695" i="1" s="1"/>
  <c r="U1642" i="1"/>
  <c r="W1642" i="1" s="1"/>
  <c r="N1643" i="1" l="1"/>
  <c r="L1642" i="1"/>
  <c r="O1642" i="1" s="1"/>
  <c r="P1642" i="1" s="1"/>
  <c r="X1642" i="1" s="1"/>
  <c r="B1642" i="1" s="1"/>
  <c r="D1643" i="1"/>
  <c r="F1643" i="1" s="1"/>
  <c r="G1642" i="1"/>
  <c r="A1696" i="1"/>
  <c r="Q1696" i="1" s="1"/>
  <c r="R1696" i="1" s="1"/>
  <c r="S1696" i="1" s="1"/>
  <c r="H1695" i="1"/>
  <c r="Z1695" i="1"/>
  <c r="C1695" i="1"/>
  <c r="J1644" i="1"/>
  <c r="K1644" i="1" s="1"/>
  <c r="E1644" i="1" s="1"/>
  <c r="M1644" i="1"/>
  <c r="I1645" i="1"/>
  <c r="U1643" i="1"/>
  <c r="W1643" i="1" s="1"/>
  <c r="T2017" i="1"/>
  <c r="N1644" i="1" l="1"/>
  <c r="L1643" i="1"/>
  <c r="O1643" i="1" s="1"/>
  <c r="P1643" i="1" s="1"/>
  <c r="X1643" i="1" s="1"/>
  <c r="B1643" i="1" s="1"/>
  <c r="G1643" i="1"/>
  <c r="D1644" i="1"/>
  <c r="F1644" i="1" s="1"/>
  <c r="T2018" i="1"/>
  <c r="J1645" i="1"/>
  <c r="K1645" i="1" s="1"/>
  <c r="E1645" i="1" s="1"/>
  <c r="M1645" i="1"/>
  <c r="I1646" i="1"/>
  <c r="A1697" i="1"/>
  <c r="Q1697" i="1" s="1"/>
  <c r="R1697" i="1" s="1"/>
  <c r="S1697" i="1" s="1"/>
  <c r="H1696" i="1"/>
  <c r="U1644" i="1"/>
  <c r="W1644" i="1" s="1"/>
  <c r="Z1696" i="1"/>
  <c r="C1696" i="1"/>
  <c r="N1645" i="1" l="1"/>
  <c r="G1644" i="1"/>
  <c r="L1644" i="1"/>
  <c r="O1644" i="1" s="1"/>
  <c r="P1644" i="1" s="1"/>
  <c r="X1644" i="1" s="1"/>
  <c r="B1644" i="1" s="1"/>
  <c r="D1645" i="1"/>
  <c r="F1645" i="1" s="1"/>
  <c r="U1645" i="1"/>
  <c r="W1645" i="1" s="1"/>
  <c r="A1698" i="1"/>
  <c r="Q1698" i="1" s="1"/>
  <c r="R1698" i="1" s="1"/>
  <c r="S1698" i="1" s="1"/>
  <c r="H1697" i="1"/>
  <c r="J1646" i="1"/>
  <c r="K1646" i="1" s="1"/>
  <c r="E1646" i="1" s="1"/>
  <c r="M1646" i="1"/>
  <c r="N1646" i="1" s="1"/>
  <c r="I1647" i="1"/>
  <c r="Z1697" i="1"/>
  <c r="C1697" i="1"/>
  <c r="T2019" i="1"/>
  <c r="L1645" i="1" l="1"/>
  <c r="O1645" i="1" s="1"/>
  <c r="P1645" i="1" s="1"/>
  <c r="X1645" i="1" s="1"/>
  <c r="B1645" i="1" s="1"/>
  <c r="G1645" i="1"/>
  <c r="D1646" i="1"/>
  <c r="F1646" i="1" s="1"/>
  <c r="J1647" i="1"/>
  <c r="K1647" i="1" s="1"/>
  <c r="E1647" i="1" s="1"/>
  <c r="M1647" i="1"/>
  <c r="N1647" i="1" s="1"/>
  <c r="I1648" i="1"/>
  <c r="Z1698" i="1"/>
  <c r="C1698" i="1"/>
  <c r="H1698" i="1"/>
  <c r="A1699" i="1"/>
  <c r="Q1699" i="1" s="1"/>
  <c r="R1699" i="1" s="1"/>
  <c r="S1699" i="1" s="1"/>
  <c r="U1646" i="1"/>
  <c r="W1646" i="1" s="1"/>
  <c r="T2020" i="1"/>
  <c r="L1646" i="1" l="1"/>
  <c r="O1646" i="1" s="1"/>
  <c r="P1646" i="1" s="1"/>
  <c r="X1646" i="1" s="1"/>
  <c r="B1646" i="1" s="1"/>
  <c r="D1647" i="1"/>
  <c r="F1647" i="1" s="1"/>
  <c r="G1646" i="1"/>
  <c r="A1700" i="1"/>
  <c r="Q1700" i="1" s="1"/>
  <c r="R1700" i="1" s="1"/>
  <c r="S1700" i="1" s="1"/>
  <c r="H1699" i="1"/>
  <c r="U1647" i="1"/>
  <c r="W1647" i="1" s="1"/>
  <c r="T2021" i="1"/>
  <c r="Z1699" i="1"/>
  <c r="C1699" i="1"/>
  <c r="J1648" i="1"/>
  <c r="K1648" i="1" s="1"/>
  <c r="E1648" i="1" s="1"/>
  <c r="M1648" i="1"/>
  <c r="N1648" i="1" s="1"/>
  <c r="I1649" i="1"/>
  <c r="L1647" i="1" l="1"/>
  <c r="O1647" i="1" s="1"/>
  <c r="P1647" i="1" s="1"/>
  <c r="X1647" i="1" s="1"/>
  <c r="B1647" i="1" s="1"/>
  <c r="G1647" i="1"/>
  <c r="D1648" i="1"/>
  <c r="F1648" i="1" s="1"/>
  <c r="U1648" i="1"/>
  <c r="W1648" i="1" s="1"/>
  <c r="A1701" i="1"/>
  <c r="Q1701" i="1" s="1"/>
  <c r="R1701" i="1" s="1"/>
  <c r="S1701" i="1" s="1"/>
  <c r="H1700" i="1"/>
  <c r="T2022" i="1"/>
  <c r="M1649" i="1"/>
  <c r="N1649" i="1" s="1"/>
  <c r="J1649" i="1"/>
  <c r="K1649" i="1" s="1"/>
  <c r="E1649" i="1" s="1"/>
  <c r="I1650" i="1"/>
  <c r="Z1700" i="1"/>
  <c r="C1700" i="1"/>
  <c r="L1648" i="1" l="1"/>
  <c r="O1648" i="1" s="1"/>
  <c r="P1648" i="1" s="1"/>
  <c r="X1648" i="1" s="1"/>
  <c r="B1648" i="1" s="1"/>
  <c r="G1648" i="1"/>
  <c r="D1649" i="1"/>
  <c r="F1649" i="1" s="1"/>
  <c r="U1649" i="1"/>
  <c r="W1649" i="1" s="1"/>
  <c r="C1701" i="1"/>
  <c r="Z1701" i="1"/>
  <c r="A1702" i="1"/>
  <c r="Q1702" i="1" s="1"/>
  <c r="R1702" i="1" s="1"/>
  <c r="S1702" i="1" s="1"/>
  <c r="H1701" i="1"/>
  <c r="J1650" i="1"/>
  <c r="K1650" i="1" s="1"/>
  <c r="E1650" i="1" s="1"/>
  <c r="M1650" i="1"/>
  <c r="N1650" i="1" s="1"/>
  <c r="I1651" i="1"/>
  <c r="T2023" i="1"/>
  <c r="L1649" i="1" l="1"/>
  <c r="O1649" i="1" s="1"/>
  <c r="P1649" i="1" s="1"/>
  <c r="X1649" i="1" s="1"/>
  <c r="B1649" i="1" s="1"/>
  <c r="G1649" i="1"/>
  <c r="D1650" i="1"/>
  <c r="F1650" i="1" s="1"/>
  <c r="J1651" i="1"/>
  <c r="K1651" i="1" s="1"/>
  <c r="E1651" i="1" s="1"/>
  <c r="M1651" i="1"/>
  <c r="N1651" i="1" s="1"/>
  <c r="I1652" i="1"/>
  <c r="Z1702" i="1"/>
  <c r="C1702" i="1"/>
  <c r="T2024" i="1"/>
  <c r="H1702" i="1"/>
  <c r="A1703" i="1"/>
  <c r="Q1703" i="1" s="1"/>
  <c r="R1703" i="1" s="1"/>
  <c r="S1703" i="1" s="1"/>
  <c r="U1650" i="1"/>
  <c r="W1650" i="1" s="1"/>
  <c r="L1650" i="1" l="1"/>
  <c r="O1650" i="1" s="1"/>
  <c r="P1650" i="1" s="1"/>
  <c r="X1650" i="1" s="1"/>
  <c r="B1650" i="1" s="1"/>
  <c r="G1650" i="1"/>
  <c r="D1651" i="1"/>
  <c r="F1651" i="1" s="1"/>
  <c r="A1704" i="1"/>
  <c r="Q1704" i="1" s="1"/>
  <c r="R1704" i="1" s="1"/>
  <c r="S1704" i="1" s="1"/>
  <c r="H1703" i="1"/>
  <c r="J1652" i="1"/>
  <c r="K1652" i="1" s="1"/>
  <c r="E1652" i="1" s="1"/>
  <c r="M1652" i="1"/>
  <c r="N1652" i="1" s="1"/>
  <c r="I1653" i="1"/>
  <c r="U1651" i="1"/>
  <c r="W1651" i="1" s="1"/>
  <c r="Z1703" i="1"/>
  <c r="C1703" i="1"/>
  <c r="T2025" i="1"/>
  <c r="L1651" i="1" l="1"/>
  <c r="O1651" i="1" s="1"/>
  <c r="P1651" i="1" s="1"/>
  <c r="X1651" i="1" s="1"/>
  <c r="B1651" i="1" s="1"/>
  <c r="D1652" i="1"/>
  <c r="F1652" i="1" s="1"/>
  <c r="G1651" i="1"/>
  <c r="M1653" i="1"/>
  <c r="N1653" i="1" s="1"/>
  <c r="J1653" i="1"/>
  <c r="K1653" i="1" s="1"/>
  <c r="E1653" i="1" s="1"/>
  <c r="I1654" i="1"/>
  <c r="A1705" i="1"/>
  <c r="Q1705" i="1" s="1"/>
  <c r="R1705" i="1" s="1"/>
  <c r="S1705" i="1" s="1"/>
  <c r="H1704" i="1"/>
  <c r="U1652" i="1"/>
  <c r="W1652" i="1" s="1"/>
  <c r="T2026" i="1"/>
  <c r="Z1704" i="1"/>
  <c r="C1704" i="1"/>
  <c r="L1652" i="1" l="1"/>
  <c r="O1652" i="1" s="1"/>
  <c r="P1652" i="1" s="1"/>
  <c r="X1652" i="1" s="1"/>
  <c r="B1652" i="1" s="1"/>
  <c r="G1652" i="1"/>
  <c r="D1653" i="1"/>
  <c r="F1653" i="1" s="1"/>
  <c r="U1653" i="1"/>
  <c r="W1653" i="1" s="1"/>
  <c r="Z1705" i="1"/>
  <c r="C1705" i="1"/>
  <c r="A1706" i="1"/>
  <c r="Q1706" i="1" s="1"/>
  <c r="R1706" i="1" s="1"/>
  <c r="S1706" i="1" s="1"/>
  <c r="H1705" i="1"/>
  <c r="J1654" i="1"/>
  <c r="K1654" i="1" s="1"/>
  <c r="E1654" i="1" s="1"/>
  <c r="M1654" i="1"/>
  <c r="N1654" i="1" s="1"/>
  <c r="I1655" i="1"/>
  <c r="T2027" i="1"/>
  <c r="L1653" i="1" l="1"/>
  <c r="O1653" i="1" s="1"/>
  <c r="P1653" i="1" s="1"/>
  <c r="X1653" i="1" s="1"/>
  <c r="B1653" i="1" s="1"/>
  <c r="G1653" i="1"/>
  <c r="D1654" i="1"/>
  <c r="F1654" i="1" s="1"/>
  <c r="J1655" i="1"/>
  <c r="K1655" i="1" s="1"/>
  <c r="E1655" i="1" s="1"/>
  <c r="M1655" i="1"/>
  <c r="N1655" i="1" s="1"/>
  <c r="I1656" i="1"/>
  <c r="Z1706" i="1"/>
  <c r="C1706" i="1"/>
  <c r="T2028" i="1"/>
  <c r="H1706" i="1"/>
  <c r="A1707" i="1"/>
  <c r="Q1707" i="1" s="1"/>
  <c r="R1707" i="1" s="1"/>
  <c r="S1707" i="1" s="1"/>
  <c r="U1654" i="1"/>
  <c r="W1654" i="1" s="1"/>
  <c r="L1654" i="1" l="1"/>
  <c r="O1654" i="1" s="1"/>
  <c r="P1654" i="1" s="1"/>
  <c r="X1654" i="1" s="1"/>
  <c r="B1654" i="1" s="1"/>
  <c r="G1654" i="1"/>
  <c r="D1655" i="1"/>
  <c r="F1655" i="1" s="1"/>
  <c r="Z1707" i="1"/>
  <c r="C1707" i="1"/>
  <c r="J1656" i="1"/>
  <c r="K1656" i="1" s="1"/>
  <c r="E1656" i="1" s="1"/>
  <c r="M1656" i="1"/>
  <c r="N1656" i="1" s="1"/>
  <c r="I1657" i="1"/>
  <c r="U1655" i="1"/>
  <c r="W1655" i="1" s="1"/>
  <c r="A1708" i="1"/>
  <c r="Q1708" i="1" s="1"/>
  <c r="R1708" i="1" s="1"/>
  <c r="S1708" i="1" s="1"/>
  <c r="H1707" i="1"/>
  <c r="T2029" i="1"/>
  <c r="G1655" i="1" l="1"/>
  <c r="L1655" i="1"/>
  <c r="O1655" i="1" s="1"/>
  <c r="P1655" i="1" s="1"/>
  <c r="X1655" i="1" s="1"/>
  <c r="B1655" i="1" s="1"/>
  <c r="D1656" i="1"/>
  <c r="F1656" i="1" s="1"/>
  <c r="A1709" i="1"/>
  <c r="Q1709" i="1" s="1"/>
  <c r="R1709" i="1" s="1"/>
  <c r="S1709" i="1" s="1"/>
  <c r="H1708" i="1"/>
  <c r="U1656" i="1"/>
  <c r="W1656" i="1" s="1"/>
  <c r="T2030" i="1"/>
  <c r="Z1708" i="1"/>
  <c r="C1708" i="1"/>
  <c r="M1657" i="1"/>
  <c r="N1657" i="1" s="1"/>
  <c r="J1657" i="1"/>
  <c r="K1657" i="1" s="1"/>
  <c r="E1657" i="1" s="1"/>
  <c r="I1658" i="1"/>
  <c r="D1657" i="1" l="1"/>
  <c r="F1657" i="1" s="1"/>
  <c r="G1656" i="1"/>
  <c r="L1656" i="1"/>
  <c r="O1656" i="1" s="1"/>
  <c r="P1656" i="1" s="1"/>
  <c r="X1656" i="1" s="1"/>
  <c r="B1656" i="1" s="1"/>
  <c r="J1658" i="1"/>
  <c r="K1658" i="1" s="1"/>
  <c r="E1658" i="1" s="1"/>
  <c r="I1659" i="1"/>
  <c r="C1709" i="1"/>
  <c r="Z1709" i="1"/>
  <c r="U1657" i="1"/>
  <c r="W1657" i="1" s="1"/>
  <c r="T2031" i="1"/>
  <c r="A1710" i="1"/>
  <c r="Q1710" i="1" s="1"/>
  <c r="R1710" i="1" s="1"/>
  <c r="S1710" i="1" s="1"/>
  <c r="H1709" i="1"/>
  <c r="L1657" i="1" l="1"/>
  <c r="O1657" i="1" s="1"/>
  <c r="P1657" i="1" s="1"/>
  <c r="X1657" i="1" s="1"/>
  <c r="G1657" i="1"/>
  <c r="D1658" i="1"/>
  <c r="F1658" i="1" s="1"/>
  <c r="H1710" i="1"/>
  <c r="A1711" i="1"/>
  <c r="Q1711" i="1" s="1"/>
  <c r="R1711" i="1" s="1"/>
  <c r="S1711" i="1" s="1"/>
  <c r="T2032" i="1"/>
  <c r="J1659" i="1"/>
  <c r="K1659" i="1" s="1"/>
  <c r="E1659" i="1" s="1"/>
  <c r="I1660" i="1"/>
  <c r="Z1710" i="1"/>
  <c r="C1710" i="1"/>
  <c r="U1658" i="1"/>
  <c r="W1658" i="1" s="1"/>
  <c r="B1657" i="1" l="1"/>
  <c r="L1658" i="1"/>
  <c r="M1658" i="1"/>
  <c r="N1658" i="1" s="1"/>
  <c r="G1658" i="1"/>
  <c r="D1659" i="1"/>
  <c r="F1659" i="1" s="1"/>
  <c r="J1660" i="1"/>
  <c r="K1660" i="1" s="1"/>
  <c r="E1660" i="1" s="1"/>
  <c r="I1661" i="1"/>
  <c r="Z1711" i="1"/>
  <c r="C1711" i="1"/>
  <c r="T2033" i="1"/>
  <c r="A1712" i="1"/>
  <c r="Q1712" i="1" s="1"/>
  <c r="R1712" i="1" s="1"/>
  <c r="S1712" i="1" s="1"/>
  <c r="H1711" i="1"/>
  <c r="U1659" i="1"/>
  <c r="W1659" i="1" s="1"/>
  <c r="M1659" i="1" l="1"/>
  <c r="N1659" i="1" s="1"/>
  <c r="O1658" i="1"/>
  <c r="P1658" i="1" s="1"/>
  <c r="X1658" i="1" s="1"/>
  <c r="B1658" i="1" s="1"/>
  <c r="L1659" i="1"/>
  <c r="G1659" i="1"/>
  <c r="D1660" i="1"/>
  <c r="F1660" i="1" s="1"/>
  <c r="U1660" i="1"/>
  <c r="W1660" i="1" s="1"/>
  <c r="A1713" i="1"/>
  <c r="Q1713" i="1" s="1"/>
  <c r="R1713" i="1" s="1"/>
  <c r="S1713" i="1" s="1"/>
  <c r="H1712" i="1"/>
  <c r="T2034" i="1"/>
  <c r="J1661" i="1"/>
  <c r="K1661" i="1" s="1"/>
  <c r="E1661" i="1" s="1"/>
  <c r="I1662" i="1"/>
  <c r="Z1712" i="1"/>
  <c r="C1712" i="1"/>
  <c r="M1660" i="1" l="1"/>
  <c r="N1660" i="1" s="1"/>
  <c r="O1659" i="1"/>
  <c r="P1659" i="1" s="1"/>
  <c r="X1659" i="1" s="1"/>
  <c r="B1659" i="1" s="1"/>
  <c r="L1660" i="1"/>
  <c r="D1661" i="1"/>
  <c r="F1661" i="1" s="1"/>
  <c r="G1660" i="1"/>
  <c r="U1661" i="1"/>
  <c r="W1661" i="1" s="1"/>
  <c r="T2035" i="1"/>
  <c r="Z1713" i="1"/>
  <c r="C1713" i="1"/>
  <c r="A1714" i="1"/>
  <c r="Q1714" i="1" s="1"/>
  <c r="R1714" i="1" s="1"/>
  <c r="S1714" i="1" s="1"/>
  <c r="H1713" i="1"/>
  <c r="J1662" i="1"/>
  <c r="K1662" i="1" s="1"/>
  <c r="E1662" i="1" s="1"/>
  <c r="I1663" i="1"/>
  <c r="M1661" i="1" l="1"/>
  <c r="N1661" i="1" s="1"/>
  <c r="N1662" i="1" s="1"/>
  <c r="O1660" i="1"/>
  <c r="P1660" i="1" s="1"/>
  <c r="X1660" i="1" s="1"/>
  <c r="B1660" i="1" s="1"/>
  <c r="L1661" i="1"/>
  <c r="G1661" i="1"/>
  <c r="D1662" i="1"/>
  <c r="F1662" i="1" s="1"/>
  <c r="Z1714" i="1"/>
  <c r="C1714" i="1"/>
  <c r="U1662" i="1"/>
  <c r="W1662" i="1" s="1"/>
  <c r="H1714" i="1"/>
  <c r="A1715" i="1"/>
  <c r="Q1715" i="1" s="1"/>
  <c r="R1715" i="1" s="1"/>
  <c r="S1715" i="1" s="1"/>
  <c r="J1663" i="1"/>
  <c r="K1663" i="1" s="1"/>
  <c r="E1663" i="1" s="1"/>
  <c r="I1664" i="1"/>
  <c r="T2036" i="1"/>
  <c r="M1662" i="1" l="1"/>
  <c r="M1663" i="1" s="1"/>
  <c r="M1664" i="1" s="1"/>
  <c r="O1661" i="1"/>
  <c r="P1661" i="1" s="1"/>
  <c r="X1661" i="1" s="1"/>
  <c r="B1661" i="1" s="1"/>
  <c r="G1662" i="1"/>
  <c r="L1662" i="1"/>
  <c r="O1662" i="1" s="1"/>
  <c r="P1662" i="1" s="1"/>
  <c r="X1662" i="1" s="1"/>
  <c r="B1662" i="1" s="1"/>
  <c r="D1663" i="1"/>
  <c r="F1663" i="1" s="1"/>
  <c r="N1663" i="1"/>
  <c r="A1716" i="1"/>
  <c r="Q1716" i="1" s="1"/>
  <c r="R1716" i="1" s="1"/>
  <c r="S1716" i="1" s="1"/>
  <c r="H1715" i="1"/>
  <c r="T2037" i="1"/>
  <c r="J1664" i="1"/>
  <c r="K1664" i="1" s="1"/>
  <c r="E1664" i="1" s="1"/>
  <c r="I1665" i="1"/>
  <c r="U1663" i="1"/>
  <c r="W1663" i="1" s="1"/>
  <c r="Z1715" i="1"/>
  <c r="C1715" i="1"/>
  <c r="L1663" i="1" l="1"/>
  <c r="O1663" i="1" s="1"/>
  <c r="P1663" i="1" s="1"/>
  <c r="X1663" i="1" s="1"/>
  <c r="B1663" i="1" s="1"/>
  <c r="G1663" i="1"/>
  <c r="D1664" i="1"/>
  <c r="F1664" i="1" s="1"/>
  <c r="N1664" i="1"/>
  <c r="T2038" i="1"/>
  <c r="A1717" i="1"/>
  <c r="Q1717" i="1" s="1"/>
  <c r="R1717" i="1" s="1"/>
  <c r="S1717" i="1" s="1"/>
  <c r="H1716" i="1"/>
  <c r="U1664" i="1"/>
  <c r="W1664" i="1" s="1"/>
  <c r="M1665" i="1"/>
  <c r="J1665" i="1"/>
  <c r="K1665" i="1" s="1"/>
  <c r="E1665" i="1" s="1"/>
  <c r="I1666" i="1"/>
  <c r="Z1716" i="1"/>
  <c r="C1716" i="1"/>
  <c r="G1664" i="1" l="1"/>
  <c r="L1664" i="1"/>
  <c r="O1664" i="1" s="1"/>
  <c r="P1664" i="1" s="1"/>
  <c r="X1664" i="1" s="1"/>
  <c r="B1664" i="1" s="1"/>
  <c r="D1665" i="1"/>
  <c r="F1665" i="1" s="1"/>
  <c r="N1665" i="1"/>
  <c r="A1718" i="1"/>
  <c r="Q1718" i="1" s="1"/>
  <c r="R1718" i="1" s="1"/>
  <c r="S1718" i="1" s="1"/>
  <c r="H1717" i="1"/>
  <c r="U1665" i="1"/>
  <c r="W1665" i="1" s="1"/>
  <c r="J1666" i="1"/>
  <c r="K1666" i="1" s="1"/>
  <c r="E1666" i="1" s="1"/>
  <c r="M1666" i="1"/>
  <c r="I1667" i="1"/>
  <c r="T2039" i="1"/>
  <c r="C1717" i="1"/>
  <c r="Z1717" i="1"/>
  <c r="L1665" i="1" l="1"/>
  <c r="O1665" i="1" s="1"/>
  <c r="P1665" i="1" s="1"/>
  <c r="X1665" i="1" s="1"/>
  <c r="B1665" i="1" s="1"/>
  <c r="G1665" i="1"/>
  <c r="N1666" i="1"/>
  <c r="D1666" i="1"/>
  <c r="F1666" i="1" s="1"/>
  <c r="U1666" i="1"/>
  <c r="W1666" i="1" s="1"/>
  <c r="J1667" i="1"/>
  <c r="K1667" i="1" s="1"/>
  <c r="E1667" i="1" s="1"/>
  <c r="M1667" i="1"/>
  <c r="I1668" i="1"/>
  <c r="Z1718" i="1"/>
  <c r="C1718" i="1"/>
  <c r="T2040" i="1"/>
  <c r="H1718" i="1"/>
  <c r="A1719" i="1"/>
  <c r="Q1719" i="1" s="1"/>
  <c r="R1719" i="1" s="1"/>
  <c r="S1719" i="1" s="1"/>
  <c r="G1666" i="1" l="1"/>
  <c r="N1667" i="1"/>
  <c r="L1666" i="1"/>
  <c r="O1666" i="1" s="1"/>
  <c r="P1666" i="1" s="1"/>
  <c r="X1666" i="1" s="1"/>
  <c r="B1666" i="1" s="1"/>
  <c r="D1667" i="1"/>
  <c r="F1667" i="1" s="1"/>
  <c r="U1667" i="1"/>
  <c r="W1667" i="1" s="1"/>
  <c r="A1720" i="1"/>
  <c r="Q1720" i="1" s="1"/>
  <c r="R1720" i="1" s="1"/>
  <c r="S1720" i="1" s="1"/>
  <c r="H1719" i="1"/>
  <c r="T2041" i="1"/>
  <c r="J1668" i="1"/>
  <c r="K1668" i="1" s="1"/>
  <c r="E1668" i="1" s="1"/>
  <c r="M1668" i="1"/>
  <c r="I1669" i="1"/>
  <c r="Z1719" i="1"/>
  <c r="C1719" i="1"/>
  <c r="N1668" i="1" l="1"/>
  <c r="L1667" i="1"/>
  <c r="O1667" i="1" s="1"/>
  <c r="P1667" i="1" s="1"/>
  <c r="X1667" i="1" s="1"/>
  <c r="B1667" i="1" s="1"/>
  <c r="G1667" i="1"/>
  <c r="D1668" i="1"/>
  <c r="F1668" i="1" s="1"/>
  <c r="U1668" i="1"/>
  <c r="W1668" i="1" s="1"/>
  <c r="A1721" i="1"/>
  <c r="Q1721" i="1" s="1"/>
  <c r="R1721" i="1" s="1"/>
  <c r="S1721" i="1" s="1"/>
  <c r="H1720" i="1"/>
  <c r="M1669" i="1"/>
  <c r="J1669" i="1"/>
  <c r="K1669" i="1" s="1"/>
  <c r="E1669" i="1" s="1"/>
  <c r="I1670" i="1"/>
  <c r="T2042" i="1"/>
  <c r="Z1720" i="1"/>
  <c r="C1720" i="1"/>
  <c r="N1669" i="1" l="1"/>
  <c r="L1668" i="1"/>
  <c r="O1668" i="1" s="1"/>
  <c r="P1668" i="1" s="1"/>
  <c r="X1668" i="1" s="1"/>
  <c r="B1668" i="1" s="1"/>
  <c r="G1668" i="1"/>
  <c r="D1669" i="1"/>
  <c r="F1669" i="1" s="1"/>
  <c r="J1670" i="1"/>
  <c r="K1670" i="1" s="1"/>
  <c r="E1670" i="1" s="1"/>
  <c r="M1670" i="1"/>
  <c r="I1671" i="1"/>
  <c r="Z1721" i="1"/>
  <c r="C1721" i="1"/>
  <c r="A1722" i="1"/>
  <c r="Q1722" i="1" s="1"/>
  <c r="R1722" i="1" s="1"/>
  <c r="S1722" i="1" s="1"/>
  <c r="H1721" i="1"/>
  <c r="U1669" i="1"/>
  <c r="W1669" i="1" s="1"/>
  <c r="T2043" i="1"/>
  <c r="N1670" i="1" l="1"/>
  <c r="L1669" i="1"/>
  <c r="O1669" i="1" s="1"/>
  <c r="P1669" i="1" s="1"/>
  <c r="X1669" i="1" s="1"/>
  <c r="B1669" i="1" s="1"/>
  <c r="G1669" i="1"/>
  <c r="D1670" i="1"/>
  <c r="F1670" i="1" s="1"/>
  <c r="Z1722" i="1"/>
  <c r="C1722" i="1"/>
  <c r="J1671" i="1"/>
  <c r="K1671" i="1" s="1"/>
  <c r="E1671" i="1" s="1"/>
  <c r="M1671" i="1"/>
  <c r="I1672" i="1"/>
  <c r="T2044" i="1"/>
  <c r="H1722" i="1"/>
  <c r="A1723" i="1"/>
  <c r="Q1723" i="1" s="1"/>
  <c r="R1723" i="1" s="1"/>
  <c r="S1723" i="1" s="1"/>
  <c r="U1670" i="1"/>
  <c r="W1670" i="1" s="1"/>
  <c r="N1671" i="1" l="1"/>
  <c r="L1670" i="1"/>
  <c r="O1670" i="1" s="1"/>
  <c r="P1670" i="1" s="1"/>
  <c r="X1670" i="1" s="1"/>
  <c r="B1670" i="1" s="1"/>
  <c r="G1670" i="1"/>
  <c r="D1671" i="1"/>
  <c r="F1671" i="1" s="1"/>
  <c r="U1671" i="1"/>
  <c r="W1671" i="1" s="1"/>
  <c r="Z1723" i="1"/>
  <c r="C1723" i="1"/>
  <c r="A1724" i="1"/>
  <c r="Q1724" i="1" s="1"/>
  <c r="R1724" i="1" s="1"/>
  <c r="S1724" i="1" s="1"/>
  <c r="H1723" i="1"/>
  <c r="T2045" i="1"/>
  <c r="J1672" i="1"/>
  <c r="K1672" i="1" s="1"/>
  <c r="E1672" i="1" s="1"/>
  <c r="M1672" i="1"/>
  <c r="I1673" i="1"/>
  <c r="N1672" i="1" l="1"/>
  <c r="L1671" i="1"/>
  <c r="O1671" i="1" s="1"/>
  <c r="P1671" i="1" s="1"/>
  <c r="X1671" i="1" s="1"/>
  <c r="B1671" i="1" s="1"/>
  <c r="G1671" i="1"/>
  <c r="D1672" i="1"/>
  <c r="F1672" i="1" s="1"/>
  <c r="U1672" i="1"/>
  <c r="W1672" i="1" s="1"/>
  <c r="A1725" i="1"/>
  <c r="Q1725" i="1" s="1"/>
  <c r="R1725" i="1" s="1"/>
  <c r="S1725" i="1" s="1"/>
  <c r="H1724" i="1"/>
  <c r="T2046" i="1"/>
  <c r="M1673" i="1"/>
  <c r="N1673" i="1" s="1"/>
  <c r="J1673" i="1"/>
  <c r="K1673" i="1" s="1"/>
  <c r="E1673" i="1" s="1"/>
  <c r="I1674" i="1"/>
  <c r="Z1724" i="1"/>
  <c r="C1724" i="1"/>
  <c r="L1672" i="1" l="1"/>
  <c r="O1672" i="1" s="1"/>
  <c r="P1672" i="1" s="1"/>
  <c r="X1672" i="1" s="1"/>
  <c r="B1672" i="1" s="1"/>
  <c r="G1672" i="1"/>
  <c r="D1673" i="1"/>
  <c r="F1673" i="1" s="1"/>
  <c r="J1674" i="1"/>
  <c r="K1674" i="1" s="1"/>
  <c r="E1674" i="1" s="1"/>
  <c r="M1674" i="1"/>
  <c r="N1674" i="1" s="1"/>
  <c r="I1675" i="1"/>
  <c r="C1725" i="1"/>
  <c r="Z1725" i="1"/>
  <c r="U1673" i="1"/>
  <c r="W1673" i="1" s="1"/>
  <c r="T2047" i="1"/>
  <c r="A1726" i="1"/>
  <c r="Q1726" i="1" s="1"/>
  <c r="R1726" i="1" s="1"/>
  <c r="S1726" i="1" s="1"/>
  <c r="H1725" i="1"/>
  <c r="G1673" i="1" l="1"/>
  <c r="L1673" i="1"/>
  <c r="O1673" i="1" s="1"/>
  <c r="P1673" i="1" s="1"/>
  <c r="X1673" i="1" s="1"/>
  <c r="B1673" i="1" s="1"/>
  <c r="D1674" i="1"/>
  <c r="F1674" i="1" s="1"/>
  <c r="H1726" i="1"/>
  <c r="A1727" i="1"/>
  <c r="Q1727" i="1" s="1"/>
  <c r="R1727" i="1" s="1"/>
  <c r="S1727" i="1" s="1"/>
  <c r="U1674" i="1"/>
  <c r="W1674" i="1" s="1"/>
  <c r="Z1726" i="1"/>
  <c r="C1726" i="1"/>
  <c r="T2048" i="1"/>
  <c r="J1675" i="1"/>
  <c r="K1675" i="1" s="1"/>
  <c r="E1675" i="1" s="1"/>
  <c r="M1675" i="1"/>
  <c r="N1675" i="1" s="1"/>
  <c r="I1676" i="1"/>
  <c r="D1675" i="1" l="1"/>
  <c r="F1675" i="1" s="1"/>
  <c r="G1674" i="1"/>
  <c r="L1674" i="1"/>
  <c r="O1674" i="1" s="1"/>
  <c r="P1674" i="1" s="1"/>
  <c r="X1674" i="1" s="1"/>
  <c r="B1674" i="1" s="1"/>
  <c r="Z1727" i="1"/>
  <c r="C1727" i="1"/>
  <c r="U1675" i="1"/>
  <c r="W1675" i="1" s="1"/>
  <c r="J1676" i="1"/>
  <c r="K1676" i="1" s="1"/>
  <c r="E1676" i="1" s="1"/>
  <c r="M1676" i="1"/>
  <c r="N1676" i="1" s="1"/>
  <c r="I1677" i="1"/>
  <c r="T2049" i="1"/>
  <c r="H1727" i="1"/>
  <c r="A1728" i="1"/>
  <c r="Q1728" i="1" s="1"/>
  <c r="R1728" i="1" s="1"/>
  <c r="S1728" i="1" s="1"/>
  <c r="L1675" i="1" l="1"/>
  <c r="O1675" i="1" s="1"/>
  <c r="P1675" i="1" s="1"/>
  <c r="X1675" i="1" s="1"/>
  <c r="B1675" i="1" s="1"/>
  <c r="G1675" i="1"/>
  <c r="D1676" i="1"/>
  <c r="F1676" i="1" s="1"/>
  <c r="U1676" i="1"/>
  <c r="W1676" i="1" s="1"/>
  <c r="Z1728" i="1"/>
  <c r="C1728" i="1"/>
  <c r="T2050" i="1"/>
  <c r="H1728" i="1"/>
  <c r="A1729" i="1"/>
  <c r="Q1729" i="1" s="1"/>
  <c r="R1729" i="1" s="1"/>
  <c r="S1729" i="1" s="1"/>
  <c r="M1677" i="1"/>
  <c r="J1677" i="1"/>
  <c r="K1677" i="1" s="1"/>
  <c r="E1677" i="1" s="1"/>
  <c r="N1677" i="1"/>
  <c r="I1678" i="1"/>
  <c r="L1676" i="1" l="1"/>
  <c r="O1676" i="1" s="1"/>
  <c r="P1676" i="1" s="1"/>
  <c r="X1676" i="1" s="1"/>
  <c r="B1676" i="1" s="1"/>
  <c r="G1676" i="1"/>
  <c r="D1677" i="1"/>
  <c r="F1677" i="1" s="1"/>
  <c r="U1677" i="1"/>
  <c r="W1677" i="1" s="1"/>
  <c r="Z1729" i="1"/>
  <c r="C1729" i="1"/>
  <c r="T2051" i="1"/>
  <c r="J1678" i="1"/>
  <c r="K1678" i="1" s="1"/>
  <c r="E1678" i="1" s="1"/>
  <c r="M1678" i="1"/>
  <c r="N1678" i="1" s="1"/>
  <c r="I1679" i="1"/>
  <c r="A1730" i="1"/>
  <c r="Q1730" i="1" s="1"/>
  <c r="R1730" i="1" s="1"/>
  <c r="S1730" i="1" s="1"/>
  <c r="H1729" i="1"/>
  <c r="L1677" i="1" l="1"/>
  <c r="O1677" i="1" s="1"/>
  <c r="P1677" i="1" s="1"/>
  <c r="X1677" i="1" s="1"/>
  <c r="B1677" i="1" s="1"/>
  <c r="G1677" i="1"/>
  <c r="D1678" i="1"/>
  <c r="F1678" i="1" s="1"/>
  <c r="Z1730" i="1"/>
  <c r="C1730" i="1"/>
  <c r="J1679" i="1"/>
  <c r="K1679" i="1" s="1"/>
  <c r="E1679" i="1" s="1"/>
  <c r="M1679" i="1"/>
  <c r="N1679" i="1" s="1"/>
  <c r="I1680" i="1"/>
  <c r="T2052" i="1"/>
  <c r="U1678" i="1"/>
  <c r="W1678" i="1" s="1"/>
  <c r="A1731" i="1"/>
  <c r="Q1731" i="1" s="1"/>
  <c r="R1731" i="1" s="1"/>
  <c r="S1731" i="1" s="1"/>
  <c r="H1730" i="1"/>
  <c r="L1678" i="1" l="1"/>
  <c r="O1678" i="1" s="1"/>
  <c r="P1678" i="1" s="1"/>
  <c r="X1678" i="1" s="1"/>
  <c r="B1678" i="1" s="1"/>
  <c r="G1678" i="1"/>
  <c r="D1679" i="1"/>
  <c r="F1679" i="1" s="1"/>
  <c r="J1680" i="1"/>
  <c r="K1680" i="1" s="1"/>
  <c r="E1680" i="1" s="1"/>
  <c r="M1680" i="1"/>
  <c r="N1680" i="1" s="1"/>
  <c r="I1681" i="1"/>
  <c r="U1679" i="1"/>
  <c r="W1679" i="1" s="1"/>
  <c r="C1731" i="1"/>
  <c r="Z1731" i="1"/>
  <c r="A1732" i="1"/>
  <c r="Q1732" i="1" s="1"/>
  <c r="R1732" i="1" s="1"/>
  <c r="S1732" i="1" s="1"/>
  <c r="H1731" i="1"/>
  <c r="T2053" i="1"/>
  <c r="L1679" i="1" l="1"/>
  <c r="O1679" i="1" s="1"/>
  <c r="P1679" i="1" s="1"/>
  <c r="X1679" i="1" s="1"/>
  <c r="B1679" i="1" s="1"/>
  <c r="G1679" i="1"/>
  <c r="D1680" i="1"/>
  <c r="F1680" i="1" s="1"/>
  <c r="H1732" i="1"/>
  <c r="A1733" i="1"/>
  <c r="Q1733" i="1" s="1"/>
  <c r="R1733" i="1" s="1"/>
  <c r="S1733" i="1" s="1"/>
  <c r="M1681" i="1"/>
  <c r="N1681" i="1" s="1"/>
  <c r="J1681" i="1"/>
  <c r="K1681" i="1" s="1"/>
  <c r="E1681" i="1" s="1"/>
  <c r="I1682" i="1"/>
  <c r="T2054" i="1"/>
  <c r="U1680" i="1"/>
  <c r="W1680" i="1" s="1"/>
  <c r="Z1732" i="1"/>
  <c r="C1732" i="1"/>
  <c r="L1680" i="1" l="1"/>
  <c r="O1680" i="1" s="1"/>
  <c r="P1680" i="1" s="1"/>
  <c r="X1680" i="1" s="1"/>
  <c r="B1680" i="1" s="1"/>
  <c r="G1680" i="1"/>
  <c r="D1681" i="1"/>
  <c r="F1681" i="1" s="1"/>
  <c r="U1681" i="1"/>
  <c r="W1681" i="1" s="1"/>
  <c r="A1734" i="1"/>
  <c r="Q1734" i="1" s="1"/>
  <c r="R1734" i="1" s="1"/>
  <c r="S1734" i="1" s="1"/>
  <c r="H1733" i="1"/>
  <c r="T2055" i="1"/>
  <c r="Z1733" i="1"/>
  <c r="C1733" i="1"/>
  <c r="J1682" i="1"/>
  <c r="K1682" i="1" s="1"/>
  <c r="E1682" i="1" s="1"/>
  <c r="M1682" i="1"/>
  <c r="N1682" i="1" s="1"/>
  <c r="I1683" i="1"/>
  <c r="L1681" i="1" l="1"/>
  <c r="O1681" i="1" s="1"/>
  <c r="P1681" i="1" s="1"/>
  <c r="X1681" i="1" s="1"/>
  <c r="B1681" i="1" s="1"/>
  <c r="G1681" i="1"/>
  <c r="D1682" i="1"/>
  <c r="F1682" i="1" s="1"/>
  <c r="U1682" i="1"/>
  <c r="W1682" i="1" s="1"/>
  <c r="T2056" i="1"/>
  <c r="Z1734" i="1"/>
  <c r="C1734" i="1"/>
  <c r="J1683" i="1"/>
  <c r="K1683" i="1" s="1"/>
  <c r="E1683" i="1" s="1"/>
  <c r="M1683" i="1"/>
  <c r="N1683" i="1" s="1"/>
  <c r="I1684" i="1"/>
  <c r="A1735" i="1"/>
  <c r="Q1735" i="1" s="1"/>
  <c r="R1735" i="1" s="1"/>
  <c r="S1735" i="1" s="1"/>
  <c r="H1734" i="1"/>
  <c r="L1682" i="1" l="1"/>
  <c r="O1682" i="1" s="1"/>
  <c r="P1682" i="1" s="1"/>
  <c r="X1682" i="1" s="1"/>
  <c r="B1682" i="1" s="1"/>
  <c r="G1682" i="1"/>
  <c r="D1683" i="1"/>
  <c r="F1683" i="1" s="1"/>
  <c r="U1683" i="1"/>
  <c r="W1683" i="1" s="1"/>
  <c r="C1735" i="1"/>
  <c r="Z1735" i="1"/>
  <c r="A1736" i="1"/>
  <c r="Q1736" i="1" s="1"/>
  <c r="R1736" i="1" s="1"/>
  <c r="S1736" i="1" s="1"/>
  <c r="H1735" i="1"/>
  <c r="J1684" i="1"/>
  <c r="K1684" i="1" s="1"/>
  <c r="E1684" i="1" s="1"/>
  <c r="M1684" i="1"/>
  <c r="N1684" i="1" s="1"/>
  <c r="I1685" i="1"/>
  <c r="T2057" i="1"/>
  <c r="L1683" i="1" l="1"/>
  <c r="O1683" i="1" s="1"/>
  <c r="P1683" i="1" s="1"/>
  <c r="X1683" i="1" s="1"/>
  <c r="B1683" i="1" s="1"/>
  <c r="G1683" i="1"/>
  <c r="D1684" i="1"/>
  <c r="F1684" i="1" s="1"/>
  <c r="Z1736" i="1"/>
  <c r="C1736" i="1"/>
  <c r="T2058" i="1"/>
  <c r="M1685" i="1"/>
  <c r="N1685" i="1" s="1"/>
  <c r="J1685" i="1"/>
  <c r="K1685" i="1" s="1"/>
  <c r="E1685" i="1" s="1"/>
  <c r="I1686" i="1"/>
  <c r="H1736" i="1"/>
  <c r="A1737" i="1"/>
  <c r="Q1737" i="1" s="1"/>
  <c r="R1737" i="1" s="1"/>
  <c r="S1737" i="1" s="1"/>
  <c r="U1684" i="1"/>
  <c r="W1684" i="1" s="1"/>
  <c r="L1684" i="1" l="1"/>
  <c r="O1684" i="1" s="1"/>
  <c r="P1684" i="1" s="1"/>
  <c r="X1684" i="1" s="1"/>
  <c r="B1684" i="1" s="1"/>
  <c r="G1684" i="1"/>
  <c r="D1685" i="1"/>
  <c r="F1685" i="1" s="1"/>
  <c r="U1685" i="1"/>
  <c r="W1685" i="1" s="1"/>
  <c r="A1738" i="1"/>
  <c r="Q1738" i="1" s="1"/>
  <c r="R1738" i="1" s="1"/>
  <c r="S1738" i="1" s="1"/>
  <c r="H1737" i="1"/>
  <c r="J1686" i="1"/>
  <c r="K1686" i="1" s="1"/>
  <c r="E1686" i="1" s="1"/>
  <c r="I1687" i="1"/>
  <c r="Z1737" i="1"/>
  <c r="C1737" i="1"/>
  <c r="T2059" i="1"/>
  <c r="L1685" i="1" l="1"/>
  <c r="O1685" i="1" s="1"/>
  <c r="P1685" i="1" s="1"/>
  <c r="X1685" i="1" s="1"/>
  <c r="B1685" i="1" s="1"/>
  <c r="G1685" i="1"/>
  <c r="D1686" i="1"/>
  <c r="F1686" i="1" s="1"/>
  <c r="Z1738" i="1"/>
  <c r="C1738" i="1"/>
  <c r="J1687" i="1"/>
  <c r="K1687" i="1" s="1"/>
  <c r="E1687" i="1" s="1"/>
  <c r="I1688" i="1"/>
  <c r="A1739" i="1"/>
  <c r="Q1739" i="1" s="1"/>
  <c r="R1739" i="1" s="1"/>
  <c r="S1739" i="1" s="1"/>
  <c r="H1738" i="1"/>
  <c r="U1686" i="1"/>
  <c r="W1686" i="1" s="1"/>
  <c r="T2060" i="1"/>
  <c r="L1686" i="1" l="1"/>
  <c r="M1686" i="1"/>
  <c r="N1686" i="1" s="1"/>
  <c r="G1686" i="1"/>
  <c r="D1687" i="1"/>
  <c r="F1687" i="1" s="1"/>
  <c r="Z1739" i="1"/>
  <c r="C1739" i="1"/>
  <c r="U1687" i="1"/>
  <c r="W1687" i="1" s="1"/>
  <c r="T2061" i="1"/>
  <c r="A1740" i="1"/>
  <c r="Q1740" i="1" s="1"/>
  <c r="R1740" i="1" s="1"/>
  <c r="S1740" i="1" s="1"/>
  <c r="H1739" i="1"/>
  <c r="J1688" i="1"/>
  <c r="K1688" i="1" s="1"/>
  <c r="E1688" i="1" s="1"/>
  <c r="I1689" i="1"/>
  <c r="O1686" i="1" l="1"/>
  <c r="P1686" i="1" s="1"/>
  <c r="X1686" i="1" s="1"/>
  <c r="B1686" i="1" s="1"/>
  <c r="L1687" i="1"/>
  <c r="M1687" i="1"/>
  <c r="N1687" i="1" s="1"/>
  <c r="G1687" i="1"/>
  <c r="D1688" i="1"/>
  <c r="F1688" i="1" s="1"/>
  <c r="U1688" i="1"/>
  <c r="W1688" i="1" s="1"/>
  <c r="Z1740" i="1"/>
  <c r="C1740" i="1"/>
  <c r="J1689" i="1"/>
  <c r="K1689" i="1" s="1"/>
  <c r="E1689" i="1" s="1"/>
  <c r="I1690" i="1"/>
  <c r="H1740" i="1"/>
  <c r="A1741" i="1"/>
  <c r="Q1741" i="1" s="1"/>
  <c r="R1741" i="1" s="1"/>
  <c r="S1741" i="1" s="1"/>
  <c r="T2062" i="1"/>
  <c r="M1688" i="1" l="1"/>
  <c r="N1688" i="1" s="1"/>
  <c r="O1687" i="1"/>
  <c r="P1687" i="1" s="1"/>
  <c r="X1687" i="1" s="1"/>
  <c r="B1687" i="1" s="1"/>
  <c r="G1688" i="1"/>
  <c r="L1688" i="1"/>
  <c r="D1689" i="1"/>
  <c r="F1689" i="1" s="1"/>
  <c r="T2063" i="1"/>
  <c r="Z1741" i="1"/>
  <c r="C1741" i="1"/>
  <c r="J1690" i="1"/>
  <c r="K1690" i="1" s="1"/>
  <c r="E1690" i="1" s="1"/>
  <c r="I1691" i="1"/>
  <c r="A1742" i="1"/>
  <c r="Q1742" i="1" s="1"/>
  <c r="R1742" i="1" s="1"/>
  <c r="S1742" i="1" s="1"/>
  <c r="H1741" i="1"/>
  <c r="U1689" i="1"/>
  <c r="W1689" i="1" s="1"/>
  <c r="O1688" i="1" l="1"/>
  <c r="P1688" i="1" s="1"/>
  <c r="X1688" i="1" s="1"/>
  <c r="B1688" i="1" s="1"/>
  <c r="M1689" i="1"/>
  <c r="N1689" i="1" s="1"/>
  <c r="G1689" i="1"/>
  <c r="L1689" i="1"/>
  <c r="D1690" i="1"/>
  <c r="F1690" i="1" s="1"/>
  <c r="U1690" i="1"/>
  <c r="W1690" i="1" s="1"/>
  <c r="Z1742" i="1"/>
  <c r="C1742" i="1"/>
  <c r="A1743" i="1"/>
  <c r="Q1743" i="1" s="1"/>
  <c r="R1743" i="1" s="1"/>
  <c r="S1743" i="1" s="1"/>
  <c r="H1742" i="1"/>
  <c r="J1691" i="1"/>
  <c r="K1691" i="1" s="1"/>
  <c r="E1691" i="1" s="1"/>
  <c r="I1692" i="1"/>
  <c r="T2064" i="1"/>
  <c r="O1689" i="1" l="1"/>
  <c r="P1689" i="1" s="1"/>
  <c r="X1689" i="1" s="1"/>
  <c r="B1689" i="1" s="1"/>
  <c r="M1690" i="1"/>
  <c r="M1691" i="1" s="1"/>
  <c r="N1690" i="1"/>
  <c r="L1690" i="1"/>
  <c r="D1691" i="1"/>
  <c r="F1691" i="1" s="1"/>
  <c r="G1690" i="1"/>
  <c r="U1691" i="1"/>
  <c r="W1691" i="1" s="1"/>
  <c r="C1743" i="1"/>
  <c r="Z1743" i="1"/>
  <c r="J1692" i="1"/>
  <c r="K1692" i="1" s="1"/>
  <c r="E1692" i="1" s="1"/>
  <c r="I1693" i="1"/>
  <c r="A1744" i="1"/>
  <c r="Q1744" i="1" s="1"/>
  <c r="R1744" i="1" s="1"/>
  <c r="S1744" i="1" s="1"/>
  <c r="H1743" i="1"/>
  <c r="T2065" i="1"/>
  <c r="O1690" i="1" l="1"/>
  <c r="P1690" i="1" s="1"/>
  <c r="X1690" i="1" s="1"/>
  <c r="B1690" i="1" s="1"/>
  <c r="N1691" i="1"/>
  <c r="M1692" i="1"/>
  <c r="M1693" i="1" s="1"/>
  <c r="L1691" i="1"/>
  <c r="G1691" i="1"/>
  <c r="D1692" i="1"/>
  <c r="F1692" i="1" s="1"/>
  <c r="U1692" i="1"/>
  <c r="W1692" i="1" s="1"/>
  <c r="Z1744" i="1"/>
  <c r="C1744" i="1"/>
  <c r="H1744" i="1"/>
  <c r="A1745" i="1"/>
  <c r="Q1745" i="1" s="1"/>
  <c r="R1745" i="1" s="1"/>
  <c r="S1745" i="1" s="1"/>
  <c r="J1693" i="1"/>
  <c r="K1693" i="1" s="1"/>
  <c r="E1693" i="1" s="1"/>
  <c r="I1694" i="1"/>
  <c r="T2066" i="1"/>
  <c r="O1691" i="1" l="1"/>
  <c r="P1691" i="1" s="1"/>
  <c r="X1691" i="1" s="1"/>
  <c r="B1691" i="1" s="1"/>
  <c r="N1692" i="1"/>
  <c r="N1693" i="1" s="1"/>
  <c r="L1692" i="1"/>
  <c r="G1692" i="1"/>
  <c r="D1693" i="1"/>
  <c r="F1693" i="1" s="1"/>
  <c r="T2067" i="1"/>
  <c r="J1694" i="1"/>
  <c r="K1694" i="1" s="1"/>
  <c r="E1694" i="1" s="1"/>
  <c r="M1694" i="1"/>
  <c r="I1695" i="1"/>
  <c r="A1746" i="1"/>
  <c r="Q1746" i="1" s="1"/>
  <c r="R1746" i="1" s="1"/>
  <c r="S1746" i="1" s="1"/>
  <c r="H1745" i="1"/>
  <c r="U1693" i="1"/>
  <c r="W1693" i="1" s="1"/>
  <c r="Z1745" i="1"/>
  <c r="C1745" i="1"/>
  <c r="O1692" i="1" l="1"/>
  <c r="P1692" i="1" s="1"/>
  <c r="X1692" i="1" s="1"/>
  <c r="B1692" i="1" s="1"/>
  <c r="N1694" i="1"/>
  <c r="L1693" i="1"/>
  <c r="O1693" i="1" s="1"/>
  <c r="P1693" i="1" s="1"/>
  <c r="X1693" i="1" s="1"/>
  <c r="B1693" i="1" s="1"/>
  <c r="G1693" i="1"/>
  <c r="D1694" i="1"/>
  <c r="F1694" i="1" s="1"/>
  <c r="U1694" i="1"/>
  <c r="W1694" i="1" s="1"/>
  <c r="Z1746" i="1"/>
  <c r="C1746" i="1"/>
  <c r="A1747" i="1"/>
  <c r="Q1747" i="1" s="1"/>
  <c r="R1747" i="1" s="1"/>
  <c r="S1747" i="1" s="1"/>
  <c r="H1746" i="1"/>
  <c r="M1695" i="1"/>
  <c r="J1695" i="1"/>
  <c r="K1695" i="1" s="1"/>
  <c r="E1695" i="1" s="1"/>
  <c r="I1696" i="1"/>
  <c r="T2068" i="1"/>
  <c r="N1695" i="1" l="1"/>
  <c r="L1694" i="1"/>
  <c r="O1694" i="1" s="1"/>
  <c r="P1694" i="1" s="1"/>
  <c r="X1694" i="1" s="1"/>
  <c r="B1694" i="1" s="1"/>
  <c r="G1694" i="1"/>
  <c r="D1695" i="1"/>
  <c r="F1695" i="1" s="1"/>
  <c r="J1696" i="1"/>
  <c r="K1696" i="1" s="1"/>
  <c r="E1696" i="1" s="1"/>
  <c r="M1696" i="1"/>
  <c r="I1697" i="1"/>
  <c r="Z1747" i="1"/>
  <c r="C1747" i="1"/>
  <c r="U1695" i="1"/>
  <c r="W1695" i="1" s="1"/>
  <c r="A1748" i="1"/>
  <c r="Q1748" i="1" s="1"/>
  <c r="R1748" i="1" s="1"/>
  <c r="S1748" i="1" s="1"/>
  <c r="H1747" i="1"/>
  <c r="T2069" i="1"/>
  <c r="N1696" i="1" l="1"/>
  <c r="L1695" i="1"/>
  <c r="O1695" i="1" s="1"/>
  <c r="P1695" i="1" s="1"/>
  <c r="X1695" i="1" s="1"/>
  <c r="B1695" i="1" s="1"/>
  <c r="G1695" i="1"/>
  <c r="D1696" i="1"/>
  <c r="F1696" i="1" s="1"/>
  <c r="T2070" i="1"/>
  <c r="Z1748" i="1"/>
  <c r="C1748" i="1"/>
  <c r="J1697" i="1"/>
  <c r="K1697" i="1" s="1"/>
  <c r="E1697" i="1" s="1"/>
  <c r="M1697" i="1"/>
  <c r="N1697" i="1" s="1"/>
  <c r="I1698" i="1"/>
  <c r="H1748" i="1"/>
  <c r="A1749" i="1"/>
  <c r="Q1749" i="1" s="1"/>
  <c r="R1749" i="1" s="1"/>
  <c r="S1749" i="1" s="1"/>
  <c r="U1696" i="1"/>
  <c r="W1696" i="1" s="1"/>
  <c r="L1696" i="1" l="1"/>
  <c r="O1696" i="1" s="1"/>
  <c r="P1696" i="1" s="1"/>
  <c r="X1696" i="1" s="1"/>
  <c r="B1696" i="1" s="1"/>
  <c r="G1696" i="1"/>
  <c r="D1697" i="1"/>
  <c r="F1697" i="1" s="1"/>
  <c r="A1750" i="1"/>
  <c r="Q1750" i="1" s="1"/>
  <c r="R1750" i="1" s="1"/>
  <c r="S1750" i="1" s="1"/>
  <c r="H1749" i="1"/>
  <c r="J1698" i="1"/>
  <c r="K1698" i="1" s="1"/>
  <c r="E1698" i="1" s="1"/>
  <c r="M1698" i="1"/>
  <c r="N1698" i="1" s="1"/>
  <c r="I1699" i="1"/>
  <c r="Z1749" i="1"/>
  <c r="C1749" i="1"/>
  <c r="U1697" i="1"/>
  <c r="W1697" i="1" s="1"/>
  <c r="T2071" i="1"/>
  <c r="L1697" i="1" l="1"/>
  <c r="O1697" i="1" s="1"/>
  <c r="P1697" i="1" s="1"/>
  <c r="X1697" i="1" s="1"/>
  <c r="B1697" i="1" s="1"/>
  <c r="G1697" i="1"/>
  <c r="D1698" i="1"/>
  <c r="F1698" i="1" s="1"/>
  <c r="U1698" i="1"/>
  <c r="W1698" i="1" s="1"/>
  <c r="Z1750" i="1"/>
  <c r="C1750" i="1"/>
  <c r="T2072" i="1"/>
  <c r="M1699" i="1"/>
  <c r="N1699" i="1" s="1"/>
  <c r="J1699" i="1"/>
  <c r="K1699" i="1" s="1"/>
  <c r="E1699" i="1" s="1"/>
  <c r="I1700" i="1"/>
  <c r="A1751" i="1"/>
  <c r="Q1751" i="1" s="1"/>
  <c r="R1751" i="1" s="1"/>
  <c r="S1751" i="1" s="1"/>
  <c r="H1750" i="1"/>
  <c r="L1698" i="1" l="1"/>
  <c r="O1698" i="1" s="1"/>
  <c r="P1698" i="1" s="1"/>
  <c r="X1698" i="1" s="1"/>
  <c r="B1698" i="1" s="1"/>
  <c r="G1698" i="1"/>
  <c r="D1699" i="1"/>
  <c r="F1699" i="1" s="1"/>
  <c r="U1699" i="1"/>
  <c r="W1699" i="1" s="1"/>
  <c r="C1751" i="1"/>
  <c r="Z1751" i="1"/>
  <c r="T2073" i="1"/>
  <c r="A1752" i="1"/>
  <c r="Q1752" i="1" s="1"/>
  <c r="R1752" i="1" s="1"/>
  <c r="S1752" i="1" s="1"/>
  <c r="H1751" i="1"/>
  <c r="J1700" i="1"/>
  <c r="K1700" i="1" s="1"/>
  <c r="E1700" i="1" s="1"/>
  <c r="M1700" i="1"/>
  <c r="N1700" i="1" s="1"/>
  <c r="I1701" i="1"/>
  <c r="L1699" i="1" l="1"/>
  <c r="O1699" i="1" s="1"/>
  <c r="P1699" i="1" s="1"/>
  <c r="X1699" i="1" s="1"/>
  <c r="B1699" i="1" s="1"/>
  <c r="G1699" i="1"/>
  <c r="D1700" i="1"/>
  <c r="F1700" i="1" s="1"/>
  <c r="T2074" i="1"/>
  <c r="U1700" i="1"/>
  <c r="W1700" i="1" s="1"/>
  <c r="Z1752" i="1"/>
  <c r="C1752" i="1"/>
  <c r="J1701" i="1"/>
  <c r="K1701" i="1" s="1"/>
  <c r="E1701" i="1" s="1"/>
  <c r="M1701" i="1"/>
  <c r="N1701" i="1" s="1"/>
  <c r="I1702" i="1"/>
  <c r="A1753" i="1"/>
  <c r="Q1753" i="1" s="1"/>
  <c r="R1753" i="1" s="1"/>
  <c r="S1753" i="1" s="1"/>
  <c r="H1752" i="1"/>
  <c r="G1700" i="1" l="1"/>
  <c r="L1700" i="1"/>
  <c r="O1700" i="1" s="1"/>
  <c r="P1700" i="1" s="1"/>
  <c r="X1700" i="1" s="1"/>
  <c r="B1700" i="1" s="1"/>
  <c r="D1701" i="1"/>
  <c r="F1701" i="1" s="1"/>
  <c r="Z1753" i="1"/>
  <c r="C1753" i="1"/>
  <c r="A1754" i="1"/>
  <c r="Q1754" i="1" s="1"/>
  <c r="R1754" i="1" s="1"/>
  <c r="S1754" i="1" s="1"/>
  <c r="H1753" i="1"/>
  <c r="U1701" i="1"/>
  <c r="W1701" i="1" s="1"/>
  <c r="J1702" i="1"/>
  <c r="K1702" i="1" s="1"/>
  <c r="E1702" i="1" s="1"/>
  <c r="M1702" i="1"/>
  <c r="N1702" i="1" s="1"/>
  <c r="I1703" i="1"/>
  <c r="T2075" i="1"/>
  <c r="G1701" i="1" l="1"/>
  <c r="L1701" i="1"/>
  <c r="O1701" i="1" s="1"/>
  <c r="P1701" i="1" s="1"/>
  <c r="X1701" i="1" s="1"/>
  <c r="B1701" i="1" s="1"/>
  <c r="D1702" i="1"/>
  <c r="F1702" i="1" s="1"/>
  <c r="T2076" i="1"/>
  <c r="M1703" i="1"/>
  <c r="N1703" i="1" s="1"/>
  <c r="J1703" i="1"/>
  <c r="K1703" i="1" s="1"/>
  <c r="E1703" i="1" s="1"/>
  <c r="I1704" i="1"/>
  <c r="Z1754" i="1"/>
  <c r="C1754" i="1"/>
  <c r="U1702" i="1"/>
  <c r="W1702" i="1" s="1"/>
  <c r="H1754" i="1"/>
  <c r="A1755" i="1"/>
  <c r="Q1755" i="1" s="1"/>
  <c r="R1755" i="1" s="1"/>
  <c r="S1755" i="1" s="1"/>
  <c r="L1702" i="1" l="1"/>
  <c r="O1702" i="1" s="1"/>
  <c r="P1702" i="1" s="1"/>
  <c r="X1702" i="1" s="1"/>
  <c r="B1702" i="1" s="1"/>
  <c r="D1703" i="1"/>
  <c r="F1703" i="1" s="1"/>
  <c r="G1702" i="1"/>
  <c r="Z1755" i="1"/>
  <c r="C1755" i="1"/>
  <c r="A1756" i="1"/>
  <c r="Q1756" i="1" s="1"/>
  <c r="R1756" i="1" s="1"/>
  <c r="S1756" i="1" s="1"/>
  <c r="H1755" i="1"/>
  <c r="J1704" i="1"/>
  <c r="K1704" i="1" s="1"/>
  <c r="E1704" i="1" s="1"/>
  <c r="M1704" i="1"/>
  <c r="N1704" i="1" s="1"/>
  <c r="I1705" i="1"/>
  <c r="U1703" i="1"/>
  <c r="W1703" i="1" s="1"/>
  <c r="T2077" i="1"/>
  <c r="L1703" i="1" l="1"/>
  <c r="O1703" i="1" s="1"/>
  <c r="P1703" i="1" s="1"/>
  <c r="X1703" i="1" s="1"/>
  <c r="B1703" i="1" s="1"/>
  <c r="G1703" i="1"/>
  <c r="D1704" i="1"/>
  <c r="F1704" i="1" s="1"/>
  <c r="U1704" i="1"/>
  <c r="W1704" i="1" s="1"/>
  <c r="J1705" i="1"/>
  <c r="K1705" i="1" s="1"/>
  <c r="E1705" i="1" s="1"/>
  <c r="M1705" i="1"/>
  <c r="N1705" i="1" s="1"/>
  <c r="I1706" i="1"/>
  <c r="Z1756" i="1"/>
  <c r="C1756" i="1"/>
  <c r="T2078" i="1"/>
  <c r="A1757" i="1"/>
  <c r="Q1757" i="1" s="1"/>
  <c r="R1757" i="1" s="1"/>
  <c r="S1757" i="1" s="1"/>
  <c r="H1756" i="1"/>
  <c r="L1704" i="1" l="1"/>
  <c r="O1704" i="1" s="1"/>
  <c r="P1704" i="1" s="1"/>
  <c r="X1704" i="1" s="1"/>
  <c r="B1704" i="1" s="1"/>
  <c r="G1704" i="1"/>
  <c r="D1705" i="1"/>
  <c r="F1705" i="1" s="1"/>
  <c r="T2079" i="1"/>
  <c r="Z1757" i="1"/>
  <c r="C1757" i="1"/>
  <c r="J1706" i="1"/>
  <c r="K1706" i="1" s="1"/>
  <c r="E1706" i="1" s="1"/>
  <c r="M1706" i="1"/>
  <c r="N1706" i="1" s="1"/>
  <c r="I1707" i="1"/>
  <c r="A1758" i="1"/>
  <c r="Q1758" i="1" s="1"/>
  <c r="R1758" i="1" s="1"/>
  <c r="S1758" i="1" s="1"/>
  <c r="H1757" i="1"/>
  <c r="U1705" i="1"/>
  <c r="W1705" i="1" s="1"/>
  <c r="G1705" i="1" l="1"/>
  <c r="L1705" i="1"/>
  <c r="O1705" i="1" s="1"/>
  <c r="P1705" i="1" s="1"/>
  <c r="X1705" i="1" s="1"/>
  <c r="B1705" i="1" s="1"/>
  <c r="D1706" i="1"/>
  <c r="F1706" i="1" s="1"/>
  <c r="Z1758" i="1"/>
  <c r="C1758" i="1"/>
  <c r="H1758" i="1"/>
  <c r="A1759" i="1"/>
  <c r="Q1759" i="1" s="1"/>
  <c r="R1759" i="1" s="1"/>
  <c r="S1759" i="1" s="1"/>
  <c r="M1707" i="1"/>
  <c r="N1707" i="1" s="1"/>
  <c r="J1707" i="1"/>
  <c r="K1707" i="1" s="1"/>
  <c r="E1707" i="1" s="1"/>
  <c r="I1708" i="1"/>
  <c r="U1706" i="1"/>
  <c r="W1706" i="1" s="1"/>
  <c r="T2080" i="1"/>
  <c r="L1706" i="1" l="1"/>
  <c r="O1706" i="1" s="1"/>
  <c r="P1706" i="1" s="1"/>
  <c r="X1706" i="1" s="1"/>
  <c r="B1706" i="1" s="1"/>
  <c r="G1706" i="1"/>
  <c r="D1707" i="1"/>
  <c r="F1707" i="1" s="1"/>
  <c r="T2081" i="1"/>
  <c r="J1708" i="1"/>
  <c r="K1708" i="1" s="1"/>
  <c r="E1708" i="1" s="1"/>
  <c r="M1708" i="1"/>
  <c r="N1708" i="1" s="1"/>
  <c r="I1709" i="1"/>
  <c r="U1707" i="1"/>
  <c r="W1707" i="1" s="1"/>
  <c r="Z1759" i="1"/>
  <c r="C1759" i="1"/>
  <c r="A1760" i="1"/>
  <c r="Q1760" i="1" s="1"/>
  <c r="R1760" i="1" s="1"/>
  <c r="S1760" i="1" s="1"/>
  <c r="H1759" i="1"/>
  <c r="L1707" i="1" l="1"/>
  <c r="O1707" i="1" s="1"/>
  <c r="P1707" i="1" s="1"/>
  <c r="X1707" i="1" s="1"/>
  <c r="B1707" i="1" s="1"/>
  <c r="G1707" i="1"/>
  <c r="D1708" i="1"/>
  <c r="F1708" i="1" s="1"/>
  <c r="U1708" i="1"/>
  <c r="W1708" i="1" s="1"/>
  <c r="Z1760" i="1"/>
  <c r="C1760" i="1"/>
  <c r="J1709" i="1"/>
  <c r="K1709" i="1" s="1"/>
  <c r="E1709" i="1" s="1"/>
  <c r="M1709" i="1"/>
  <c r="N1709" i="1" s="1"/>
  <c r="I1710" i="1"/>
  <c r="T2082" i="1"/>
  <c r="A1761" i="1"/>
  <c r="Q1761" i="1" s="1"/>
  <c r="R1761" i="1" s="1"/>
  <c r="S1761" i="1" s="1"/>
  <c r="H1760" i="1"/>
  <c r="L1708" i="1" l="1"/>
  <c r="O1708" i="1" s="1"/>
  <c r="P1708" i="1" s="1"/>
  <c r="X1708" i="1" s="1"/>
  <c r="B1708" i="1" s="1"/>
  <c r="D1709" i="1"/>
  <c r="F1709" i="1" s="1"/>
  <c r="G1708" i="1"/>
  <c r="U1709" i="1"/>
  <c r="W1709" i="1" s="1"/>
  <c r="Z1761" i="1"/>
  <c r="C1761" i="1"/>
  <c r="T2083" i="1"/>
  <c r="A1762" i="1"/>
  <c r="Q1762" i="1" s="1"/>
  <c r="R1762" i="1" s="1"/>
  <c r="S1762" i="1" s="1"/>
  <c r="H1761" i="1"/>
  <c r="J1710" i="1"/>
  <c r="K1710" i="1" s="1"/>
  <c r="E1710" i="1" s="1"/>
  <c r="M1710" i="1"/>
  <c r="N1710" i="1" s="1"/>
  <c r="I1711" i="1"/>
  <c r="L1709" i="1" l="1"/>
  <c r="O1709" i="1" s="1"/>
  <c r="P1709" i="1" s="1"/>
  <c r="X1709" i="1" s="1"/>
  <c r="B1709" i="1" s="1"/>
  <c r="G1709" i="1"/>
  <c r="D1710" i="1"/>
  <c r="F1710" i="1" s="1"/>
  <c r="U1710" i="1"/>
  <c r="W1710" i="1" s="1"/>
  <c r="T2084" i="1"/>
  <c r="Z1762" i="1"/>
  <c r="C1762" i="1"/>
  <c r="M1711" i="1"/>
  <c r="N1711" i="1" s="1"/>
  <c r="J1711" i="1"/>
  <c r="K1711" i="1" s="1"/>
  <c r="E1711" i="1" s="1"/>
  <c r="I1712" i="1"/>
  <c r="H1762" i="1"/>
  <c r="A1763" i="1"/>
  <c r="Q1763" i="1" s="1"/>
  <c r="R1763" i="1" s="1"/>
  <c r="S1763" i="1" s="1"/>
  <c r="L1710" i="1" l="1"/>
  <c r="O1710" i="1" s="1"/>
  <c r="P1710" i="1" s="1"/>
  <c r="X1710" i="1" s="1"/>
  <c r="B1710" i="1" s="1"/>
  <c r="G1710" i="1"/>
  <c r="D1711" i="1"/>
  <c r="F1711" i="1" s="1"/>
  <c r="Z1763" i="1"/>
  <c r="C1763" i="1"/>
  <c r="A1764" i="1"/>
  <c r="Q1764" i="1" s="1"/>
  <c r="R1764" i="1" s="1"/>
  <c r="S1764" i="1" s="1"/>
  <c r="H1763" i="1"/>
  <c r="T2085" i="1"/>
  <c r="J1712" i="1"/>
  <c r="K1712" i="1" s="1"/>
  <c r="E1712" i="1" s="1"/>
  <c r="M1712" i="1"/>
  <c r="N1712" i="1" s="1"/>
  <c r="I1713" i="1"/>
  <c r="U1711" i="1"/>
  <c r="W1711" i="1" s="1"/>
  <c r="L1711" i="1" l="1"/>
  <c r="O1711" i="1" s="1"/>
  <c r="P1711" i="1" s="1"/>
  <c r="X1711" i="1" s="1"/>
  <c r="B1711" i="1" s="1"/>
  <c r="G1711" i="1"/>
  <c r="D1712" i="1"/>
  <c r="F1712" i="1" s="1"/>
  <c r="U1712" i="1"/>
  <c r="W1712" i="1" s="1"/>
  <c r="J1713" i="1"/>
  <c r="K1713" i="1" s="1"/>
  <c r="E1713" i="1" s="1"/>
  <c r="M1713" i="1"/>
  <c r="N1713" i="1" s="1"/>
  <c r="I1714" i="1"/>
  <c r="T2086" i="1"/>
  <c r="Z1764" i="1"/>
  <c r="C1764" i="1"/>
  <c r="A1765" i="1"/>
  <c r="Q1765" i="1" s="1"/>
  <c r="R1765" i="1" s="1"/>
  <c r="S1765" i="1" s="1"/>
  <c r="H1764" i="1"/>
  <c r="L1712" i="1" l="1"/>
  <c r="O1712" i="1" s="1"/>
  <c r="P1712" i="1" s="1"/>
  <c r="X1712" i="1" s="1"/>
  <c r="B1712" i="1" s="1"/>
  <c r="G1712" i="1"/>
  <c r="D1713" i="1"/>
  <c r="F1713" i="1" s="1"/>
  <c r="Z1765" i="1"/>
  <c r="C1765" i="1"/>
  <c r="J1714" i="1"/>
  <c r="K1714" i="1" s="1"/>
  <c r="E1714" i="1" s="1"/>
  <c r="M1714" i="1"/>
  <c r="N1714" i="1" s="1"/>
  <c r="I1715" i="1"/>
  <c r="T2087" i="1"/>
  <c r="A1766" i="1"/>
  <c r="Q1766" i="1" s="1"/>
  <c r="R1766" i="1" s="1"/>
  <c r="S1766" i="1" s="1"/>
  <c r="H1765" i="1"/>
  <c r="U1713" i="1"/>
  <c r="W1713" i="1" s="1"/>
  <c r="L1713" i="1" l="1"/>
  <c r="O1713" i="1" s="1"/>
  <c r="P1713" i="1" s="1"/>
  <c r="X1713" i="1" s="1"/>
  <c r="B1713" i="1" s="1"/>
  <c r="G1713" i="1"/>
  <c r="D1714" i="1"/>
  <c r="F1714" i="1" s="1"/>
  <c r="M1715" i="1"/>
  <c r="N1715" i="1" s="1"/>
  <c r="J1715" i="1"/>
  <c r="K1715" i="1" s="1"/>
  <c r="E1715" i="1" s="1"/>
  <c r="I1716" i="1"/>
  <c r="T2088" i="1"/>
  <c r="U1714" i="1"/>
  <c r="W1714" i="1" s="1"/>
  <c r="Z1766" i="1"/>
  <c r="C1766" i="1"/>
  <c r="H1766" i="1"/>
  <c r="A1767" i="1"/>
  <c r="Q1767" i="1" s="1"/>
  <c r="R1767" i="1" s="1"/>
  <c r="S1767" i="1" s="1"/>
  <c r="L1714" i="1" l="1"/>
  <c r="O1714" i="1" s="1"/>
  <c r="P1714" i="1" s="1"/>
  <c r="X1714" i="1" s="1"/>
  <c r="B1714" i="1" s="1"/>
  <c r="G1714" i="1"/>
  <c r="D1715" i="1"/>
  <c r="F1715" i="1" s="1"/>
  <c r="U1715" i="1"/>
  <c r="W1715" i="1" s="1"/>
  <c r="H1767" i="1"/>
  <c r="A1768" i="1"/>
  <c r="Q1768" i="1" s="1"/>
  <c r="R1768" i="1" s="1"/>
  <c r="S1768" i="1" s="1"/>
  <c r="T2089" i="1"/>
  <c r="J1716" i="1"/>
  <c r="K1716" i="1" s="1"/>
  <c r="E1716" i="1" s="1"/>
  <c r="I1717" i="1"/>
  <c r="Z1767" i="1"/>
  <c r="C1767" i="1"/>
  <c r="L1715" i="1" l="1"/>
  <c r="O1715" i="1" s="1"/>
  <c r="P1715" i="1" s="1"/>
  <c r="X1715" i="1" s="1"/>
  <c r="B1715" i="1" s="1"/>
  <c r="G1715" i="1"/>
  <c r="D1716" i="1"/>
  <c r="F1716" i="1" s="1"/>
  <c r="H1768" i="1"/>
  <c r="A1769" i="1"/>
  <c r="Q1769" i="1" s="1"/>
  <c r="R1769" i="1" s="1"/>
  <c r="S1769" i="1" s="1"/>
  <c r="U1716" i="1"/>
  <c r="W1716" i="1" s="1"/>
  <c r="J1717" i="1"/>
  <c r="K1717" i="1" s="1"/>
  <c r="E1717" i="1" s="1"/>
  <c r="I1718" i="1"/>
  <c r="T2090" i="1"/>
  <c r="Z1768" i="1"/>
  <c r="C1768" i="1"/>
  <c r="M1716" i="1" l="1"/>
  <c r="N1716" i="1" s="1"/>
  <c r="L1716" i="1"/>
  <c r="G1716" i="1"/>
  <c r="D1717" i="1"/>
  <c r="F1717" i="1" s="1"/>
  <c r="U1717" i="1"/>
  <c r="W1717" i="1" s="1"/>
  <c r="A1770" i="1"/>
  <c r="Q1770" i="1" s="1"/>
  <c r="R1770" i="1" s="1"/>
  <c r="S1770" i="1" s="1"/>
  <c r="H1769" i="1"/>
  <c r="Z1769" i="1"/>
  <c r="C1769" i="1"/>
  <c r="T2091" i="1"/>
  <c r="J1718" i="1"/>
  <c r="K1718" i="1" s="1"/>
  <c r="E1718" i="1" s="1"/>
  <c r="I1719" i="1"/>
  <c r="M1717" i="1" l="1"/>
  <c r="N1717" i="1" s="1"/>
  <c r="O1716" i="1"/>
  <c r="P1716" i="1" s="1"/>
  <c r="X1716" i="1" s="1"/>
  <c r="B1716" i="1" s="1"/>
  <c r="G1717" i="1"/>
  <c r="L1717" i="1"/>
  <c r="D1718" i="1"/>
  <c r="F1718" i="1" s="1"/>
  <c r="U1718" i="1"/>
  <c r="W1718" i="1" s="1"/>
  <c r="A1771" i="1"/>
  <c r="Q1771" i="1" s="1"/>
  <c r="R1771" i="1" s="1"/>
  <c r="S1771" i="1" s="1"/>
  <c r="H1770" i="1"/>
  <c r="Z1770" i="1"/>
  <c r="C1770" i="1"/>
  <c r="J1719" i="1"/>
  <c r="K1719" i="1" s="1"/>
  <c r="E1719" i="1" s="1"/>
  <c r="I1720" i="1"/>
  <c r="T2092" i="1"/>
  <c r="M1718" i="1" l="1"/>
  <c r="N1718" i="1" s="1"/>
  <c r="O1717" i="1"/>
  <c r="P1717" i="1" s="1"/>
  <c r="X1717" i="1" s="1"/>
  <c r="B1717" i="1" s="1"/>
  <c r="L1718" i="1"/>
  <c r="G1718" i="1"/>
  <c r="D1719" i="1"/>
  <c r="F1719" i="1" s="1"/>
  <c r="U1719" i="1"/>
  <c r="W1719" i="1" s="1"/>
  <c r="A1772" i="1"/>
  <c r="Q1772" i="1" s="1"/>
  <c r="R1772" i="1" s="1"/>
  <c r="S1772" i="1" s="1"/>
  <c r="H1771" i="1"/>
  <c r="T2093" i="1"/>
  <c r="J1720" i="1"/>
  <c r="K1720" i="1" s="1"/>
  <c r="E1720" i="1" s="1"/>
  <c r="I1721" i="1"/>
  <c r="Z1771" i="1"/>
  <c r="C1771" i="1"/>
  <c r="O1718" i="1" l="1"/>
  <c r="P1718" i="1" s="1"/>
  <c r="X1718" i="1" s="1"/>
  <c r="B1718" i="1" s="1"/>
  <c r="M1719" i="1"/>
  <c r="N1719" i="1" s="1"/>
  <c r="G1719" i="1"/>
  <c r="L1719" i="1"/>
  <c r="D1720" i="1"/>
  <c r="F1720" i="1" s="1"/>
  <c r="H1772" i="1"/>
  <c r="A1773" i="1"/>
  <c r="Q1773" i="1" s="1"/>
  <c r="R1773" i="1" s="1"/>
  <c r="S1773" i="1" s="1"/>
  <c r="U1720" i="1"/>
  <c r="W1720" i="1" s="1"/>
  <c r="J1721" i="1"/>
  <c r="K1721" i="1" s="1"/>
  <c r="E1721" i="1" s="1"/>
  <c r="I1722" i="1"/>
  <c r="T2094" i="1"/>
  <c r="Z1772" i="1"/>
  <c r="C1772" i="1"/>
  <c r="O1719" i="1" l="1"/>
  <c r="P1719" i="1" s="1"/>
  <c r="X1719" i="1" s="1"/>
  <c r="B1719" i="1" s="1"/>
  <c r="M1720" i="1"/>
  <c r="N1720" i="1" s="1"/>
  <c r="G1720" i="1"/>
  <c r="D1721" i="1"/>
  <c r="F1721" i="1" s="1"/>
  <c r="L1720" i="1"/>
  <c r="U1721" i="1"/>
  <c r="W1721" i="1" s="1"/>
  <c r="A1774" i="1"/>
  <c r="Q1774" i="1" s="1"/>
  <c r="R1774" i="1" s="1"/>
  <c r="S1774" i="1" s="1"/>
  <c r="H1773" i="1"/>
  <c r="T2095" i="1"/>
  <c r="Z1773" i="1"/>
  <c r="C1773" i="1"/>
  <c r="J1722" i="1"/>
  <c r="K1722" i="1" s="1"/>
  <c r="E1722" i="1" s="1"/>
  <c r="I1723" i="1"/>
  <c r="O1720" i="1" l="1"/>
  <c r="P1720" i="1" s="1"/>
  <c r="X1720" i="1" s="1"/>
  <c r="B1720" i="1" s="1"/>
  <c r="M1721" i="1"/>
  <c r="N1721" i="1" s="1"/>
  <c r="G1721" i="1"/>
  <c r="L1721" i="1"/>
  <c r="D1722" i="1"/>
  <c r="F1722" i="1" s="1"/>
  <c r="Z1774" i="1"/>
  <c r="C1774" i="1"/>
  <c r="A1775" i="1"/>
  <c r="Q1775" i="1" s="1"/>
  <c r="R1775" i="1" s="1"/>
  <c r="S1775" i="1" s="1"/>
  <c r="H1774" i="1"/>
  <c r="J1723" i="1"/>
  <c r="K1723" i="1" s="1"/>
  <c r="E1723" i="1" s="1"/>
  <c r="I1724" i="1"/>
  <c r="U1722" i="1"/>
  <c r="W1722" i="1" s="1"/>
  <c r="T2096" i="1"/>
  <c r="O1721" i="1" l="1"/>
  <c r="P1721" i="1" s="1"/>
  <c r="X1721" i="1" s="1"/>
  <c r="B1721" i="1" s="1"/>
  <c r="M1722" i="1"/>
  <c r="M1723" i="1" s="1"/>
  <c r="M1724" i="1" s="1"/>
  <c r="N1722" i="1"/>
  <c r="N1723" i="1" s="1"/>
  <c r="L1722" i="1"/>
  <c r="G1722" i="1"/>
  <c r="D1723" i="1"/>
  <c r="F1723" i="1" s="1"/>
  <c r="T2097" i="1"/>
  <c r="J1724" i="1"/>
  <c r="K1724" i="1" s="1"/>
  <c r="E1724" i="1" s="1"/>
  <c r="I1725" i="1"/>
  <c r="Z1775" i="1"/>
  <c r="C1775" i="1"/>
  <c r="U1723" i="1"/>
  <c r="W1723" i="1" s="1"/>
  <c r="A1776" i="1"/>
  <c r="Q1776" i="1" s="1"/>
  <c r="R1776" i="1" s="1"/>
  <c r="S1776" i="1" s="1"/>
  <c r="H1775" i="1"/>
  <c r="O1722" i="1" l="1"/>
  <c r="P1722" i="1" s="1"/>
  <c r="X1722" i="1" s="1"/>
  <c r="B1722" i="1" s="1"/>
  <c r="N1724" i="1"/>
  <c r="L1723" i="1"/>
  <c r="O1723" i="1" s="1"/>
  <c r="P1723" i="1" s="1"/>
  <c r="X1723" i="1" s="1"/>
  <c r="B1723" i="1" s="1"/>
  <c r="G1723" i="1"/>
  <c r="D1724" i="1"/>
  <c r="F1724" i="1" s="1"/>
  <c r="U1724" i="1"/>
  <c r="W1724" i="1" s="1"/>
  <c r="Z1776" i="1"/>
  <c r="C1776" i="1"/>
  <c r="H1776" i="1"/>
  <c r="A1777" i="1"/>
  <c r="Q1777" i="1" s="1"/>
  <c r="R1777" i="1" s="1"/>
  <c r="S1777" i="1" s="1"/>
  <c r="J1725" i="1"/>
  <c r="K1725" i="1" s="1"/>
  <c r="E1725" i="1" s="1"/>
  <c r="M1725" i="1"/>
  <c r="I1726" i="1"/>
  <c r="T2098" i="1"/>
  <c r="N1725" i="1" l="1"/>
  <c r="L1724" i="1"/>
  <c r="O1724" i="1" s="1"/>
  <c r="P1724" i="1" s="1"/>
  <c r="X1724" i="1" s="1"/>
  <c r="B1724" i="1" s="1"/>
  <c r="G1724" i="1"/>
  <c r="D1725" i="1"/>
  <c r="F1725" i="1" s="1"/>
  <c r="J1726" i="1"/>
  <c r="K1726" i="1" s="1"/>
  <c r="E1726" i="1" s="1"/>
  <c r="M1726" i="1"/>
  <c r="I1727" i="1"/>
  <c r="Z1777" i="1"/>
  <c r="C1777" i="1"/>
  <c r="U1725" i="1"/>
  <c r="W1725" i="1" s="1"/>
  <c r="T2099" i="1"/>
  <c r="A1778" i="1"/>
  <c r="Q1778" i="1" s="1"/>
  <c r="R1778" i="1" s="1"/>
  <c r="S1778" i="1" s="1"/>
  <c r="H1777" i="1"/>
  <c r="N1726" i="1" l="1"/>
  <c r="L1725" i="1"/>
  <c r="O1725" i="1" s="1"/>
  <c r="P1725" i="1" s="1"/>
  <c r="X1725" i="1" s="1"/>
  <c r="B1725" i="1" s="1"/>
  <c r="G1725" i="1"/>
  <c r="D1726" i="1"/>
  <c r="F1726" i="1" s="1"/>
  <c r="Z1778" i="1"/>
  <c r="C1778" i="1"/>
  <c r="J1727" i="1"/>
  <c r="K1727" i="1" s="1"/>
  <c r="E1727" i="1" s="1"/>
  <c r="M1727" i="1"/>
  <c r="I1728" i="1"/>
  <c r="T2100" i="1"/>
  <c r="A1779" i="1"/>
  <c r="Q1779" i="1" s="1"/>
  <c r="R1779" i="1" s="1"/>
  <c r="S1779" i="1" s="1"/>
  <c r="H1778" i="1"/>
  <c r="U1726" i="1"/>
  <c r="W1726" i="1" s="1"/>
  <c r="N1727" i="1" l="1"/>
  <c r="G1726" i="1"/>
  <c r="L1726" i="1"/>
  <c r="O1726" i="1" s="1"/>
  <c r="P1726" i="1" s="1"/>
  <c r="X1726" i="1" s="1"/>
  <c r="B1726" i="1" s="1"/>
  <c r="D1727" i="1"/>
  <c r="F1727" i="1" s="1"/>
  <c r="Z1779" i="1"/>
  <c r="C1779" i="1"/>
  <c r="J1728" i="1"/>
  <c r="K1728" i="1" s="1"/>
  <c r="E1728" i="1" s="1"/>
  <c r="M1728" i="1"/>
  <c r="I1729" i="1"/>
  <c r="A1780" i="1"/>
  <c r="Q1780" i="1" s="1"/>
  <c r="R1780" i="1" s="1"/>
  <c r="S1780" i="1" s="1"/>
  <c r="H1779" i="1"/>
  <c r="U1727" i="1"/>
  <c r="W1727" i="1" s="1"/>
  <c r="T2101" i="1"/>
  <c r="N1728" i="1" l="1"/>
  <c r="G1727" i="1"/>
  <c r="L1727" i="1"/>
  <c r="O1727" i="1" s="1"/>
  <c r="P1727" i="1" s="1"/>
  <c r="X1727" i="1" s="1"/>
  <c r="B1727" i="1" s="1"/>
  <c r="D1728" i="1"/>
  <c r="F1728" i="1" s="1"/>
  <c r="M1729" i="1"/>
  <c r="J1729" i="1"/>
  <c r="K1729" i="1" s="1"/>
  <c r="E1729" i="1" s="1"/>
  <c r="I1730" i="1"/>
  <c r="Z1780" i="1"/>
  <c r="C1780" i="1"/>
  <c r="U1728" i="1"/>
  <c r="W1728" i="1" s="1"/>
  <c r="T2102" i="1"/>
  <c r="H1780" i="1"/>
  <c r="A1781" i="1"/>
  <c r="Q1781" i="1" s="1"/>
  <c r="R1781" i="1" s="1"/>
  <c r="S1781" i="1" s="1"/>
  <c r="N1729" i="1" l="1"/>
  <c r="L1728" i="1"/>
  <c r="O1728" i="1" s="1"/>
  <c r="P1728" i="1" s="1"/>
  <c r="X1728" i="1" s="1"/>
  <c r="B1728" i="1" s="1"/>
  <c r="G1728" i="1"/>
  <c r="D1729" i="1"/>
  <c r="F1729" i="1" s="1"/>
  <c r="Z1781" i="1"/>
  <c r="C1781" i="1"/>
  <c r="J1730" i="1"/>
  <c r="K1730" i="1" s="1"/>
  <c r="E1730" i="1" s="1"/>
  <c r="M1730" i="1"/>
  <c r="I1731" i="1"/>
  <c r="U1729" i="1"/>
  <c r="W1729" i="1" s="1"/>
  <c r="A1782" i="1"/>
  <c r="Q1782" i="1" s="1"/>
  <c r="R1782" i="1" s="1"/>
  <c r="S1782" i="1" s="1"/>
  <c r="H1781" i="1"/>
  <c r="T2103" i="1"/>
  <c r="N1730" i="1" l="1"/>
  <c r="G1729" i="1"/>
  <c r="L1729" i="1"/>
  <c r="O1729" i="1" s="1"/>
  <c r="P1729" i="1" s="1"/>
  <c r="X1729" i="1" s="1"/>
  <c r="B1729" i="1" s="1"/>
  <c r="D1730" i="1"/>
  <c r="F1730" i="1" s="1"/>
  <c r="U1730" i="1"/>
  <c r="W1730" i="1" s="1"/>
  <c r="T2104" i="1"/>
  <c r="Z1782" i="1"/>
  <c r="C1782" i="1"/>
  <c r="A1783" i="1"/>
  <c r="Q1783" i="1" s="1"/>
  <c r="R1783" i="1" s="1"/>
  <c r="S1783" i="1" s="1"/>
  <c r="H1782" i="1"/>
  <c r="J1731" i="1"/>
  <c r="K1731" i="1" s="1"/>
  <c r="E1731" i="1" s="1"/>
  <c r="M1731" i="1"/>
  <c r="I1732" i="1"/>
  <c r="N1731" i="1" l="1"/>
  <c r="G1730" i="1"/>
  <c r="L1730" i="1"/>
  <c r="O1730" i="1" s="1"/>
  <c r="P1730" i="1" s="1"/>
  <c r="X1730" i="1" s="1"/>
  <c r="B1730" i="1" s="1"/>
  <c r="D1731" i="1"/>
  <c r="F1731" i="1" s="1"/>
  <c r="U1731" i="1"/>
  <c r="W1731" i="1" s="1"/>
  <c r="T2105" i="1"/>
  <c r="Z1783" i="1"/>
  <c r="C1783" i="1"/>
  <c r="J1732" i="1"/>
  <c r="K1732" i="1" s="1"/>
  <c r="E1732" i="1" s="1"/>
  <c r="M1732" i="1"/>
  <c r="I1733" i="1"/>
  <c r="A1784" i="1"/>
  <c r="Q1784" i="1" s="1"/>
  <c r="R1784" i="1" s="1"/>
  <c r="S1784" i="1" s="1"/>
  <c r="H1783" i="1"/>
  <c r="N1732" i="1" l="1"/>
  <c r="L1731" i="1"/>
  <c r="O1731" i="1" s="1"/>
  <c r="P1731" i="1" s="1"/>
  <c r="X1731" i="1" s="1"/>
  <c r="B1731" i="1" s="1"/>
  <c r="G1731" i="1"/>
  <c r="D1732" i="1"/>
  <c r="F1732" i="1" s="1"/>
  <c r="T2106" i="1"/>
  <c r="U1732" i="1"/>
  <c r="W1732" i="1" s="1"/>
  <c r="Z1784" i="1"/>
  <c r="C1784" i="1"/>
  <c r="H1784" i="1"/>
  <c r="A1785" i="1"/>
  <c r="Q1785" i="1" s="1"/>
  <c r="R1785" i="1" s="1"/>
  <c r="S1785" i="1" s="1"/>
  <c r="M1733" i="1"/>
  <c r="J1733" i="1"/>
  <c r="K1733" i="1" s="1"/>
  <c r="E1733" i="1" s="1"/>
  <c r="I1734" i="1"/>
  <c r="N1733" i="1" l="1"/>
  <c r="G1732" i="1"/>
  <c r="L1732" i="1"/>
  <c r="O1732" i="1" s="1"/>
  <c r="P1732" i="1" s="1"/>
  <c r="X1732" i="1" s="1"/>
  <c r="B1732" i="1" s="1"/>
  <c r="D1733" i="1"/>
  <c r="F1733" i="1" s="1"/>
  <c r="U1733" i="1"/>
  <c r="W1733" i="1" s="1"/>
  <c r="Z1785" i="1"/>
  <c r="C1785" i="1"/>
  <c r="J1734" i="1"/>
  <c r="K1734" i="1" s="1"/>
  <c r="E1734" i="1" s="1"/>
  <c r="M1734" i="1"/>
  <c r="N1734" i="1" s="1"/>
  <c r="I1735" i="1"/>
  <c r="A1786" i="1"/>
  <c r="Q1786" i="1" s="1"/>
  <c r="R1786" i="1" s="1"/>
  <c r="S1786" i="1" s="1"/>
  <c r="H1785" i="1"/>
  <c r="T2107" i="1"/>
  <c r="G1733" i="1" l="1"/>
  <c r="L1733" i="1"/>
  <c r="O1733" i="1" s="1"/>
  <c r="P1733" i="1" s="1"/>
  <c r="X1733" i="1" s="1"/>
  <c r="B1733" i="1" s="1"/>
  <c r="D1734" i="1"/>
  <c r="F1734" i="1" s="1"/>
  <c r="U1734" i="1"/>
  <c r="W1734" i="1" s="1"/>
  <c r="Z1786" i="1"/>
  <c r="C1786" i="1"/>
  <c r="A1787" i="1"/>
  <c r="Q1787" i="1" s="1"/>
  <c r="R1787" i="1" s="1"/>
  <c r="S1787" i="1" s="1"/>
  <c r="H1786" i="1"/>
  <c r="J1735" i="1"/>
  <c r="K1735" i="1" s="1"/>
  <c r="E1735" i="1" s="1"/>
  <c r="M1735" i="1"/>
  <c r="N1735" i="1" s="1"/>
  <c r="I1736" i="1"/>
  <c r="T2108" i="1"/>
  <c r="L1734" i="1" l="1"/>
  <c r="O1734" i="1" s="1"/>
  <c r="P1734" i="1" s="1"/>
  <c r="X1734" i="1" s="1"/>
  <c r="B1734" i="1" s="1"/>
  <c r="G1734" i="1"/>
  <c r="D1735" i="1"/>
  <c r="F1735" i="1" s="1"/>
  <c r="Z1787" i="1"/>
  <c r="C1787" i="1"/>
  <c r="U1735" i="1"/>
  <c r="W1735" i="1" s="1"/>
  <c r="J1736" i="1"/>
  <c r="K1736" i="1" s="1"/>
  <c r="E1736" i="1" s="1"/>
  <c r="M1736" i="1"/>
  <c r="N1736" i="1" s="1"/>
  <c r="I1737" i="1"/>
  <c r="A1788" i="1"/>
  <c r="Q1788" i="1" s="1"/>
  <c r="R1788" i="1" s="1"/>
  <c r="S1788" i="1" s="1"/>
  <c r="H1787" i="1"/>
  <c r="T2109" i="1"/>
  <c r="L1735" i="1" l="1"/>
  <c r="O1735" i="1" s="1"/>
  <c r="P1735" i="1" s="1"/>
  <c r="X1735" i="1" s="1"/>
  <c r="B1735" i="1" s="1"/>
  <c r="G1735" i="1"/>
  <c r="D1736" i="1"/>
  <c r="F1736" i="1" s="1"/>
  <c r="U1736" i="1"/>
  <c r="W1736" i="1" s="1"/>
  <c r="Z1788" i="1"/>
  <c r="C1788" i="1"/>
  <c r="H1788" i="1"/>
  <c r="A1789" i="1"/>
  <c r="Q1789" i="1" s="1"/>
  <c r="R1789" i="1" s="1"/>
  <c r="S1789" i="1" s="1"/>
  <c r="M1737" i="1"/>
  <c r="N1737" i="1" s="1"/>
  <c r="J1737" i="1"/>
  <c r="K1737" i="1" s="1"/>
  <c r="E1737" i="1" s="1"/>
  <c r="I1738" i="1"/>
  <c r="T2110" i="1"/>
  <c r="L1736" i="1" l="1"/>
  <c r="O1736" i="1" s="1"/>
  <c r="P1736" i="1" s="1"/>
  <c r="X1736" i="1" s="1"/>
  <c r="B1736" i="1" s="1"/>
  <c r="G1736" i="1"/>
  <c r="D1737" i="1"/>
  <c r="F1737" i="1" s="1"/>
  <c r="J1738" i="1"/>
  <c r="K1738" i="1" s="1"/>
  <c r="E1738" i="1" s="1"/>
  <c r="M1738" i="1"/>
  <c r="N1738" i="1" s="1"/>
  <c r="I1739" i="1"/>
  <c r="U1737" i="1"/>
  <c r="W1737" i="1" s="1"/>
  <c r="Z1789" i="1"/>
  <c r="C1789" i="1"/>
  <c r="T2111" i="1"/>
  <c r="A1790" i="1"/>
  <c r="Q1790" i="1" s="1"/>
  <c r="R1790" i="1" s="1"/>
  <c r="S1790" i="1" s="1"/>
  <c r="H1789" i="1"/>
  <c r="G1737" i="1" l="1"/>
  <c r="D1738" i="1"/>
  <c r="F1738" i="1" s="1"/>
  <c r="L1737" i="1"/>
  <c r="O1737" i="1" s="1"/>
  <c r="P1737" i="1" s="1"/>
  <c r="X1737" i="1" s="1"/>
  <c r="B1737" i="1" s="1"/>
  <c r="J1739" i="1"/>
  <c r="K1739" i="1" s="1"/>
  <c r="E1739" i="1" s="1"/>
  <c r="M1739" i="1"/>
  <c r="N1739" i="1" s="1"/>
  <c r="I1740" i="1"/>
  <c r="Z1790" i="1"/>
  <c r="C1790" i="1"/>
  <c r="U1738" i="1"/>
  <c r="W1738" i="1" s="1"/>
  <c r="A1791" i="1"/>
  <c r="Q1791" i="1" s="1"/>
  <c r="R1791" i="1" s="1"/>
  <c r="S1791" i="1" s="1"/>
  <c r="H1790" i="1"/>
  <c r="T2112" i="1"/>
  <c r="G1738" i="1" l="1"/>
  <c r="L1738" i="1"/>
  <c r="O1738" i="1" s="1"/>
  <c r="P1738" i="1" s="1"/>
  <c r="X1738" i="1" s="1"/>
  <c r="B1738" i="1" s="1"/>
  <c r="D1739" i="1"/>
  <c r="F1739" i="1" s="1"/>
  <c r="A1792" i="1"/>
  <c r="Q1792" i="1" s="1"/>
  <c r="R1792" i="1" s="1"/>
  <c r="S1792" i="1" s="1"/>
  <c r="H1791" i="1"/>
  <c r="J1740" i="1"/>
  <c r="K1740" i="1" s="1"/>
  <c r="E1740" i="1" s="1"/>
  <c r="M1740" i="1"/>
  <c r="N1740" i="1" s="1"/>
  <c r="I1741" i="1"/>
  <c r="U1739" i="1"/>
  <c r="W1739" i="1" s="1"/>
  <c r="T2113" i="1"/>
  <c r="C1791" i="1"/>
  <c r="Z1791" i="1"/>
  <c r="L1739" i="1" l="1"/>
  <c r="O1739" i="1" s="1"/>
  <c r="P1739" i="1" s="1"/>
  <c r="X1739" i="1" s="1"/>
  <c r="B1739" i="1" s="1"/>
  <c r="G1739" i="1"/>
  <c r="D1740" i="1"/>
  <c r="F1740" i="1" s="1"/>
  <c r="U1740" i="1"/>
  <c r="W1740" i="1" s="1"/>
  <c r="T2114" i="1"/>
  <c r="M1741" i="1"/>
  <c r="N1741" i="1" s="1"/>
  <c r="J1741" i="1"/>
  <c r="K1741" i="1" s="1"/>
  <c r="E1741" i="1" s="1"/>
  <c r="I1742" i="1"/>
  <c r="Z1792" i="1"/>
  <c r="C1792" i="1"/>
  <c r="H1792" i="1"/>
  <c r="A1793" i="1"/>
  <c r="Q1793" i="1" s="1"/>
  <c r="R1793" i="1" s="1"/>
  <c r="S1793" i="1" s="1"/>
  <c r="L1740" i="1" l="1"/>
  <c r="O1740" i="1" s="1"/>
  <c r="P1740" i="1" s="1"/>
  <c r="X1740" i="1" s="1"/>
  <c r="B1740" i="1" s="1"/>
  <c r="G1740" i="1"/>
  <c r="D1741" i="1"/>
  <c r="F1741" i="1" s="1"/>
  <c r="Z1793" i="1"/>
  <c r="C1793" i="1"/>
  <c r="J1742" i="1"/>
  <c r="K1742" i="1" s="1"/>
  <c r="E1742" i="1" s="1"/>
  <c r="M1742" i="1"/>
  <c r="N1742" i="1" s="1"/>
  <c r="I1743" i="1"/>
  <c r="A1794" i="1"/>
  <c r="Q1794" i="1" s="1"/>
  <c r="R1794" i="1" s="1"/>
  <c r="S1794" i="1" s="1"/>
  <c r="H1793" i="1"/>
  <c r="T2115" i="1"/>
  <c r="U1741" i="1"/>
  <c r="W1741" i="1" s="1"/>
  <c r="L1741" i="1" l="1"/>
  <c r="O1741" i="1" s="1"/>
  <c r="P1741" i="1" s="1"/>
  <c r="X1741" i="1" s="1"/>
  <c r="B1741" i="1" s="1"/>
  <c r="G1741" i="1"/>
  <c r="D1742" i="1"/>
  <c r="F1742" i="1" s="1"/>
  <c r="J1743" i="1"/>
  <c r="K1743" i="1" s="1"/>
  <c r="E1743" i="1" s="1"/>
  <c r="M1743" i="1"/>
  <c r="N1743" i="1" s="1"/>
  <c r="I1744" i="1"/>
  <c r="T2116" i="1"/>
  <c r="U1742" i="1"/>
  <c r="W1742" i="1" s="1"/>
  <c r="Z1794" i="1"/>
  <c r="C1794" i="1"/>
  <c r="A1795" i="1"/>
  <c r="Q1795" i="1" s="1"/>
  <c r="R1795" i="1" s="1"/>
  <c r="S1795" i="1" s="1"/>
  <c r="H1794" i="1"/>
  <c r="L1742" i="1" l="1"/>
  <c r="O1742" i="1" s="1"/>
  <c r="P1742" i="1" s="1"/>
  <c r="X1742" i="1" s="1"/>
  <c r="B1742" i="1" s="1"/>
  <c r="G1742" i="1"/>
  <c r="D1743" i="1"/>
  <c r="F1743" i="1" s="1"/>
  <c r="J1744" i="1"/>
  <c r="K1744" i="1" s="1"/>
  <c r="E1744" i="1" s="1"/>
  <c r="M1744" i="1"/>
  <c r="N1744" i="1" s="1"/>
  <c r="I1745" i="1"/>
  <c r="A1796" i="1"/>
  <c r="Q1796" i="1" s="1"/>
  <c r="R1796" i="1" s="1"/>
  <c r="S1796" i="1" s="1"/>
  <c r="H1795" i="1"/>
  <c r="Z1795" i="1"/>
  <c r="C1795" i="1"/>
  <c r="U1743" i="1"/>
  <c r="W1743" i="1" s="1"/>
  <c r="T2117" i="1"/>
  <c r="L1743" i="1" l="1"/>
  <c r="O1743" i="1" s="1"/>
  <c r="P1743" i="1" s="1"/>
  <c r="X1743" i="1" s="1"/>
  <c r="B1743" i="1" s="1"/>
  <c r="G1743" i="1"/>
  <c r="D1744" i="1"/>
  <c r="F1744" i="1" s="1"/>
  <c r="M1745" i="1"/>
  <c r="N1745" i="1" s="1"/>
  <c r="J1745" i="1"/>
  <c r="K1745" i="1" s="1"/>
  <c r="E1745" i="1" s="1"/>
  <c r="I1746" i="1"/>
  <c r="U1744" i="1"/>
  <c r="W1744" i="1" s="1"/>
  <c r="Z1796" i="1"/>
  <c r="C1796" i="1"/>
  <c r="T2118" i="1"/>
  <c r="H1796" i="1"/>
  <c r="A1797" i="1"/>
  <c r="Q1797" i="1" s="1"/>
  <c r="R1797" i="1" s="1"/>
  <c r="S1797" i="1" s="1"/>
  <c r="L1744" i="1" l="1"/>
  <c r="O1744" i="1" s="1"/>
  <c r="P1744" i="1" s="1"/>
  <c r="X1744" i="1" s="1"/>
  <c r="B1744" i="1" s="1"/>
  <c r="G1744" i="1"/>
  <c r="D1745" i="1"/>
  <c r="F1745" i="1" s="1"/>
  <c r="U1745" i="1"/>
  <c r="W1745" i="1" s="1"/>
  <c r="A1798" i="1"/>
  <c r="Q1798" i="1" s="1"/>
  <c r="R1798" i="1" s="1"/>
  <c r="S1798" i="1" s="1"/>
  <c r="H1797" i="1"/>
  <c r="T2119" i="1"/>
  <c r="Z1797" i="1"/>
  <c r="C1797" i="1"/>
  <c r="J1746" i="1"/>
  <c r="K1746" i="1" s="1"/>
  <c r="E1746" i="1" s="1"/>
  <c r="I1747" i="1"/>
  <c r="L1745" i="1" l="1"/>
  <c r="O1745" i="1" s="1"/>
  <c r="P1745" i="1" s="1"/>
  <c r="X1745" i="1" s="1"/>
  <c r="B1745" i="1" s="1"/>
  <c r="G1745" i="1"/>
  <c r="D1746" i="1"/>
  <c r="F1746" i="1" s="1"/>
  <c r="U1746" i="1"/>
  <c r="W1746" i="1" s="1"/>
  <c r="Z1798" i="1"/>
  <c r="C1798" i="1"/>
  <c r="A1799" i="1"/>
  <c r="Q1799" i="1" s="1"/>
  <c r="R1799" i="1" s="1"/>
  <c r="S1799" i="1" s="1"/>
  <c r="H1798" i="1"/>
  <c r="T2120" i="1"/>
  <c r="J1747" i="1"/>
  <c r="K1747" i="1" s="1"/>
  <c r="E1747" i="1" s="1"/>
  <c r="I1748" i="1"/>
  <c r="M1746" i="1" l="1"/>
  <c r="N1746" i="1" s="1"/>
  <c r="G1746" i="1"/>
  <c r="L1746" i="1"/>
  <c r="D1747" i="1"/>
  <c r="F1747" i="1" s="1"/>
  <c r="Z1799" i="1"/>
  <c r="C1799" i="1"/>
  <c r="U1747" i="1"/>
  <c r="W1747" i="1" s="1"/>
  <c r="A1800" i="1"/>
  <c r="Q1800" i="1" s="1"/>
  <c r="R1800" i="1" s="1"/>
  <c r="S1800" i="1" s="1"/>
  <c r="H1799" i="1"/>
  <c r="J1748" i="1"/>
  <c r="K1748" i="1" s="1"/>
  <c r="E1748" i="1" s="1"/>
  <c r="I1749" i="1"/>
  <c r="T2121" i="1"/>
  <c r="O1746" i="1" l="1"/>
  <c r="P1746" i="1" s="1"/>
  <c r="X1746" i="1" s="1"/>
  <c r="B1746" i="1" s="1"/>
  <c r="M1747" i="1"/>
  <c r="L1747" i="1"/>
  <c r="G1747" i="1"/>
  <c r="D1748" i="1"/>
  <c r="F1748" i="1" s="1"/>
  <c r="Z1800" i="1"/>
  <c r="C1800" i="1"/>
  <c r="J1749" i="1"/>
  <c r="K1749" i="1" s="1"/>
  <c r="E1749" i="1" s="1"/>
  <c r="I1750" i="1"/>
  <c r="H1800" i="1"/>
  <c r="A1801" i="1"/>
  <c r="Q1801" i="1" s="1"/>
  <c r="R1801" i="1" s="1"/>
  <c r="S1801" i="1" s="1"/>
  <c r="U1748" i="1"/>
  <c r="W1748" i="1" s="1"/>
  <c r="T2122" i="1"/>
  <c r="N1747" i="1" l="1"/>
  <c r="O1747" i="1" s="1"/>
  <c r="P1747" i="1" s="1"/>
  <c r="X1747" i="1" s="1"/>
  <c r="B1747" i="1" s="1"/>
  <c r="M1748" i="1"/>
  <c r="L1748" i="1"/>
  <c r="G1748" i="1"/>
  <c r="D1749" i="1"/>
  <c r="F1749" i="1" s="1"/>
  <c r="Z1801" i="1"/>
  <c r="C1801" i="1"/>
  <c r="U1749" i="1"/>
  <c r="W1749" i="1" s="1"/>
  <c r="T2123" i="1"/>
  <c r="A1802" i="1"/>
  <c r="Q1802" i="1" s="1"/>
  <c r="R1802" i="1" s="1"/>
  <c r="S1802" i="1" s="1"/>
  <c r="H1801" i="1"/>
  <c r="J1750" i="1"/>
  <c r="K1750" i="1" s="1"/>
  <c r="E1750" i="1" s="1"/>
  <c r="I1751" i="1"/>
  <c r="N1748" i="1" l="1"/>
  <c r="O1748" i="1" s="1"/>
  <c r="P1748" i="1" s="1"/>
  <c r="X1748" i="1" s="1"/>
  <c r="B1748" i="1" s="1"/>
  <c r="M1749" i="1"/>
  <c r="G1749" i="1"/>
  <c r="D1750" i="1"/>
  <c r="F1750" i="1" s="1"/>
  <c r="L1749" i="1"/>
  <c r="U1750" i="1"/>
  <c r="W1750" i="1" s="1"/>
  <c r="Z1802" i="1"/>
  <c r="C1802" i="1"/>
  <c r="J1751" i="1"/>
  <c r="K1751" i="1" s="1"/>
  <c r="E1751" i="1" s="1"/>
  <c r="I1752" i="1"/>
  <c r="A1803" i="1"/>
  <c r="Q1803" i="1" s="1"/>
  <c r="R1803" i="1" s="1"/>
  <c r="S1803" i="1" s="1"/>
  <c r="H1802" i="1"/>
  <c r="T2124" i="1"/>
  <c r="N1749" i="1" l="1"/>
  <c r="O1749" i="1" s="1"/>
  <c r="P1749" i="1" s="1"/>
  <c r="X1749" i="1" s="1"/>
  <c r="B1749" i="1" s="1"/>
  <c r="M1750" i="1"/>
  <c r="G1750" i="1"/>
  <c r="L1750" i="1"/>
  <c r="D1751" i="1"/>
  <c r="F1751" i="1" s="1"/>
  <c r="U1751" i="1"/>
  <c r="W1751" i="1" s="1"/>
  <c r="C1803" i="1"/>
  <c r="Z1803" i="1"/>
  <c r="A1804" i="1"/>
  <c r="Q1804" i="1" s="1"/>
  <c r="R1804" i="1" s="1"/>
  <c r="S1804" i="1" s="1"/>
  <c r="H1803" i="1"/>
  <c r="T2125" i="1"/>
  <c r="J1752" i="1"/>
  <c r="K1752" i="1" s="1"/>
  <c r="E1752" i="1" s="1"/>
  <c r="I1753" i="1"/>
  <c r="N1750" i="1" l="1"/>
  <c r="O1750" i="1" s="1"/>
  <c r="P1750" i="1" s="1"/>
  <c r="X1750" i="1" s="1"/>
  <c r="B1750" i="1" s="1"/>
  <c r="M1751" i="1"/>
  <c r="L1751" i="1"/>
  <c r="G1751" i="1"/>
  <c r="D1752" i="1"/>
  <c r="F1752" i="1" s="1"/>
  <c r="U1752" i="1"/>
  <c r="W1752" i="1" s="1"/>
  <c r="H1804" i="1"/>
  <c r="A1805" i="1"/>
  <c r="Q1805" i="1" s="1"/>
  <c r="R1805" i="1" s="1"/>
  <c r="S1805" i="1" s="1"/>
  <c r="J1753" i="1"/>
  <c r="K1753" i="1" s="1"/>
  <c r="E1753" i="1" s="1"/>
  <c r="I1754" i="1"/>
  <c r="T2126" i="1"/>
  <c r="Z1804" i="1"/>
  <c r="C1804" i="1"/>
  <c r="N1751" i="1" l="1"/>
  <c r="O1751" i="1" s="1"/>
  <c r="P1751" i="1" s="1"/>
  <c r="X1751" i="1" s="1"/>
  <c r="B1751" i="1" s="1"/>
  <c r="M1752" i="1"/>
  <c r="L1752" i="1"/>
  <c r="G1752" i="1"/>
  <c r="D1753" i="1"/>
  <c r="F1753" i="1" s="1"/>
  <c r="J1754" i="1"/>
  <c r="K1754" i="1" s="1"/>
  <c r="E1754" i="1" s="1"/>
  <c r="I1755" i="1"/>
  <c r="A1806" i="1"/>
  <c r="Q1806" i="1" s="1"/>
  <c r="R1806" i="1" s="1"/>
  <c r="S1806" i="1" s="1"/>
  <c r="H1805" i="1"/>
  <c r="U1753" i="1"/>
  <c r="W1753" i="1" s="1"/>
  <c r="Z1805" i="1"/>
  <c r="C1805" i="1"/>
  <c r="T2127" i="1"/>
  <c r="N1752" i="1" l="1"/>
  <c r="O1752" i="1" s="1"/>
  <c r="P1752" i="1" s="1"/>
  <c r="X1752" i="1" s="1"/>
  <c r="B1752" i="1" s="1"/>
  <c r="M1753" i="1"/>
  <c r="G1753" i="1"/>
  <c r="L1753" i="1"/>
  <c r="D1754" i="1"/>
  <c r="F1754" i="1" s="1"/>
  <c r="T2128" i="1"/>
  <c r="Z1806" i="1"/>
  <c r="C1806" i="1"/>
  <c r="U1754" i="1"/>
  <c r="W1754" i="1" s="1"/>
  <c r="A1807" i="1"/>
  <c r="Q1807" i="1" s="1"/>
  <c r="R1807" i="1" s="1"/>
  <c r="S1807" i="1" s="1"/>
  <c r="H1806" i="1"/>
  <c r="J1755" i="1"/>
  <c r="K1755" i="1" s="1"/>
  <c r="E1755" i="1" s="1"/>
  <c r="I1756" i="1"/>
  <c r="N1753" i="1" l="1"/>
  <c r="O1753" i="1" s="1"/>
  <c r="P1753" i="1" s="1"/>
  <c r="X1753" i="1" s="1"/>
  <c r="B1753" i="1" s="1"/>
  <c r="M1754" i="1"/>
  <c r="L1754" i="1"/>
  <c r="G1754" i="1"/>
  <c r="D1755" i="1"/>
  <c r="F1755" i="1" s="1"/>
  <c r="U1755" i="1"/>
  <c r="W1755" i="1" s="1"/>
  <c r="Z1807" i="1"/>
  <c r="C1807" i="1"/>
  <c r="J1756" i="1"/>
  <c r="K1756" i="1" s="1"/>
  <c r="E1756" i="1" s="1"/>
  <c r="I1757" i="1"/>
  <c r="A1808" i="1"/>
  <c r="Q1808" i="1" s="1"/>
  <c r="R1808" i="1" s="1"/>
  <c r="S1808" i="1" s="1"/>
  <c r="H1807" i="1"/>
  <c r="T2129" i="1"/>
  <c r="N1754" i="1" l="1"/>
  <c r="N1755" i="1" s="1"/>
  <c r="M1755" i="1"/>
  <c r="M1756" i="1" s="1"/>
  <c r="M1757" i="1" s="1"/>
  <c r="L1755" i="1"/>
  <c r="G1755" i="1"/>
  <c r="D1756" i="1"/>
  <c r="F1756" i="1" s="1"/>
  <c r="U1756" i="1"/>
  <c r="W1756" i="1" s="1"/>
  <c r="Z1808" i="1"/>
  <c r="C1808" i="1"/>
  <c r="A1809" i="1"/>
  <c r="Q1809" i="1" s="1"/>
  <c r="R1809" i="1" s="1"/>
  <c r="S1809" i="1" s="1"/>
  <c r="H1808" i="1"/>
  <c r="T2130" i="1"/>
  <c r="J1757" i="1"/>
  <c r="K1757" i="1" s="1"/>
  <c r="E1757" i="1" s="1"/>
  <c r="I1758" i="1"/>
  <c r="O1755" i="1" l="1"/>
  <c r="P1755" i="1" s="1"/>
  <c r="X1755" i="1" s="1"/>
  <c r="B1755" i="1" s="1"/>
  <c r="N1756" i="1"/>
  <c r="N1757" i="1" s="1"/>
  <c r="O1754" i="1"/>
  <c r="P1754" i="1" s="1"/>
  <c r="X1754" i="1" s="1"/>
  <c r="B1754" i="1" s="1"/>
  <c r="L1756" i="1"/>
  <c r="G1756" i="1"/>
  <c r="D1757" i="1"/>
  <c r="F1757" i="1" s="1"/>
  <c r="T2131" i="1"/>
  <c r="C1809" i="1"/>
  <c r="Z1809" i="1"/>
  <c r="U1757" i="1"/>
  <c r="W1757" i="1" s="1"/>
  <c r="A1810" i="1"/>
  <c r="Q1810" i="1" s="1"/>
  <c r="R1810" i="1" s="1"/>
  <c r="S1810" i="1" s="1"/>
  <c r="H1809" i="1"/>
  <c r="J1758" i="1"/>
  <c r="K1758" i="1" s="1"/>
  <c r="E1758" i="1" s="1"/>
  <c r="M1758" i="1"/>
  <c r="I1759" i="1"/>
  <c r="O1756" i="1" l="1"/>
  <c r="P1756" i="1" s="1"/>
  <c r="X1756" i="1" s="1"/>
  <c r="B1756" i="1" s="1"/>
  <c r="N1758" i="1"/>
  <c r="G1757" i="1"/>
  <c r="D1758" i="1"/>
  <c r="F1758" i="1" s="1"/>
  <c r="L1757" i="1"/>
  <c r="O1757" i="1" s="1"/>
  <c r="P1757" i="1" s="1"/>
  <c r="X1757" i="1" s="1"/>
  <c r="B1757" i="1" s="1"/>
  <c r="U1758" i="1"/>
  <c r="W1758" i="1" s="1"/>
  <c r="Z1810" i="1"/>
  <c r="C1810" i="1"/>
  <c r="M1759" i="1"/>
  <c r="J1759" i="1"/>
  <c r="K1759" i="1" s="1"/>
  <c r="E1759" i="1" s="1"/>
  <c r="I1760" i="1"/>
  <c r="H1810" i="1"/>
  <c r="A1811" i="1"/>
  <c r="Q1811" i="1" s="1"/>
  <c r="R1811" i="1" s="1"/>
  <c r="S1811" i="1" s="1"/>
  <c r="T2132" i="1"/>
  <c r="N1759" i="1" l="1"/>
  <c r="L1758" i="1"/>
  <c r="O1758" i="1" s="1"/>
  <c r="P1758" i="1" s="1"/>
  <c r="X1758" i="1" s="1"/>
  <c r="B1758" i="1" s="1"/>
  <c r="G1758" i="1"/>
  <c r="D1759" i="1"/>
  <c r="F1759" i="1" s="1"/>
  <c r="U1759" i="1"/>
  <c r="W1759" i="1" s="1"/>
  <c r="Z1811" i="1"/>
  <c r="C1811" i="1"/>
  <c r="J1760" i="1"/>
  <c r="K1760" i="1" s="1"/>
  <c r="E1760" i="1" s="1"/>
  <c r="M1760" i="1"/>
  <c r="I1761" i="1"/>
  <c r="T2133" i="1"/>
  <c r="A1812" i="1"/>
  <c r="Q1812" i="1" s="1"/>
  <c r="R1812" i="1" s="1"/>
  <c r="S1812" i="1" s="1"/>
  <c r="H1811" i="1"/>
  <c r="N1760" i="1" l="1"/>
  <c r="L1759" i="1"/>
  <c r="O1759" i="1" s="1"/>
  <c r="P1759" i="1" s="1"/>
  <c r="X1759" i="1" s="1"/>
  <c r="B1759" i="1" s="1"/>
  <c r="G1759" i="1"/>
  <c r="D1760" i="1"/>
  <c r="F1760" i="1" s="1"/>
  <c r="T2134" i="1"/>
  <c r="Z1812" i="1"/>
  <c r="C1812" i="1"/>
  <c r="J1761" i="1"/>
  <c r="K1761" i="1" s="1"/>
  <c r="E1761" i="1" s="1"/>
  <c r="M1761" i="1"/>
  <c r="I1762" i="1"/>
  <c r="A1813" i="1"/>
  <c r="Q1813" i="1" s="1"/>
  <c r="R1813" i="1" s="1"/>
  <c r="S1813" i="1" s="1"/>
  <c r="H1812" i="1"/>
  <c r="U1760" i="1"/>
  <c r="W1760" i="1" s="1"/>
  <c r="N1761" i="1" l="1"/>
  <c r="L1760" i="1"/>
  <c r="O1760" i="1" s="1"/>
  <c r="P1760" i="1" s="1"/>
  <c r="X1760" i="1" s="1"/>
  <c r="B1760" i="1" s="1"/>
  <c r="G1760" i="1"/>
  <c r="D1761" i="1"/>
  <c r="F1761" i="1" s="1"/>
  <c r="U1761" i="1"/>
  <c r="W1761" i="1" s="1"/>
  <c r="A1814" i="1"/>
  <c r="Q1814" i="1" s="1"/>
  <c r="R1814" i="1" s="1"/>
  <c r="S1814" i="1" s="1"/>
  <c r="H1813" i="1"/>
  <c r="J1762" i="1"/>
  <c r="K1762" i="1" s="1"/>
  <c r="E1762" i="1" s="1"/>
  <c r="M1762" i="1"/>
  <c r="I1763" i="1"/>
  <c r="C1813" i="1"/>
  <c r="Z1813" i="1"/>
  <c r="T2135" i="1"/>
  <c r="N1762" i="1" l="1"/>
  <c r="N1763" i="1" s="1"/>
  <c r="L1761" i="1"/>
  <c r="O1761" i="1" s="1"/>
  <c r="P1761" i="1" s="1"/>
  <c r="X1761" i="1" s="1"/>
  <c r="B1761" i="1" s="1"/>
  <c r="G1761" i="1"/>
  <c r="D1762" i="1"/>
  <c r="F1762" i="1" s="1"/>
  <c r="Z1814" i="1"/>
  <c r="C1814" i="1"/>
  <c r="U1762" i="1"/>
  <c r="W1762" i="1" s="1"/>
  <c r="H1814" i="1"/>
  <c r="A1815" i="1"/>
  <c r="Q1815" i="1" s="1"/>
  <c r="R1815" i="1" s="1"/>
  <c r="S1815" i="1" s="1"/>
  <c r="M1763" i="1"/>
  <c r="J1763" i="1"/>
  <c r="K1763" i="1" s="1"/>
  <c r="E1763" i="1" s="1"/>
  <c r="I1764" i="1"/>
  <c r="T2136" i="1"/>
  <c r="L1762" i="1" l="1"/>
  <c r="O1762" i="1" s="1"/>
  <c r="P1762" i="1" s="1"/>
  <c r="X1762" i="1" s="1"/>
  <c r="B1762" i="1" s="1"/>
  <c r="G1762" i="1"/>
  <c r="D1763" i="1"/>
  <c r="F1763" i="1" s="1"/>
  <c r="U1763" i="1"/>
  <c r="W1763" i="1" s="1"/>
  <c r="T2137" i="1"/>
  <c r="Z1815" i="1"/>
  <c r="C1815" i="1"/>
  <c r="J1764" i="1"/>
  <c r="K1764" i="1" s="1"/>
  <c r="E1764" i="1" s="1"/>
  <c r="M1764" i="1"/>
  <c r="N1764" i="1" s="1"/>
  <c r="I1765" i="1"/>
  <c r="A1816" i="1"/>
  <c r="Q1816" i="1" s="1"/>
  <c r="R1816" i="1" s="1"/>
  <c r="S1816" i="1" s="1"/>
  <c r="H1815" i="1"/>
  <c r="L1763" i="1" l="1"/>
  <c r="O1763" i="1" s="1"/>
  <c r="P1763" i="1" s="1"/>
  <c r="X1763" i="1" s="1"/>
  <c r="B1763" i="1" s="1"/>
  <c r="G1763" i="1"/>
  <c r="D1764" i="1"/>
  <c r="F1764" i="1" s="1"/>
  <c r="U1764" i="1"/>
  <c r="W1764" i="1" s="1"/>
  <c r="Z1816" i="1"/>
  <c r="C1816" i="1"/>
  <c r="A1817" i="1"/>
  <c r="Q1817" i="1" s="1"/>
  <c r="R1817" i="1" s="1"/>
  <c r="S1817" i="1" s="1"/>
  <c r="H1816" i="1"/>
  <c r="T2138" i="1"/>
  <c r="J1765" i="1"/>
  <c r="K1765" i="1" s="1"/>
  <c r="E1765" i="1" s="1"/>
  <c r="M1765" i="1"/>
  <c r="N1765" i="1" s="1"/>
  <c r="I1766" i="1"/>
  <c r="L1764" i="1" l="1"/>
  <c r="O1764" i="1" s="1"/>
  <c r="P1764" i="1" s="1"/>
  <c r="X1764" i="1" s="1"/>
  <c r="B1764" i="1" s="1"/>
  <c r="G1764" i="1"/>
  <c r="D1765" i="1"/>
  <c r="F1765" i="1" s="1"/>
  <c r="T2139" i="1"/>
  <c r="A1818" i="1"/>
  <c r="Q1818" i="1" s="1"/>
  <c r="R1818" i="1" s="1"/>
  <c r="S1818" i="1" s="1"/>
  <c r="H1817" i="1"/>
  <c r="U1765" i="1"/>
  <c r="W1765" i="1" s="1"/>
  <c r="J1766" i="1"/>
  <c r="K1766" i="1" s="1"/>
  <c r="E1766" i="1" s="1"/>
  <c r="M1766" i="1"/>
  <c r="N1766" i="1" s="1"/>
  <c r="I1767" i="1"/>
  <c r="C1817" i="1"/>
  <c r="Z1817" i="1"/>
  <c r="L1765" i="1" l="1"/>
  <c r="O1765" i="1" s="1"/>
  <c r="P1765" i="1" s="1"/>
  <c r="X1765" i="1" s="1"/>
  <c r="B1765" i="1" s="1"/>
  <c r="G1765" i="1"/>
  <c r="D1766" i="1"/>
  <c r="F1766" i="1" s="1"/>
  <c r="Z1818" i="1"/>
  <c r="C1818" i="1"/>
  <c r="U1766" i="1"/>
  <c r="W1766" i="1" s="1"/>
  <c r="H1818" i="1"/>
  <c r="A1819" i="1"/>
  <c r="Q1819" i="1" s="1"/>
  <c r="R1819" i="1" s="1"/>
  <c r="S1819" i="1" s="1"/>
  <c r="J1767" i="1"/>
  <c r="K1767" i="1" s="1"/>
  <c r="E1767" i="1" s="1"/>
  <c r="M1767" i="1"/>
  <c r="N1767" i="1" s="1"/>
  <c r="I1768" i="1"/>
  <c r="T2140" i="1"/>
  <c r="L1766" i="1" l="1"/>
  <c r="O1766" i="1" s="1"/>
  <c r="P1766" i="1" s="1"/>
  <c r="X1766" i="1" s="1"/>
  <c r="B1766" i="1" s="1"/>
  <c r="G1766" i="1"/>
  <c r="D1767" i="1"/>
  <c r="F1767" i="1" s="1"/>
  <c r="T2141" i="1"/>
  <c r="J1768" i="1"/>
  <c r="K1768" i="1" s="1"/>
  <c r="E1768" i="1" s="1"/>
  <c r="M1768" i="1"/>
  <c r="N1768" i="1" s="1"/>
  <c r="I1769" i="1"/>
  <c r="Z1819" i="1"/>
  <c r="C1819" i="1"/>
  <c r="U1767" i="1"/>
  <c r="W1767" i="1" s="1"/>
  <c r="A1820" i="1"/>
  <c r="Q1820" i="1" s="1"/>
  <c r="R1820" i="1" s="1"/>
  <c r="S1820" i="1" s="1"/>
  <c r="H1819" i="1"/>
  <c r="L1767" i="1" l="1"/>
  <c r="O1767" i="1" s="1"/>
  <c r="P1767" i="1" s="1"/>
  <c r="X1767" i="1" s="1"/>
  <c r="B1767" i="1" s="1"/>
  <c r="G1767" i="1"/>
  <c r="D1768" i="1"/>
  <c r="F1768" i="1" s="1"/>
  <c r="U1768" i="1"/>
  <c r="W1768" i="1" s="1"/>
  <c r="Z1820" i="1"/>
  <c r="C1820" i="1"/>
  <c r="M1769" i="1"/>
  <c r="N1769" i="1" s="1"/>
  <c r="J1769" i="1"/>
  <c r="K1769" i="1" s="1"/>
  <c r="E1769" i="1" s="1"/>
  <c r="I1770" i="1"/>
  <c r="T2142" i="1"/>
  <c r="A1821" i="1"/>
  <c r="Q1821" i="1" s="1"/>
  <c r="R1821" i="1" s="1"/>
  <c r="S1821" i="1" s="1"/>
  <c r="H1820" i="1"/>
  <c r="L1768" i="1" l="1"/>
  <c r="O1768" i="1" s="1"/>
  <c r="P1768" i="1" s="1"/>
  <c r="X1768" i="1" s="1"/>
  <c r="B1768" i="1" s="1"/>
  <c r="G1768" i="1"/>
  <c r="D1769" i="1"/>
  <c r="F1769" i="1" s="1"/>
  <c r="U1769" i="1"/>
  <c r="W1769" i="1" s="1"/>
  <c r="T2143" i="1"/>
  <c r="Z1821" i="1"/>
  <c r="C1821" i="1"/>
  <c r="J1770" i="1"/>
  <c r="K1770" i="1" s="1"/>
  <c r="E1770" i="1" s="1"/>
  <c r="M1770" i="1"/>
  <c r="N1770" i="1" s="1"/>
  <c r="I1771" i="1"/>
  <c r="A1822" i="1"/>
  <c r="Q1822" i="1" s="1"/>
  <c r="R1822" i="1" s="1"/>
  <c r="S1822" i="1" s="1"/>
  <c r="H1821" i="1"/>
  <c r="L1769" i="1" l="1"/>
  <c r="O1769" i="1" s="1"/>
  <c r="P1769" i="1" s="1"/>
  <c r="X1769" i="1" s="1"/>
  <c r="B1769" i="1" s="1"/>
  <c r="G1769" i="1"/>
  <c r="D1770" i="1"/>
  <c r="F1770" i="1" s="1"/>
  <c r="Z1822" i="1"/>
  <c r="C1822" i="1"/>
  <c r="J1771" i="1"/>
  <c r="K1771" i="1" s="1"/>
  <c r="E1771" i="1" s="1"/>
  <c r="M1771" i="1"/>
  <c r="N1771" i="1" s="1"/>
  <c r="I1772" i="1"/>
  <c r="T2144" i="1"/>
  <c r="U1770" i="1"/>
  <c r="W1770" i="1" s="1"/>
  <c r="H1822" i="1"/>
  <c r="A1823" i="1"/>
  <c r="Q1823" i="1" s="1"/>
  <c r="R1823" i="1" s="1"/>
  <c r="S1823" i="1" s="1"/>
  <c r="L1770" i="1" l="1"/>
  <c r="O1770" i="1" s="1"/>
  <c r="P1770" i="1" s="1"/>
  <c r="X1770" i="1" s="1"/>
  <c r="B1770" i="1" s="1"/>
  <c r="G1770" i="1"/>
  <c r="D1771" i="1"/>
  <c r="F1771" i="1" s="1"/>
  <c r="Z1823" i="1"/>
  <c r="C1823" i="1"/>
  <c r="J1772" i="1"/>
  <c r="K1772" i="1" s="1"/>
  <c r="E1772" i="1" s="1"/>
  <c r="M1772" i="1"/>
  <c r="N1772" i="1" s="1"/>
  <c r="I1773" i="1"/>
  <c r="A1824" i="1"/>
  <c r="Q1824" i="1" s="1"/>
  <c r="R1824" i="1" s="1"/>
  <c r="S1824" i="1" s="1"/>
  <c r="H1823" i="1"/>
  <c r="U1771" i="1"/>
  <c r="W1771" i="1" s="1"/>
  <c r="T2145" i="1"/>
  <c r="L1771" i="1" l="1"/>
  <c r="O1771" i="1" s="1"/>
  <c r="P1771" i="1" s="1"/>
  <c r="X1771" i="1" s="1"/>
  <c r="B1771" i="1" s="1"/>
  <c r="G1771" i="1"/>
  <c r="D1772" i="1"/>
  <c r="F1772" i="1" s="1"/>
  <c r="M1773" i="1"/>
  <c r="N1773" i="1" s="1"/>
  <c r="J1773" i="1"/>
  <c r="K1773" i="1" s="1"/>
  <c r="E1773" i="1" s="1"/>
  <c r="I1774" i="1"/>
  <c r="T2146" i="1"/>
  <c r="A1825" i="1"/>
  <c r="Q1825" i="1" s="1"/>
  <c r="R1825" i="1" s="1"/>
  <c r="S1825" i="1" s="1"/>
  <c r="H1824" i="1"/>
  <c r="Z1824" i="1"/>
  <c r="C1824" i="1"/>
  <c r="U1772" i="1"/>
  <c r="W1772" i="1" s="1"/>
  <c r="G1772" i="1" l="1"/>
  <c r="L1772" i="1"/>
  <c r="O1772" i="1" s="1"/>
  <c r="P1772" i="1" s="1"/>
  <c r="X1772" i="1" s="1"/>
  <c r="B1772" i="1" s="1"/>
  <c r="D1773" i="1"/>
  <c r="F1773" i="1" s="1"/>
  <c r="T2147" i="1"/>
  <c r="A1826" i="1"/>
  <c r="Q1826" i="1" s="1"/>
  <c r="R1826" i="1" s="1"/>
  <c r="S1826" i="1" s="1"/>
  <c r="H1825" i="1"/>
  <c r="J1774" i="1"/>
  <c r="K1774" i="1" s="1"/>
  <c r="E1774" i="1" s="1"/>
  <c r="M1774" i="1"/>
  <c r="N1774" i="1" s="1"/>
  <c r="I1775" i="1"/>
  <c r="U1773" i="1"/>
  <c r="W1773" i="1" s="1"/>
  <c r="Z1825" i="1"/>
  <c r="C1825" i="1"/>
  <c r="G1773" i="1" l="1"/>
  <c r="D1774" i="1"/>
  <c r="F1774" i="1" s="1"/>
  <c r="L1773" i="1"/>
  <c r="O1773" i="1" s="1"/>
  <c r="P1773" i="1" s="1"/>
  <c r="X1773" i="1" s="1"/>
  <c r="B1773" i="1" s="1"/>
  <c r="J1775" i="1"/>
  <c r="K1775" i="1" s="1"/>
  <c r="E1775" i="1" s="1"/>
  <c r="M1775" i="1"/>
  <c r="N1775" i="1" s="1"/>
  <c r="I1776" i="1"/>
  <c r="H1826" i="1"/>
  <c r="A1827" i="1"/>
  <c r="Q1827" i="1" s="1"/>
  <c r="R1827" i="1" s="1"/>
  <c r="S1827" i="1" s="1"/>
  <c r="U1774" i="1"/>
  <c r="W1774" i="1" s="1"/>
  <c r="Z1826" i="1"/>
  <c r="C1826" i="1"/>
  <c r="T2148" i="1"/>
  <c r="L1774" i="1" l="1"/>
  <c r="O1774" i="1" s="1"/>
  <c r="P1774" i="1" s="1"/>
  <c r="X1774" i="1" s="1"/>
  <c r="B1774" i="1" s="1"/>
  <c r="G1774" i="1"/>
  <c r="D1775" i="1"/>
  <c r="F1775" i="1" s="1"/>
  <c r="Z1827" i="1"/>
  <c r="C1827" i="1"/>
  <c r="J1776" i="1"/>
  <c r="K1776" i="1" s="1"/>
  <c r="E1776" i="1" s="1"/>
  <c r="M1776" i="1"/>
  <c r="N1776" i="1" s="1"/>
  <c r="I1777" i="1"/>
  <c r="A1828" i="1"/>
  <c r="Q1828" i="1" s="1"/>
  <c r="R1828" i="1" s="1"/>
  <c r="S1828" i="1" s="1"/>
  <c r="H1827" i="1"/>
  <c r="U1775" i="1"/>
  <c r="W1775" i="1" s="1"/>
  <c r="T2149" i="1"/>
  <c r="L1775" i="1" l="1"/>
  <c r="O1775" i="1" s="1"/>
  <c r="P1775" i="1" s="1"/>
  <c r="X1775" i="1" s="1"/>
  <c r="B1775" i="1" s="1"/>
  <c r="G1775" i="1"/>
  <c r="D1776" i="1"/>
  <c r="F1776" i="1" s="1"/>
  <c r="J1777" i="1"/>
  <c r="K1777" i="1" s="1"/>
  <c r="E1777" i="1" s="1"/>
  <c r="I1778" i="1"/>
  <c r="Z1828" i="1"/>
  <c r="C1828" i="1"/>
  <c r="T2150" i="1"/>
  <c r="A1829" i="1"/>
  <c r="Q1829" i="1" s="1"/>
  <c r="R1829" i="1" s="1"/>
  <c r="S1829" i="1" s="1"/>
  <c r="H1828" i="1"/>
  <c r="U1776" i="1"/>
  <c r="W1776" i="1" s="1"/>
  <c r="L1776" i="1" l="1"/>
  <c r="O1776" i="1" s="1"/>
  <c r="P1776" i="1" s="1"/>
  <c r="X1776" i="1" s="1"/>
  <c r="B1776" i="1" s="1"/>
  <c r="G1776" i="1"/>
  <c r="D1777" i="1"/>
  <c r="F1777" i="1" s="1"/>
  <c r="A1830" i="1"/>
  <c r="Q1830" i="1" s="1"/>
  <c r="R1830" i="1" s="1"/>
  <c r="S1830" i="1" s="1"/>
  <c r="H1829" i="1"/>
  <c r="J1778" i="1"/>
  <c r="K1778" i="1" s="1"/>
  <c r="E1778" i="1" s="1"/>
  <c r="I1779" i="1"/>
  <c r="T2151" i="1"/>
  <c r="U1777" i="1"/>
  <c r="W1777" i="1" s="1"/>
  <c r="C1829" i="1"/>
  <c r="Z1829" i="1"/>
  <c r="M1777" i="1" l="1"/>
  <c r="N1777" i="1" s="1"/>
  <c r="G1777" i="1"/>
  <c r="L1777" i="1"/>
  <c r="D1778" i="1"/>
  <c r="F1778" i="1" s="1"/>
  <c r="U1778" i="1"/>
  <c r="W1778" i="1" s="1"/>
  <c r="T2152" i="1"/>
  <c r="J1779" i="1"/>
  <c r="K1779" i="1" s="1"/>
  <c r="E1779" i="1" s="1"/>
  <c r="I1780" i="1"/>
  <c r="Z1830" i="1"/>
  <c r="C1830" i="1"/>
  <c r="H1830" i="1"/>
  <c r="A1831" i="1"/>
  <c r="Q1831" i="1" s="1"/>
  <c r="R1831" i="1" s="1"/>
  <c r="S1831" i="1" s="1"/>
  <c r="O1777" i="1" l="1"/>
  <c r="P1777" i="1" s="1"/>
  <c r="X1777" i="1" s="1"/>
  <c r="B1777" i="1" s="1"/>
  <c r="M1778" i="1"/>
  <c r="N1778" i="1" s="1"/>
  <c r="G1778" i="1"/>
  <c r="L1778" i="1"/>
  <c r="D1779" i="1"/>
  <c r="F1779" i="1" s="1"/>
  <c r="U1779" i="1"/>
  <c r="W1779" i="1" s="1"/>
  <c r="Z1831" i="1"/>
  <c r="C1831" i="1"/>
  <c r="J1780" i="1"/>
  <c r="K1780" i="1" s="1"/>
  <c r="E1780" i="1" s="1"/>
  <c r="I1781" i="1"/>
  <c r="A1832" i="1"/>
  <c r="Q1832" i="1" s="1"/>
  <c r="R1832" i="1" s="1"/>
  <c r="S1832" i="1" s="1"/>
  <c r="H1831" i="1"/>
  <c r="T2153" i="1"/>
  <c r="M1779" i="1" l="1"/>
  <c r="N1779" i="1" s="1"/>
  <c r="O1778" i="1"/>
  <c r="P1778" i="1" s="1"/>
  <c r="X1778" i="1" s="1"/>
  <c r="B1778" i="1" s="1"/>
  <c r="G1779" i="1"/>
  <c r="L1779" i="1"/>
  <c r="D1780" i="1"/>
  <c r="F1780" i="1" s="1"/>
  <c r="J1781" i="1"/>
  <c r="K1781" i="1" s="1"/>
  <c r="E1781" i="1" s="1"/>
  <c r="I1782" i="1"/>
  <c r="Z1832" i="1"/>
  <c r="C1832" i="1"/>
  <c r="T2154" i="1"/>
  <c r="A1833" i="1"/>
  <c r="Q1833" i="1" s="1"/>
  <c r="R1833" i="1" s="1"/>
  <c r="S1833" i="1" s="1"/>
  <c r="H1832" i="1"/>
  <c r="U1780" i="1"/>
  <c r="W1780" i="1" s="1"/>
  <c r="M1780" i="1" l="1"/>
  <c r="N1780" i="1" s="1"/>
  <c r="O1779" i="1"/>
  <c r="P1779" i="1" s="1"/>
  <c r="X1779" i="1" s="1"/>
  <c r="B1779" i="1" s="1"/>
  <c r="L1780" i="1"/>
  <c r="G1780" i="1"/>
  <c r="D1781" i="1"/>
  <c r="F1781" i="1" s="1"/>
  <c r="T2155" i="1"/>
  <c r="J1782" i="1"/>
  <c r="K1782" i="1" s="1"/>
  <c r="E1782" i="1" s="1"/>
  <c r="I1783" i="1"/>
  <c r="C1833" i="1"/>
  <c r="Z1833" i="1"/>
  <c r="U1781" i="1"/>
  <c r="W1781" i="1" s="1"/>
  <c r="A1834" i="1"/>
  <c r="Q1834" i="1" s="1"/>
  <c r="R1834" i="1" s="1"/>
  <c r="S1834" i="1" s="1"/>
  <c r="H1833" i="1"/>
  <c r="M1781" i="1" l="1"/>
  <c r="N1781" i="1" s="1"/>
  <c r="O1780" i="1"/>
  <c r="P1780" i="1" s="1"/>
  <c r="X1780" i="1" s="1"/>
  <c r="B1780" i="1" s="1"/>
  <c r="L1781" i="1"/>
  <c r="G1781" i="1"/>
  <c r="D1782" i="1"/>
  <c r="F1782" i="1" s="1"/>
  <c r="H1834" i="1"/>
  <c r="A1835" i="1"/>
  <c r="Q1835" i="1" s="1"/>
  <c r="R1835" i="1" s="1"/>
  <c r="S1835" i="1" s="1"/>
  <c r="Z1834" i="1"/>
  <c r="C1834" i="1"/>
  <c r="U1782" i="1"/>
  <c r="W1782" i="1" s="1"/>
  <c r="T2156" i="1"/>
  <c r="J1783" i="1"/>
  <c r="K1783" i="1" s="1"/>
  <c r="E1783" i="1" s="1"/>
  <c r="I1784" i="1"/>
  <c r="M1782" i="1" l="1"/>
  <c r="N1782" i="1" s="1"/>
  <c r="N1783" i="1" s="1"/>
  <c r="O1781" i="1"/>
  <c r="P1781" i="1" s="1"/>
  <c r="X1781" i="1" s="1"/>
  <c r="B1781" i="1" s="1"/>
  <c r="L1782" i="1"/>
  <c r="G1782" i="1"/>
  <c r="D1783" i="1"/>
  <c r="F1783" i="1" s="1"/>
  <c r="Z1835" i="1"/>
  <c r="C1835" i="1"/>
  <c r="U1783" i="1"/>
  <c r="W1783" i="1" s="1"/>
  <c r="A1836" i="1"/>
  <c r="Q1836" i="1" s="1"/>
  <c r="R1836" i="1" s="1"/>
  <c r="S1836" i="1" s="1"/>
  <c r="H1835" i="1"/>
  <c r="T2157" i="1"/>
  <c r="J1784" i="1"/>
  <c r="K1784" i="1" s="1"/>
  <c r="E1784" i="1" s="1"/>
  <c r="I1785" i="1"/>
  <c r="M1783" i="1" l="1"/>
  <c r="M1784" i="1" s="1"/>
  <c r="M1785" i="1" s="1"/>
  <c r="O1782" i="1"/>
  <c r="P1782" i="1" s="1"/>
  <c r="X1782" i="1" s="1"/>
  <c r="B1782" i="1" s="1"/>
  <c r="G1783" i="1"/>
  <c r="L1783" i="1"/>
  <c r="O1783" i="1" s="1"/>
  <c r="P1783" i="1" s="1"/>
  <c r="X1783" i="1" s="1"/>
  <c r="B1783" i="1" s="1"/>
  <c r="D1784" i="1"/>
  <c r="F1784" i="1" s="1"/>
  <c r="N1784" i="1"/>
  <c r="U1784" i="1"/>
  <c r="W1784" i="1" s="1"/>
  <c r="T2158" i="1"/>
  <c r="J1785" i="1"/>
  <c r="K1785" i="1" s="1"/>
  <c r="E1785" i="1" s="1"/>
  <c r="I1786" i="1"/>
  <c r="Z1836" i="1"/>
  <c r="C1836" i="1"/>
  <c r="A1837" i="1"/>
  <c r="Q1837" i="1" s="1"/>
  <c r="R1837" i="1" s="1"/>
  <c r="S1837" i="1" s="1"/>
  <c r="H1836" i="1"/>
  <c r="L1784" i="1" l="1"/>
  <c r="O1784" i="1" s="1"/>
  <c r="P1784" i="1" s="1"/>
  <c r="X1784" i="1" s="1"/>
  <c r="B1784" i="1" s="1"/>
  <c r="G1784" i="1"/>
  <c r="N1785" i="1"/>
  <c r="D1785" i="1"/>
  <c r="F1785" i="1" s="1"/>
  <c r="A1838" i="1"/>
  <c r="Q1838" i="1" s="1"/>
  <c r="R1838" i="1" s="1"/>
  <c r="S1838" i="1" s="1"/>
  <c r="H1837" i="1"/>
  <c r="J1786" i="1"/>
  <c r="K1786" i="1" s="1"/>
  <c r="E1786" i="1" s="1"/>
  <c r="M1786" i="1"/>
  <c r="I1787" i="1"/>
  <c r="T2159" i="1"/>
  <c r="Z1837" i="1"/>
  <c r="C1837" i="1"/>
  <c r="U1785" i="1"/>
  <c r="W1785" i="1" s="1"/>
  <c r="N1786" i="1" l="1"/>
  <c r="L1785" i="1"/>
  <c r="O1785" i="1" s="1"/>
  <c r="P1785" i="1" s="1"/>
  <c r="X1785" i="1" s="1"/>
  <c r="B1785" i="1" s="1"/>
  <c r="G1785" i="1"/>
  <c r="D1786" i="1"/>
  <c r="F1786" i="1" s="1"/>
  <c r="U1786" i="1"/>
  <c r="W1786" i="1" s="1"/>
  <c r="T2160" i="1"/>
  <c r="J1787" i="1"/>
  <c r="K1787" i="1" s="1"/>
  <c r="E1787" i="1" s="1"/>
  <c r="M1787" i="1"/>
  <c r="I1788" i="1"/>
  <c r="Z1838" i="1"/>
  <c r="C1838" i="1"/>
  <c r="H1838" i="1"/>
  <c r="A1839" i="1"/>
  <c r="Q1839" i="1" s="1"/>
  <c r="R1839" i="1" s="1"/>
  <c r="S1839" i="1" s="1"/>
  <c r="N1787" i="1" l="1"/>
  <c r="L1786" i="1"/>
  <c r="O1786" i="1" s="1"/>
  <c r="P1786" i="1" s="1"/>
  <c r="X1786" i="1" s="1"/>
  <c r="B1786" i="1" s="1"/>
  <c r="G1786" i="1"/>
  <c r="D1787" i="1"/>
  <c r="F1787" i="1" s="1"/>
  <c r="A1840" i="1"/>
  <c r="Q1840" i="1" s="1"/>
  <c r="R1840" i="1" s="1"/>
  <c r="S1840" i="1" s="1"/>
  <c r="H1839" i="1"/>
  <c r="T2161" i="1"/>
  <c r="U1787" i="1"/>
  <c r="W1787" i="1" s="1"/>
  <c r="Z1839" i="1"/>
  <c r="C1839" i="1"/>
  <c r="J1788" i="1"/>
  <c r="K1788" i="1" s="1"/>
  <c r="E1788" i="1" s="1"/>
  <c r="M1788" i="1"/>
  <c r="I1789" i="1"/>
  <c r="N1788" i="1" l="1"/>
  <c r="G1787" i="1"/>
  <c r="L1787" i="1"/>
  <c r="O1787" i="1" s="1"/>
  <c r="P1787" i="1" s="1"/>
  <c r="X1787" i="1" s="1"/>
  <c r="B1787" i="1" s="1"/>
  <c r="D1788" i="1"/>
  <c r="F1788" i="1" s="1"/>
  <c r="U1788" i="1"/>
  <c r="W1788" i="1" s="1"/>
  <c r="T2162" i="1"/>
  <c r="M1789" i="1"/>
  <c r="J1789" i="1"/>
  <c r="K1789" i="1" s="1"/>
  <c r="E1789" i="1" s="1"/>
  <c r="I1790" i="1"/>
  <c r="Z1840" i="1"/>
  <c r="C1840" i="1"/>
  <c r="A1841" i="1"/>
  <c r="Q1841" i="1" s="1"/>
  <c r="R1841" i="1" s="1"/>
  <c r="S1841" i="1" s="1"/>
  <c r="H1840" i="1"/>
  <c r="N1789" i="1" l="1"/>
  <c r="L1788" i="1"/>
  <c r="O1788" i="1" s="1"/>
  <c r="P1788" i="1" s="1"/>
  <c r="X1788" i="1" s="1"/>
  <c r="B1788" i="1" s="1"/>
  <c r="G1788" i="1"/>
  <c r="D1789" i="1"/>
  <c r="F1789" i="1" s="1"/>
  <c r="J1790" i="1"/>
  <c r="K1790" i="1" s="1"/>
  <c r="E1790" i="1" s="1"/>
  <c r="M1790" i="1"/>
  <c r="I1791" i="1"/>
  <c r="Z1841" i="1"/>
  <c r="C1841" i="1"/>
  <c r="T2163" i="1"/>
  <c r="U1789" i="1"/>
  <c r="W1789" i="1" s="1"/>
  <c r="A1842" i="1"/>
  <c r="Q1842" i="1" s="1"/>
  <c r="R1842" i="1" s="1"/>
  <c r="S1842" i="1" s="1"/>
  <c r="H1841" i="1"/>
  <c r="N1790" i="1" l="1"/>
  <c r="L1789" i="1"/>
  <c r="O1789" i="1" s="1"/>
  <c r="P1789" i="1" s="1"/>
  <c r="X1789" i="1" s="1"/>
  <c r="B1789" i="1" s="1"/>
  <c r="G1789" i="1"/>
  <c r="D1790" i="1"/>
  <c r="F1790" i="1" s="1"/>
  <c r="H1842" i="1"/>
  <c r="A1843" i="1"/>
  <c r="Q1843" i="1" s="1"/>
  <c r="R1843" i="1" s="1"/>
  <c r="S1843" i="1" s="1"/>
  <c r="J1791" i="1"/>
  <c r="K1791" i="1" s="1"/>
  <c r="E1791" i="1" s="1"/>
  <c r="M1791" i="1"/>
  <c r="I1792" i="1"/>
  <c r="T2164" i="1"/>
  <c r="Z1842" i="1"/>
  <c r="C1842" i="1"/>
  <c r="U1790" i="1"/>
  <c r="W1790" i="1" s="1"/>
  <c r="N1791" i="1" l="1"/>
  <c r="L1790" i="1"/>
  <c r="O1790" i="1" s="1"/>
  <c r="P1790" i="1" s="1"/>
  <c r="X1790" i="1" s="1"/>
  <c r="B1790" i="1" s="1"/>
  <c r="G1790" i="1"/>
  <c r="D1791" i="1"/>
  <c r="F1791" i="1" s="1"/>
  <c r="J1792" i="1"/>
  <c r="K1792" i="1" s="1"/>
  <c r="E1792" i="1" s="1"/>
  <c r="M1792" i="1"/>
  <c r="I1793" i="1"/>
  <c r="A1844" i="1"/>
  <c r="Q1844" i="1" s="1"/>
  <c r="R1844" i="1" s="1"/>
  <c r="S1844" i="1" s="1"/>
  <c r="H1843" i="1"/>
  <c r="Z1843" i="1"/>
  <c r="C1843" i="1"/>
  <c r="U1791" i="1"/>
  <c r="W1791" i="1" s="1"/>
  <c r="T2165" i="1"/>
  <c r="N1792" i="1" l="1"/>
  <c r="L1791" i="1"/>
  <c r="O1791" i="1" s="1"/>
  <c r="P1791" i="1" s="1"/>
  <c r="X1791" i="1" s="1"/>
  <c r="B1791" i="1" s="1"/>
  <c r="G1791" i="1"/>
  <c r="D1792" i="1"/>
  <c r="F1792" i="1" s="1"/>
  <c r="U1792" i="1"/>
  <c r="W1792" i="1" s="1"/>
  <c r="Z1844" i="1"/>
  <c r="C1844" i="1"/>
  <c r="T2166" i="1"/>
  <c r="A1845" i="1"/>
  <c r="Q1845" i="1" s="1"/>
  <c r="R1845" i="1" s="1"/>
  <c r="S1845" i="1" s="1"/>
  <c r="H1844" i="1"/>
  <c r="M1793" i="1"/>
  <c r="J1793" i="1"/>
  <c r="K1793" i="1" s="1"/>
  <c r="E1793" i="1" s="1"/>
  <c r="I1794" i="1"/>
  <c r="N1793" i="1" l="1"/>
  <c r="L1792" i="1"/>
  <c r="O1792" i="1" s="1"/>
  <c r="P1792" i="1" s="1"/>
  <c r="X1792" i="1" s="1"/>
  <c r="B1792" i="1" s="1"/>
  <c r="G1792" i="1"/>
  <c r="D1793" i="1"/>
  <c r="F1793" i="1" s="1"/>
  <c r="J1794" i="1"/>
  <c r="K1794" i="1" s="1"/>
  <c r="E1794" i="1" s="1"/>
  <c r="M1794" i="1"/>
  <c r="I1795" i="1"/>
  <c r="T2167" i="1"/>
  <c r="C1845" i="1"/>
  <c r="Z1845" i="1"/>
  <c r="U1793" i="1"/>
  <c r="W1793" i="1" s="1"/>
  <c r="A1846" i="1"/>
  <c r="Q1846" i="1" s="1"/>
  <c r="R1846" i="1" s="1"/>
  <c r="S1846" i="1" s="1"/>
  <c r="H1845" i="1"/>
  <c r="N1794" i="1" l="1"/>
  <c r="G1793" i="1"/>
  <c r="L1793" i="1"/>
  <c r="O1793" i="1" s="1"/>
  <c r="P1793" i="1" s="1"/>
  <c r="X1793" i="1" s="1"/>
  <c r="B1793" i="1" s="1"/>
  <c r="D1794" i="1"/>
  <c r="F1794" i="1" s="1"/>
  <c r="H1846" i="1"/>
  <c r="A1847" i="1"/>
  <c r="Q1847" i="1" s="1"/>
  <c r="R1847" i="1" s="1"/>
  <c r="S1847" i="1" s="1"/>
  <c r="J1795" i="1"/>
  <c r="K1795" i="1" s="1"/>
  <c r="E1795" i="1" s="1"/>
  <c r="M1795" i="1"/>
  <c r="I1796" i="1"/>
  <c r="Z1846" i="1"/>
  <c r="C1846" i="1"/>
  <c r="U1794" i="1"/>
  <c r="W1794" i="1" s="1"/>
  <c r="T2168" i="1"/>
  <c r="N1795" i="1" l="1"/>
  <c r="L1794" i="1"/>
  <c r="O1794" i="1" s="1"/>
  <c r="P1794" i="1" s="1"/>
  <c r="X1794" i="1" s="1"/>
  <c r="B1794" i="1" s="1"/>
  <c r="G1794" i="1"/>
  <c r="D1795" i="1"/>
  <c r="F1795" i="1" s="1"/>
  <c r="Z1847" i="1"/>
  <c r="C1847" i="1"/>
  <c r="U1795" i="1"/>
  <c r="W1795" i="1" s="1"/>
  <c r="H1847" i="1"/>
  <c r="A1848" i="1"/>
  <c r="Q1848" i="1" s="1"/>
  <c r="R1848" i="1" s="1"/>
  <c r="S1848" i="1" s="1"/>
  <c r="T2169" i="1"/>
  <c r="J1796" i="1"/>
  <c r="K1796" i="1" s="1"/>
  <c r="E1796" i="1" s="1"/>
  <c r="M1796" i="1"/>
  <c r="I1797" i="1"/>
  <c r="N1796" i="1" l="1"/>
  <c r="N1797" i="1" s="1"/>
  <c r="G1795" i="1"/>
  <c r="L1795" i="1"/>
  <c r="O1795" i="1" s="1"/>
  <c r="P1795" i="1" s="1"/>
  <c r="X1795" i="1" s="1"/>
  <c r="B1795" i="1" s="1"/>
  <c r="D1796" i="1"/>
  <c r="F1796" i="1" s="1"/>
  <c r="Z1848" i="1"/>
  <c r="C1848" i="1"/>
  <c r="U1796" i="1"/>
  <c r="W1796" i="1" s="1"/>
  <c r="M1797" i="1"/>
  <c r="J1797" i="1"/>
  <c r="K1797" i="1" s="1"/>
  <c r="E1797" i="1" s="1"/>
  <c r="I1798" i="1"/>
  <c r="T2170" i="1"/>
  <c r="H1848" i="1"/>
  <c r="A1849" i="1"/>
  <c r="Q1849" i="1" s="1"/>
  <c r="R1849" i="1" s="1"/>
  <c r="S1849" i="1" s="1"/>
  <c r="G1796" i="1" l="1"/>
  <c r="D1797" i="1"/>
  <c r="F1797" i="1" s="1"/>
  <c r="L1796" i="1"/>
  <c r="O1796" i="1" s="1"/>
  <c r="P1796" i="1" s="1"/>
  <c r="X1796" i="1" s="1"/>
  <c r="B1796" i="1" s="1"/>
  <c r="T2171" i="1"/>
  <c r="A1850" i="1"/>
  <c r="Q1850" i="1" s="1"/>
  <c r="R1850" i="1" s="1"/>
  <c r="S1850" i="1" s="1"/>
  <c r="H1849" i="1"/>
  <c r="J1798" i="1"/>
  <c r="K1798" i="1" s="1"/>
  <c r="E1798" i="1" s="1"/>
  <c r="M1798" i="1"/>
  <c r="N1798" i="1" s="1"/>
  <c r="I1799" i="1"/>
  <c r="U1797" i="1"/>
  <c r="W1797" i="1" s="1"/>
  <c r="Z1849" i="1"/>
  <c r="C1849" i="1"/>
  <c r="L1797" i="1" l="1"/>
  <c r="O1797" i="1" s="1"/>
  <c r="P1797" i="1" s="1"/>
  <c r="X1797" i="1" s="1"/>
  <c r="B1797" i="1" s="1"/>
  <c r="G1797" i="1"/>
  <c r="D1798" i="1"/>
  <c r="F1798" i="1" s="1"/>
  <c r="J1799" i="1"/>
  <c r="K1799" i="1" s="1"/>
  <c r="E1799" i="1" s="1"/>
  <c r="M1799" i="1"/>
  <c r="N1799" i="1" s="1"/>
  <c r="I1800" i="1"/>
  <c r="A1851" i="1"/>
  <c r="Q1851" i="1" s="1"/>
  <c r="R1851" i="1" s="1"/>
  <c r="S1851" i="1" s="1"/>
  <c r="H1850" i="1"/>
  <c r="U1798" i="1"/>
  <c r="W1798" i="1" s="1"/>
  <c r="T2172" i="1"/>
  <c r="Z1850" i="1"/>
  <c r="C1850" i="1"/>
  <c r="L1798" i="1" l="1"/>
  <c r="O1798" i="1" s="1"/>
  <c r="P1798" i="1" s="1"/>
  <c r="X1798" i="1" s="1"/>
  <c r="B1798" i="1" s="1"/>
  <c r="G1798" i="1"/>
  <c r="D1799" i="1"/>
  <c r="F1799" i="1" s="1"/>
  <c r="U1799" i="1"/>
  <c r="W1799" i="1" s="1"/>
  <c r="Z1851" i="1"/>
  <c r="C1851" i="1"/>
  <c r="A1852" i="1"/>
  <c r="Q1852" i="1" s="1"/>
  <c r="R1852" i="1" s="1"/>
  <c r="S1852" i="1" s="1"/>
  <c r="H1851" i="1"/>
  <c r="T2173" i="1"/>
  <c r="J1800" i="1"/>
  <c r="K1800" i="1" s="1"/>
  <c r="E1800" i="1" s="1"/>
  <c r="M1800" i="1"/>
  <c r="N1800" i="1" s="1"/>
  <c r="I1801" i="1"/>
  <c r="L1799" i="1" l="1"/>
  <c r="O1799" i="1" s="1"/>
  <c r="P1799" i="1" s="1"/>
  <c r="X1799" i="1" s="1"/>
  <c r="B1799" i="1" s="1"/>
  <c r="G1799" i="1"/>
  <c r="D1800" i="1"/>
  <c r="F1800" i="1" s="1"/>
  <c r="M1801" i="1"/>
  <c r="N1801" i="1" s="1"/>
  <c r="J1801" i="1"/>
  <c r="K1801" i="1" s="1"/>
  <c r="E1801" i="1" s="1"/>
  <c r="I1802" i="1"/>
  <c r="Z1852" i="1"/>
  <c r="C1852" i="1"/>
  <c r="T2174" i="1"/>
  <c r="H1852" i="1"/>
  <c r="A1853" i="1"/>
  <c r="Q1853" i="1" s="1"/>
  <c r="R1853" i="1" s="1"/>
  <c r="S1853" i="1" s="1"/>
  <c r="U1800" i="1"/>
  <c r="W1800" i="1" s="1"/>
  <c r="L1800" i="1" l="1"/>
  <c r="O1800" i="1" s="1"/>
  <c r="P1800" i="1" s="1"/>
  <c r="X1800" i="1" s="1"/>
  <c r="B1800" i="1" s="1"/>
  <c r="G1800" i="1"/>
  <c r="D1801" i="1"/>
  <c r="F1801" i="1" s="1"/>
  <c r="Z1853" i="1"/>
  <c r="C1853" i="1"/>
  <c r="J1802" i="1"/>
  <c r="K1802" i="1" s="1"/>
  <c r="E1802" i="1" s="1"/>
  <c r="M1802" i="1"/>
  <c r="N1802" i="1" s="1"/>
  <c r="I1803" i="1"/>
  <c r="U1801" i="1"/>
  <c r="W1801" i="1" s="1"/>
  <c r="A1854" i="1"/>
  <c r="Q1854" i="1" s="1"/>
  <c r="R1854" i="1" s="1"/>
  <c r="S1854" i="1" s="1"/>
  <c r="H1853" i="1"/>
  <c r="T2175" i="1"/>
  <c r="G1801" i="1" l="1"/>
  <c r="L1801" i="1"/>
  <c r="O1801" i="1" s="1"/>
  <c r="P1801" i="1" s="1"/>
  <c r="X1801" i="1" s="1"/>
  <c r="B1801" i="1" s="1"/>
  <c r="D1802" i="1"/>
  <c r="F1802" i="1" s="1"/>
  <c r="A1855" i="1"/>
  <c r="Q1855" i="1" s="1"/>
  <c r="R1855" i="1" s="1"/>
  <c r="S1855" i="1" s="1"/>
  <c r="H1854" i="1"/>
  <c r="T2176" i="1"/>
  <c r="J1803" i="1"/>
  <c r="K1803" i="1" s="1"/>
  <c r="E1803" i="1" s="1"/>
  <c r="M1803" i="1"/>
  <c r="N1803" i="1" s="1"/>
  <c r="I1804" i="1"/>
  <c r="Z1854" i="1"/>
  <c r="C1854" i="1"/>
  <c r="U1802" i="1"/>
  <c r="W1802" i="1" s="1"/>
  <c r="L1802" i="1" l="1"/>
  <c r="O1802" i="1" s="1"/>
  <c r="P1802" i="1" s="1"/>
  <c r="X1802" i="1" s="1"/>
  <c r="B1802" i="1" s="1"/>
  <c r="G1802" i="1"/>
  <c r="D1803" i="1"/>
  <c r="F1803" i="1" s="1"/>
  <c r="J1804" i="1"/>
  <c r="K1804" i="1" s="1"/>
  <c r="E1804" i="1" s="1"/>
  <c r="M1804" i="1"/>
  <c r="N1804" i="1" s="1"/>
  <c r="I1805" i="1"/>
  <c r="T2177" i="1"/>
  <c r="C1855" i="1"/>
  <c r="Z1855" i="1"/>
  <c r="U1803" i="1"/>
  <c r="W1803" i="1" s="1"/>
  <c r="A1856" i="1"/>
  <c r="Q1856" i="1" s="1"/>
  <c r="R1856" i="1" s="1"/>
  <c r="S1856" i="1" s="1"/>
  <c r="H1855" i="1"/>
  <c r="L1803" i="1" l="1"/>
  <c r="O1803" i="1" s="1"/>
  <c r="P1803" i="1" s="1"/>
  <c r="X1803" i="1" s="1"/>
  <c r="B1803" i="1" s="1"/>
  <c r="G1803" i="1"/>
  <c r="D1804" i="1"/>
  <c r="F1804" i="1" s="1"/>
  <c r="U1804" i="1"/>
  <c r="W1804" i="1" s="1"/>
  <c r="Z1856" i="1"/>
  <c r="C1856" i="1"/>
  <c r="H1856" i="1"/>
  <c r="A1857" i="1"/>
  <c r="Q1857" i="1" s="1"/>
  <c r="R1857" i="1" s="1"/>
  <c r="S1857" i="1" s="1"/>
  <c r="T2178" i="1"/>
  <c r="M1805" i="1"/>
  <c r="N1805" i="1" s="1"/>
  <c r="J1805" i="1"/>
  <c r="K1805" i="1" s="1"/>
  <c r="E1805" i="1" s="1"/>
  <c r="I1806" i="1"/>
  <c r="L1804" i="1" l="1"/>
  <c r="O1804" i="1" s="1"/>
  <c r="P1804" i="1" s="1"/>
  <c r="X1804" i="1" s="1"/>
  <c r="B1804" i="1" s="1"/>
  <c r="G1804" i="1"/>
  <c r="D1805" i="1"/>
  <c r="F1805" i="1" s="1"/>
  <c r="U1805" i="1"/>
  <c r="W1805" i="1" s="1"/>
  <c r="A1858" i="1"/>
  <c r="Q1858" i="1" s="1"/>
  <c r="R1858" i="1" s="1"/>
  <c r="S1858" i="1" s="1"/>
  <c r="H1857" i="1"/>
  <c r="J1806" i="1"/>
  <c r="K1806" i="1" s="1"/>
  <c r="E1806" i="1" s="1"/>
  <c r="M1806" i="1"/>
  <c r="N1806" i="1" s="1"/>
  <c r="I1807" i="1"/>
  <c r="T2179" i="1"/>
  <c r="Z1857" i="1"/>
  <c r="C1857" i="1"/>
  <c r="L1805" i="1" l="1"/>
  <c r="O1805" i="1" s="1"/>
  <c r="P1805" i="1" s="1"/>
  <c r="X1805" i="1" s="1"/>
  <c r="B1805" i="1" s="1"/>
  <c r="G1805" i="1"/>
  <c r="D1806" i="1"/>
  <c r="F1806" i="1" s="1"/>
  <c r="U1806" i="1"/>
  <c r="W1806" i="1" s="1"/>
  <c r="A1859" i="1"/>
  <c r="Q1859" i="1" s="1"/>
  <c r="R1859" i="1" s="1"/>
  <c r="S1859" i="1" s="1"/>
  <c r="H1858" i="1"/>
  <c r="T2180" i="1"/>
  <c r="Z1858" i="1"/>
  <c r="C1858" i="1"/>
  <c r="J1807" i="1"/>
  <c r="K1807" i="1" s="1"/>
  <c r="E1807" i="1" s="1"/>
  <c r="I1808" i="1"/>
  <c r="L1806" i="1" l="1"/>
  <c r="O1806" i="1" s="1"/>
  <c r="P1806" i="1" s="1"/>
  <c r="X1806" i="1" s="1"/>
  <c r="B1806" i="1" s="1"/>
  <c r="G1806" i="1"/>
  <c r="D1807" i="1"/>
  <c r="F1807" i="1" s="1"/>
  <c r="C1859" i="1"/>
  <c r="Z1859" i="1"/>
  <c r="J1808" i="1"/>
  <c r="K1808" i="1" s="1"/>
  <c r="E1808" i="1" s="1"/>
  <c r="I1809" i="1"/>
  <c r="A1860" i="1"/>
  <c r="Q1860" i="1" s="1"/>
  <c r="R1860" i="1" s="1"/>
  <c r="S1860" i="1" s="1"/>
  <c r="H1859" i="1"/>
  <c r="U1807" i="1"/>
  <c r="W1807" i="1" s="1"/>
  <c r="T2181" i="1"/>
  <c r="L1807" i="1" l="1"/>
  <c r="M1807" i="1"/>
  <c r="N1807" i="1" s="1"/>
  <c r="G1807" i="1"/>
  <c r="D1808" i="1"/>
  <c r="F1808" i="1" s="1"/>
  <c r="J1809" i="1"/>
  <c r="K1809" i="1" s="1"/>
  <c r="E1809" i="1" s="1"/>
  <c r="I1810" i="1"/>
  <c r="T2182" i="1"/>
  <c r="U1808" i="1"/>
  <c r="W1808" i="1" s="1"/>
  <c r="Z1860" i="1"/>
  <c r="C1860" i="1"/>
  <c r="H1860" i="1"/>
  <c r="A1861" i="1"/>
  <c r="Q1861" i="1" s="1"/>
  <c r="R1861" i="1" s="1"/>
  <c r="S1861" i="1" s="1"/>
  <c r="L1808" i="1" l="1"/>
  <c r="O1807" i="1"/>
  <c r="P1807" i="1" s="1"/>
  <c r="X1807" i="1" s="1"/>
  <c r="B1807" i="1" s="1"/>
  <c r="M1808" i="1"/>
  <c r="N1808" i="1" s="1"/>
  <c r="G1808" i="1"/>
  <c r="D1809" i="1"/>
  <c r="F1809" i="1" s="1"/>
  <c r="T2183" i="1"/>
  <c r="J1810" i="1"/>
  <c r="K1810" i="1" s="1"/>
  <c r="E1810" i="1" s="1"/>
  <c r="I1811" i="1"/>
  <c r="Z1861" i="1"/>
  <c r="C1861" i="1"/>
  <c r="U1809" i="1"/>
  <c r="W1809" i="1" s="1"/>
  <c r="A1862" i="1"/>
  <c r="Q1862" i="1" s="1"/>
  <c r="R1862" i="1" s="1"/>
  <c r="S1862" i="1" s="1"/>
  <c r="H1861" i="1"/>
  <c r="O1808" i="1" l="1"/>
  <c r="P1808" i="1" s="1"/>
  <c r="X1808" i="1" s="1"/>
  <c r="B1808" i="1" s="1"/>
  <c r="M1809" i="1"/>
  <c r="L1809" i="1"/>
  <c r="G1809" i="1"/>
  <c r="D1810" i="1"/>
  <c r="F1810" i="1" s="1"/>
  <c r="J1811" i="1"/>
  <c r="K1811" i="1" s="1"/>
  <c r="E1811" i="1" s="1"/>
  <c r="I1812" i="1"/>
  <c r="Z1862" i="1"/>
  <c r="C1862" i="1"/>
  <c r="A1863" i="1"/>
  <c r="Q1863" i="1" s="1"/>
  <c r="R1863" i="1" s="1"/>
  <c r="S1863" i="1" s="1"/>
  <c r="H1862" i="1"/>
  <c r="T2184" i="1"/>
  <c r="U1810" i="1"/>
  <c r="W1810" i="1" s="1"/>
  <c r="N1809" i="1" l="1"/>
  <c r="O1809" i="1" s="1"/>
  <c r="P1809" i="1" s="1"/>
  <c r="X1809" i="1" s="1"/>
  <c r="B1809" i="1" s="1"/>
  <c r="M1810" i="1"/>
  <c r="G1810" i="1"/>
  <c r="L1810" i="1"/>
  <c r="D1811" i="1"/>
  <c r="F1811" i="1" s="1"/>
  <c r="T2185" i="1"/>
  <c r="J1812" i="1"/>
  <c r="K1812" i="1" s="1"/>
  <c r="E1812" i="1" s="1"/>
  <c r="I1813" i="1"/>
  <c r="U1811" i="1"/>
  <c r="W1811" i="1" s="1"/>
  <c r="Z1863" i="1"/>
  <c r="C1863" i="1"/>
  <c r="A1864" i="1"/>
  <c r="Q1864" i="1" s="1"/>
  <c r="R1864" i="1" s="1"/>
  <c r="S1864" i="1" s="1"/>
  <c r="H1863" i="1"/>
  <c r="N1810" i="1" l="1"/>
  <c r="O1810" i="1" s="1"/>
  <c r="P1810" i="1" s="1"/>
  <c r="X1810" i="1" s="1"/>
  <c r="B1810" i="1" s="1"/>
  <c r="M1811" i="1"/>
  <c r="G1811" i="1"/>
  <c r="L1811" i="1"/>
  <c r="D1812" i="1"/>
  <c r="F1812" i="1" s="1"/>
  <c r="Z1864" i="1"/>
  <c r="C1864" i="1"/>
  <c r="J1813" i="1"/>
  <c r="K1813" i="1" s="1"/>
  <c r="E1813" i="1" s="1"/>
  <c r="I1814" i="1"/>
  <c r="H1864" i="1"/>
  <c r="A1865" i="1"/>
  <c r="Q1865" i="1" s="1"/>
  <c r="R1865" i="1" s="1"/>
  <c r="S1865" i="1" s="1"/>
  <c r="U1812" i="1"/>
  <c r="W1812" i="1" s="1"/>
  <c r="T2186" i="1"/>
  <c r="N1811" i="1" l="1"/>
  <c r="O1811" i="1" s="1"/>
  <c r="P1811" i="1" s="1"/>
  <c r="X1811" i="1" s="1"/>
  <c r="B1811" i="1" s="1"/>
  <c r="M1812" i="1"/>
  <c r="L1812" i="1"/>
  <c r="G1812" i="1"/>
  <c r="D1813" i="1"/>
  <c r="F1813" i="1" s="1"/>
  <c r="Z1865" i="1"/>
  <c r="C1865" i="1"/>
  <c r="J1814" i="1"/>
  <c r="K1814" i="1" s="1"/>
  <c r="E1814" i="1" s="1"/>
  <c r="I1815" i="1"/>
  <c r="A1866" i="1"/>
  <c r="Q1866" i="1" s="1"/>
  <c r="R1866" i="1" s="1"/>
  <c r="S1866" i="1" s="1"/>
  <c r="H1865" i="1"/>
  <c r="U1813" i="1"/>
  <c r="W1813" i="1" s="1"/>
  <c r="T2187" i="1"/>
  <c r="L1813" i="1" l="1"/>
  <c r="N1812" i="1"/>
  <c r="O1812" i="1" s="1"/>
  <c r="P1812" i="1" s="1"/>
  <c r="X1812" i="1" s="1"/>
  <c r="B1812" i="1" s="1"/>
  <c r="M1813" i="1"/>
  <c r="G1813" i="1"/>
  <c r="D1814" i="1"/>
  <c r="F1814" i="1" s="1"/>
  <c r="T2188" i="1"/>
  <c r="A1867" i="1"/>
  <c r="Q1867" i="1" s="1"/>
  <c r="R1867" i="1" s="1"/>
  <c r="S1867" i="1" s="1"/>
  <c r="H1866" i="1"/>
  <c r="J1815" i="1"/>
  <c r="K1815" i="1" s="1"/>
  <c r="E1815" i="1" s="1"/>
  <c r="I1816" i="1"/>
  <c r="U1814" i="1"/>
  <c r="W1814" i="1" s="1"/>
  <c r="Z1866" i="1"/>
  <c r="C1866" i="1"/>
  <c r="N1813" i="1" l="1"/>
  <c r="O1813" i="1" s="1"/>
  <c r="P1813" i="1" s="1"/>
  <c r="X1813" i="1" s="1"/>
  <c r="B1813" i="1" s="1"/>
  <c r="M1814" i="1"/>
  <c r="G1814" i="1"/>
  <c r="D1815" i="1"/>
  <c r="F1815" i="1" s="1"/>
  <c r="L1814" i="1"/>
  <c r="Z1867" i="1"/>
  <c r="C1867" i="1"/>
  <c r="J1816" i="1"/>
  <c r="K1816" i="1" s="1"/>
  <c r="E1816" i="1" s="1"/>
  <c r="I1817" i="1"/>
  <c r="A1868" i="1"/>
  <c r="Q1868" i="1" s="1"/>
  <c r="R1868" i="1" s="1"/>
  <c r="S1868" i="1" s="1"/>
  <c r="H1867" i="1"/>
  <c r="U1815" i="1"/>
  <c r="W1815" i="1" s="1"/>
  <c r="T2189" i="1"/>
  <c r="L1815" i="1" l="1"/>
  <c r="N1814" i="1"/>
  <c r="O1814" i="1" s="1"/>
  <c r="P1814" i="1" s="1"/>
  <c r="X1814" i="1" s="1"/>
  <c r="B1814" i="1" s="1"/>
  <c r="M1815" i="1"/>
  <c r="G1815" i="1"/>
  <c r="D1816" i="1"/>
  <c r="F1816" i="1" s="1"/>
  <c r="U1816" i="1"/>
  <c r="W1816" i="1" s="1"/>
  <c r="Z1868" i="1"/>
  <c r="C1868" i="1"/>
  <c r="H1868" i="1"/>
  <c r="A1869" i="1"/>
  <c r="Q1869" i="1" s="1"/>
  <c r="R1869" i="1" s="1"/>
  <c r="S1869" i="1" s="1"/>
  <c r="T2190" i="1"/>
  <c r="J1817" i="1"/>
  <c r="K1817" i="1" s="1"/>
  <c r="E1817" i="1" s="1"/>
  <c r="I1818" i="1"/>
  <c r="L1816" i="1" l="1"/>
  <c r="N1815" i="1"/>
  <c r="O1815" i="1" s="1"/>
  <c r="P1815" i="1" s="1"/>
  <c r="X1815" i="1" s="1"/>
  <c r="B1815" i="1" s="1"/>
  <c r="M1816" i="1"/>
  <c r="G1816" i="1"/>
  <c r="D1817" i="1"/>
  <c r="F1817" i="1" s="1"/>
  <c r="U1817" i="1"/>
  <c r="W1817" i="1" s="1"/>
  <c r="Z1869" i="1"/>
  <c r="C1869" i="1"/>
  <c r="A1870" i="1"/>
  <c r="Q1870" i="1" s="1"/>
  <c r="R1870" i="1" s="1"/>
  <c r="S1870" i="1" s="1"/>
  <c r="H1869" i="1"/>
  <c r="J1818" i="1"/>
  <c r="K1818" i="1" s="1"/>
  <c r="E1818" i="1" s="1"/>
  <c r="I1819" i="1"/>
  <c r="T2191" i="1"/>
  <c r="N1816" i="1" l="1"/>
  <c r="O1816" i="1" s="1"/>
  <c r="P1816" i="1" s="1"/>
  <c r="X1816" i="1" s="1"/>
  <c r="B1816" i="1" s="1"/>
  <c r="M1817" i="1"/>
  <c r="L1817" i="1"/>
  <c r="G1817" i="1"/>
  <c r="D1818" i="1"/>
  <c r="F1818" i="1" s="1"/>
  <c r="T2192" i="1"/>
  <c r="Z1870" i="1"/>
  <c r="C1870" i="1"/>
  <c r="J1819" i="1"/>
  <c r="K1819" i="1" s="1"/>
  <c r="E1819" i="1" s="1"/>
  <c r="I1820" i="1"/>
  <c r="A1871" i="1"/>
  <c r="Q1871" i="1" s="1"/>
  <c r="R1871" i="1" s="1"/>
  <c r="S1871" i="1" s="1"/>
  <c r="H1870" i="1"/>
  <c r="U1818" i="1"/>
  <c r="W1818" i="1" s="1"/>
  <c r="N1817" i="1" l="1"/>
  <c r="O1817" i="1" s="1"/>
  <c r="P1817" i="1" s="1"/>
  <c r="X1817" i="1" s="1"/>
  <c r="B1817" i="1" s="1"/>
  <c r="M1818" i="1"/>
  <c r="L1818" i="1"/>
  <c r="G1818" i="1"/>
  <c r="D1819" i="1"/>
  <c r="F1819" i="1" s="1"/>
  <c r="C1871" i="1"/>
  <c r="Z1871" i="1"/>
  <c r="A1872" i="1"/>
  <c r="Q1872" i="1" s="1"/>
  <c r="R1872" i="1" s="1"/>
  <c r="S1872" i="1" s="1"/>
  <c r="H1871" i="1"/>
  <c r="J1820" i="1"/>
  <c r="K1820" i="1" s="1"/>
  <c r="E1820" i="1" s="1"/>
  <c r="I1821" i="1"/>
  <c r="U1819" i="1"/>
  <c r="W1819" i="1" s="1"/>
  <c r="T2193" i="1"/>
  <c r="L1819" i="1" l="1"/>
  <c r="N1818" i="1"/>
  <c r="O1818" i="1" s="1"/>
  <c r="P1818" i="1" s="1"/>
  <c r="X1818" i="1" s="1"/>
  <c r="B1818" i="1" s="1"/>
  <c r="M1819" i="1"/>
  <c r="G1819" i="1"/>
  <c r="D1820" i="1"/>
  <c r="F1820" i="1" s="1"/>
  <c r="J1821" i="1"/>
  <c r="K1821" i="1" s="1"/>
  <c r="E1821" i="1" s="1"/>
  <c r="I1822" i="1"/>
  <c r="H1872" i="1"/>
  <c r="A1873" i="1"/>
  <c r="Q1873" i="1" s="1"/>
  <c r="R1873" i="1" s="1"/>
  <c r="S1873" i="1" s="1"/>
  <c r="U1820" i="1"/>
  <c r="W1820" i="1" s="1"/>
  <c r="T2194" i="1"/>
  <c r="Z1872" i="1"/>
  <c r="C1872" i="1"/>
  <c r="N1819" i="1" l="1"/>
  <c r="O1819" i="1" s="1"/>
  <c r="P1819" i="1" s="1"/>
  <c r="X1819" i="1" s="1"/>
  <c r="B1819" i="1" s="1"/>
  <c r="M1820" i="1"/>
  <c r="L1820" i="1"/>
  <c r="G1820" i="1"/>
  <c r="D1821" i="1"/>
  <c r="F1821" i="1" s="1"/>
  <c r="A1874" i="1"/>
  <c r="Q1874" i="1" s="1"/>
  <c r="R1874" i="1" s="1"/>
  <c r="S1874" i="1" s="1"/>
  <c r="H1873" i="1"/>
  <c r="J1822" i="1"/>
  <c r="K1822" i="1" s="1"/>
  <c r="E1822" i="1" s="1"/>
  <c r="I1823" i="1"/>
  <c r="T2195" i="1"/>
  <c r="Z1873" i="1"/>
  <c r="C1873" i="1"/>
  <c r="U1821" i="1"/>
  <c r="W1821" i="1" s="1"/>
  <c r="N1820" i="1" l="1"/>
  <c r="O1820" i="1" s="1"/>
  <c r="P1820" i="1" s="1"/>
  <c r="X1820" i="1" s="1"/>
  <c r="B1820" i="1" s="1"/>
  <c r="M1821" i="1"/>
  <c r="L1821" i="1"/>
  <c r="G1821" i="1"/>
  <c r="D1822" i="1"/>
  <c r="F1822" i="1" s="1"/>
  <c r="T2196" i="1"/>
  <c r="Z1874" i="1"/>
  <c r="C1874" i="1"/>
  <c r="J1823" i="1"/>
  <c r="K1823" i="1" s="1"/>
  <c r="E1823" i="1" s="1"/>
  <c r="I1824" i="1"/>
  <c r="A1875" i="1"/>
  <c r="Q1875" i="1" s="1"/>
  <c r="R1875" i="1" s="1"/>
  <c r="S1875" i="1" s="1"/>
  <c r="H1874" i="1"/>
  <c r="U1822" i="1"/>
  <c r="W1822" i="1" s="1"/>
  <c r="L1822" i="1" l="1"/>
  <c r="N1821" i="1"/>
  <c r="O1821" i="1" s="1"/>
  <c r="P1821" i="1" s="1"/>
  <c r="X1821" i="1" s="1"/>
  <c r="B1821" i="1" s="1"/>
  <c r="M1822" i="1"/>
  <c r="G1822" i="1"/>
  <c r="D1823" i="1"/>
  <c r="F1823" i="1" s="1"/>
  <c r="A1876" i="1"/>
  <c r="Q1876" i="1" s="1"/>
  <c r="R1876" i="1" s="1"/>
  <c r="S1876" i="1" s="1"/>
  <c r="H1875" i="1"/>
  <c r="J1824" i="1"/>
  <c r="K1824" i="1" s="1"/>
  <c r="E1824" i="1" s="1"/>
  <c r="I1825" i="1"/>
  <c r="U1823" i="1"/>
  <c r="W1823" i="1" s="1"/>
  <c r="C1875" i="1"/>
  <c r="Z1875" i="1"/>
  <c r="T2197" i="1"/>
  <c r="N1822" i="1" l="1"/>
  <c r="O1822" i="1" s="1"/>
  <c r="P1822" i="1" s="1"/>
  <c r="X1822" i="1" s="1"/>
  <c r="B1822" i="1" s="1"/>
  <c r="M1823" i="1"/>
  <c r="G1823" i="1"/>
  <c r="L1823" i="1"/>
  <c r="D1824" i="1"/>
  <c r="F1824" i="1" s="1"/>
  <c r="U1824" i="1"/>
  <c r="W1824" i="1" s="1"/>
  <c r="Z1876" i="1"/>
  <c r="C1876" i="1"/>
  <c r="T2198" i="1"/>
  <c r="J1825" i="1"/>
  <c r="K1825" i="1" s="1"/>
  <c r="E1825" i="1" s="1"/>
  <c r="I1826" i="1"/>
  <c r="H1876" i="1"/>
  <c r="A1877" i="1"/>
  <c r="Q1877" i="1" s="1"/>
  <c r="R1877" i="1" s="1"/>
  <c r="S1877" i="1" s="1"/>
  <c r="G1824" i="1" l="1"/>
  <c r="N1823" i="1"/>
  <c r="O1823" i="1" s="1"/>
  <c r="P1823" i="1" s="1"/>
  <c r="X1823" i="1" s="1"/>
  <c r="B1823" i="1" s="1"/>
  <c r="M1824" i="1"/>
  <c r="L1824" i="1"/>
  <c r="D1825" i="1"/>
  <c r="F1825" i="1" s="1"/>
  <c r="Z1877" i="1"/>
  <c r="C1877" i="1"/>
  <c r="U1825" i="1"/>
  <c r="W1825" i="1" s="1"/>
  <c r="A1878" i="1"/>
  <c r="Q1878" i="1" s="1"/>
  <c r="R1878" i="1" s="1"/>
  <c r="S1878" i="1" s="1"/>
  <c r="H1877" i="1"/>
  <c r="J1826" i="1"/>
  <c r="K1826" i="1" s="1"/>
  <c r="E1826" i="1" s="1"/>
  <c r="I1827" i="1"/>
  <c r="T2199" i="1"/>
  <c r="L1825" i="1" l="1"/>
  <c r="N1824" i="1"/>
  <c r="O1824" i="1" s="1"/>
  <c r="P1824" i="1" s="1"/>
  <c r="X1824" i="1" s="1"/>
  <c r="B1824" i="1" s="1"/>
  <c r="M1825" i="1"/>
  <c r="G1825" i="1"/>
  <c r="D1826" i="1"/>
  <c r="F1826" i="1" s="1"/>
  <c r="T2200" i="1"/>
  <c r="Z1878" i="1"/>
  <c r="C1878" i="1"/>
  <c r="J1827" i="1"/>
  <c r="K1827" i="1" s="1"/>
  <c r="E1827" i="1" s="1"/>
  <c r="I1828" i="1"/>
  <c r="A1879" i="1"/>
  <c r="Q1879" i="1" s="1"/>
  <c r="R1879" i="1" s="1"/>
  <c r="S1879" i="1" s="1"/>
  <c r="H1878" i="1"/>
  <c r="U1826" i="1"/>
  <c r="W1826" i="1" s="1"/>
  <c r="L1826" i="1" l="1"/>
  <c r="N1825" i="1"/>
  <c r="O1825" i="1" s="1"/>
  <c r="P1825" i="1" s="1"/>
  <c r="X1825" i="1" s="1"/>
  <c r="B1825" i="1" s="1"/>
  <c r="M1826" i="1"/>
  <c r="G1826" i="1"/>
  <c r="D1827" i="1"/>
  <c r="F1827" i="1" s="1"/>
  <c r="A1880" i="1"/>
  <c r="Q1880" i="1" s="1"/>
  <c r="R1880" i="1" s="1"/>
  <c r="S1880" i="1" s="1"/>
  <c r="H1879" i="1"/>
  <c r="J1828" i="1"/>
  <c r="K1828" i="1" s="1"/>
  <c r="E1828" i="1" s="1"/>
  <c r="I1829" i="1"/>
  <c r="U1827" i="1"/>
  <c r="W1827" i="1" s="1"/>
  <c r="Z1879" i="1"/>
  <c r="C1879" i="1"/>
  <c r="T2201" i="1"/>
  <c r="N1826" i="1" l="1"/>
  <c r="O1826" i="1" s="1"/>
  <c r="P1826" i="1" s="1"/>
  <c r="X1826" i="1" s="1"/>
  <c r="B1826" i="1" s="1"/>
  <c r="M1827" i="1"/>
  <c r="L1827" i="1"/>
  <c r="G1827" i="1"/>
  <c r="D1828" i="1"/>
  <c r="F1828" i="1" s="1"/>
  <c r="J1829" i="1"/>
  <c r="K1829" i="1" s="1"/>
  <c r="E1829" i="1" s="1"/>
  <c r="I1830" i="1"/>
  <c r="U1828" i="1"/>
  <c r="W1828" i="1" s="1"/>
  <c r="Z1880" i="1"/>
  <c r="C1880" i="1"/>
  <c r="T2202" i="1"/>
  <c r="H1880" i="1"/>
  <c r="A1881" i="1"/>
  <c r="Q1881" i="1" s="1"/>
  <c r="R1881" i="1" s="1"/>
  <c r="S1881" i="1" s="1"/>
  <c r="N1827" i="1" l="1"/>
  <c r="O1827" i="1" s="1"/>
  <c r="P1827" i="1" s="1"/>
  <c r="X1827" i="1" s="1"/>
  <c r="B1827" i="1" s="1"/>
  <c r="M1828" i="1"/>
  <c r="G1828" i="1"/>
  <c r="D1829" i="1"/>
  <c r="F1829" i="1" s="1"/>
  <c r="L1828" i="1"/>
  <c r="Z1881" i="1"/>
  <c r="C1881" i="1"/>
  <c r="A1882" i="1"/>
  <c r="Q1882" i="1" s="1"/>
  <c r="R1882" i="1" s="1"/>
  <c r="S1882" i="1" s="1"/>
  <c r="H1881" i="1"/>
  <c r="U1829" i="1"/>
  <c r="W1829" i="1" s="1"/>
  <c r="T2203" i="1"/>
  <c r="J1830" i="1"/>
  <c r="K1830" i="1" s="1"/>
  <c r="E1830" i="1" s="1"/>
  <c r="I1831" i="1"/>
  <c r="L1829" i="1" l="1"/>
  <c r="N1828" i="1"/>
  <c r="O1828" i="1" s="1"/>
  <c r="P1828" i="1" s="1"/>
  <c r="X1828" i="1" s="1"/>
  <c r="B1828" i="1" s="1"/>
  <c r="M1829" i="1"/>
  <c r="G1829" i="1"/>
  <c r="D1830" i="1"/>
  <c r="F1830" i="1" s="1"/>
  <c r="U1830" i="1"/>
  <c r="W1830" i="1" s="1"/>
  <c r="Z1882" i="1"/>
  <c r="C1882" i="1"/>
  <c r="J1831" i="1"/>
  <c r="K1831" i="1" s="1"/>
  <c r="E1831" i="1" s="1"/>
  <c r="I1832" i="1"/>
  <c r="T2204" i="1"/>
  <c r="A1883" i="1"/>
  <c r="Q1883" i="1" s="1"/>
  <c r="R1883" i="1" s="1"/>
  <c r="S1883" i="1" s="1"/>
  <c r="H1882" i="1"/>
  <c r="N1829" i="1" l="1"/>
  <c r="O1829" i="1" s="1"/>
  <c r="P1829" i="1" s="1"/>
  <c r="X1829" i="1" s="1"/>
  <c r="B1829" i="1" s="1"/>
  <c r="M1830" i="1"/>
  <c r="L1830" i="1"/>
  <c r="G1830" i="1"/>
  <c r="D1831" i="1"/>
  <c r="F1831" i="1" s="1"/>
  <c r="T2205" i="1"/>
  <c r="Z1883" i="1"/>
  <c r="C1883" i="1"/>
  <c r="J1832" i="1"/>
  <c r="K1832" i="1" s="1"/>
  <c r="E1832" i="1" s="1"/>
  <c r="I1833" i="1"/>
  <c r="A1884" i="1"/>
  <c r="Q1884" i="1" s="1"/>
  <c r="R1884" i="1" s="1"/>
  <c r="S1884" i="1" s="1"/>
  <c r="H1883" i="1"/>
  <c r="U1831" i="1"/>
  <c r="W1831" i="1" s="1"/>
  <c r="N1830" i="1" l="1"/>
  <c r="O1830" i="1" s="1"/>
  <c r="P1830" i="1" s="1"/>
  <c r="X1830" i="1" s="1"/>
  <c r="B1830" i="1" s="1"/>
  <c r="M1831" i="1"/>
  <c r="L1831" i="1"/>
  <c r="G1831" i="1"/>
  <c r="D1832" i="1"/>
  <c r="F1832" i="1" s="1"/>
  <c r="U1832" i="1"/>
  <c r="W1832" i="1" s="1"/>
  <c r="H1884" i="1"/>
  <c r="A1885" i="1"/>
  <c r="Q1885" i="1" s="1"/>
  <c r="R1885" i="1" s="1"/>
  <c r="S1885" i="1" s="1"/>
  <c r="J1833" i="1"/>
  <c r="K1833" i="1" s="1"/>
  <c r="E1833" i="1" s="1"/>
  <c r="I1834" i="1"/>
  <c r="Z1884" i="1"/>
  <c r="C1884" i="1"/>
  <c r="T2206" i="1"/>
  <c r="N1831" i="1" l="1"/>
  <c r="O1831" i="1" s="1"/>
  <c r="P1831" i="1" s="1"/>
  <c r="X1831" i="1" s="1"/>
  <c r="B1831" i="1" s="1"/>
  <c r="M1832" i="1"/>
  <c r="L1832" i="1"/>
  <c r="G1832" i="1"/>
  <c r="D1833" i="1"/>
  <c r="F1833" i="1" s="1"/>
  <c r="T2207" i="1"/>
  <c r="J1834" i="1"/>
  <c r="K1834" i="1" s="1"/>
  <c r="E1834" i="1" s="1"/>
  <c r="I1835" i="1"/>
  <c r="A1886" i="1"/>
  <c r="Q1886" i="1" s="1"/>
  <c r="R1886" i="1" s="1"/>
  <c r="S1886" i="1" s="1"/>
  <c r="H1885" i="1"/>
  <c r="U1833" i="1"/>
  <c r="W1833" i="1" s="1"/>
  <c r="Z1885" i="1"/>
  <c r="C1885" i="1"/>
  <c r="N1832" i="1" l="1"/>
  <c r="O1832" i="1" s="1"/>
  <c r="P1832" i="1" s="1"/>
  <c r="X1832" i="1" s="1"/>
  <c r="B1832" i="1" s="1"/>
  <c r="M1833" i="1"/>
  <c r="G1833" i="1"/>
  <c r="L1833" i="1"/>
  <c r="D1834" i="1"/>
  <c r="F1834" i="1" s="1"/>
  <c r="U1834" i="1"/>
  <c r="W1834" i="1" s="1"/>
  <c r="Z1886" i="1"/>
  <c r="C1886" i="1"/>
  <c r="J1835" i="1"/>
  <c r="K1835" i="1" s="1"/>
  <c r="E1835" i="1" s="1"/>
  <c r="I1836" i="1"/>
  <c r="T2208" i="1"/>
  <c r="A1887" i="1"/>
  <c r="Q1887" i="1" s="1"/>
  <c r="R1887" i="1" s="1"/>
  <c r="S1887" i="1" s="1"/>
  <c r="H1886" i="1"/>
  <c r="N1833" i="1" l="1"/>
  <c r="O1833" i="1" s="1"/>
  <c r="P1833" i="1" s="1"/>
  <c r="X1833" i="1" s="1"/>
  <c r="B1833" i="1" s="1"/>
  <c r="M1834" i="1"/>
  <c r="G1834" i="1"/>
  <c r="L1834" i="1"/>
  <c r="D1835" i="1"/>
  <c r="F1835" i="1" s="1"/>
  <c r="J1836" i="1"/>
  <c r="K1836" i="1" s="1"/>
  <c r="E1836" i="1" s="1"/>
  <c r="I1837" i="1"/>
  <c r="U1835" i="1"/>
  <c r="W1835" i="1" s="1"/>
  <c r="A1888" i="1"/>
  <c r="Q1888" i="1" s="1"/>
  <c r="R1888" i="1" s="1"/>
  <c r="S1888" i="1" s="1"/>
  <c r="H1887" i="1"/>
  <c r="T2209" i="1"/>
  <c r="Z1887" i="1"/>
  <c r="C1887" i="1"/>
  <c r="N1834" i="1" l="1"/>
  <c r="O1834" i="1" s="1"/>
  <c r="P1834" i="1" s="1"/>
  <c r="X1834" i="1" s="1"/>
  <c r="B1834" i="1" s="1"/>
  <c r="M1835" i="1"/>
  <c r="G1835" i="1"/>
  <c r="D1836" i="1"/>
  <c r="F1836" i="1" s="1"/>
  <c r="L1835" i="1"/>
  <c r="J1837" i="1"/>
  <c r="K1837" i="1" s="1"/>
  <c r="E1837" i="1" s="1"/>
  <c r="I1838" i="1"/>
  <c r="T2210" i="1"/>
  <c r="U1836" i="1"/>
  <c r="W1836" i="1" s="1"/>
  <c r="Z1888" i="1"/>
  <c r="C1888" i="1"/>
  <c r="A1889" i="1"/>
  <c r="Q1889" i="1" s="1"/>
  <c r="R1889" i="1" s="1"/>
  <c r="S1889" i="1" s="1"/>
  <c r="H1888" i="1"/>
  <c r="N1835" i="1" l="1"/>
  <c r="M1836" i="1"/>
  <c r="G1836" i="1"/>
  <c r="L1836" i="1"/>
  <c r="D1837" i="1"/>
  <c r="F1837" i="1" s="1"/>
  <c r="U1837" i="1"/>
  <c r="W1837" i="1" s="1"/>
  <c r="A1890" i="1"/>
  <c r="Q1890" i="1" s="1"/>
  <c r="R1890" i="1" s="1"/>
  <c r="S1890" i="1" s="1"/>
  <c r="H1889" i="1"/>
  <c r="T2211" i="1"/>
  <c r="C1889" i="1"/>
  <c r="Z1889" i="1"/>
  <c r="J1838" i="1"/>
  <c r="K1838" i="1" s="1"/>
  <c r="E1838" i="1" s="1"/>
  <c r="I1839" i="1"/>
  <c r="O1835" i="1" l="1"/>
  <c r="P1835" i="1" s="1"/>
  <c r="X1835" i="1" s="1"/>
  <c r="B1835" i="1" s="1"/>
  <c r="N1836" i="1"/>
  <c r="O1836" i="1" s="1"/>
  <c r="P1836" i="1" s="1"/>
  <c r="X1836" i="1" s="1"/>
  <c r="B1836" i="1" s="1"/>
  <c r="M1837" i="1"/>
  <c r="L1837" i="1"/>
  <c r="G1837" i="1"/>
  <c r="D1838" i="1"/>
  <c r="F1838" i="1" s="1"/>
  <c r="U1838" i="1"/>
  <c r="W1838" i="1" s="1"/>
  <c r="H1890" i="1"/>
  <c r="A1891" i="1"/>
  <c r="Q1891" i="1" s="1"/>
  <c r="R1891" i="1" s="1"/>
  <c r="S1891" i="1" s="1"/>
  <c r="J1839" i="1"/>
  <c r="K1839" i="1" s="1"/>
  <c r="E1839" i="1" s="1"/>
  <c r="I1840" i="1"/>
  <c r="T2212" i="1"/>
  <c r="Z1890" i="1"/>
  <c r="C1890" i="1"/>
  <c r="N1837" i="1" l="1"/>
  <c r="O1837" i="1" s="1"/>
  <c r="P1837" i="1" s="1"/>
  <c r="X1837" i="1" s="1"/>
  <c r="B1837" i="1" s="1"/>
  <c r="M1838" i="1"/>
  <c r="L1838" i="1"/>
  <c r="G1838" i="1"/>
  <c r="D1839" i="1"/>
  <c r="F1839" i="1" s="1"/>
  <c r="J1840" i="1"/>
  <c r="K1840" i="1" s="1"/>
  <c r="E1840" i="1" s="1"/>
  <c r="I1841" i="1"/>
  <c r="U1839" i="1"/>
  <c r="W1839" i="1" s="1"/>
  <c r="Z1891" i="1"/>
  <c r="C1891" i="1"/>
  <c r="A1892" i="1"/>
  <c r="Q1892" i="1" s="1"/>
  <c r="R1892" i="1" s="1"/>
  <c r="S1892" i="1" s="1"/>
  <c r="H1891" i="1"/>
  <c r="T2213" i="1"/>
  <c r="N1838" i="1" l="1"/>
  <c r="O1838" i="1" s="1"/>
  <c r="P1838" i="1" s="1"/>
  <c r="X1838" i="1" s="1"/>
  <c r="B1838" i="1" s="1"/>
  <c r="M1839" i="1"/>
  <c r="L1839" i="1"/>
  <c r="G1839" i="1"/>
  <c r="D1840" i="1"/>
  <c r="F1840" i="1" s="1"/>
  <c r="Z1892" i="1"/>
  <c r="C1892" i="1"/>
  <c r="A1893" i="1"/>
  <c r="Q1893" i="1" s="1"/>
  <c r="R1893" i="1" s="1"/>
  <c r="S1893" i="1" s="1"/>
  <c r="H1892" i="1"/>
  <c r="J1841" i="1"/>
  <c r="K1841" i="1" s="1"/>
  <c r="E1841" i="1" s="1"/>
  <c r="I1842" i="1"/>
  <c r="U1840" i="1"/>
  <c r="W1840" i="1" s="1"/>
  <c r="T2214" i="1"/>
  <c r="N1839" i="1" l="1"/>
  <c r="O1839" i="1" s="1"/>
  <c r="P1839" i="1" s="1"/>
  <c r="X1839" i="1" s="1"/>
  <c r="L1840" i="1"/>
  <c r="M1840" i="1"/>
  <c r="G1840" i="1"/>
  <c r="D1841" i="1"/>
  <c r="F1841" i="1" s="1"/>
  <c r="U1841" i="1"/>
  <c r="W1841" i="1" s="1"/>
  <c r="Z1893" i="1"/>
  <c r="C1893" i="1"/>
  <c r="T2215" i="1"/>
  <c r="J1842" i="1"/>
  <c r="K1842" i="1" s="1"/>
  <c r="E1842" i="1" s="1"/>
  <c r="I1843" i="1"/>
  <c r="A1894" i="1"/>
  <c r="Q1894" i="1" s="1"/>
  <c r="R1894" i="1" s="1"/>
  <c r="S1894" i="1" s="1"/>
  <c r="H1893" i="1"/>
  <c r="B1839" i="1" l="1"/>
  <c r="N1840" i="1"/>
  <c r="O1840" i="1" s="1"/>
  <c r="P1840" i="1" s="1"/>
  <c r="X1840" i="1" s="1"/>
  <c r="B1840" i="1" s="1"/>
  <c r="M1841" i="1"/>
  <c r="L1841" i="1"/>
  <c r="G1841" i="1"/>
  <c r="D1842" i="1"/>
  <c r="F1842" i="1" s="1"/>
  <c r="Z1894" i="1"/>
  <c r="C1894" i="1"/>
  <c r="T2216" i="1"/>
  <c r="U1842" i="1"/>
  <c r="W1842" i="1" s="1"/>
  <c r="H1894" i="1"/>
  <c r="A1895" i="1"/>
  <c r="Q1895" i="1" s="1"/>
  <c r="R1895" i="1" s="1"/>
  <c r="S1895" i="1" s="1"/>
  <c r="J1843" i="1"/>
  <c r="K1843" i="1" s="1"/>
  <c r="E1843" i="1" s="1"/>
  <c r="I1844" i="1"/>
  <c r="N1841" i="1" l="1"/>
  <c r="N1842" i="1" s="1"/>
  <c r="N1843" i="1" s="1"/>
  <c r="M1842" i="1"/>
  <c r="M1843" i="1" s="1"/>
  <c r="M1844" i="1" s="1"/>
  <c r="G1842" i="1"/>
  <c r="L1842" i="1"/>
  <c r="D1843" i="1"/>
  <c r="F1843" i="1" s="1"/>
  <c r="J1844" i="1"/>
  <c r="K1844" i="1" s="1"/>
  <c r="E1844" i="1" s="1"/>
  <c r="I1845" i="1"/>
  <c r="U1843" i="1"/>
  <c r="W1843" i="1" s="1"/>
  <c r="A1896" i="1"/>
  <c r="Q1896" i="1" s="1"/>
  <c r="R1896" i="1" s="1"/>
  <c r="S1896" i="1" s="1"/>
  <c r="H1895" i="1"/>
  <c r="T2217" i="1"/>
  <c r="Z1895" i="1"/>
  <c r="C1895" i="1"/>
  <c r="O1842" i="1" l="1"/>
  <c r="P1842" i="1" s="1"/>
  <c r="X1842" i="1" s="1"/>
  <c r="B1842" i="1" s="1"/>
  <c r="O1841" i="1"/>
  <c r="P1841" i="1" s="1"/>
  <c r="X1841" i="1" s="1"/>
  <c r="B1841" i="1" s="1"/>
  <c r="L1843" i="1"/>
  <c r="O1843" i="1" s="1"/>
  <c r="P1843" i="1" s="1"/>
  <c r="X1843" i="1" s="1"/>
  <c r="B1843" i="1" s="1"/>
  <c r="G1843" i="1"/>
  <c r="N1844" i="1"/>
  <c r="D1844" i="1"/>
  <c r="F1844" i="1" s="1"/>
  <c r="T2218" i="1"/>
  <c r="Z1896" i="1"/>
  <c r="C1896" i="1"/>
  <c r="A1897" i="1"/>
  <c r="Q1897" i="1" s="1"/>
  <c r="R1897" i="1" s="1"/>
  <c r="S1897" i="1" s="1"/>
  <c r="H1896" i="1"/>
  <c r="J1845" i="1"/>
  <c r="K1845" i="1" s="1"/>
  <c r="E1845" i="1" s="1"/>
  <c r="M1845" i="1"/>
  <c r="I1846" i="1"/>
  <c r="U1844" i="1"/>
  <c r="W1844" i="1" s="1"/>
  <c r="N1845" i="1" l="1"/>
  <c r="L1844" i="1"/>
  <c r="O1844" i="1" s="1"/>
  <c r="P1844" i="1" s="1"/>
  <c r="X1844" i="1" s="1"/>
  <c r="B1844" i="1" s="1"/>
  <c r="G1844" i="1"/>
  <c r="D1845" i="1"/>
  <c r="F1845" i="1" s="1"/>
  <c r="C1897" i="1"/>
  <c r="Z1897" i="1"/>
  <c r="J1846" i="1"/>
  <c r="K1846" i="1" s="1"/>
  <c r="E1846" i="1" s="1"/>
  <c r="M1846" i="1"/>
  <c r="I1847" i="1"/>
  <c r="A1898" i="1"/>
  <c r="Q1898" i="1" s="1"/>
  <c r="R1898" i="1" s="1"/>
  <c r="S1898" i="1" s="1"/>
  <c r="H1897" i="1"/>
  <c r="T2219" i="1"/>
  <c r="U1845" i="1"/>
  <c r="W1845" i="1" s="1"/>
  <c r="N1846" i="1" l="1"/>
  <c r="G1845" i="1"/>
  <c r="L1845" i="1"/>
  <c r="O1845" i="1" s="1"/>
  <c r="P1845" i="1" s="1"/>
  <c r="X1845" i="1" s="1"/>
  <c r="B1845" i="1" s="1"/>
  <c r="D1846" i="1"/>
  <c r="F1846" i="1" s="1"/>
  <c r="Z1898" i="1"/>
  <c r="C1898" i="1"/>
  <c r="H1898" i="1"/>
  <c r="A1899" i="1"/>
  <c r="Q1899" i="1" s="1"/>
  <c r="R1899" i="1" s="1"/>
  <c r="S1899" i="1" s="1"/>
  <c r="T2220" i="1"/>
  <c r="J1847" i="1"/>
  <c r="K1847" i="1" s="1"/>
  <c r="E1847" i="1" s="1"/>
  <c r="M1847" i="1"/>
  <c r="I1848" i="1"/>
  <c r="U1846" i="1"/>
  <c r="W1846" i="1" s="1"/>
  <c r="N1847" i="1" l="1"/>
  <c r="L1846" i="1"/>
  <c r="O1846" i="1" s="1"/>
  <c r="P1846" i="1" s="1"/>
  <c r="X1846" i="1" s="1"/>
  <c r="B1846" i="1" s="1"/>
  <c r="G1846" i="1"/>
  <c r="D1847" i="1"/>
  <c r="F1847" i="1" s="1"/>
  <c r="J1848" i="1"/>
  <c r="K1848" i="1" s="1"/>
  <c r="E1848" i="1" s="1"/>
  <c r="M1848" i="1"/>
  <c r="I1849" i="1"/>
  <c r="T2221" i="1"/>
  <c r="Z1899" i="1"/>
  <c r="C1899" i="1"/>
  <c r="A1900" i="1"/>
  <c r="Q1900" i="1" s="1"/>
  <c r="R1900" i="1" s="1"/>
  <c r="S1900" i="1" s="1"/>
  <c r="H1899" i="1"/>
  <c r="U1847" i="1"/>
  <c r="W1847" i="1" s="1"/>
  <c r="N1848" i="1" l="1"/>
  <c r="L1847" i="1"/>
  <c r="O1847" i="1" s="1"/>
  <c r="P1847" i="1" s="1"/>
  <c r="X1847" i="1" s="1"/>
  <c r="B1847" i="1" s="1"/>
  <c r="G1847" i="1"/>
  <c r="D1848" i="1"/>
  <c r="F1848" i="1" s="1"/>
  <c r="Z1900" i="1"/>
  <c r="C1900" i="1"/>
  <c r="T2222" i="1"/>
  <c r="A1901" i="1"/>
  <c r="Q1901" i="1" s="1"/>
  <c r="R1901" i="1" s="1"/>
  <c r="S1901" i="1" s="1"/>
  <c r="H1900" i="1"/>
  <c r="M1849" i="1"/>
  <c r="J1849" i="1"/>
  <c r="K1849" i="1" s="1"/>
  <c r="E1849" i="1" s="1"/>
  <c r="I1850" i="1"/>
  <c r="U1848" i="1"/>
  <c r="W1848" i="1" s="1"/>
  <c r="N1849" i="1" l="1"/>
  <c r="L1848" i="1"/>
  <c r="O1848" i="1" s="1"/>
  <c r="P1848" i="1" s="1"/>
  <c r="X1848" i="1" s="1"/>
  <c r="B1848" i="1" s="1"/>
  <c r="G1848" i="1"/>
  <c r="D1849" i="1"/>
  <c r="F1849" i="1" s="1"/>
  <c r="C1901" i="1"/>
  <c r="Z1901" i="1"/>
  <c r="J1850" i="1"/>
  <c r="K1850" i="1" s="1"/>
  <c r="E1850" i="1" s="1"/>
  <c r="M1850" i="1"/>
  <c r="I1851" i="1"/>
  <c r="A1902" i="1"/>
  <c r="Q1902" i="1" s="1"/>
  <c r="R1902" i="1" s="1"/>
  <c r="S1902" i="1" s="1"/>
  <c r="H1901" i="1"/>
  <c r="T2223" i="1"/>
  <c r="U1849" i="1"/>
  <c r="W1849" i="1" s="1"/>
  <c r="N1850" i="1" l="1"/>
  <c r="G1849" i="1"/>
  <c r="L1849" i="1"/>
  <c r="O1849" i="1" s="1"/>
  <c r="P1849" i="1" s="1"/>
  <c r="X1849" i="1" s="1"/>
  <c r="B1849" i="1" s="1"/>
  <c r="D1850" i="1"/>
  <c r="F1850" i="1" s="1"/>
  <c r="Z1902" i="1"/>
  <c r="C1902" i="1"/>
  <c r="J1851" i="1"/>
  <c r="K1851" i="1" s="1"/>
  <c r="E1851" i="1" s="1"/>
  <c r="M1851" i="1"/>
  <c r="I1852" i="1"/>
  <c r="T2224" i="1"/>
  <c r="U1850" i="1"/>
  <c r="W1850" i="1" s="1"/>
  <c r="H1902" i="1"/>
  <c r="A1903" i="1"/>
  <c r="Q1903" i="1" s="1"/>
  <c r="R1903" i="1" s="1"/>
  <c r="S1903" i="1" s="1"/>
  <c r="N1851" i="1" l="1"/>
  <c r="L1850" i="1"/>
  <c r="O1850" i="1" s="1"/>
  <c r="P1850" i="1" s="1"/>
  <c r="X1850" i="1" s="1"/>
  <c r="B1850" i="1" s="1"/>
  <c r="G1850" i="1"/>
  <c r="D1851" i="1"/>
  <c r="F1851" i="1" s="1"/>
  <c r="T2225" i="1"/>
  <c r="J1852" i="1"/>
  <c r="K1852" i="1" s="1"/>
  <c r="E1852" i="1" s="1"/>
  <c r="M1852" i="1"/>
  <c r="I1853" i="1"/>
  <c r="A1904" i="1"/>
  <c r="Q1904" i="1" s="1"/>
  <c r="R1904" i="1" s="1"/>
  <c r="S1904" i="1" s="1"/>
  <c r="H1903" i="1"/>
  <c r="Z1903" i="1"/>
  <c r="C1903" i="1"/>
  <c r="U1851" i="1"/>
  <c r="W1851" i="1" s="1"/>
  <c r="N1852" i="1" l="1"/>
  <c r="G1851" i="1"/>
  <c r="L1851" i="1"/>
  <c r="O1851" i="1" s="1"/>
  <c r="P1851" i="1" s="1"/>
  <c r="X1851" i="1" s="1"/>
  <c r="B1851" i="1" s="1"/>
  <c r="D1852" i="1"/>
  <c r="F1852" i="1" s="1"/>
  <c r="U1852" i="1"/>
  <c r="W1852" i="1" s="1"/>
  <c r="Z1904" i="1"/>
  <c r="C1904" i="1"/>
  <c r="A1905" i="1"/>
  <c r="Q1905" i="1" s="1"/>
  <c r="R1905" i="1" s="1"/>
  <c r="S1905" i="1" s="1"/>
  <c r="H1904" i="1"/>
  <c r="M1853" i="1"/>
  <c r="J1853" i="1"/>
  <c r="K1853" i="1" s="1"/>
  <c r="E1853" i="1" s="1"/>
  <c r="I1854" i="1"/>
  <c r="T2226" i="1"/>
  <c r="N1853" i="1" l="1"/>
  <c r="L1852" i="1"/>
  <c r="O1852" i="1" s="1"/>
  <c r="P1852" i="1" s="1"/>
  <c r="X1852" i="1" s="1"/>
  <c r="B1852" i="1" s="1"/>
  <c r="G1852" i="1"/>
  <c r="D1853" i="1"/>
  <c r="F1853" i="1" s="1"/>
  <c r="Z1905" i="1"/>
  <c r="C1905" i="1"/>
  <c r="U1853" i="1"/>
  <c r="W1853" i="1" s="1"/>
  <c r="A1906" i="1"/>
  <c r="Q1906" i="1" s="1"/>
  <c r="R1906" i="1" s="1"/>
  <c r="S1906" i="1" s="1"/>
  <c r="H1905" i="1"/>
  <c r="J1854" i="1"/>
  <c r="K1854" i="1" s="1"/>
  <c r="E1854" i="1" s="1"/>
  <c r="M1854" i="1"/>
  <c r="I1855" i="1"/>
  <c r="T2227" i="1"/>
  <c r="N1854" i="1" l="1"/>
  <c r="G1853" i="1"/>
  <c r="D1854" i="1"/>
  <c r="F1854" i="1" s="1"/>
  <c r="L1853" i="1"/>
  <c r="O1853" i="1" s="1"/>
  <c r="P1853" i="1" s="1"/>
  <c r="X1853" i="1" s="1"/>
  <c r="B1853" i="1" s="1"/>
  <c r="Z1906" i="1"/>
  <c r="C1906" i="1"/>
  <c r="T2228" i="1"/>
  <c r="J1855" i="1"/>
  <c r="K1855" i="1" s="1"/>
  <c r="E1855" i="1" s="1"/>
  <c r="M1855" i="1"/>
  <c r="N1855" i="1" s="1"/>
  <c r="I1856" i="1"/>
  <c r="H1906" i="1"/>
  <c r="A1907" i="1"/>
  <c r="Q1907" i="1" s="1"/>
  <c r="R1907" i="1" s="1"/>
  <c r="S1907" i="1" s="1"/>
  <c r="U1854" i="1"/>
  <c r="W1854" i="1" s="1"/>
  <c r="L1854" i="1" l="1"/>
  <c r="O1854" i="1" s="1"/>
  <c r="P1854" i="1" s="1"/>
  <c r="X1854" i="1" s="1"/>
  <c r="B1854" i="1" s="1"/>
  <c r="G1854" i="1"/>
  <c r="D1855" i="1"/>
  <c r="F1855" i="1" s="1"/>
  <c r="Z1907" i="1"/>
  <c r="C1907" i="1"/>
  <c r="J1856" i="1"/>
  <c r="K1856" i="1" s="1"/>
  <c r="E1856" i="1" s="1"/>
  <c r="M1856" i="1"/>
  <c r="N1856" i="1" s="1"/>
  <c r="I1857" i="1"/>
  <c r="T2229" i="1"/>
  <c r="A1908" i="1"/>
  <c r="Q1908" i="1" s="1"/>
  <c r="R1908" i="1" s="1"/>
  <c r="S1908" i="1" s="1"/>
  <c r="H1907" i="1"/>
  <c r="U1855" i="1"/>
  <c r="W1855" i="1" s="1"/>
  <c r="L1855" i="1" l="1"/>
  <c r="O1855" i="1" s="1"/>
  <c r="P1855" i="1" s="1"/>
  <c r="X1855" i="1" s="1"/>
  <c r="B1855" i="1" s="1"/>
  <c r="G1855" i="1"/>
  <c r="D1856" i="1"/>
  <c r="F1856" i="1" s="1"/>
  <c r="Z1908" i="1"/>
  <c r="C1908" i="1"/>
  <c r="T2230" i="1"/>
  <c r="A1909" i="1"/>
  <c r="Q1909" i="1" s="1"/>
  <c r="R1909" i="1" s="1"/>
  <c r="S1909" i="1" s="1"/>
  <c r="H1908" i="1"/>
  <c r="M1857" i="1"/>
  <c r="N1857" i="1" s="1"/>
  <c r="J1857" i="1"/>
  <c r="K1857" i="1" s="1"/>
  <c r="E1857" i="1" s="1"/>
  <c r="I1858" i="1"/>
  <c r="U1856" i="1"/>
  <c r="W1856" i="1" s="1"/>
  <c r="L1856" i="1" l="1"/>
  <c r="O1856" i="1" s="1"/>
  <c r="P1856" i="1" s="1"/>
  <c r="X1856" i="1" s="1"/>
  <c r="B1856" i="1" s="1"/>
  <c r="D1857" i="1"/>
  <c r="F1857" i="1" s="1"/>
  <c r="G1856" i="1"/>
  <c r="U1857" i="1"/>
  <c r="W1857" i="1" s="1"/>
  <c r="T2231" i="1"/>
  <c r="Z1909" i="1"/>
  <c r="C1909" i="1"/>
  <c r="J1858" i="1"/>
  <c r="K1858" i="1" s="1"/>
  <c r="E1858" i="1" s="1"/>
  <c r="M1858" i="1"/>
  <c r="N1858" i="1" s="1"/>
  <c r="I1859" i="1"/>
  <c r="A1910" i="1"/>
  <c r="Q1910" i="1" s="1"/>
  <c r="R1910" i="1" s="1"/>
  <c r="S1910" i="1" s="1"/>
  <c r="H1909" i="1"/>
  <c r="L1857" i="1" l="1"/>
  <c r="O1857" i="1" s="1"/>
  <c r="P1857" i="1" s="1"/>
  <c r="X1857" i="1" s="1"/>
  <c r="B1857" i="1" s="1"/>
  <c r="G1857" i="1"/>
  <c r="D1858" i="1"/>
  <c r="F1858" i="1" s="1"/>
  <c r="U1858" i="1"/>
  <c r="W1858" i="1" s="1"/>
  <c r="T2232" i="1"/>
  <c r="Z1910" i="1"/>
  <c r="C1910" i="1"/>
  <c r="H1910" i="1"/>
  <c r="A1911" i="1"/>
  <c r="Q1911" i="1" s="1"/>
  <c r="R1911" i="1" s="1"/>
  <c r="S1911" i="1" s="1"/>
  <c r="J1859" i="1"/>
  <c r="K1859" i="1" s="1"/>
  <c r="E1859" i="1" s="1"/>
  <c r="M1859" i="1"/>
  <c r="N1859" i="1" s="1"/>
  <c r="I1860" i="1"/>
  <c r="L1858" i="1" l="1"/>
  <c r="O1858" i="1" s="1"/>
  <c r="P1858" i="1" s="1"/>
  <c r="X1858" i="1" s="1"/>
  <c r="B1858" i="1" s="1"/>
  <c r="G1858" i="1"/>
  <c r="D1859" i="1"/>
  <c r="F1859" i="1" s="1"/>
  <c r="Z1911" i="1"/>
  <c r="C1911" i="1"/>
  <c r="U1859" i="1"/>
  <c r="W1859" i="1" s="1"/>
  <c r="J1860" i="1"/>
  <c r="K1860" i="1" s="1"/>
  <c r="E1860" i="1" s="1"/>
  <c r="M1860" i="1"/>
  <c r="N1860" i="1" s="1"/>
  <c r="I1861" i="1"/>
  <c r="A1912" i="1"/>
  <c r="Q1912" i="1" s="1"/>
  <c r="R1912" i="1" s="1"/>
  <c r="S1912" i="1" s="1"/>
  <c r="H1911" i="1"/>
  <c r="T2233" i="1"/>
  <c r="L1859" i="1" l="1"/>
  <c r="O1859" i="1" s="1"/>
  <c r="P1859" i="1" s="1"/>
  <c r="X1859" i="1" s="1"/>
  <c r="B1859" i="1" s="1"/>
  <c r="D1860" i="1"/>
  <c r="F1860" i="1" s="1"/>
  <c r="G1859" i="1"/>
  <c r="Z1912" i="1"/>
  <c r="C1912" i="1"/>
  <c r="A1913" i="1"/>
  <c r="Q1913" i="1" s="1"/>
  <c r="R1913" i="1" s="1"/>
  <c r="S1913" i="1" s="1"/>
  <c r="H1912" i="1"/>
  <c r="T2234" i="1"/>
  <c r="M1861" i="1"/>
  <c r="N1861" i="1" s="1"/>
  <c r="J1861" i="1"/>
  <c r="K1861" i="1" s="1"/>
  <c r="E1861" i="1" s="1"/>
  <c r="I1862" i="1"/>
  <c r="U1860" i="1"/>
  <c r="W1860" i="1" s="1"/>
  <c r="L1860" i="1" l="1"/>
  <c r="O1860" i="1" s="1"/>
  <c r="P1860" i="1" s="1"/>
  <c r="X1860" i="1" s="1"/>
  <c r="B1860" i="1" s="1"/>
  <c r="G1860" i="1"/>
  <c r="D1861" i="1"/>
  <c r="F1861" i="1" s="1"/>
  <c r="J1862" i="1"/>
  <c r="K1862" i="1" s="1"/>
  <c r="E1862" i="1" s="1"/>
  <c r="M1862" i="1"/>
  <c r="N1862" i="1" s="1"/>
  <c r="I1863" i="1"/>
  <c r="U1861" i="1"/>
  <c r="W1861" i="1" s="1"/>
  <c r="T2235" i="1"/>
  <c r="C1913" i="1"/>
  <c r="Z1913" i="1"/>
  <c r="A1914" i="1"/>
  <c r="Q1914" i="1" s="1"/>
  <c r="R1914" i="1" s="1"/>
  <c r="S1914" i="1" s="1"/>
  <c r="H1913" i="1"/>
  <c r="G1861" i="1" l="1"/>
  <c r="D1862" i="1"/>
  <c r="F1862" i="1" s="1"/>
  <c r="L1861" i="1"/>
  <c r="O1861" i="1" s="1"/>
  <c r="P1861" i="1" s="1"/>
  <c r="X1861" i="1" s="1"/>
  <c r="B1861" i="1" s="1"/>
  <c r="H1914" i="1"/>
  <c r="A1915" i="1"/>
  <c r="Q1915" i="1" s="1"/>
  <c r="R1915" i="1" s="1"/>
  <c r="S1915" i="1" s="1"/>
  <c r="T2236" i="1"/>
  <c r="J1863" i="1"/>
  <c r="K1863" i="1" s="1"/>
  <c r="E1863" i="1" s="1"/>
  <c r="M1863" i="1"/>
  <c r="N1863" i="1" s="1"/>
  <c r="I1864" i="1"/>
  <c r="Z1914" i="1"/>
  <c r="C1914" i="1"/>
  <c r="U1862" i="1"/>
  <c r="W1862" i="1" s="1"/>
  <c r="L1862" i="1" l="1"/>
  <c r="O1862" i="1" s="1"/>
  <c r="P1862" i="1" s="1"/>
  <c r="X1862" i="1" s="1"/>
  <c r="B1862" i="1" s="1"/>
  <c r="D1863" i="1"/>
  <c r="F1863" i="1" s="1"/>
  <c r="G1862" i="1"/>
  <c r="J1864" i="1"/>
  <c r="K1864" i="1" s="1"/>
  <c r="E1864" i="1" s="1"/>
  <c r="M1864" i="1"/>
  <c r="N1864" i="1" s="1"/>
  <c r="I1865" i="1"/>
  <c r="T2237" i="1"/>
  <c r="Z1915" i="1"/>
  <c r="C1915" i="1"/>
  <c r="A1916" i="1"/>
  <c r="Q1916" i="1" s="1"/>
  <c r="R1916" i="1" s="1"/>
  <c r="S1916" i="1" s="1"/>
  <c r="H1915" i="1"/>
  <c r="U1863" i="1"/>
  <c r="W1863" i="1" s="1"/>
  <c r="L1863" i="1" l="1"/>
  <c r="O1863" i="1" s="1"/>
  <c r="P1863" i="1" s="1"/>
  <c r="X1863" i="1" s="1"/>
  <c r="B1863" i="1" s="1"/>
  <c r="G1863" i="1"/>
  <c r="D1864" i="1"/>
  <c r="F1864" i="1" s="1"/>
  <c r="A1917" i="1"/>
  <c r="Q1917" i="1" s="1"/>
  <c r="R1917" i="1" s="1"/>
  <c r="S1917" i="1" s="1"/>
  <c r="H1916" i="1"/>
  <c r="M1865" i="1"/>
  <c r="N1865" i="1" s="1"/>
  <c r="J1865" i="1"/>
  <c r="K1865" i="1" s="1"/>
  <c r="E1865" i="1" s="1"/>
  <c r="I1866" i="1"/>
  <c r="U1864" i="1"/>
  <c r="W1864" i="1" s="1"/>
  <c r="Z1916" i="1"/>
  <c r="C1916" i="1"/>
  <c r="T2238" i="1"/>
  <c r="G1864" i="1" l="1"/>
  <c r="D1865" i="1"/>
  <c r="F1865" i="1" s="1"/>
  <c r="L1864" i="1"/>
  <c r="O1864" i="1" s="1"/>
  <c r="P1864" i="1" s="1"/>
  <c r="X1864" i="1" s="1"/>
  <c r="B1864" i="1" s="1"/>
  <c r="T2239" i="1"/>
  <c r="J1866" i="1"/>
  <c r="K1866" i="1" s="1"/>
  <c r="E1866" i="1" s="1"/>
  <c r="M1866" i="1"/>
  <c r="N1866" i="1" s="1"/>
  <c r="I1867" i="1"/>
  <c r="A1918" i="1"/>
  <c r="Q1918" i="1" s="1"/>
  <c r="R1918" i="1" s="1"/>
  <c r="S1918" i="1" s="1"/>
  <c r="H1917" i="1"/>
  <c r="U1865" i="1"/>
  <c r="W1865" i="1" s="1"/>
  <c r="C1917" i="1"/>
  <c r="Z1917" i="1"/>
  <c r="L1865" i="1" l="1"/>
  <c r="O1865" i="1" s="1"/>
  <c r="P1865" i="1" s="1"/>
  <c r="X1865" i="1" s="1"/>
  <c r="B1865" i="1" s="1"/>
  <c r="G1865" i="1"/>
  <c r="D1866" i="1"/>
  <c r="F1866" i="1" s="1"/>
  <c r="Z1918" i="1"/>
  <c r="C1918" i="1"/>
  <c r="H1918" i="1"/>
  <c r="A1919" i="1"/>
  <c r="Q1919" i="1" s="1"/>
  <c r="R1919" i="1" s="1"/>
  <c r="S1919" i="1" s="1"/>
  <c r="J1867" i="1"/>
  <c r="K1867" i="1" s="1"/>
  <c r="E1867" i="1" s="1"/>
  <c r="M1867" i="1"/>
  <c r="N1867" i="1" s="1"/>
  <c r="I1868" i="1"/>
  <c r="T2240" i="1"/>
  <c r="U1866" i="1"/>
  <c r="W1866" i="1" s="1"/>
  <c r="G1866" i="1" l="1"/>
  <c r="L1866" i="1"/>
  <c r="O1866" i="1" s="1"/>
  <c r="P1866" i="1" s="1"/>
  <c r="X1866" i="1" s="1"/>
  <c r="B1866" i="1" s="1"/>
  <c r="D1867" i="1"/>
  <c r="F1867" i="1" s="1"/>
  <c r="U1867" i="1"/>
  <c r="W1867" i="1" s="1"/>
  <c r="T2241" i="1"/>
  <c r="J1868" i="1"/>
  <c r="K1868" i="1" s="1"/>
  <c r="E1868" i="1" s="1"/>
  <c r="M1868" i="1"/>
  <c r="N1868" i="1" s="1"/>
  <c r="I1869" i="1"/>
  <c r="Z1919" i="1"/>
  <c r="C1919" i="1"/>
  <c r="A1920" i="1"/>
  <c r="Q1920" i="1" s="1"/>
  <c r="R1920" i="1" s="1"/>
  <c r="S1920" i="1" s="1"/>
  <c r="H1919" i="1"/>
  <c r="L1867" i="1" l="1"/>
  <c r="O1867" i="1" s="1"/>
  <c r="P1867" i="1" s="1"/>
  <c r="X1867" i="1" s="1"/>
  <c r="B1867" i="1" s="1"/>
  <c r="G1867" i="1"/>
  <c r="D1868" i="1"/>
  <c r="F1868" i="1" s="1"/>
  <c r="J1869" i="1"/>
  <c r="K1869" i="1" s="1"/>
  <c r="E1869" i="1" s="1"/>
  <c r="I1870" i="1"/>
  <c r="Z1920" i="1"/>
  <c r="C1920" i="1"/>
  <c r="T2242" i="1"/>
  <c r="U1868" i="1"/>
  <c r="W1868" i="1" s="1"/>
  <c r="A1921" i="1"/>
  <c r="Q1921" i="1" s="1"/>
  <c r="R1921" i="1" s="1"/>
  <c r="S1921" i="1" s="1"/>
  <c r="H1920" i="1"/>
  <c r="G1868" i="1" l="1"/>
  <c r="L1868" i="1"/>
  <c r="O1868" i="1" s="1"/>
  <c r="P1868" i="1" s="1"/>
  <c r="X1868" i="1" s="1"/>
  <c r="B1868" i="1" s="1"/>
  <c r="D1869" i="1"/>
  <c r="F1869" i="1" s="1"/>
  <c r="U1869" i="1"/>
  <c r="W1869" i="1" s="1"/>
  <c r="Z1921" i="1"/>
  <c r="C1921" i="1"/>
  <c r="A1922" i="1"/>
  <c r="Q1922" i="1" s="1"/>
  <c r="R1922" i="1" s="1"/>
  <c r="S1922" i="1" s="1"/>
  <c r="H1921" i="1"/>
  <c r="T2243" i="1"/>
  <c r="J1870" i="1"/>
  <c r="K1870" i="1" s="1"/>
  <c r="E1870" i="1" s="1"/>
  <c r="I1871" i="1"/>
  <c r="L1869" i="1" l="1"/>
  <c r="M1869" i="1"/>
  <c r="N1869" i="1" s="1"/>
  <c r="N1870" i="1" s="1"/>
  <c r="G1869" i="1"/>
  <c r="D1870" i="1"/>
  <c r="F1870" i="1" s="1"/>
  <c r="T2244" i="1"/>
  <c r="H1922" i="1"/>
  <c r="A1923" i="1"/>
  <c r="Q1923" i="1" s="1"/>
  <c r="R1923" i="1" s="1"/>
  <c r="S1923" i="1" s="1"/>
  <c r="J1871" i="1"/>
  <c r="K1871" i="1" s="1"/>
  <c r="E1871" i="1" s="1"/>
  <c r="I1872" i="1"/>
  <c r="U1870" i="1"/>
  <c r="W1870" i="1" s="1"/>
  <c r="Z1922" i="1"/>
  <c r="C1922" i="1"/>
  <c r="O1869" i="1" l="1"/>
  <c r="P1869" i="1" s="1"/>
  <c r="X1869" i="1" s="1"/>
  <c r="B1869" i="1" s="1"/>
  <c r="M1870" i="1"/>
  <c r="M1871" i="1" s="1"/>
  <c r="M1872" i="1" s="1"/>
  <c r="L1870" i="1"/>
  <c r="O1870" i="1" s="1"/>
  <c r="P1870" i="1" s="1"/>
  <c r="X1870" i="1" s="1"/>
  <c r="B1870" i="1" s="1"/>
  <c r="G1870" i="1"/>
  <c r="D1871" i="1"/>
  <c r="F1871" i="1" s="1"/>
  <c r="N1871" i="1"/>
  <c r="J1872" i="1"/>
  <c r="K1872" i="1" s="1"/>
  <c r="E1872" i="1" s="1"/>
  <c r="I1873" i="1"/>
  <c r="Z1923" i="1"/>
  <c r="C1923" i="1"/>
  <c r="T2245" i="1"/>
  <c r="U1871" i="1"/>
  <c r="W1871" i="1" s="1"/>
  <c r="A1924" i="1"/>
  <c r="Q1924" i="1" s="1"/>
  <c r="R1924" i="1" s="1"/>
  <c r="S1924" i="1" s="1"/>
  <c r="H1923" i="1"/>
  <c r="G1871" i="1" l="1"/>
  <c r="L1871" i="1"/>
  <c r="O1871" i="1" s="1"/>
  <c r="P1871" i="1" s="1"/>
  <c r="X1871" i="1" s="1"/>
  <c r="B1871" i="1" s="1"/>
  <c r="D1872" i="1"/>
  <c r="F1872" i="1" s="1"/>
  <c r="N1872" i="1"/>
  <c r="U1872" i="1"/>
  <c r="W1872" i="1" s="1"/>
  <c r="Z1924" i="1"/>
  <c r="C1924" i="1"/>
  <c r="A1925" i="1"/>
  <c r="Q1925" i="1" s="1"/>
  <c r="R1925" i="1" s="1"/>
  <c r="S1925" i="1" s="1"/>
  <c r="H1924" i="1"/>
  <c r="T2246" i="1"/>
  <c r="M1873" i="1"/>
  <c r="J1873" i="1"/>
  <c r="K1873" i="1" s="1"/>
  <c r="E1873" i="1" s="1"/>
  <c r="I1874" i="1"/>
  <c r="G1872" i="1" l="1"/>
  <c r="L1872" i="1"/>
  <c r="O1872" i="1" s="1"/>
  <c r="P1872" i="1" s="1"/>
  <c r="X1872" i="1" s="1"/>
  <c r="B1872" i="1" s="1"/>
  <c r="N1873" i="1"/>
  <c r="D1873" i="1"/>
  <c r="F1873" i="1" s="1"/>
  <c r="U1873" i="1"/>
  <c r="W1873" i="1" s="1"/>
  <c r="A1926" i="1"/>
  <c r="Q1926" i="1" s="1"/>
  <c r="R1926" i="1" s="1"/>
  <c r="S1926" i="1" s="1"/>
  <c r="H1925" i="1"/>
  <c r="J1874" i="1"/>
  <c r="K1874" i="1" s="1"/>
  <c r="E1874" i="1" s="1"/>
  <c r="M1874" i="1"/>
  <c r="I1875" i="1"/>
  <c r="T2247" i="1"/>
  <c r="Z1925" i="1"/>
  <c r="C1925" i="1"/>
  <c r="N1874" i="1" l="1"/>
  <c r="G1873" i="1"/>
  <c r="L1873" i="1"/>
  <c r="O1873" i="1" s="1"/>
  <c r="P1873" i="1" s="1"/>
  <c r="X1873" i="1" s="1"/>
  <c r="B1873" i="1" s="1"/>
  <c r="D1874" i="1"/>
  <c r="F1874" i="1" s="1"/>
  <c r="T2248" i="1"/>
  <c r="Z1926" i="1"/>
  <c r="C1926" i="1"/>
  <c r="J1875" i="1"/>
  <c r="K1875" i="1" s="1"/>
  <c r="E1875" i="1" s="1"/>
  <c r="M1875" i="1"/>
  <c r="I1876" i="1"/>
  <c r="H1926" i="1"/>
  <c r="A1927" i="1"/>
  <c r="Q1927" i="1" s="1"/>
  <c r="R1927" i="1" s="1"/>
  <c r="S1927" i="1" s="1"/>
  <c r="U1874" i="1"/>
  <c r="W1874" i="1" s="1"/>
  <c r="N1875" i="1" l="1"/>
  <c r="G1874" i="1"/>
  <c r="L1874" i="1"/>
  <c r="O1874" i="1" s="1"/>
  <c r="P1874" i="1" s="1"/>
  <c r="X1874" i="1" s="1"/>
  <c r="B1874" i="1" s="1"/>
  <c r="D1875" i="1"/>
  <c r="F1875" i="1" s="1"/>
  <c r="H1927" i="1"/>
  <c r="A1928" i="1"/>
  <c r="J1876" i="1"/>
  <c r="K1876" i="1" s="1"/>
  <c r="E1876" i="1" s="1"/>
  <c r="M1876" i="1"/>
  <c r="I1877" i="1"/>
  <c r="Z1927" i="1"/>
  <c r="C1927" i="1"/>
  <c r="T2249" i="1"/>
  <c r="U1875" i="1"/>
  <c r="W1875" i="1" s="1"/>
  <c r="N1876" i="1" l="1"/>
  <c r="Q1928" i="1"/>
  <c r="R1928" i="1" s="1"/>
  <c r="S1928" i="1" s="1"/>
  <c r="G1875" i="1"/>
  <c r="L1875" i="1"/>
  <c r="O1875" i="1" s="1"/>
  <c r="P1875" i="1" s="1"/>
  <c r="D1876" i="1"/>
  <c r="F1876" i="1" s="1"/>
  <c r="M1877" i="1"/>
  <c r="J1877" i="1"/>
  <c r="K1877" i="1" s="1"/>
  <c r="E1877" i="1" s="1"/>
  <c r="I1878" i="1"/>
  <c r="Z1928" i="1"/>
  <c r="C1928" i="1"/>
  <c r="T2250" i="1"/>
  <c r="U1876" i="1"/>
  <c r="W1876" i="1" s="1"/>
  <c r="H1928" i="1"/>
  <c r="A1929" i="1"/>
  <c r="Q1929" i="1" s="1"/>
  <c r="R1929" i="1" s="1"/>
  <c r="S1929" i="1" s="1"/>
  <c r="N1877" i="1" l="1"/>
  <c r="L1876" i="1"/>
  <c r="O1876" i="1" s="1"/>
  <c r="X1875" i="1"/>
  <c r="D1877" i="1"/>
  <c r="G1876" i="1"/>
  <c r="J1878" i="1"/>
  <c r="M1878" i="1"/>
  <c r="I1879" i="1"/>
  <c r="A1930" i="1"/>
  <c r="Q1930" i="1" s="1"/>
  <c r="R1930" i="1" s="1"/>
  <c r="S1930" i="1" s="1"/>
  <c r="H1929" i="1"/>
  <c r="U1877" i="1"/>
  <c r="Z1929" i="1"/>
  <c r="C1929" i="1"/>
  <c r="T2251" i="1"/>
  <c r="N1878" i="1" l="1"/>
  <c r="G1877" i="1"/>
  <c r="P1876" i="1"/>
  <c r="B1875" i="1"/>
  <c r="L1877" i="1"/>
  <c r="O1877" i="1" s="1"/>
  <c r="F1877" i="1"/>
  <c r="T2252" i="1"/>
  <c r="K1878" i="1"/>
  <c r="E1878" i="1" s="1"/>
  <c r="W1877" i="1"/>
  <c r="A1931" i="1"/>
  <c r="Q1931" i="1" s="1"/>
  <c r="R1931" i="1" s="1"/>
  <c r="S1931" i="1" s="1"/>
  <c r="H1930" i="1"/>
  <c r="Z1930" i="1"/>
  <c r="C1930" i="1"/>
  <c r="J1879" i="1"/>
  <c r="M1879" i="1"/>
  <c r="I1880" i="1"/>
  <c r="N1879" i="1" l="1"/>
  <c r="P1877" i="1"/>
  <c r="X1876" i="1"/>
  <c r="D1878" i="1"/>
  <c r="U1878" i="1"/>
  <c r="K1879" i="1"/>
  <c r="E1879" i="1" s="1"/>
  <c r="Z1931" i="1"/>
  <c r="C1931" i="1"/>
  <c r="J1880" i="1"/>
  <c r="M1880" i="1"/>
  <c r="I1881" i="1"/>
  <c r="A1932" i="1"/>
  <c r="Q1932" i="1" s="1"/>
  <c r="R1932" i="1" s="1"/>
  <c r="S1932" i="1" s="1"/>
  <c r="H1931" i="1"/>
  <c r="T2253" i="1"/>
  <c r="N1880" i="1" l="1"/>
  <c r="X1877" i="1"/>
  <c r="B1877" i="1" s="1"/>
  <c r="G1878" i="1"/>
  <c r="B1876" i="1"/>
  <c r="D1879" i="1"/>
  <c r="L1878" i="1"/>
  <c r="O1878" i="1" s="1"/>
  <c r="F1878" i="1"/>
  <c r="U1879" i="1"/>
  <c r="K1880" i="1"/>
  <c r="E1880" i="1" s="1"/>
  <c r="T2254" i="1"/>
  <c r="H1932" i="1"/>
  <c r="A1933" i="1"/>
  <c r="Q1933" i="1" s="1"/>
  <c r="R1933" i="1" s="1"/>
  <c r="S1933" i="1" s="1"/>
  <c r="M1881" i="1"/>
  <c r="J1881" i="1"/>
  <c r="I1882" i="1"/>
  <c r="W1878" i="1"/>
  <c r="Z1932" i="1"/>
  <c r="C1932" i="1"/>
  <c r="N1881" i="1" l="1"/>
  <c r="G1879" i="1"/>
  <c r="P1878" i="1"/>
  <c r="L1879" i="1"/>
  <c r="O1879" i="1" s="1"/>
  <c r="D1880" i="1"/>
  <c r="F1879" i="1"/>
  <c r="U1880" i="1"/>
  <c r="Z1933" i="1"/>
  <c r="C1933" i="1"/>
  <c r="T2255" i="1"/>
  <c r="A1934" i="1"/>
  <c r="Q1934" i="1" s="1"/>
  <c r="R1934" i="1" s="1"/>
  <c r="S1934" i="1" s="1"/>
  <c r="H1933" i="1"/>
  <c r="K1881" i="1"/>
  <c r="E1881" i="1" s="1"/>
  <c r="W1879" i="1"/>
  <c r="J1882" i="1"/>
  <c r="M1882" i="1"/>
  <c r="I1883" i="1"/>
  <c r="N1882" i="1" l="1"/>
  <c r="X1878" i="1"/>
  <c r="G1880" i="1"/>
  <c r="P1879" i="1"/>
  <c r="L1880" i="1"/>
  <c r="O1880" i="1" s="1"/>
  <c r="D1881" i="1"/>
  <c r="F1880" i="1"/>
  <c r="U1881" i="1"/>
  <c r="Z1934" i="1"/>
  <c r="C1934" i="1"/>
  <c r="T2256" i="1"/>
  <c r="J1883" i="1"/>
  <c r="M1883" i="1"/>
  <c r="I1884" i="1"/>
  <c r="A1935" i="1"/>
  <c r="Q1935" i="1" s="1"/>
  <c r="R1935" i="1" s="1"/>
  <c r="S1935" i="1" s="1"/>
  <c r="H1934" i="1"/>
  <c r="W1880" i="1"/>
  <c r="K1882" i="1"/>
  <c r="E1882" i="1" s="1"/>
  <c r="N1883" i="1" l="1"/>
  <c r="B1878" i="1"/>
  <c r="X1879" i="1"/>
  <c r="G1881" i="1"/>
  <c r="P1880" i="1"/>
  <c r="L1881" i="1"/>
  <c r="O1881" i="1" s="1"/>
  <c r="D1882" i="1"/>
  <c r="F1881" i="1"/>
  <c r="U1882" i="1"/>
  <c r="Z1935" i="1"/>
  <c r="C1935" i="1"/>
  <c r="T2257" i="1"/>
  <c r="K1883" i="1"/>
  <c r="E1883" i="1" s="1"/>
  <c r="A1936" i="1"/>
  <c r="Q1936" i="1" s="1"/>
  <c r="R1936" i="1" s="1"/>
  <c r="S1936" i="1" s="1"/>
  <c r="H1935" i="1"/>
  <c r="W1881" i="1"/>
  <c r="J1884" i="1"/>
  <c r="M1884" i="1"/>
  <c r="I1885" i="1"/>
  <c r="N1884" i="1" l="1"/>
  <c r="B1879" i="1"/>
  <c r="G1882" i="1"/>
  <c r="P1881" i="1"/>
  <c r="X1881" i="1" s="1"/>
  <c r="X1880" i="1"/>
  <c r="B1880" i="1" s="1"/>
  <c r="L1882" i="1"/>
  <c r="O1882" i="1" s="1"/>
  <c r="D1883" i="1"/>
  <c r="F1882" i="1"/>
  <c r="T2258" i="1"/>
  <c r="M1885" i="1"/>
  <c r="J1885" i="1"/>
  <c r="I1886" i="1"/>
  <c r="U1883" i="1"/>
  <c r="W1882" i="1"/>
  <c r="K1884" i="1"/>
  <c r="E1884" i="1" s="1"/>
  <c r="Z1936" i="1"/>
  <c r="C1936" i="1"/>
  <c r="H1936" i="1"/>
  <c r="A1937" i="1"/>
  <c r="Q1937" i="1" s="1"/>
  <c r="R1937" i="1" s="1"/>
  <c r="S1937" i="1" s="1"/>
  <c r="N1885" i="1" l="1"/>
  <c r="G1883" i="1"/>
  <c r="P1882" i="1"/>
  <c r="L1883" i="1"/>
  <c r="O1883" i="1" s="1"/>
  <c r="D1884" i="1"/>
  <c r="F1883" i="1"/>
  <c r="B1881" i="1"/>
  <c r="A1938" i="1"/>
  <c r="Q1938" i="1" s="1"/>
  <c r="R1938" i="1" s="1"/>
  <c r="S1938" i="1" s="1"/>
  <c r="H1937" i="1"/>
  <c r="U1884" i="1"/>
  <c r="W1883" i="1"/>
  <c r="J1886" i="1"/>
  <c r="M1886" i="1"/>
  <c r="I1887" i="1"/>
  <c r="K1885" i="1"/>
  <c r="E1885" i="1" s="1"/>
  <c r="T2259" i="1"/>
  <c r="Z1937" i="1"/>
  <c r="C1937" i="1"/>
  <c r="N1886" i="1" l="1"/>
  <c r="X1882" i="1"/>
  <c r="B1882" i="1" s="1"/>
  <c r="G1884" i="1"/>
  <c r="P1883" i="1"/>
  <c r="L1884" i="1"/>
  <c r="O1884" i="1" s="1"/>
  <c r="D1885" i="1"/>
  <c r="F1884" i="1"/>
  <c r="T2260" i="1"/>
  <c r="A1939" i="1"/>
  <c r="Q1939" i="1" s="1"/>
  <c r="R1939" i="1" s="1"/>
  <c r="S1939" i="1" s="1"/>
  <c r="H1938" i="1"/>
  <c r="K1886" i="1"/>
  <c r="E1886" i="1" s="1"/>
  <c r="U1885" i="1"/>
  <c r="W1884" i="1"/>
  <c r="J1887" i="1"/>
  <c r="M1887" i="1"/>
  <c r="I1888" i="1"/>
  <c r="Z1938" i="1"/>
  <c r="C1938" i="1"/>
  <c r="N1887" i="1" l="1"/>
  <c r="G1885" i="1"/>
  <c r="P1884" i="1"/>
  <c r="X1883" i="1"/>
  <c r="L1885" i="1"/>
  <c r="O1885" i="1" s="1"/>
  <c r="D1886" i="1"/>
  <c r="F1885" i="1"/>
  <c r="J1888" i="1"/>
  <c r="M1888" i="1"/>
  <c r="I1889" i="1"/>
  <c r="W1885" i="1"/>
  <c r="A1940" i="1"/>
  <c r="Q1940" i="1" s="1"/>
  <c r="R1940" i="1" s="1"/>
  <c r="S1940" i="1" s="1"/>
  <c r="H1939" i="1"/>
  <c r="K1887" i="1"/>
  <c r="E1887" i="1" s="1"/>
  <c r="T2261" i="1"/>
  <c r="U1886" i="1"/>
  <c r="C1939" i="1"/>
  <c r="Z1939" i="1"/>
  <c r="N1888" i="1" l="1"/>
  <c r="X1884" i="1"/>
  <c r="B1884" i="1" s="1"/>
  <c r="G1886" i="1"/>
  <c r="P1885" i="1"/>
  <c r="B1883" i="1"/>
  <c r="L1886" i="1"/>
  <c r="O1886" i="1" s="1"/>
  <c r="D1887" i="1"/>
  <c r="F1886" i="1"/>
  <c r="U1887" i="1"/>
  <c r="Z1940" i="1"/>
  <c r="C1940" i="1"/>
  <c r="J1889" i="1"/>
  <c r="M1889" i="1"/>
  <c r="I1890" i="1"/>
  <c r="T2262" i="1"/>
  <c r="H1940" i="1"/>
  <c r="A1941" i="1"/>
  <c r="Q1941" i="1" s="1"/>
  <c r="R1941" i="1" s="1"/>
  <c r="S1941" i="1" s="1"/>
  <c r="K1888" i="1"/>
  <c r="E1888" i="1" s="1"/>
  <c r="W1886" i="1"/>
  <c r="N1889" i="1" l="1"/>
  <c r="X1885" i="1"/>
  <c r="G1887" i="1"/>
  <c r="P1886" i="1"/>
  <c r="L1887" i="1"/>
  <c r="O1887" i="1" s="1"/>
  <c r="D1888" i="1"/>
  <c r="F1887" i="1"/>
  <c r="T2263" i="1"/>
  <c r="Z1941" i="1"/>
  <c r="C1941" i="1"/>
  <c r="U1888" i="1"/>
  <c r="A1942" i="1"/>
  <c r="Q1942" i="1" s="1"/>
  <c r="R1942" i="1" s="1"/>
  <c r="S1942" i="1" s="1"/>
  <c r="H1941" i="1"/>
  <c r="J1890" i="1"/>
  <c r="M1890" i="1"/>
  <c r="I1891" i="1"/>
  <c r="W1887" i="1"/>
  <c r="K1889" i="1"/>
  <c r="E1889" i="1" s="1"/>
  <c r="N1890" i="1" l="1"/>
  <c r="N1891" i="1" s="1"/>
  <c r="B1885" i="1"/>
  <c r="X1886" i="1"/>
  <c r="P1887" i="1"/>
  <c r="X1887" i="1" s="1"/>
  <c r="G1888" i="1"/>
  <c r="L1888" i="1"/>
  <c r="O1888" i="1" s="1"/>
  <c r="D1889" i="1"/>
  <c r="F1888" i="1"/>
  <c r="W1888" i="1"/>
  <c r="U1889" i="1"/>
  <c r="M1891" i="1"/>
  <c r="J1891" i="1"/>
  <c r="I1892" i="1"/>
  <c r="Z1942" i="1"/>
  <c r="C1942" i="1"/>
  <c r="A1943" i="1"/>
  <c r="Q1943" i="1" s="1"/>
  <c r="R1943" i="1" s="1"/>
  <c r="S1943" i="1" s="1"/>
  <c r="H1942" i="1"/>
  <c r="K1890" i="1"/>
  <c r="E1890" i="1" s="1"/>
  <c r="T2264" i="1"/>
  <c r="B1886" i="1" l="1"/>
  <c r="G1889" i="1"/>
  <c r="P1888" i="1"/>
  <c r="L1889" i="1"/>
  <c r="O1889" i="1" s="1"/>
  <c r="D1890" i="1"/>
  <c r="F1889" i="1"/>
  <c r="K1891" i="1"/>
  <c r="E1891" i="1" s="1"/>
  <c r="W1889" i="1"/>
  <c r="A1944" i="1"/>
  <c r="Q1944" i="1" s="1"/>
  <c r="R1944" i="1" s="1"/>
  <c r="S1944" i="1" s="1"/>
  <c r="H1943" i="1"/>
  <c r="U1890" i="1"/>
  <c r="T2265" i="1"/>
  <c r="C1943" i="1"/>
  <c r="Z1943" i="1"/>
  <c r="B1887" i="1"/>
  <c r="J1892" i="1"/>
  <c r="M1892" i="1"/>
  <c r="N1892" i="1" s="1"/>
  <c r="I1893" i="1"/>
  <c r="X1888" i="1" l="1"/>
  <c r="B1888" i="1" s="1"/>
  <c r="G1890" i="1"/>
  <c r="P1889" i="1"/>
  <c r="L1890" i="1"/>
  <c r="O1890" i="1" s="1"/>
  <c r="D1891" i="1"/>
  <c r="L1891" i="1" s="1"/>
  <c r="O1891" i="1" s="1"/>
  <c r="F1890" i="1"/>
  <c r="K1892" i="1"/>
  <c r="E1892" i="1" s="1"/>
  <c r="W1890" i="1"/>
  <c r="H1944" i="1"/>
  <c r="A1945" i="1"/>
  <c r="Q1945" i="1" s="1"/>
  <c r="R1945" i="1" s="1"/>
  <c r="S1945" i="1" s="1"/>
  <c r="T2266" i="1"/>
  <c r="J1893" i="1"/>
  <c r="M1893" i="1"/>
  <c r="N1893" i="1" s="1"/>
  <c r="I1894" i="1"/>
  <c r="Z1944" i="1"/>
  <c r="C1944" i="1"/>
  <c r="U1891" i="1"/>
  <c r="X1889" i="1" l="1"/>
  <c r="B1889" i="1" s="1"/>
  <c r="G1891" i="1"/>
  <c r="P1890" i="1"/>
  <c r="D1892" i="1"/>
  <c r="F1891" i="1"/>
  <c r="K1893" i="1"/>
  <c r="E1893" i="1" s="1"/>
  <c r="P1891" i="1"/>
  <c r="T2267" i="1"/>
  <c r="Z1945" i="1"/>
  <c r="C1945" i="1"/>
  <c r="W1891" i="1"/>
  <c r="J1894" i="1"/>
  <c r="M1894" i="1"/>
  <c r="N1894" i="1" s="1"/>
  <c r="I1895" i="1"/>
  <c r="A1946" i="1"/>
  <c r="Q1946" i="1" s="1"/>
  <c r="R1946" i="1" s="1"/>
  <c r="S1946" i="1" s="1"/>
  <c r="H1945" i="1"/>
  <c r="U1892" i="1"/>
  <c r="G1892" i="1" l="1"/>
  <c r="X1890" i="1"/>
  <c r="L1892" i="1"/>
  <c r="O1892" i="1" s="1"/>
  <c r="D1893" i="1"/>
  <c r="F1892" i="1"/>
  <c r="K1894" i="1"/>
  <c r="E1894" i="1" s="1"/>
  <c r="X1891" i="1"/>
  <c r="Z1946" i="1"/>
  <c r="C1946" i="1"/>
  <c r="A1947" i="1"/>
  <c r="Q1947" i="1" s="1"/>
  <c r="R1947" i="1" s="1"/>
  <c r="S1947" i="1" s="1"/>
  <c r="H1946" i="1"/>
  <c r="W1892" i="1"/>
  <c r="M1895" i="1"/>
  <c r="N1895" i="1" s="1"/>
  <c r="J1895" i="1"/>
  <c r="I1896" i="1"/>
  <c r="T2268" i="1"/>
  <c r="U1893" i="1"/>
  <c r="G1893" i="1" l="1"/>
  <c r="P1892" i="1"/>
  <c r="X1892" i="1" s="1"/>
  <c r="B1890" i="1"/>
  <c r="L1893" i="1"/>
  <c r="O1893" i="1" s="1"/>
  <c r="D1894" i="1"/>
  <c r="F1893" i="1"/>
  <c r="K1895" i="1"/>
  <c r="E1895" i="1" s="1"/>
  <c r="A1948" i="1"/>
  <c r="Q1948" i="1" s="1"/>
  <c r="R1948" i="1" s="1"/>
  <c r="S1948" i="1" s="1"/>
  <c r="H1947" i="1"/>
  <c r="B1891" i="1"/>
  <c r="Z1947" i="1"/>
  <c r="C1947" i="1"/>
  <c r="J1896" i="1"/>
  <c r="M1896" i="1"/>
  <c r="N1896" i="1" s="1"/>
  <c r="I1897" i="1"/>
  <c r="T2269" i="1"/>
  <c r="W1893" i="1"/>
  <c r="U1894" i="1"/>
  <c r="G1894" i="1" l="1"/>
  <c r="P1893" i="1"/>
  <c r="L1894" i="1"/>
  <c r="O1894" i="1" s="1"/>
  <c r="D1895" i="1"/>
  <c r="F1894" i="1"/>
  <c r="T2270" i="1"/>
  <c r="Z1948" i="1"/>
  <c r="C1948" i="1"/>
  <c r="K1896" i="1"/>
  <c r="E1896" i="1" s="1"/>
  <c r="J1897" i="1"/>
  <c r="M1897" i="1"/>
  <c r="N1897" i="1" s="1"/>
  <c r="I1898" i="1"/>
  <c r="H1948" i="1"/>
  <c r="A1949" i="1"/>
  <c r="Q1949" i="1" s="1"/>
  <c r="R1949" i="1" s="1"/>
  <c r="S1949" i="1" s="1"/>
  <c r="B1892" i="1"/>
  <c r="W1894" i="1"/>
  <c r="U1895" i="1"/>
  <c r="X1893" i="1" l="1"/>
  <c r="P1894" i="1"/>
  <c r="X1894" i="1" s="1"/>
  <c r="G1895" i="1"/>
  <c r="L1895" i="1"/>
  <c r="O1895" i="1" s="1"/>
  <c r="D1896" i="1"/>
  <c r="F1895" i="1"/>
  <c r="K1897" i="1"/>
  <c r="E1897" i="1" s="1"/>
  <c r="T2271" i="1"/>
  <c r="A1950" i="1"/>
  <c r="Q1950" i="1" s="1"/>
  <c r="R1950" i="1" s="1"/>
  <c r="S1950" i="1" s="1"/>
  <c r="H1949" i="1"/>
  <c r="J1898" i="1"/>
  <c r="M1898" i="1"/>
  <c r="N1898" i="1" s="1"/>
  <c r="I1899" i="1"/>
  <c r="W1895" i="1"/>
  <c r="Z1949" i="1"/>
  <c r="C1949" i="1"/>
  <c r="U1896" i="1"/>
  <c r="B1893" i="1" l="1"/>
  <c r="P1895" i="1"/>
  <c r="X1895" i="1" s="1"/>
  <c r="G1896" i="1"/>
  <c r="L1896" i="1"/>
  <c r="O1896" i="1" s="1"/>
  <c r="D1897" i="1"/>
  <c r="F1896" i="1"/>
  <c r="B1894" i="1"/>
  <c r="Z1950" i="1"/>
  <c r="C1950" i="1"/>
  <c r="J1899" i="1"/>
  <c r="I1900" i="1"/>
  <c r="A1951" i="1"/>
  <c r="Q1951" i="1" s="1"/>
  <c r="R1951" i="1" s="1"/>
  <c r="S1951" i="1" s="1"/>
  <c r="H1950" i="1"/>
  <c r="T2272" i="1"/>
  <c r="W1896" i="1"/>
  <c r="K1898" i="1"/>
  <c r="E1898" i="1" s="1"/>
  <c r="U1897" i="1"/>
  <c r="G1897" i="1" l="1"/>
  <c r="P1896" i="1"/>
  <c r="L1897" i="1"/>
  <c r="O1897" i="1" s="1"/>
  <c r="D1898" i="1"/>
  <c r="F1897" i="1"/>
  <c r="B1895" i="1"/>
  <c r="Z1951" i="1"/>
  <c r="C1951" i="1"/>
  <c r="W1897" i="1"/>
  <c r="K1899" i="1"/>
  <c r="E1899" i="1" s="1"/>
  <c r="U1898" i="1"/>
  <c r="A1952" i="1"/>
  <c r="Q1952" i="1" s="1"/>
  <c r="R1952" i="1" s="1"/>
  <c r="S1952" i="1" s="1"/>
  <c r="H1951" i="1"/>
  <c r="T2273" i="1"/>
  <c r="J1900" i="1"/>
  <c r="I1901" i="1"/>
  <c r="X1896" i="1" l="1"/>
  <c r="P1897" i="1"/>
  <c r="G1898" i="1"/>
  <c r="L1898" i="1"/>
  <c r="O1898" i="1" s="1"/>
  <c r="D1899" i="1"/>
  <c r="F1898" i="1"/>
  <c r="T2274" i="1"/>
  <c r="Z1952" i="1"/>
  <c r="C1952" i="1"/>
  <c r="K1900" i="1"/>
  <c r="E1900" i="1" s="1"/>
  <c r="H1952" i="1"/>
  <c r="A1953" i="1"/>
  <c r="Q1953" i="1" s="1"/>
  <c r="R1953" i="1" s="1"/>
  <c r="S1953" i="1" s="1"/>
  <c r="U1899" i="1"/>
  <c r="J1901" i="1"/>
  <c r="I1902" i="1"/>
  <c r="W1898" i="1"/>
  <c r="B1896" i="1" l="1"/>
  <c r="X1897" i="1"/>
  <c r="G1899" i="1"/>
  <c r="L1899" i="1"/>
  <c r="M1899" i="1"/>
  <c r="N1899" i="1" s="1"/>
  <c r="D1900" i="1"/>
  <c r="F1899" i="1"/>
  <c r="W1899" i="1"/>
  <c r="A1954" i="1"/>
  <c r="Q1954" i="1" s="1"/>
  <c r="R1954" i="1" s="1"/>
  <c r="S1954" i="1" s="1"/>
  <c r="H1953" i="1"/>
  <c r="J1902" i="1"/>
  <c r="I1903" i="1"/>
  <c r="Z1953" i="1"/>
  <c r="C1953" i="1"/>
  <c r="P1898" i="1"/>
  <c r="U1900" i="1"/>
  <c r="T2275" i="1"/>
  <c r="K1901" i="1"/>
  <c r="E1901" i="1" s="1"/>
  <c r="B1897" i="1" l="1"/>
  <c r="G1900" i="1"/>
  <c r="L1900" i="1"/>
  <c r="O1899" i="1"/>
  <c r="M1900" i="1"/>
  <c r="M1901" i="1" s="1"/>
  <c r="M1902" i="1" s="1"/>
  <c r="M1903" i="1" s="1"/>
  <c r="D1901" i="1"/>
  <c r="F1900" i="1"/>
  <c r="N1900" i="1"/>
  <c r="N1901" i="1" s="1"/>
  <c r="N1902" i="1" s="1"/>
  <c r="K1902" i="1"/>
  <c r="E1902" i="1" s="1"/>
  <c r="Z1954" i="1"/>
  <c r="C1954" i="1"/>
  <c r="T2276" i="1"/>
  <c r="X1898" i="1"/>
  <c r="A1955" i="1"/>
  <c r="Q1955" i="1" s="1"/>
  <c r="R1955" i="1" s="1"/>
  <c r="S1955" i="1" s="1"/>
  <c r="H1954" i="1"/>
  <c r="U1901" i="1"/>
  <c r="W1900" i="1"/>
  <c r="J1903" i="1"/>
  <c r="I1904" i="1"/>
  <c r="G1901" i="1" l="1"/>
  <c r="P1899" i="1"/>
  <c r="L1901" i="1"/>
  <c r="O1901" i="1" s="1"/>
  <c r="D1902" i="1"/>
  <c r="F1901" i="1"/>
  <c r="B1898" i="1"/>
  <c r="N1903" i="1"/>
  <c r="O1900" i="1"/>
  <c r="K1903" i="1"/>
  <c r="E1903" i="1" s="1"/>
  <c r="C1955" i="1"/>
  <c r="Z1955" i="1"/>
  <c r="W1901" i="1"/>
  <c r="T2277" i="1"/>
  <c r="A1956" i="1"/>
  <c r="Q1956" i="1" s="1"/>
  <c r="R1956" i="1" s="1"/>
  <c r="S1956" i="1" s="1"/>
  <c r="H1955" i="1"/>
  <c r="J1904" i="1"/>
  <c r="M1904" i="1"/>
  <c r="I1905" i="1"/>
  <c r="U1902" i="1"/>
  <c r="G1902" i="1" l="1"/>
  <c r="P1901" i="1"/>
  <c r="X1901" i="1" s="1"/>
  <c r="X1899" i="1"/>
  <c r="L1902" i="1"/>
  <c r="O1902" i="1" s="1"/>
  <c r="N1904" i="1"/>
  <c r="D1903" i="1"/>
  <c r="F1902" i="1"/>
  <c r="P1900" i="1"/>
  <c r="H1956" i="1"/>
  <c r="A1957" i="1"/>
  <c r="Q1957" i="1" s="1"/>
  <c r="R1957" i="1" s="1"/>
  <c r="S1957" i="1" s="1"/>
  <c r="T2278" i="1"/>
  <c r="K1904" i="1"/>
  <c r="E1904" i="1" s="1"/>
  <c r="W1902" i="1"/>
  <c r="J1905" i="1"/>
  <c r="M1905" i="1"/>
  <c r="I1906" i="1"/>
  <c r="Z1956" i="1"/>
  <c r="C1956" i="1"/>
  <c r="U1903" i="1"/>
  <c r="G1903" i="1" l="1"/>
  <c r="B1899" i="1"/>
  <c r="P1902" i="1"/>
  <c r="L1903" i="1"/>
  <c r="O1903" i="1" s="1"/>
  <c r="N1905" i="1"/>
  <c r="D1904" i="1"/>
  <c r="F1903" i="1"/>
  <c r="X1900" i="1"/>
  <c r="B1901" i="1"/>
  <c r="U1904" i="1"/>
  <c r="K1905" i="1"/>
  <c r="E1905" i="1" s="1"/>
  <c r="T2279" i="1"/>
  <c r="Z1957" i="1"/>
  <c r="C1957" i="1"/>
  <c r="A1958" i="1"/>
  <c r="Q1958" i="1" s="1"/>
  <c r="R1958" i="1" s="1"/>
  <c r="S1958" i="1" s="1"/>
  <c r="H1957" i="1"/>
  <c r="W1903" i="1"/>
  <c r="J1906" i="1"/>
  <c r="M1906" i="1"/>
  <c r="I1907" i="1"/>
  <c r="G1904" i="1" l="1"/>
  <c r="X1902" i="1"/>
  <c r="L1904" i="1"/>
  <c r="O1904" i="1" s="1"/>
  <c r="P1903" i="1"/>
  <c r="N1906" i="1"/>
  <c r="N1907" i="1" s="1"/>
  <c r="D1905" i="1"/>
  <c r="F1904" i="1"/>
  <c r="B1900" i="1"/>
  <c r="U1905" i="1"/>
  <c r="A1959" i="1"/>
  <c r="Q1959" i="1" s="1"/>
  <c r="R1959" i="1" s="1"/>
  <c r="S1959" i="1" s="1"/>
  <c r="H1958" i="1"/>
  <c r="K1906" i="1"/>
  <c r="E1906" i="1" s="1"/>
  <c r="M1907" i="1"/>
  <c r="J1907" i="1"/>
  <c r="I1908" i="1"/>
  <c r="T2280" i="1"/>
  <c r="W1904" i="1"/>
  <c r="Z1958" i="1"/>
  <c r="C1958" i="1"/>
  <c r="G1905" i="1" l="1"/>
  <c r="B1902" i="1"/>
  <c r="X1903" i="1"/>
  <c r="B1903" i="1" s="1"/>
  <c r="P1904" i="1"/>
  <c r="L1905" i="1"/>
  <c r="O1905" i="1" s="1"/>
  <c r="D1906" i="1"/>
  <c r="F1905" i="1"/>
  <c r="K1907" i="1"/>
  <c r="E1907" i="1" s="1"/>
  <c r="A1960" i="1"/>
  <c r="Q1960" i="1" s="1"/>
  <c r="R1960" i="1" s="1"/>
  <c r="S1960" i="1" s="1"/>
  <c r="H1959" i="1"/>
  <c r="J1908" i="1"/>
  <c r="M1908" i="1"/>
  <c r="N1908" i="1" s="1"/>
  <c r="I1909" i="1"/>
  <c r="U1906" i="1"/>
  <c r="W1905" i="1"/>
  <c r="T2281" i="1"/>
  <c r="Z1959" i="1"/>
  <c r="C1959" i="1"/>
  <c r="X1904" i="1" l="1"/>
  <c r="G1906" i="1"/>
  <c r="P1905" i="1"/>
  <c r="L1906" i="1"/>
  <c r="O1906" i="1" s="1"/>
  <c r="D1907" i="1"/>
  <c r="F1906" i="1"/>
  <c r="Z1960" i="1"/>
  <c r="C1960" i="1"/>
  <c r="H1960" i="1"/>
  <c r="A1961" i="1"/>
  <c r="Q1961" i="1" s="1"/>
  <c r="R1961" i="1" s="1"/>
  <c r="S1961" i="1" s="1"/>
  <c r="K1908" i="1"/>
  <c r="E1908" i="1" s="1"/>
  <c r="J1909" i="1"/>
  <c r="M1909" i="1"/>
  <c r="N1909" i="1" s="1"/>
  <c r="I1910" i="1"/>
  <c r="T2282" i="1"/>
  <c r="W1906" i="1"/>
  <c r="U1907" i="1"/>
  <c r="X1905" i="1" l="1"/>
  <c r="G1907" i="1"/>
  <c r="P1906" i="1"/>
  <c r="B1904" i="1"/>
  <c r="L1907" i="1"/>
  <c r="O1907" i="1" s="1"/>
  <c r="D1908" i="1"/>
  <c r="F1907" i="1"/>
  <c r="U1908" i="1"/>
  <c r="K1909" i="1"/>
  <c r="E1909" i="1" s="1"/>
  <c r="W1907" i="1"/>
  <c r="J1910" i="1"/>
  <c r="M1910" i="1"/>
  <c r="N1910" i="1" s="1"/>
  <c r="I1911" i="1"/>
  <c r="A1962" i="1"/>
  <c r="Q1962" i="1" s="1"/>
  <c r="R1962" i="1" s="1"/>
  <c r="S1962" i="1" s="1"/>
  <c r="H1961" i="1"/>
  <c r="T2283" i="1"/>
  <c r="Z1961" i="1"/>
  <c r="C1961" i="1"/>
  <c r="B1905" i="1" l="1"/>
  <c r="G1908" i="1"/>
  <c r="X1906" i="1"/>
  <c r="B1906" i="1" s="1"/>
  <c r="P1907" i="1"/>
  <c r="X1907" i="1" s="1"/>
  <c r="L1908" i="1"/>
  <c r="O1908" i="1" s="1"/>
  <c r="D1909" i="1"/>
  <c r="F1908" i="1"/>
  <c r="A1963" i="1"/>
  <c r="Q1963" i="1" s="1"/>
  <c r="R1963" i="1" s="1"/>
  <c r="S1963" i="1" s="1"/>
  <c r="H1962" i="1"/>
  <c r="M1911" i="1"/>
  <c r="N1911" i="1" s="1"/>
  <c r="J1911" i="1"/>
  <c r="I1912" i="1"/>
  <c r="Z1962" i="1"/>
  <c r="C1962" i="1"/>
  <c r="T2284" i="1"/>
  <c r="K1910" i="1"/>
  <c r="E1910" i="1" s="1"/>
  <c r="W1908" i="1"/>
  <c r="U1909" i="1"/>
  <c r="P1908" i="1" l="1"/>
  <c r="G1909" i="1"/>
  <c r="L1909" i="1"/>
  <c r="O1909" i="1" s="1"/>
  <c r="D1910" i="1"/>
  <c r="F1909" i="1"/>
  <c r="B1907" i="1"/>
  <c r="T2285" i="1"/>
  <c r="W1909" i="1"/>
  <c r="C1963" i="1"/>
  <c r="Z1963" i="1"/>
  <c r="U1910" i="1"/>
  <c r="J1912" i="1"/>
  <c r="M1912" i="1"/>
  <c r="N1912" i="1" s="1"/>
  <c r="I1913" i="1"/>
  <c r="A1964" i="1"/>
  <c r="Q1964" i="1" s="1"/>
  <c r="R1964" i="1" s="1"/>
  <c r="S1964" i="1" s="1"/>
  <c r="H1963" i="1"/>
  <c r="K1911" i="1"/>
  <c r="E1911" i="1" s="1"/>
  <c r="X1908" i="1" l="1"/>
  <c r="G1910" i="1"/>
  <c r="P1909" i="1"/>
  <c r="L1910" i="1"/>
  <c r="O1910" i="1" s="1"/>
  <c r="D1911" i="1"/>
  <c r="F1910" i="1"/>
  <c r="K1912" i="1"/>
  <c r="E1912" i="1" s="1"/>
  <c r="H1964" i="1"/>
  <c r="A1965" i="1"/>
  <c r="Q1965" i="1" s="1"/>
  <c r="R1965" i="1" s="1"/>
  <c r="S1965" i="1" s="1"/>
  <c r="U1911" i="1"/>
  <c r="J1913" i="1"/>
  <c r="M1913" i="1"/>
  <c r="N1913" i="1" s="1"/>
  <c r="I1914" i="1"/>
  <c r="W1910" i="1"/>
  <c r="Z1964" i="1"/>
  <c r="C1964" i="1"/>
  <c r="T2286" i="1"/>
  <c r="B1908" i="1" l="1"/>
  <c r="G1911" i="1"/>
  <c r="X1909" i="1"/>
  <c r="P1910" i="1"/>
  <c r="X1910" i="1" s="1"/>
  <c r="L1911" i="1"/>
  <c r="O1911" i="1" s="1"/>
  <c r="D1912" i="1"/>
  <c r="F1911" i="1"/>
  <c r="J1914" i="1"/>
  <c r="M1914" i="1"/>
  <c r="N1914" i="1" s="1"/>
  <c r="I1915" i="1"/>
  <c r="W1911" i="1"/>
  <c r="A1966" i="1"/>
  <c r="Q1966" i="1" s="1"/>
  <c r="R1966" i="1" s="1"/>
  <c r="S1966" i="1" s="1"/>
  <c r="H1965" i="1"/>
  <c r="K1913" i="1"/>
  <c r="E1913" i="1" s="1"/>
  <c r="T2287" i="1"/>
  <c r="Z1965" i="1"/>
  <c r="C1965" i="1"/>
  <c r="U1912" i="1"/>
  <c r="B1909" i="1" l="1"/>
  <c r="G1912" i="1"/>
  <c r="L1912" i="1"/>
  <c r="O1912" i="1" s="1"/>
  <c r="P1911" i="1"/>
  <c r="D1913" i="1"/>
  <c r="F1912" i="1"/>
  <c r="W1912" i="1"/>
  <c r="A1967" i="1"/>
  <c r="Q1967" i="1" s="1"/>
  <c r="R1967" i="1" s="1"/>
  <c r="S1967" i="1" s="1"/>
  <c r="H1966" i="1"/>
  <c r="K1914" i="1"/>
  <c r="E1914" i="1" s="1"/>
  <c r="T2288" i="1"/>
  <c r="U1913" i="1"/>
  <c r="Z1966" i="1"/>
  <c r="C1966" i="1"/>
  <c r="B1910" i="1"/>
  <c r="M1915" i="1"/>
  <c r="N1915" i="1" s="1"/>
  <c r="J1915" i="1"/>
  <c r="I1916" i="1"/>
  <c r="G1913" i="1" l="1"/>
  <c r="P1912" i="1"/>
  <c r="X1911" i="1"/>
  <c r="L1913" i="1"/>
  <c r="O1913" i="1" s="1"/>
  <c r="D1914" i="1"/>
  <c r="F1913" i="1"/>
  <c r="J1916" i="1"/>
  <c r="M1916" i="1"/>
  <c r="N1916" i="1" s="1"/>
  <c r="I1917" i="1"/>
  <c r="T2289" i="1"/>
  <c r="U1914" i="1"/>
  <c r="Z1967" i="1"/>
  <c r="C1967" i="1"/>
  <c r="A1968" i="1"/>
  <c r="Q1968" i="1" s="1"/>
  <c r="R1968" i="1" s="1"/>
  <c r="S1968" i="1" s="1"/>
  <c r="H1967" i="1"/>
  <c r="K1915" i="1"/>
  <c r="E1915" i="1" s="1"/>
  <c r="W1913" i="1"/>
  <c r="G1914" i="1" l="1"/>
  <c r="P1913" i="1"/>
  <c r="X1912" i="1"/>
  <c r="B1911" i="1"/>
  <c r="L1914" i="1"/>
  <c r="O1914" i="1" s="1"/>
  <c r="D1915" i="1"/>
  <c r="F1914" i="1"/>
  <c r="A1969" i="1"/>
  <c r="Q1969" i="1" s="1"/>
  <c r="R1969" i="1" s="1"/>
  <c r="S1969" i="1" s="1"/>
  <c r="H1968" i="1"/>
  <c r="J1917" i="1"/>
  <c r="M1917" i="1"/>
  <c r="N1917" i="1" s="1"/>
  <c r="I1918" i="1"/>
  <c r="U1915" i="1"/>
  <c r="Z1968" i="1"/>
  <c r="C1968" i="1"/>
  <c r="K1916" i="1"/>
  <c r="E1916" i="1" s="1"/>
  <c r="W1914" i="1"/>
  <c r="T2290" i="1"/>
  <c r="P1914" i="1" l="1"/>
  <c r="X1914" i="1" s="1"/>
  <c r="X1913" i="1"/>
  <c r="B1913" i="1" s="1"/>
  <c r="G1915" i="1"/>
  <c r="B1912" i="1"/>
  <c r="L1915" i="1"/>
  <c r="O1915" i="1" s="1"/>
  <c r="D1916" i="1"/>
  <c r="F1915" i="1"/>
  <c r="K1917" i="1"/>
  <c r="E1917" i="1" s="1"/>
  <c r="U1916" i="1"/>
  <c r="W1915" i="1"/>
  <c r="T2291" i="1"/>
  <c r="N1918" i="1"/>
  <c r="J1918" i="1"/>
  <c r="M1918" i="1"/>
  <c r="I1919" i="1"/>
  <c r="C1969" i="1"/>
  <c r="Z1969" i="1"/>
  <c r="A1970" i="1"/>
  <c r="Q1970" i="1" s="1"/>
  <c r="R1970" i="1" s="1"/>
  <c r="S1970" i="1" s="1"/>
  <c r="H1969" i="1"/>
  <c r="G1916" i="1" l="1"/>
  <c r="P1915" i="1"/>
  <c r="L1916" i="1"/>
  <c r="O1916" i="1" s="1"/>
  <c r="D1917" i="1"/>
  <c r="F1916" i="1"/>
  <c r="B1914" i="1"/>
  <c r="W1916" i="1"/>
  <c r="M1919" i="1"/>
  <c r="N1919" i="1" s="1"/>
  <c r="J1919" i="1"/>
  <c r="I1920" i="1"/>
  <c r="Z1970" i="1"/>
  <c r="C1970" i="1"/>
  <c r="K1918" i="1"/>
  <c r="E1918" i="1" s="1"/>
  <c r="T2292" i="1"/>
  <c r="H1970" i="1"/>
  <c r="A1971" i="1"/>
  <c r="Q1971" i="1" s="1"/>
  <c r="R1971" i="1" s="1"/>
  <c r="S1971" i="1" s="1"/>
  <c r="U1917" i="1"/>
  <c r="G1917" i="1" l="1"/>
  <c r="P1916" i="1"/>
  <c r="L1917" i="1"/>
  <c r="O1917" i="1" s="1"/>
  <c r="X1915" i="1"/>
  <c r="D1918" i="1"/>
  <c r="F1917" i="1"/>
  <c r="A1972" i="1"/>
  <c r="Q1972" i="1" s="1"/>
  <c r="R1972" i="1" s="1"/>
  <c r="S1972" i="1" s="1"/>
  <c r="H1971" i="1"/>
  <c r="T2293" i="1"/>
  <c r="Z1971" i="1"/>
  <c r="C1971" i="1"/>
  <c r="W1917" i="1"/>
  <c r="U1918" i="1"/>
  <c r="J1920" i="1"/>
  <c r="M1920" i="1"/>
  <c r="N1920" i="1" s="1"/>
  <c r="I1921" i="1"/>
  <c r="K1919" i="1"/>
  <c r="E1919" i="1" s="1"/>
  <c r="P1917" i="1" l="1"/>
  <c r="X1917" i="1" s="1"/>
  <c r="G1918" i="1"/>
  <c r="X1916" i="1"/>
  <c r="B1916" i="1" s="1"/>
  <c r="B1915" i="1"/>
  <c r="L1918" i="1"/>
  <c r="O1918" i="1" s="1"/>
  <c r="D1919" i="1"/>
  <c r="F1918" i="1"/>
  <c r="W1918" i="1"/>
  <c r="K1920" i="1"/>
  <c r="E1920" i="1" s="1"/>
  <c r="T2294" i="1"/>
  <c r="Z1972" i="1"/>
  <c r="C1972" i="1"/>
  <c r="U1919" i="1"/>
  <c r="J1921" i="1"/>
  <c r="M1921" i="1"/>
  <c r="N1921" i="1" s="1"/>
  <c r="I1922" i="1"/>
  <c r="A1973" i="1"/>
  <c r="Q1973" i="1" s="1"/>
  <c r="R1973" i="1" s="1"/>
  <c r="S1973" i="1" s="1"/>
  <c r="H1972" i="1"/>
  <c r="P1918" i="1" l="1"/>
  <c r="X1918" i="1" s="1"/>
  <c r="G1919" i="1"/>
  <c r="L1919" i="1"/>
  <c r="O1919" i="1" s="1"/>
  <c r="D1920" i="1"/>
  <c r="F1919" i="1"/>
  <c r="B1917" i="1"/>
  <c r="U1920" i="1"/>
  <c r="K1921" i="1"/>
  <c r="E1921" i="1" s="1"/>
  <c r="C1973" i="1"/>
  <c r="Z1973" i="1"/>
  <c r="W1919" i="1"/>
  <c r="A1974" i="1"/>
  <c r="Q1974" i="1" s="1"/>
  <c r="R1974" i="1" s="1"/>
  <c r="S1974" i="1" s="1"/>
  <c r="H1973" i="1"/>
  <c r="J1922" i="1"/>
  <c r="M1922" i="1"/>
  <c r="N1922" i="1" s="1"/>
  <c r="I1923" i="1"/>
  <c r="T2295" i="1"/>
  <c r="G1920" i="1" l="1"/>
  <c r="P1919" i="1"/>
  <c r="L1920" i="1"/>
  <c r="O1920" i="1" s="1"/>
  <c r="D1921" i="1"/>
  <c r="F1920" i="1"/>
  <c r="B1918" i="1"/>
  <c r="U1921" i="1"/>
  <c r="T2296" i="1"/>
  <c r="M1923" i="1"/>
  <c r="N1923" i="1" s="1"/>
  <c r="J1923" i="1"/>
  <c r="I1924" i="1"/>
  <c r="H1974" i="1"/>
  <c r="A1975" i="1"/>
  <c r="Q1975" i="1" s="1"/>
  <c r="R1975" i="1" s="1"/>
  <c r="S1975" i="1" s="1"/>
  <c r="Z1974" i="1"/>
  <c r="C1974" i="1"/>
  <c r="W1920" i="1"/>
  <c r="K1922" i="1"/>
  <c r="E1922" i="1" s="1"/>
  <c r="G1921" i="1" l="1"/>
  <c r="P1920" i="1"/>
  <c r="X1920" i="1" s="1"/>
  <c r="X1919" i="1"/>
  <c r="L1921" i="1"/>
  <c r="O1921" i="1" s="1"/>
  <c r="D1922" i="1"/>
  <c r="F1921" i="1"/>
  <c r="Z1975" i="1"/>
  <c r="C1975" i="1"/>
  <c r="A1976" i="1"/>
  <c r="Q1976" i="1" s="1"/>
  <c r="R1976" i="1" s="1"/>
  <c r="S1976" i="1" s="1"/>
  <c r="H1975" i="1"/>
  <c r="U1922" i="1"/>
  <c r="J1924" i="1"/>
  <c r="M1924" i="1"/>
  <c r="N1924" i="1" s="1"/>
  <c r="I1925" i="1"/>
  <c r="W1921" i="1"/>
  <c r="K1923" i="1"/>
  <c r="E1923" i="1" s="1"/>
  <c r="T2297" i="1"/>
  <c r="G1922" i="1" l="1"/>
  <c r="B1919" i="1"/>
  <c r="L1922" i="1"/>
  <c r="O1922" i="1" s="1"/>
  <c r="P1921" i="1"/>
  <c r="D1923" i="1"/>
  <c r="F1922" i="1"/>
  <c r="B1920" i="1"/>
  <c r="U1923" i="1"/>
  <c r="T2298" i="1"/>
  <c r="J1925" i="1"/>
  <c r="M1925" i="1"/>
  <c r="N1925" i="1" s="1"/>
  <c r="I1926" i="1"/>
  <c r="W1922" i="1"/>
  <c r="Z1976" i="1"/>
  <c r="C1976" i="1"/>
  <c r="K1924" i="1"/>
  <c r="E1924" i="1" s="1"/>
  <c r="A1977" i="1"/>
  <c r="Q1977" i="1" s="1"/>
  <c r="R1977" i="1" s="1"/>
  <c r="S1977" i="1" s="1"/>
  <c r="H1976" i="1"/>
  <c r="G1923" i="1" l="1"/>
  <c r="X1921" i="1"/>
  <c r="B1921" i="1" s="1"/>
  <c r="P1922" i="1"/>
  <c r="X1922" i="1" s="1"/>
  <c r="L1923" i="1"/>
  <c r="O1923" i="1" s="1"/>
  <c r="D1924" i="1"/>
  <c r="F1923" i="1"/>
  <c r="K1925" i="1"/>
  <c r="E1925" i="1" s="1"/>
  <c r="T2299" i="1"/>
  <c r="U1924" i="1"/>
  <c r="C1977" i="1"/>
  <c r="Z1977" i="1"/>
  <c r="A1978" i="1"/>
  <c r="Q1978" i="1" s="1"/>
  <c r="R1978" i="1" s="1"/>
  <c r="S1978" i="1" s="1"/>
  <c r="H1977" i="1"/>
  <c r="J1926" i="1"/>
  <c r="M1926" i="1"/>
  <c r="N1926" i="1" s="1"/>
  <c r="I1927" i="1"/>
  <c r="W1923" i="1"/>
  <c r="G1924" i="1" l="1"/>
  <c r="P1923" i="1"/>
  <c r="X1923" i="1" s="1"/>
  <c r="L1924" i="1"/>
  <c r="O1924" i="1" s="1"/>
  <c r="D1925" i="1"/>
  <c r="F1924" i="1"/>
  <c r="B1922" i="1"/>
  <c r="T2300" i="1"/>
  <c r="J1927" i="1"/>
  <c r="M1927" i="1"/>
  <c r="N1927" i="1" s="1"/>
  <c r="I1928" i="1"/>
  <c r="Z1978" i="1"/>
  <c r="C1978" i="1"/>
  <c r="W1924" i="1"/>
  <c r="K1926" i="1"/>
  <c r="E1926" i="1" s="1"/>
  <c r="H1978" i="1"/>
  <c r="A1979" i="1"/>
  <c r="Q1979" i="1" s="1"/>
  <c r="R1979" i="1" s="1"/>
  <c r="S1979" i="1" s="1"/>
  <c r="U1925" i="1"/>
  <c r="G1925" i="1" l="1"/>
  <c r="P1924" i="1"/>
  <c r="L1925" i="1"/>
  <c r="O1925" i="1" s="1"/>
  <c r="D1926" i="1"/>
  <c r="F1925" i="1"/>
  <c r="B1923" i="1"/>
  <c r="Z1979" i="1"/>
  <c r="C1979" i="1"/>
  <c r="W1925" i="1"/>
  <c r="A1980" i="1"/>
  <c r="Q1980" i="1" s="1"/>
  <c r="R1980" i="1" s="1"/>
  <c r="S1980" i="1" s="1"/>
  <c r="H1979" i="1"/>
  <c r="N1928" i="1"/>
  <c r="J1928" i="1"/>
  <c r="M1928" i="1"/>
  <c r="I1929" i="1"/>
  <c r="T2301" i="1"/>
  <c r="U1926" i="1"/>
  <c r="K1927" i="1"/>
  <c r="E1927" i="1" s="1"/>
  <c r="X1924" i="1" l="1"/>
  <c r="G1926" i="1"/>
  <c r="P1925" i="1"/>
  <c r="L1926" i="1"/>
  <c r="O1926" i="1" s="1"/>
  <c r="D1927" i="1"/>
  <c r="F1926" i="1"/>
  <c r="K1928" i="1"/>
  <c r="E1928" i="1" s="1"/>
  <c r="Z1980" i="1"/>
  <c r="C1980" i="1"/>
  <c r="T2302" i="1"/>
  <c r="A1981" i="1"/>
  <c r="Q1981" i="1" s="1"/>
  <c r="R1981" i="1" s="1"/>
  <c r="S1981" i="1" s="1"/>
  <c r="H1980" i="1"/>
  <c r="W1926" i="1"/>
  <c r="M1929" i="1"/>
  <c r="N1929" i="1"/>
  <c r="J1929" i="1"/>
  <c r="K1929" i="1" s="1"/>
  <c r="I1930" i="1"/>
  <c r="U1927" i="1"/>
  <c r="B1924" i="1" l="1"/>
  <c r="X1925" i="1"/>
  <c r="G1927" i="1"/>
  <c r="P1926" i="1"/>
  <c r="L1927" i="1"/>
  <c r="O1927" i="1" s="1"/>
  <c r="E1929" i="1"/>
  <c r="D1928" i="1"/>
  <c r="F1927" i="1"/>
  <c r="T2303" i="1"/>
  <c r="W1927" i="1"/>
  <c r="Z1981" i="1"/>
  <c r="C1981" i="1"/>
  <c r="J1930" i="1"/>
  <c r="K1930" i="1" s="1"/>
  <c r="M1930" i="1"/>
  <c r="N1930" i="1" s="1"/>
  <c r="I1931" i="1"/>
  <c r="A1982" i="1"/>
  <c r="Q1982" i="1" s="1"/>
  <c r="R1982" i="1" s="1"/>
  <c r="S1982" i="1" s="1"/>
  <c r="H1981" i="1"/>
  <c r="U1928" i="1"/>
  <c r="B1925" i="1" l="1"/>
  <c r="X1926" i="1"/>
  <c r="B1926" i="1" s="1"/>
  <c r="G1928" i="1"/>
  <c r="P1927" i="1"/>
  <c r="L1928" i="1"/>
  <c r="O1928" i="1" s="1"/>
  <c r="F1928" i="1"/>
  <c r="E1930" i="1"/>
  <c r="D1929" i="1"/>
  <c r="W1928" i="1"/>
  <c r="Z1982" i="1"/>
  <c r="C1982" i="1"/>
  <c r="T2304" i="1"/>
  <c r="H1982" i="1"/>
  <c r="A1983" i="1"/>
  <c r="Q1983" i="1" s="1"/>
  <c r="R1983" i="1" s="1"/>
  <c r="S1983" i="1" s="1"/>
  <c r="J1931" i="1"/>
  <c r="K1931" i="1" s="1"/>
  <c r="E1931" i="1" s="1"/>
  <c r="I1932" i="1"/>
  <c r="U1929" i="1"/>
  <c r="W1929" i="1" s="1"/>
  <c r="X1927" i="1" l="1"/>
  <c r="B1927" i="1" s="1"/>
  <c r="P1928" i="1"/>
  <c r="F1929" i="1"/>
  <c r="L1929" i="1"/>
  <c r="O1929" i="1" s="1"/>
  <c r="D1930" i="1"/>
  <c r="G1929" i="1"/>
  <c r="T2305" i="1"/>
  <c r="J1932" i="1"/>
  <c r="K1932" i="1" s="1"/>
  <c r="E1932" i="1" s="1"/>
  <c r="I1933" i="1"/>
  <c r="Z1983" i="1"/>
  <c r="C1983" i="1"/>
  <c r="U1930" i="1"/>
  <c r="W1930" i="1" s="1"/>
  <c r="A1984" i="1"/>
  <c r="Q1984" i="1" s="1"/>
  <c r="R1984" i="1" s="1"/>
  <c r="S1984" i="1" s="1"/>
  <c r="H1983" i="1"/>
  <c r="G1930" i="1" l="1"/>
  <c r="P1929" i="1"/>
  <c r="X1928" i="1"/>
  <c r="F1930" i="1"/>
  <c r="L1930" i="1"/>
  <c r="D1931" i="1"/>
  <c r="Z1984" i="1"/>
  <c r="C1984" i="1"/>
  <c r="A1985" i="1"/>
  <c r="Q1985" i="1" s="1"/>
  <c r="R1985" i="1" s="1"/>
  <c r="S1985" i="1" s="1"/>
  <c r="H1984" i="1"/>
  <c r="U1931" i="1"/>
  <c r="W1931" i="1" s="1"/>
  <c r="J1933" i="1"/>
  <c r="K1933" i="1" s="1"/>
  <c r="E1933" i="1" s="1"/>
  <c r="I1934" i="1"/>
  <c r="T2306" i="1"/>
  <c r="X1929" i="1" l="1"/>
  <c r="B1928" i="1"/>
  <c r="U1932" i="1"/>
  <c r="W1932" i="1" s="1"/>
  <c r="F1931" i="1"/>
  <c r="L1931" i="1"/>
  <c r="G1931" i="1"/>
  <c r="O1930" i="1"/>
  <c r="M1931" i="1"/>
  <c r="D1932" i="1"/>
  <c r="T2307" i="1"/>
  <c r="J1934" i="1"/>
  <c r="K1934" i="1" s="1"/>
  <c r="E1934" i="1" s="1"/>
  <c r="I1935" i="1"/>
  <c r="C1985" i="1"/>
  <c r="Z1985" i="1"/>
  <c r="A1986" i="1"/>
  <c r="Q1986" i="1" s="1"/>
  <c r="R1986" i="1" s="1"/>
  <c r="S1986" i="1" s="1"/>
  <c r="H1985" i="1"/>
  <c r="U1933" i="1" l="1"/>
  <c r="W1933" i="1" s="1"/>
  <c r="D1933" i="1"/>
  <c r="D1934" i="1" s="1"/>
  <c r="B1929" i="1"/>
  <c r="P1930" i="1"/>
  <c r="F1932" i="1"/>
  <c r="G1932" i="1"/>
  <c r="L1932" i="1"/>
  <c r="N1931" i="1"/>
  <c r="O1931" i="1" s="1"/>
  <c r="M1932" i="1"/>
  <c r="Z1986" i="1"/>
  <c r="C1986" i="1"/>
  <c r="H1986" i="1"/>
  <c r="A1987" i="1"/>
  <c r="Q1987" i="1" s="1"/>
  <c r="R1987" i="1" s="1"/>
  <c r="S1987" i="1" s="1"/>
  <c r="J1935" i="1"/>
  <c r="K1935" i="1" s="1"/>
  <c r="E1935" i="1" s="1"/>
  <c r="I1936" i="1"/>
  <c r="T2308" i="1"/>
  <c r="G1933" i="1" l="1"/>
  <c r="L1933" i="1"/>
  <c r="U1934" i="1"/>
  <c r="W1934" i="1" s="1"/>
  <c r="F1933" i="1"/>
  <c r="G1934" i="1"/>
  <c r="P1931" i="1"/>
  <c r="X1930" i="1"/>
  <c r="L1934" i="1"/>
  <c r="D1935" i="1"/>
  <c r="N1932" i="1"/>
  <c r="O1932" i="1" s="1"/>
  <c r="M1933" i="1"/>
  <c r="J1936" i="1"/>
  <c r="K1936" i="1" s="1"/>
  <c r="E1936" i="1" s="1"/>
  <c r="I1937" i="1"/>
  <c r="T2309" i="1"/>
  <c r="A1988" i="1"/>
  <c r="Q1988" i="1" s="1"/>
  <c r="R1988" i="1" s="1"/>
  <c r="S1988" i="1" s="1"/>
  <c r="H1987" i="1"/>
  <c r="Z1987" i="1"/>
  <c r="C1987" i="1"/>
  <c r="U1935" i="1" l="1"/>
  <c r="W1935" i="1" s="1"/>
  <c r="F1934" i="1"/>
  <c r="F1935" i="1" s="1"/>
  <c r="X1931" i="1"/>
  <c r="P1932" i="1"/>
  <c r="G1935" i="1"/>
  <c r="B1930" i="1"/>
  <c r="L1935" i="1"/>
  <c r="D1936" i="1"/>
  <c r="N1933" i="1"/>
  <c r="O1933" i="1" s="1"/>
  <c r="M1934" i="1"/>
  <c r="T2310" i="1"/>
  <c r="Z1988" i="1"/>
  <c r="C1988" i="1"/>
  <c r="J1937" i="1"/>
  <c r="K1937" i="1" s="1"/>
  <c r="E1937" i="1" s="1"/>
  <c r="I1938" i="1"/>
  <c r="A1989" i="1"/>
  <c r="Q1989" i="1" s="1"/>
  <c r="R1989" i="1" s="1"/>
  <c r="S1989" i="1" s="1"/>
  <c r="H1988" i="1"/>
  <c r="U1936" i="1" l="1"/>
  <c r="W1936" i="1" s="1"/>
  <c r="X1932" i="1"/>
  <c r="G1936" i="1"/>
  <c r="P1933" i="1"/>
  <c r="B1931" i="1"/>
  <c r="L1936" i="1"/>
  <c r="F1936" i="1"/>
  <c r="D1937" i="1"/>
  <c r="N1934" i="1"/>
  <c r="O1934" i="1" s="1"/>
  <c r="M1935" i="1"/>
  <c r="J1938" i="1"/>
  <c r="K1938" i="1" s="1"/>
  <c r="E1938" i="1" s="1"/>
  <c r="I1939" i="1"/>
  <c r="T2311" i="1"/>
  <c r="C1989" i="1"/>
  <c r="Z1989" i="1"/>
  <c r="A1990" i="1"/>
  <c r="Q1990" i="1" s="1"/>
  <c r="H1989" i="1"/>
  <c r="U1937" i="1" l="1"/>
  <c r="W1937" i="1" s="1"/>
  <c r="R1990" i="1"/>
  <c r="X1933" i="1"/>
  <c r="L1937" i="1"/>
  <c r="B1932" i="1"/>
  <c r="P1934" i="1"/>
  <c r="F1937" i="1"/>
  <c r="D1938" i="1"/>
  <c r="G1937" i="1"/>
  <c r="N1935" i="1"/>
  <c r="O1935" i="1" s="1"/>
  <c r="M1936" i="1"/>
  <c r="T2312" i="1"/>
  <c r="Z1990" i="1"/>
  <c r="C1990" i="1"/>
  <c r="J1939" i="1"/>
  <c r="K1939" i="1" s="1"/>
  <c r="E1939" i="1" s="1"/>
  <c r="I1940" i="1"/>
  <c r="H1990" i="1"/>
  <c r="A1991" i="1"/>
  <c r="Q1991" i="1" s="1"/>
  <c r="U1938" i="1" l="1"/>
  <c r="W1938" i="1" s="1"/>
  <c r="R1991" i="1"/>
  <c r="S1990" i="1"/>
  <c r="X1934" i="1"/>
  <c r="P1935" i="1"/>
  <c r="L1938" i="1"/>
  <c r="B1933" i="1"/>
  <c r="F1938" i="1"/>
  <c r="G1938" i="1"/>
  <c r="D1939" i="1"/>
  <c r="N1936" i="1"/>
  <c r="O1936" i="1" s="1"/>
  <c r="M1937" i="1"/>
  <c r="A1992" i="1"/>
  <c r="Q1992" i="1" s="1"/>
  <c r="H1991" i="1"/>
  <c r="J1940" i="1"/>
  <c r="K1940" i="1" s="1"/>
  <c r="E1940" i="1" s="1"/>
  <c r="I1941" i="1"/>
  <c r="T2313" i="1"/>
  <c r="Z1991" i="1"/>
  <c r="C1991" i="1"/>
  <c r="U1939" i="1" l="1"/>
  <c r="W1939" i="1" s="1"/>
  <c r="R1992" i="1"/>
  <c r="S1991" i="1"/>
  <c r="P1936" i="1"/>
  <c r="X1935" i="1"/>
  <c r="B1934" i="1"/>
  <c r="F1939" i="1"/>
  <c r="L1939" i="1"/>
  <c r="D1940" i="1"/>
  <c r="G1939" i="1"/>
  <c r="N1937" i="1"/>
  <c r="O1937" i="1" s="1"/>
  <c r="M1938" i="1"/>
  <c r="T2314" i="1"/>
  <c r="Z1992" i="1"/>
  <c r="C1992" i="1"/>
  <c r="J1941" i="1"/>
  <c r="K1941" i="1" s="1"/>
  <c r="E1941" i="1" s="1"/>
  <c r="I1942" i="1"/>
  <c r="A1993" i="1"/>
  <c r="Q1993" i="1" s="1"/>
  <c r="H1992" i="1"/>
  <c r="U1940" i="1" l="1"/>
  <c r="W1940" i="1" s="1"/>
  <c r="R1993" i="1"/>
  <c r="S1992" i="1"/>
  <c r="P1937" i="1"/>
  <c r="B1935" i="1"/>
  <c r="X1936" i="1"/>
  <c r="F1940" i="1"/>
  <c r="L1940" i="1"/>
  <c r="G1940" i="1"/>
  <c r="D1941" i="1"/>
  <c r="N1938" i="1"/>
  <c r="O1938" i="1" s="1"/>
  <c r="M1939" i="1"/>
  <c r="J1942" i="1"/>
  <c r="K1942" i="1" s="1"/>
  <c r="E1942" i="1" s="1"/>
  <c r="I1943" i="1"/>
  <c r="T2315" i="1"/>
  <c r="C1993" i="1"/>
  <c r="Z1993" i="1"/>
  <c r="A1994" i="1"/>
  <c r="Q1994" i="1" s="1"/>
  <c r="H1993" i="1"/>
  <c r="U1941" i="1" l="1"/>
  <c r="W1941" i="1" s="1"/>
  <c r="R1994" i="1"/>
  <c r="S1993" i="1"/>
  <c r="B1936" i="1"/>
  <c r="P1938" i="1"/>
  <c r="X1937" i="1"/>
  <c r="F1941" i="1"/>
  <c r="L1941" i="1"/>
  <c r="G1941" i="1"/>
  <c r="D1942" i="1"/>
  <c r="N1939" i="1"/>
  <c r="O1939" i="1" s="1"/>
  <c r="M1940" i="1"/>
  <c r="T2316" i="1"/>
  <c r="Z1994" i="1"/>
  <c r="C1994" i="1"/>
  <c r="J1943" i="1"/>
  <c r="K1943" i="1" s="1"/>
  <c r="E1943" i="1" s="1"/>
  <c r="I1944" i="1"/>
  <c r="H1994" i="1"/>
  <c r="A1995" i="1"/>
  <c r="Q1995" i="1" s="1"/>
  <c r="U1942" i="1" l="1"/>
  <c r="W1942" i="1" s="1"/>
  <c r="R1995" i="1"/>
  <c r="S1994" i="1"/>
  <c r="B1937" i="1"/>
  <c r="P1939" i="1"/>
  <c r="X1938" i="1"/>
  <c r="F1942" i="1"/>
  <c r="L1942" i="1"/>
  <c r="G1942" i="1"/>
  <c r="D1943" i="1"/>
  <c r="N1940" i="1"/>
  <c r="O1940" i="1" s="1"/>
  <c r="M1941" i="1"/>
  <c r="Z1995" i="1"/>
  <c r="C1995" i="1"/>
  <c r="A1996" i="1"/>
  <c r="Q1996" i="1" s="1"/>
  <c r="H1995" i="1"/>
  <c r="J1944" i="1"/>
  <c r="K1944" i="1" s="1"/>
  <c r="E1944" i="1" s="1"/>
  <c r="I1945" i="1"/>
  <c r="T2317" i="1"/>
  <c r="U1943" i="1" l="1"/>
  <c r="W1943" i="1" s="1"/>
  <c r="R1996" i="1"/>
  <c r="S1995" i="1"/>
  <c r="B1938" i="1"/>
  <c r="P1940" i="1"/>
  <c r="X1939" i="1"/>
  <c r="F1943" i="1"/>
  <c r="L1943" i="1"/>
  <c r="D1944" i="1"/>
  <c r="G1943" i="1"/>
  <c r="N1941" i="1"/>
  <c r="O1941" i="1" s="1"/>
  <c r="M1942" i="1"/>
  <c r="T2318" i="1"/>
  <c r="Z1996" i="1"/>
  <c r="C1996" i="1"/>
  <c r="J1945" i="1"/>
  <c r="K1945" i="1" s="1"/>
  <c r="E1945" i="1" s="1"/>
  <c r="I1946" i="1"/>
  <c r="A1997" i="1"/>
  <c r="Q1997" i="1" s="1"/>
  <c r="H1996" i="1"/>
  <c r="U1944" i="1" l="1"/>
  <c r="W1944" i="1" s="1"/>
  <c r="R1997" i="1"/>
  <c r="S1996" i="1"/>
  <c r="B1939" i="1"/>
  <c r="P1941" i="1"/>
  <c r="X1940" i="1"/>
  <c r="F1944" i="1"/>
  <c r="L1944" i="1"/>
  <c r="D1945" i="1"/>
  <c r="G1944" i="1"/>
  <c r="N1942" i="1"/>
  <c r="O1942" i="1" s="1"/>
  <c r="M1943" i="1"/>
  <c r="U1945" i="1"/>
  <c r="W1945" i="1" s="1"/>
  <c r="T2319" i="1"/>
  <c r="Z1997" i="1"/>
  <c r="C1997" i="1"/>
  <c r="A1998" i="1"/>
  <c r="Q1998" i="1" s="1"/>
  <c r="H1997" i="1"/>
  <c r="J1946" i="1"/>
  <c r="K1946" i="1" s="1"/>
  <c r="E1946" i="1" s="1"/>
  <c r="I1947" i="1"/>
  <c r="R1998" i="1" l="1"/>
  <c r="S1997" i="1"/>
  <c r="B1940" i="1"/>
  <c r="P1942" i="1"/>
  <c r="X1941" i="1"/>
  <c r="L1945" i="1"/>
  <c r="F1945" i="1"/>
  <c r="G1945" i="1"/>
  <c r="D1946" i="1"/>
  <c r="N1943" i="1"/>
  <c r="O1943" i="1" s="1"/>
  <c r="M1944" i="1"/>
  <c r="U1946" i="1"/>
  <c r="W1946" i="1" s="1"/>
  <c r="T2320" i="1"/>
  <c r="Z1998" i="1"/>
  <c r="C1998" i="1"/>
  <c r="J1947" i="1"/>
  <c r="K1947" i="1" s="1"/>
  <c r="E1947" i="1" s="1"/>
  <c r="I1948" i="1"/>
  <c r="H1998" i="1"/>
  <c r="A1999" i="1"/>
  <c r="Q1999" i="1" s="1"/>
  <c r="R1999" i="1" l="1"/>
  <c r="S1998" i="1"/>
  <c r="B1941" i="1"/>
  <c r="P1943" i="1"/>
  <c r="X1942" i="1"/>
  <c r="F1946" i="1"/>
  <c r="G1946" i="1"/>
  <c r="D1947" i="1"/>
  <c r="L1946" i="1"/>
  <c r="N1944" i="1"/>
  <c r="M1945" i="1"/>
  <c r="M1946" i="1" s="1"/>
  <c r="Z1999" i="1"/>
  <c r="C1999" i="1"/>
  <c r="J1948" i="1"/>
  <c r="K1948" i="1" s="1"/>
  <c r="E1948" i="1" s="1"/>
  <c r="I1949" i="1"/>
  <c r="T2321" i="1"/>
  <c r="A2000" i="1"/>
  <c r="Q2000" i="1" s="1"/>
  <c r="H1999" i="1"/>
  <c r="U1947" i="1"/>
  <c r="W1947" i="1" s="1"/>
  <c r="R2000" i="1" l="1"/>
  <c r="S1999" i="1"/>
  <c r="B1942" i="1"/>
  <c r="X1943" i="1"/>
  <c r="F1947" i="1"/>
  <c r="L1947" i="1"/>
  <c r="D1948" i="1"/>
  <c r="G1947" i="1"/>
  <c r="M1947" i="1"/>
  <c r="N1945" i="1"/>
  <c r="O1945" i="1" s="1"/>
  <c r="O1944" i="1"/>
  <c r="Z2000" i="1"/>
  <c r="C2000" i="1"/>
  <c r="J1949" i="1"/>
  <c r="K1949" i="1" s="1"/>
  <c r="E1949" i="1" s="1"/>
  <c r="I1950" i="1"/>
  <c r="A2001" i="1"/>
  <c r="Q2001" i="1" s="1"/>
  <c r="H2000" i="1"/>
  <c r="U1948" i="1"/>
  <c r="W1948" i="1" s="1"/>
  <c r="T2322" i="1"/>
  <c r="R2001" i="1" l="1"/>
  <c r="S2000" i="1"/>
  <c r="P1944" i="1"/>
  <c r="B1943" i="1"/>
  <c r="P1945" i="1"/>
  <c r="F1948" i="1"/>
  <c r="L1948" i="1"/>
  <c r="N1946" i="1"/>
  <c r="O1946" i="1" s="1"/>
  <c r="G1948" i="1"/>
  <c r="D1949" i="1"/>
  <c r="M1948" i="1"/>
  <c r="J1950" i="1"/>
  <c r="K1950" i="1" s="1"/>
  <c r="E1950" i="1" s="1"/>
  <c r="I1951" i="1"/>
  <c r="U1949" i="1"/>
  <c r="W1949" i="1" s="1"/>
  <c r="T2323" i="1"/>
  <c r="C2001" i="1"/>
  <c r="Z2001" i="1"/>
  <c r="A2002" i="1"/>
  <c r="Q2002" i="1" s="1"/>
  <c r="H2001" i="1"/>
  <c r="R2002" i="1" l="1"/>
  <c r="S2001" i="1"/>
  <c r="X1945" i="1"/>
  <c r="P1946" i="1"/>
  <c r="X1944" i="1"/>
  <c r="F1949" i="1"/>
  <c r="N1947" i="1"/>
  <c r="O1947" i="1" s="1"/>
  <c r="G1949" i="1"/>
  <c r="D1950" i="1"/>
  <c r="L1949" i="1"/>
  <c r="M1949" i="1"/>
  <c r="T2324" i="1"/>
  <c r="Z2002" i="1"/>
  <c r="C2002" i="1"/>
  <c r="J1951" i="1"/>
  <c r="K1951" i="1" s="1"/>
  <c r="E1951" i="1" s="1"/>
  <c r="I1952" i="1"/>
  <c r="H2002" i="1"/>
  <c r="A2003" i="1"/>
  <c r="Q2003" i="1" s="1"/>
  <c r="U1950" i="1"/>
  <c r="W1950" i="1" s="1"/>
  <c r="R2003" i="1" l="1"/>
  <c r="S2002" i="1"/>
  <c r="P1947" i="1"/>
  <c r="B1944" i="1"/>
  <c r="X1946" i="1"/>
  <c r="F1950" i="1"/>
  <c r="B1945" i="1"/>
  <c r="N1948" i="1"/>
  <c r="O1948" i="1" s="1"/>
  <c r="L1950" i="1"/>
  <c r="D1951" i="1"/>
  <c r="G1950" i="1"/>
  <c r="M1950" i="1"/>
  <c r="U1951" i="1"/>
  <c r="W1951" i="1" s="1"/>
  <c r="Z2003" i="1"/>
  <c r="C2003" i="1"/>
  <c r="J1952" i="1"/>
  <c r="K1952" i="1" s="1"/>
  <c r="E1952" i="1" s="1"/>
  <c r="I1953" i="1"/>
  <c r="T2325" i="1"/>
  <c r="A2004" i="1"/>
  <c r="Q2004" i="1" s="1"/>
  <c r="H2003" i="1"/>
  <c r="R2004" i="1" l="1"/>
  <c r="S2003" i="1"/>
  <c r="F1951" i="1"/>
  <c r="B1946" i="1"/>
  <c r="P1948" i="1"/>
  <c r="X1947" i="1"/>
  <c r="N1949" i="1"/>
  <c r="O1949" i="1" s="1"/>
  <c r="L1951" i="1"/>
  <c r="D1952" i="1"/>
  <c r="M1951" i="1"/>
  <c r="G1951" i="1"/>
  <c r="T2326" i="1"/>
  <c r="A2005" i="1"/>
  <c r="Q2005" i="1" s="1"/>
  <c r="H2004" i="1"/>
  <c r="J1953" i="1"/>
  <c r="K1953" i="1" s="1"/>
  <c r="E1953" i="1" s="1"/>
  <c r="I1954" i="1"/>
  <c r="Z2004" i="1"/>
  <c r="C2004" i="1"/>
  <c r="U1952" i="1"/>
  <c r="W1952" i="1" s="1"/>
  <c r="R2005" i="1" l="1"/>
  <c r="S2004" i="1"/>
  <c r="B1947" i="1"/>
  <c r="X1948" i="1"/>
  <c r="F1952" i="1"/>
  <c r="P1949" i="1"/>
  <c r="N1950" i="1"/>
  <c r="O1950" i="1" s="1"/>
  <c r="L1952" i="1"/>
  <c r="G1952" i="1"/>
  <c r="D1953" i="1"/>
  <c r="M1952" i="1"/>
  <c r="C2005" i="1"/>
  <c r="Z2005" i="1"/>
  <c r="J1954" i="1"/>
  <c r="K1954" i="1" s="1"/>
  <c r="E1954" i="1" s="1"/>
  <c r="I1955" i="1"/>
  <c r="A2006" i="1"/>
  <c r="Q2006" i="1" s="1"/>
  <c r="H2005" i="1"/>
  <c r="U1953" i="1"/>
  <c r="W1953" i="1" s="1"/>
  <c r="T2327" i="1"/>
  <c r="R2006" i="1" l="1"/>
  <c r="S2005" i="1"/>
  <c r="X1949" i="1"/>
  <c r="F1953" i="1"/>
  <c r="B1948" i="1"/>
  <c r="P1950" i="1"/>
  <c r="L1953" i="1"/>
  <c r="N1951" i="1"/>
  <c r="O1951" i="1" s="1"/>
  <c r="G1953" i="1"/>
  <c r="D1954" i="1"/>
  <c r="M1953" i="1"/>
  <c r="U1954" i="1"/>
  <c r="W1954" i="1" s="1"/>
  <c r="Z2006" i="1"/>
  <c r="C2006" i="1"/>
  <c r="H2006" i="1"/>
  <c r="A2007" i="1"/>
  <c r="Q2007" i="1" s="1"/>
  <c r="J1955" i="1"/>
  <c r="K1955" i="1" s="1"/>
  <c r="E1955" i="1" s="1"/>
  <c r="I1956" i="1"/>
  <c r="T2328" i="1"/>
  <c r="R2007" i="1" l="1"/>
  <c r="S2006" i="1"/>
  <c r="X1950" i="1"/>
  <c r="P1951" i="1"/>
  <c r="F1954" i="1"/>
  <c r="B1949" i="1"/>
  <c r="N1952" i="1"/>
  <c r="O1952" i="1" s="1"/>
  <c r="G1954" i="1"/>
  <c r="L1954" i="1"/>
  <c r="D1955" i="1"/>
  <c r="M1954" i="1"/>
  <c r="Z2007" i="1"/>
  <c r="C2007" i="1"/>
  <c r="T2329" i="1"/>
  <c r="H2007" i="1"/>
  <c r="A2008" i="1"/>
  <c r="Q2008" i="1" s="1"/>
  <c r="J1956" i="1"/>
  <c r="K1956" i="1" s="1"/>
  <c r="E1956" i="1" s="1"/>
  <c r="I1957" i="1"/>
  <c r="U1955" i="1"/>
  <c r="W1955" i="1" s="1"/>
  <c r="R2008" i="1" l="1"/>
  <c r="S2007" i="1"/>
  <c r="X1951" i="1"/>
  <c r="F1955" i="1"/>
  <c r="P1952" i="1"/>
  <c r="B1950" i="1"/>
  <c r="N1953" i="1"/>
  <c r="O1953" i="1" s="1"/>
  <c r="L1955" i="1"/>
  <c r="G1955" i="1"/>
  <c r="D1956" i="1"/>
  <c r="M1955" i="1"/>
  <c r="U1956" i="1"/>
  <c r="W1956" i="1" s="1"/>
  <c r="H2008" i="1"/>
  <c r="A2009" i="1"/>
  <c r="Q2009" i="1" s="1"/>
  <c r="J1957" i="1"/>
  <c r="K1957" i="1" s="1"/>
  <c r="E1957" i="1" s="1"/>
  <c r="I1958" i="1"/>
  <c r="Z2008" i="1"/>
  <c r="C2008" i="1"/>
  <c r="T2330" i="1"/>
  <c r="R2009" i="1" l="1"/>
  <c r="S2008" i="1"/>
  <c r="X1952" i="1"/>
  <c r="F1956" i="1"/>
  <c r="P1953" i="1"/>
  <c r="B1951" i="1"/>
  <c r="N1954" i="1"/>
  <c r="O1954" i="1" s="1"/>
  <c r="L1956" i="1"/>
  <c r="G1956" i="1"/>
  <c r="D1957" i="1"/>
  <c r="M1956" i="1"/>
  <c r="A2010" i="1"/>
  <c r="Q2010" i="1" s="1"/>
  <c r="H2009" i="1"/>
  <c r="J1958" i="1"/>
  <c r="K1958" i="1" s="1"/>
  <c r="E1958" i="1" s="1"/>
  <c r="I1959" i="1"/>
  <c r="U1957" i="1"/>
  <c r="W1957" i="1" s="1"/>
  <c r="Z2009" i="1"/>
  <c r="C2009" i="1"/>
  <c r="T2331" i="1"/>
  <c r="R2010" i="1" l="1"/>
  <c r="S2009" i="1"/>
  <c r="X1953" i="1"/>
  <c r="F1957" i="1"/>
  <c r="P1954" i="1"/>
  <c r="B1952" i="1"/>
  <c r="N1955" i="1"/>
  <c r="O1955" i="1" s="1"/>
  <c r="L1957" i="1"/>
  <c r="D1958" i="1"/>
  <c r="G1957" i="1"/>
  <c r="M1957" i="1"/>
  <c r="J1959" i="1"/>
  <c r="K1959" i="1" s="1"/>
  <c r="E1959" i="1" s="1"/>
  <c r="I1960" i="1"/>
  <c r="Z2010" i="1"/>
  <c r="C2010" i="1"/>
  <c r="T2332" i="1"/>
  <c r="A2011" i="1"/>
  <c r="Q2011" i="1" s="1"/>
  <c r="H2010" i="1"/>
  <c r="U1958" i="1"/>
  <c r="W1958" i="1" s="1"/>
  <c r="R2011" i="1" l="1"/>
  <c r="S2010" i="1"/>
  <c r="X1954" i="1"/>
  <c r="F1958" i="1"/>
  <c r="P1955" i="1"/>
  <c r="B1953" i="1"/>
  <c r="N1956" i="1"/>
  <c r="O1956" i="1" s="1"/>
  <c r="L1958" i="1"/>
  <c r="D1959" i="1"/>
  <c r="M1958" i="1"/>
  <c r="G1958" i="1"/>
  <c r="C2011" i="1"/>
  <c r="Z2011" i="1"/>
  <c r="A2012" i="1"/>
  <c r="Q2012" i="1" s="1"/>
  <c r="H2011" i="1"/>
  <c r="U1959" i="1"/>
  <c r="W1959" i="1" s="1"/>
  <c r="T2333" i="1"/>
  <c r="J1960" i="1"/>
  <c r="K1960" i="1" s="1"/>
  <c r="E1960" i="1" s="1"/>
  <c r="I1961" i="1"/>
  <c r="R2012" i="1" l="1"/>
  <c r="S2011" i="1"/>
  <c r="X1955" i="1"/>
  <c r="F1959" i="1"/>
  <c r="P1956" i="1"/>
  <c r="B1954" i="1"/>
  <c r="N1957" i="1"/>
  <c r="O1957" i="1" s="1"/>
  <c r="L1959" i="1"/>
  <c r="M1960" i="1" s="1"/>
  <c r="G1959" i="1"/>
  <c r="D1960" i="1"/>
  <c r="M1959" i="1"/>
  <c r="U1960" i="1"/>
  <c r="W1960" i="1" s="1"/>
  <c r="J1961" i="1"/>
  <c r="K1961" i="1" s="1"/>
  <c r="E1961" i="1" s="1"/>
  <c r="I1962" i="1"/>
  <c r="Z2012" i="1"/>
  <c r="C2012" i="1"/>
  <c r="T2334" i="1"/>
  <c r="H2012" i="1"/>
  <c r="A2013" i="1"/>
  <c r="Q2013" i="1" s="1"/>
  <c r="R2013" i="1" l="1"/>
  <c r="S2012" i="1"/>
  <c r="N1958" i="1"/>
  <c r="O1958" i="1" s="1"/>
  <c r="P1958" i="1" s="1"/>
  <c r="X1956" i="1"/>
  <c r="F1960" i="1"/>
  <c r="P1957" i="1"/>
  <c r="B1955" i="1"/>
  <c r="G1960" i="1"/>
  <c r="D1961" i="1"/>
  <c r="L1960" i="1"/>
  <c r="M1961" i="1"/>
  <c r="M1962" i="1" s="1"/>
  <c r="U1961" i="1"/>
  <c r="W1961" i="1" s="1"/>
  <c r="Z2013" i="1"/>
  <c r="C2013" i="1"/>
  <c r="A2014" i="1"/>
  <c r="Q2014" i="1" s="1"/>
  <c r="H2013" i="1"/>
  <c r="T2335" i="1"/>
  <c r="J1962" i="1"/>
  <c r="K1962" i="1" s="1"/>
  <c r="E1962" i="1" s="1"/>
  <c r="I1963" i="1"/>
  <c r="R2014" i="1" l="1"/>
  <c r="S2013" i="1"/>
  <c r="N1959" i="1"/>
  <c r="O1959" i="1" s="1"/>
  <c r="X1957" i="1"/>
  <c r="B1956" i="1"/>
  <c r="F1961" i="1"/>
  <c r="X1958" i="1"/>
  <c r="L1961" i="1"/>
  <c r="G1961" i="1"/>
  <c r="D1962" i="1"/>
  <c r="U1962" i="1"/>
  <c r="W1962" i="1" s="1"/>
  <c r="Z2014" i="1"/>
  <c r="C2014" i="1"/>
  <c r="T2336" i="1"/>
  <c r="A2015" i="1"/>
  <c r="Q2015" i="1" s="1"/>
  <c r="H2014" i="1"/>
  <c r="J1963" i="1"/>
  <c r="K1963" i="1" s="1"/>
  <c r="E1963" i="1" s="1"/>
  <c r="M1963" i="1"/>
  <c r="I1964" i="1"/>
  <c r="N1960" i="1" l="1"/>
  <c r="N1961" i="1" s="1"/>
  <c r="N1962" i="1" s="1"/>
  <c r="N1963" i="1" s="1"/>
  <c r="R2015" i="1"/>
  <c r="S2014" i="1"/>
  <c r="P1959" i="1"/>
  <c r="F1962" i="1"/>
  <c r="B1958" i="1"/>
  <c r="B1957" i="1"/>
  <c r="L1962" i="1"/>
  <c r="G1962" i="1"/>
  <c r="D1963" i="1"/>
  <c r="U1963" i="1"/>
  <c r="W1963" i="1" s="1"/>
  <c r="T2337" i="1"/>
  <c r="C2015" i="1"/>
  <c r="Z2015" i="1"/>
  <c r="J1964" i="1"/>
  <c r="K1964" i="1" s="1"/>
  <c r="E1964" i="1" s="1"/>
  <c r="M1964" i="1"/>
  <c r="I1965" i="1"/>
  <c r="A2016" i="1"/>
  <c r="Q2016" i="1" s="1"/>
  <c r="H2015" i="1"/>
  <c r="O1962" i="1" l="1"/>
  <c r="P1962" i="1" s="1"/>
  <c r="O1960" i="1"/>
  <c r="P1960" i="1" s="1"/>
  <c r="O1961" i="1"/>
  <c r="P1961" i="1" s="1"/>
  <c r="R2016" i="1"/>
  <c r="S2015" i="1"/>
  <c r="X1959" i="1"/>
  <c r="F1963" i="1"/>
  <c r="N1964" i="1"/>
  <c r="L1963" i="1"/>
  <c r="O1963" i="1" s="1"/>
  <c r="D1964" i="1"/>
  <c r="G1963" i="1"/>
  <c r="M1965" i="1"/>
  <c r="J1965" i="1"/>
  <c r="K1965" i="1" s="1"/>
  <c r="E1965" i="1" s="1"/>
  <c r="I1966" i="1"/>
  <c r="U1964" i="1"/>
  <c r="W1964" i="1" s="1"/>
  <c r="T2338" i="1"/>
  <c r="Z2016" i="1"/>
  <c r="C2016" i="1"/>
  <c r="H2016" i="1"/>
  <c r="A2017" i="1"/>
  <c r="Q2017" i="1" s="1"/>
  <c r="R2017" i="1" l="1"/>
  <c r="S2016" i="1"/>
  <c r="B1959" i="1"/>
  <c r="F1964" i="1"/>
  <c r="P1963" i="1"/>
  <c r="X1962" i="1"/>
  <c r="X1960" i="1"/>
  <c r="X1961" i="1"/>
  <c r="N1965" i="1"/>
  <c r="L1964" i="1"/>
  <c r="O1964" i="1" s="1"/>
  <c r="G1964" i="1"/>
  <c r="D1965" i="1"/>
  <c r="Z2017" i="1"/>
  <c r="C2017" i="1"/>
  <c r="J1966" i="1"/>
  <c r="K1966" i="1" s="1"/>
  <c r="E1966" i="1" s="1"/>
  <c r="M1966" i="1"/>
  <c r="I1967" i="1"/>
  <c r="U1965" i="1"/>
  <c r="W1965" i="1" s="1"/>
  <c r="A2018" i="1"/>
  <c r="Q2018" i="1" s="1"/>
  <c r="H2017" i="1"/>
  <c r="T2339" i="1"/>
  <c r="R2018" i="1" l="1"/>
  <c r="S2017" i="1"/>
  <c r="B1962" i="1"/>
  <c r="P1964" i="1"/>
  <c r="X1963" i="1"/>
  <c r="F1965" i="1"/>
  <c r="B1961" i="1"/>
  <c r="B1960" i="1"/>
  <c r="N1966" i="1"/>
  <c r="L1965" i="1"/>
  <c r="O1965" i="1" s="1"/>
  <c r="G1965" i="1"/>
  <c r="D1966" i="1"/>
  <c r="U1966" i="1"/>
  <c r="W1966" i="1" s="1"/>
  <c r="T2340" i="1"/>
  <c r="Z2018" i="1"/>
  <c r="C2018" i="1"/>
  <c r="A2019" i="1"/>
  <c r="Q2019" i="1" s="1"/>
  <c r="H2018" i="1"/>
  <c r="J1967" i="1"/>
  <c r="K1967" i="1" s="1"/>
  <c r="E1967" i="1" s="1"/>
  <c r="M1967" i="1"/>
  <c r="I1968" i="1"/>
  <c r="S2018" i="1" l="1"/>
  <c r="R2019" i="1"/>
  <c r="N1967" i="1"/>
  <c r="P1965" i="1"/>
  <c r="B1963" i="1"/>
  <c r="X1964" i="1"/>
  <c r="F1966" i="1"/>
  <c r="G1966" i="1"/>
  <c r="L1966" i="1"/>
  <c r="O1966" i="1" s="1"/>
  <c r="D1967" i="1"/>
  <c r="U1967" i="1"/>
  <c r="W1967" i="1" s="1"/>
  <c r="C2019" i="1"/>
  <c r="Z2019" i="1"/>
  <c r="J1968" i="1"/>
  <c r="K1968" i="1" s="1"/>
  <c r="E1968" i="1" s="1"/>
  <c r="M1968" i="1"/>
  <c r="I1969" i="1"/>
  <c r="A2020" i="1"/>
  <c r="Q2020" i="1" s="1"/>
  <c r="H2019" i="1"/>
  <c r="T2341" i="1"/>
  <c r="S2019" i="1" l="1"/>
  <c r="R2020" i="1"/>
  <c r="N1968" i="1"/>
  <c r="B1964" i="1"/>
  <c r="P1966" i="1"/>
  <c r="F1967" i="1"/>
  <c r="X1965" i="1"/>
  <c r="L1967" i="1"/>
  <c r="O1967" i="1" s="1"/>
  <c r="G1967" i="1"/>
  <c r="D1968" i="1"/>
  <c r="Z2020" i="1"/>
  <c r="C2020" i="1"/>
  <c r="H2020" i="1"/>
  <c r="A2021" i="1"/>
  <c r="Q2021" i="1" s="1"/>
  <c r="J1969" i="1"/>
  <c r="K1969" i="1" s="1"/>
  <c r="E1969" i="1" s="1"/>
  <c r="M1969" i="1"/>
  <c r="I1970" i="1"/>
  <c r="T2342" i="1"/>
  <c r="U1968" i="1"/>
  <c r="W1968" i="1" s="1"/>
  <c r="N1969" i="1" l="1"/>
  <c r="R2021" i="1"/>
  <c r="S2020" i="1"/>
  <c r="B1965" i="1"/>
  <c r="F1968" i="1"/>
  <c r="X1966" i="1"/>
  <c r="P1967" i="1"/>
  <c r="L1968" i="1"/>
  <c r="O1968" i="1" s="1"/>
  <c r="G1968" i="1"/>
  <c r="D1969" i="1"/>
  <c r="U1969" i="1"/>
  <c r="W1969" i="1" s="1"/>
  <c r="Z2021" i="1"/>
  <c r="C2021" i="1"/>
  <c r="J1970" i="1"/>
  <c r="K1970" i="1" s="1"/>
  <c r="E1970" i="1" s="1"/>
  <c r="M1970" i="1"/>
  <c r="I1971" i="1"/>
  <c r="A2022" i="1"/>
  <c r="Q2022" i="1" s="1"/>
  <c r="H2021" i="1"/>
  <c r="T2343" i="1"/>
  <c r="N1970" i="1" l="1"/>
  <c r="R2022" i="1"/>
  <c r="S2021" i="1"/>
  <c r="X1967" i="1"/>
  <c r="B1966" i="1"/>
  <c r="F1969" i="1"/>
  <c r="P1968" i="1"/>
  <c r="L1969" i="1"/>
  <c r="O1969" i="1" s="1"/>
  <c r="G1969" i="1"/>
  <c r="D1970" i="1"/>
  <c r="U1970" i="1"/>
  <c r="W1970" i="1" s="1"/>
  <c r="Z2022" i="1"/>
  <c r="C2022" i="1"/>
  <c r="A2023" i="1"/>
  <c r="Q2023" i="1" s="1"/>
  <c r="H2022" i="1"/>
  <c r="M1971" i="1"/>
  <c r="J1971" i="1"/>
  <c r="K1971" i="1" s="1"/>
  <c r="E1971" i="1" s="1"/>
  <c r="I1972" i="1"/>
  <c r="T2344" i="1"/>
  <c r="N1971" i="1" l="1"/>
  <c r="R2023" i="1"/>
  <c r="S2022" i="1"/>
  <c r="X1968" i="1"/>
  <c r="F1970" i="1"/>
  <c r="P1969" i="1"/>
  <c r="B1967" i="1"/>
  <c r="L1970" i="1"/>
  <c r="O1970" i="1" s="1"/>
  <c r="G1970" i="1"/>
  <c r="D1971" i="1"/>
  <c r="Z2023" i="1"/>
  <c r="C2023" i="1"/>
  <c r="T2345" i="1"/>
  <c r="J1972" i="1"/>
  <c r="K1972" i="1" s="1"/>
  <c r="E1972" i="1" s="1"/>
  <c r="M1972" i="1"/>
  <c r="I1973" i="1"/>
  <c r="A2024" i="1"/>
  <c r="Q2024" i="1" s="1"/>
  <c r="H2023" i="1"/>
  <c r="U1971" i="1"/>
  <c r="W1971" i="1" s="1"/>
  <c r="N1972" i="1" l="1"/>
  <c r="S2023" i="1"/>
  <c r="R2024" i="1"/>
  <c r="X1969" i="1"/>
  <c r="F1971" i="1"/>
  <c r="P1970" i="1"/>
  <c r="B1968" i="1"/>
  <c r="L1971" i="1"/>
  <c r="O1971" i="1" s="1"/>
  <c r="G1971" i="1"/>
  <c r="D1972" i="1"/>
  <c r="U1972" i="1"/>
  <c r="W1972" i="1" s="1"/>
  <c r="Z2024" i="1"/>
  <c r="C2024" i="1"/>
  <c r="H2024" i="1"/>
  <c r="A2025" i="1"/>
  <c r="Q2025" i="1" s="1"/>
  <c r="J1973" i="1"/>
  <c r="K1973" i="1" s="1"/>
  <c r="E1973" i="1" s="1"/>
  <c r="M1973" i="1"/>
  <c r="I1974" i="1"/>
  <c r="T2346" i="1"/>
  <c r="N1973" i="1" l="1"/>
  <c r="S2024" i="1"/>
  <c r="R2025" i="1"/>
  <c r="X1970" i="1"/>
  <c r="F1972" i="1"/>
  <c r="P1971" i="1"/>
  <c r="B1969" i="1"/>
  <c r="L1972" i="1"/>
  <c r="O1972" i="1" s="1"/>
  <c r="D1973" i="1"/>
  <c r="G1972" i="1"/>
  <c r="J1974" i="1"/>
  <c r="K1974" i="1" s="1"/>
  <c r="E1974" i="1" s="1"/>
  <c r="M1974" i="1"/>
  <c r="I1975" i="1"/>
  <c r="Z2025" i="1"/>
  <c r="C2025" i="1"/>
  <c r="U1973" i="1"/>
  <c r="W1973" i="1" s="1"/>
  <c r="A2026" i="1"/>
  <c r="Q2026" i="1" s="1"/>
  <c r="H2025" i="1"/>
  <c r="T2347" i="1"/>
  <c r="N1974" i="1" l="1"/>
  <c r="R2026" i="1"/>
  <c r="S2025" i="1"/>
  <c r="X1971" i="1"/>
  <c r="F1973" i="1"/>
  <c r="P1972" i="1"/>
  <c r="B1970" i="1"/>
  <c r="L1973" i="1"/>
  <c r="O1973" i="1" s="1"/>
  <c r="G1973" i="1"/>
  <c r="D1974" i="1"/>
  <c r="Z2026" i="1"/>
  <c r="C2026" i="1"/>
  <c r="M1975" i="1"/>
  <c r="J1975" i="1"/>
  <c r="K1975" i="1" s="1"/>
  <c r="E1975" i="1" s="1"/>
  <c r="I1976" i="1"/>
  <c r="A2027" i="1"/>
  <c r="Q2027" i="1" s="1"/>
  <c r="H2026" i="1"/>
  <c r="U1974" i="1"/>
  <c r="W1974" i="1" s="1"/>
  <c r="T2348" i="1"/>
  <c r="N1975" i="1" l="1"/>
  <c r="R2027" i="1"/>
  <c r="S2026" i="1"/>
  <c r="X1972" i="1"/>
  <c r="F1974" i="1"/>
  <c r="P1973" i="1"/>
  <c r="B1971" i="1"/>
  <c r="L1974" i="1"/>
  <c r="O1974" i="1" s="1"/>
  <c r="G1974" i="1"/>
  <c r="D1975" i="1"/>
  <c r="U1975" i="1"/>
  <c r="W1975" i="1" s="1"/>
  <c r="C2027" i="1"/>
  <c r="Z2027" i="1"/>
  <c r="T2349" i="1"/>
  <c r="A2028" i="1"/>
  <c r="Q2028" i="1" s="1"/>
  <c r="H2027" i="1"/>
  <c r="J1976" i="1"/>
  <c r="K1976" i="1" s="1"/>
  <c r="E1976" i="1" s="1"/>
  <c r="M1976" i="1"/>
  <c r="I1977" i="1"/>
  <c r="N1976" i="1" l="1"/>
  <c r="R2028" i="1"/>
  <c r="S2027" i="1"/>
  <c r="X1973" i="1"/>
  <c r="F1975" i="1"/>
  <c r="P1974" i="1"/>
  <c r="B1972" i="1"/>
  <c r="L1975" i="1"/>
  <c r="O1975" i="1" s="1"/>
  <c r="G1975" i="1"/>
  <c r="D1976" i="1"/>
  <c r="Z2028" i="1"/>
  <c r="C2028" i="1"/>
  <c r="U1976" i="1"/>
  <c r="W1976" i="1" s="1"/>
  <c r="H2028" i="1"/>
  <c r="A2029" i="1"/>
  <c r="Q2029" i="1" s="1"/>
  <c r="J1977" i="1"/>
  <c r="K1977" i="1" s="1"/>
  <c r="E1977" i="1" s="1"/>
  <c r="M1977" i="1"/>
  <c r="N1977" i="1" s="1"/>
  <c r="I1978" i="1"/>
  <c r="T2350" i="1"/>
  <c r="R2029" i="1" l="1"/>
  <c r="S2028" i="1"/>
  <c r="X1974" i="1"/>
  <c r="F1976" i="1"/>
  <c r="P1975" i="1"/>
  <c r="B1973" i="1"/>
  <c r="L1976" i="1"/>
  <c r="O1976" i="1" s="1"/>
  <c r="G1976" i="1"/>
  <c r="D1977" i="1"/>
  <c r="U1977" i="1"/>
  <c r="W1977" i="1" s="1"/>
  <c r="T2351" i="1"/>
  <c r="Z2029" i="1"/>
  <c r="C2029" i="1"/>
  <c r="A2030" i="1"/>
  <c r="Q2030" i="1" s="1"/>
  <c r="H2029" i="1"/>
  <c r="J1978" i="1"/>
  <c r="K1978" i="1" s="1"/>
  <c r="E1978" i="1" s="1"/>
  <c r="M1978" i="1"/>
  <c r="N1978" i="1" s="1"/>
  <c r="I1979" i="1"/>
  <c r="R2030" i="1" l="1"/>
  <c r="S2029" i="1"/>
  <c r="X1975" i="1"/>
  <c r="F1977" i="1"/>
  <c r="P1976" i="1"/>
  <c r="B1974" i="1"/>
  <c r="L1977" i="1"/>
  <c r="O1977" i="1" s="1"/>
  <c r="G1977" i="1"/>
  <c r="D1978" i="1"/>
  <c r="U1978" i="1"/>
  <c r="W1978" i="1" s="1"/>
  <c r="Z2030" i="1"/>
  <c r="C2030" i="1"/>
  <c r="T2352" i="1"/>
  <c r="M1979" i="1"/>
  <c r="N1979" i="1" s="1"/>
  <c r="J1979" i="1"/>
  <c r="K1979" i="1" s="1"/>
  <c r="E1979" i="1" s="1"/>
  <c r="I1980" i="1"/>
  <c r="A2031" i="1"/>
  <c r="Q2031" i="1" s="1"/>
  <c r="H2030" i="1"/>
  <c r="R2031" i="1" l="1"/>
  <c r="S2030" i="1"/>
  <c r="X1976" i="1"/>
  <c r="F1978" i="1"/>
  <c r="P1977" i="1"/>
  <c r="B1975" i="1"/>
  <c r="L1978" i="1"/>
  <c r="O1978" i="1" s="1"/>
  <c r="G1978" i="1"/>
  <c r="D1979" i="1"/>
  <c r="C2031" i="1"/>
  <c r="Z2031" i="1"/>
  <c r="A2032" i="1"/>
  <c r="Q2032" i="1" s="1"/>
  <c r="H2031" i="1"/>
  <c r="J1980" i="1"/>
  <c r="K1980" i="1" s="1"/>
  <c r="E1980" i="1" s="1"/>
  <c r="M1980" i="1"/>
  <c r="N1980" i="1" s="1"/>
  <c r="I1981" i="1"/>
  <c r="U1979" i="1"/>
  <c r="W1979" i="1" s="1"/>
  <c r="T2353" i="1"/>
  <c r="R2032" i="1" l="1"/>
  <c r="S2031" i="1"/>
  <c r="X1977" i="1"/>
  <c r="F1979" i="1"/>
  <c r="P1978" i="1"/>
  <c r="B1976" i="1"/>
  <c r="L1979" i="1"/>
  <c r="O1979" i="1" s="1"/>
  <c r="G1979" i="1"/>
  <c r="D1980" i="1"/>
  <c r="U1980" i="1"/>
  <c r="W1980" i="1" s="1"/>
  <c r="T2354" i="1"/>
  <c r="J1981" i="1"/>
  <c r="K1981" i="1" s="1"/>
  <c r="E1981" i="1" s="1"/>
  <c r="M1981" i="1"/>
  <c r="N1981" i="1" s="1"/>
  <c r="I1982" i="1"/>
  <c r="Z2032" i="1"/>
  <c r="C2032" i="1"/>
  <c r="H2032" i="1"/>
  <c r="A2033" i="1"/>
  <c r="Q2033" i="1" s="1"/>
  <c r="R2033" i="1" l="1"/>
  <c r="S2032" i="1"/>
  <c r="X1978" i="1"/>
  <c r="F1980" i="1"/>
  <c r="P1979" i="1"/>
  <c r="B1977" i="1"/>
  <c r="L1980" i="1"/>
  <c r="O1980" i="1" s="1"/>
  <c r="G1980" i="1"/>
  <c r="D1981" i="1"/>
  <c r="J1982" i="1"/>
  <c r="K1982" i="1" s="1"/>
  <c r="E1982" i="1" s="1"/>
  <c r="M1982" i="1"/>
  <c r="N1982" i="1" s="1"/>
  <c r="I1983" i="1"/>
  <c r="Z2033" i="1"/>
  <c r="C2033" i="1"/>
  <c r="U1981" i="1"/>
  <c r="W1981" i="1" s="1"/>
  <c r="T2355" i="1"/>
  <c r="A2034" i="1"/>
  <c r="Q2034" i="1" s="1"/>
  <c r="H2033" i="1"/>
  <c r="R2034" i="1" l="1"/>
  <c r="S2033" i="1"/>
  <c r="X1979" i="1"/>
  <c r="F1981" i="1"/>
  <c r="P1980" i="1"/>
  <c r="B1978" i="1"/>
  <c r="G1981" i="1"/>
  <c r="L1981" i="1"/>
  <c r="O1981" i="1" s="1"/>
  <c r="D1982" i="1"/>
  <c r="T2356" i="1"/>
  <c r="U1982" i="1"/>
  <c r="W1982" i="1" s="1"/>
  <c r="A2035" i="1"/>
  <c r="Q2035" i="1" s="1"/>
  <c r="H2034" i="1"/>
  <c r="Z2034" i="1"/>
  <c r="C2034" i="1"/>
  <c r="M1983" i="1"/>
  <c r="N1983" i="1" s="1"/>
  <c r="J1983" i="1"/>
  <c r="K1983" i="1" s="1"/>
  <c r="E1983" i="1" s="1"/>
  <c r="I1984" i="1"/>
  <c r="R2035" i="1" l="1"/>
  <c r="S2034" i="1"/>
  <c r="X1980" i="1"/>
  <c r="F1982" i="1"/>
  <c r="P1981" i="1"/>
  <c r="B1979" i="1"/>
  <c r="L1982" i="1"/>
  <c r="O1982" i="1" s="1"/>
  <c r="D1983" i="1"/>
  <c r="G1982" i="1"/>
  <c r="C2035" i="1"/>
  <c r="Z2035" i="1"/>
  <c r="J1984" i="1"/>
  <c r="K1984" i="1" s="1"/>
  <c r="E1984" i="1" s="1"/>
  <c r="M1984" i="1"/>
  <c r="N1984" i="1" s="1"/>
  <c r="I1985" i="1"/>
  <c r="A2036" i="1"/>
  <c r="Q2036" i="1" s="1"/>
  <c r="H2035" i="1"/>
  <c r="U1983" i="1"/>
  <c r="W1983" i="1" s="1"/>
  <c r="T2357" i="1"/>
  <c r="R2036" i="1" l="1"/>
  <c r="S2035" i="1"/>
  <c r="X1981" i="1"/>
  <c r="F1983" i="1"/>
  <c r="P1982" i="1"/>
  <c r="B1980" i="1"/>
  <c r="L1983" i="1"/>
  <c r="O1983" i="1" s="1"/>
  <c r="D1984" i="1"/>
  <c r="G1983" i="1"/>
  <c r="Z2036" i="1"/>
  <c r="C2036" i="1"/>
  <c r="H2036" i="1"/>
  <c r="A2037" i="1"/>
  <c r="Q2037" i="1" s="1"/>
  <c r="J1985" i="1"/>
  <c r="K1985" i="1" s="1"/>
  <c r="E1985" i="1" s="1"/>
  <c r="M1985" i="1"/>
  <c r="N1985" i="1" s="1"/>
  <c r="I1986" i="1"/>
  <c r="T2358" i="1"/>
  <c r="U1984" i="1"/>
  <c r="W1984" i="1" s="1"/>
  <c r="R2037" i="1" l="1"/>
  <c r="S2036" i="1"/>
  <c r="X1982" i="1"/>
  <c r="F1984" i="1"/>
  <c r="P1983" i="1"/>
  <c r="B1981" i="1"/>
  <c r="L1984" i="1"/>
  <c r="O1984" i="1" s="1"/>
  <c r="D1985" i="1"/>
  <c r="G1984" i="1"/>
  <c r="U1985" i="1"/>
  <c r="W1985" i="1" s="1"/>
  <c r="Z2037" i="1"/>
  <c r="C2037" i="1"/>
  <c r="T2359" i="1"/>
  <c r="A2038" i="1"/>
  <c r="Q2038" i="1" s="1"/>
  <c r="H2037" i="1"/>
  <c r="J1986" i="1"/>
  <c r="K1986" i="1" s="1"/>
  <c r="E1986" i="1" s="1"/>
  <c r="M1986" i="1"/>
  <c r="N1986" i="1" s="1"/>
  <c r="I1987" i="1"/>
  <c r="R2038" i="1" l="1"/>
  <c r="S2037" i="1"/>
  <c r="X1983" i="1"/>
  <c r="F1985" i="1"/>
  <c r="P1984" i="1"/>
  <c r="B1982" i="1"/>
  <c r="L1985" i="1"/>
  <c r="O1985" i="1" s="1"/>
  <c r="G1985" i="1"/>
  <c r="D1986" i="1"/>
  <c r="U1986" i="1"/>
  <c r="W1986" i="1" s="1"/>
  <c r="T2360" i="1"/>
  <c r="M1987" i="1"/>
  <c r="N1987" i="1" s="1"/>
  <c r="J1987" i="1"/>
  <c r="K1987" i="1" s="1"/>
  <c r="E1987" i="1" s="1"/>
  <c r="I1988" i="1"/>
  <c r="Z2038" i="1"/>
  <c r="C2038" i="1"/>
  <c r="A2039" i="1"/>
  <c r="Q2039" i="1" s="1"/>
  <c r="H2038" i="1"/>
  <c r="R2039" i="1" l="1"/>
  <c r="S2038" i="1"/>
  <c r="X1984" i="1"/>
  <c r="F1986" i="1"/>
  <c r="P1985" i="1"/>
  <c r="B1983" i="1"/>
  <c r="L1986" i="1"/>
  <c r="O1986" i="1" s="1"/>
  <c r="D1987" i="1"/>
  <c r="G1986" i="1"/>
  <c r="Z2039" i="1"/>
  <c r="C2039" i="1"/>
  <c r="J1988" i="1"/>
  <c r="K1988" i="1" s="1"/>
  <c r="E1988" i="1" s="1"/>
  <c r="M1988" i="1"/>
  <c r="N1988" i="1" s="1"/>
  <c r="I1989" i="1"/>
  <c r="T2361" i="1"/>
  <c r="U1987" i="1"/>
  <c r="W1987" i="1" s="1"/>
  <c r="A2040" i="1"/>
  <c r="Q2040" i="1" s="1"/>
  <c r="H2039" i="1"/>
  <c r="R2040" i="1" l="1"/>
  <c r="S2039" i="1"/>
  <c r="X1985" i="1"/>
  <c r="F1987" i="1"/>
  <c r="P1986" i="1"/>
  <c r="B1984" i="1"/>
  <c r="L1987" i="1"/>
  <c r="O1987" i="1" s="1"/>
  <c r="D1988" i="1"/>
  <c r="G1987" i="1"/>
  <c r="H2040" i="1"/>
  <c r="A2041" i="1"/>
  <c r="Q2041" i="1" s="1"/>
  <c r="Z2040" i="1"/>
  <c r="C2040" i="1"/>
  <c r="T2362" i="1"/>
  <c r="U1988" i="1"/>
  <c r="W1988" i="1" s="1"/>
  <c r="J1989" i="1"/>
  <c r="K1989" i="1" s="1"/>
  <c r="E1989" i="1" s="1"/>
  <c r="M1989" i="1"/>
  <c r="N1989" i="1" s="1"/>
  <c r="I1990" i="1"/>
  <c r="R2041" i="1" l="1"/>
  <c r="S2040" i="1"/>
  <c r="X1986" i="1"/>
  <c r="F1988" i="1"/>
  <c r="P1987" i="1"/>
  <c r="B1985" i="1"/>
  <c r="D1989" i="1"/>
  <c r="G1988" i="1"/>
  <c r="L1988" i="1"/>
  <c r="O1988" i="1" s="1"/>
  <c r="Z2041" i="1"/>
  <c r="C2041" i="1"/>
  <c r="U1989" i="1"/>
  <c r="W1989" i="1" s="1"/>
  <c r="A2042" i="1"/>
  <c r="Q2042" i="1" s="1"/>
  <c r="H2041" i="1"/>
  <c r="J1990" i="1"/>
  <c r="M1990" i="1"/>
  <c r="N1990" i="1" s="1"/>
  <c r="I1991" i="1"/>
  <c r="T2363" i="1"/>
  <c r="R2042" i="1" l="1"/>
  <c r="S2041" i="1"/>
  <c r="K1990" i="1"/>
  <c r="U1990" i="1" s="1"/>
  <c r="X1987" i="1"/>
  <c r="P1988" i="1"/>
  <c r="F1989" i="1"/>
  <c r="B1986" i="1"/>
  <c r="L1989" i="1"/>
  <c r="O1989" i="1" s="1"/>
  <c r="G1989" i="1"/>
  <c r="Z2042" i="1"/>
  <c r="C2042" i="1"/>
  <c r="T2364" i="1"/>
  <c r="J1991" i="1"/>
  <c r="I1992" i="1"/>
  <c r="A2043" i="1"/>
  <c r="Q2043" i="1" s="1"/>
  <c r="H2042" i="1"/>
  <c r="R2043" i="1" l="1"/>
  <c r="S2042" i="1"/>
  <c r="W1990" i="1"/>
  <c r="K1991" i="1"/>
  <c r="E1990" i="1"/>
  <c r="X1988" i="1"/>
  <c r="P1989" i="1"/>
  <c r="B1987" i="1"/>
  <c r="C2043" i="1"/>
  <c r="Z2043" i="1"/>
  <c r="J1992" i="1"/>
  <c r="I1993" i="1"/>
  <c r="T2365" i="1"/>
  <c r="A2044" i="1"/>
  <c r="Q2044" i="1" s="1"/>
  <c r="H2043" i="1"/>
  <c r="R2044" i="1" l="1"/>
  <c r="S2043" i="1"/>
  <c r="D1990" i="1"/>
  <c r="E1991" i="1"/>
  <c r="U1991" i="1"/>
  <c r="K1992" i="1"/>
  <c r="X1989" i="1"/>
  <c r="B1988" i="1"/>
  <c r="H2044" i="1"/>
  <c r="A2045" i="1"/>
  <c r="Q2045" i="1" s="1"/>
  <c r="T2366" i="1"/>
  <c r="J1993" i="1"/>
  <c r="I1994" i="1"/>
  <c r="Z2044" i="1"/>
  <c r="C2044" i="1"/>
  <c r="R2045" i="1" l="1"/>
  <c r="S2044" i="1"/>
  <c r="E1992" i="1"/>
  <c r="U1992" i="1"/>
  <c r="W1991" i="1"/>
  <c r="D1991" i="1"/>
  <c r="K1993" i="1"/>
  <c r="L1990" i="1"/>
  <c r="G1990" i="1"/>
  <c r="F1990" i="1"/>
  <c r="B1989" i="1"/>
  <c r="A2046" i="1"/>
  <c r="Q2046" i="1" s="1"/>
  <c r="H2045" i="1"/>
  <c r="J1994" i="1"/>
  <c r="I1995" i="1"/>
  <c r="T2367" i="1"/>
  <c r="Z2045" i="1"/>
  <c r="C2045" i="1"/>
  <c r="R2046" i="1" l="1"/>
  <c r="S2045" i="1"/>
  <c r="G1991" i="1"/>
  <c r="F1991" i="1"/>
  <c r="O1990" i="1"/>
  <c r="M1991" i="1"/>
  <c r="W1992" i="1"/>
  <c r="L1991" i="1"/>
  <c r="E1993" i="1"/>
  <c r="K1994" i="1"/>
  <c r="U1993" i="1"/>
  <c r="D1992" i="1"/>
  <c r="T2368" i="1"/>
  <c r="A2047" i="1"/>
  <c r="Q2047" i="1" s="1"/>
  <c r="H2046" i="1"/>
  <c r="J1995" i="1"/>
  <c r="I1996" i="1"/>
  <c r="Z2046" i="1"/>
  <c r="C2046" i="1"/>
  <c r="R2047" i="1" l="1"/>
  <c r="S2046" i="1"/>
  <c r="L1992" i="1"/>
  <c r="F1992" i="1"/>
  <c r="G1992" i="1"/>
  <c r="W1993" i="1"/>
  <c r="N1991" i="1"/>
  <c r="O1991" i="1" s="1"/>
  <c r="M1992" i="1"/>
  <c r="P1990" i="1"/>
  <c r="E1994" i="1"/>
  <c r="K1995" i="1"/>
  <c r="U1994" i="1"/>
  <c r="D1993" i="1"/>
  <c r="Z2047" i="1"/>
  <c r="C2047" i="1"/>
  <c r="T2369" i="1"/>
  <c r="A2048" i="1"/>
  <c r="Q2048" i="1" s="1"/>
  <c r="H2047" i="1"/>
  <c r="J1996" i="1"/>
  <c r="I1997" i="1"/>
  <c r="R2048" i="1" l="1"/>
  <c r="S2047" i="1"/>
  <c r="P1991" i="1"/>
  <c r="E1995" i="1"/>
  <c r="K1996" i="1"/>
  <c r="W1994" i="1"/>
  <c r="D1994" i="1"/>
  <c r="L1993" i="1"/>
  <c r="F1993" i="1"/>
  <c r="G1993" i="1"/>
  <c r="X1990" i="1"/>
  <c r="N1992" i="1"/>
  <c r="O1992" i="1" s="1"/>
  <c r="M1993" i="1"/>
  <c r="U1995" i="1"/>
  <c r="A2049" i="1"/>
  <c r="Q2049" i="1" s="1"/>
  <c r="H2048" i="1"/>
  <c r="Z2048" i="1"/>
  <c r="C2048" i="1"/>
  <c r="T2370" i="1"/>
  <c r="J1997" i="1"/>
  <c r="I1998" i="1"/>
  <c r="U1996" i="1" l="1"/>
  <c r="W1996" i="1" s="1"/>
  <c r="R2049" i="1"/>
  <c r="S2048" i="1"/>
  <c r="P1992" i="1"/>
  <c r="E1996" i="1"/>
  <c r="D1995" i="1"/>
  <c r="L1995" i="1" s="1"/>
  <c r="K1997" i="1"/>
  <c r="U1997" i="1" s="1"/>
  <c r="W1995" i="1"/>
  <c r="N1993" i="1"/>
  <c r="O1993" i="1" s="1"/>
  <c r="M1994" i="1"/>
  <c r="G1994" i="1"/>
  <c r="F1994" i="1"/>
  <c r="L1994" i="1"/>
  <c r="X1991" i="1"/>
  <c r="B1990" i="1"/>
  <c r="T2371" i="1"/>
  <c r="C2049" i="1"/>
  <c r="Z2049" i="1"/>
  <c r="A2050" i="1"/>
  <c r="Q2050" i="1" s="1"/>
  <c r="H2049" i="1"/>
  <c r="J1998" i="1"/>
  <c r="I1999" i="1"/>
  <c r="R2050" i="1" l="1"/>
  <c r="S2049" i="1"/>
  <c r="P1993" i="1"/>
  <c r="W1997" i="1"/>
  <c r="N1994" i="1"/>
  <c r="O1994" i="1" s="1"/>
  <c r="M1995" i="1"/>
  <c r="B1991" i="1"/>
  <c r="D1996" i="1"/>
  <c r="K1998" i="1"/>
  <c r="X1992" i="1"/>
  <c r="E1997" i="1"/>
  <c r="G1995" i="1"/>
  <c r="F1995" i="1"/>
  <c r="H2050" i="1"/>
  <c r="A2051" i="1"/>
  <c r="Q2051" i="1" s="1"/>
  <c r="T2372" i="1"/>
  <c r="J1999" i="1"/>
  <c r="I2000" i="1"/>
  <c r="Z2050" i="1"/>
  <c r="C2050" i="1"/>
  <c r="R2051" i="1" l="1"/>
  <c r="S2050" i="1"/>
  <c r="P1994" i="1"/>
  <c r="N1995" i="1"/>
  <c r="O1995" i="1" s="1"/>
  <c r="M1996" i="1"/>
  <c r="B1992" i="1"/>
  <c r="E1998" i="1"/>
  <c r="K1999" i="1"/>
  <c r="U1999" i="1" s="1"/>
  <c r="G1996" i="1"/>
  <c r="L1996" i="1"/>
  <c r="F1996" i="1"/>
  <c r="X1993" i="1"/>
  <c r="U1998" i="1"/>
  <c r="D1997" i="1"/>
  <c r="J2000" i="1"/>
  <c r="I2001" i="1"/>
  <c r="Z2051" i="1"/>
  <c r="C2051" i="1"/>
  <c r="T2373" i="1"/>
  <c r="A2052" i="1"/>
  <c r="Q2052" i="1" s="1"/>
  <c r="H2051" i="1"/>
  <c r="R2052" i="1" l="1"/>
  <c r="S2051" i="1"/>
  <c r="W1999" i="1"/>
  <c r="B1993" i="1"/>
  <c r="D1998" i="1"/>
  <c r="N1996" i="1"/>
  <c r="N1997" i="1" s="1"/>
  <c r="N1998" i="1" s="1"/>
  <c r="N1999" i="1" s="1"/>
  <c r="N2000" i="1" s="1"/>
  <c r="M1997" i="1"/>
  <c r="M1998" i="1" s="1"/>
  <c r="M1999" i="1" s="1"/>
  <c r="M2000" i="1" s="1"/>
  <c r="M2001" i="1" s="1"/>
  <c r="W1998" i="1"/>
  <c r="K2000" i="1"/>
  <c r="U2000" i="1" s="1"/>
  <c r="P1995" i="1"/>
  <c r="L1997" i="1"/>
  <c r="G1997" i="1"/>
  <c r="F1997" i="1"/>
  <c r="E1999" i="1"/>
  <c r="X1994" i="1"/>
  <c r="Z2052" i="1"/>
  <c r="C2052" i="1"/>
  <c r="A2053" i="1"/>
  <c r="Q2053" i="1" s="1"/>
  <c r="H2052" i="1"/>
  <c r="J2001" i="1"/>
  <c r="I2002" i="1"/>
  <c r="T2374" i="1"/>
  <c r="S2052" i="1" l="1"/>
  <c r="R2053" i="1"/>
  <c r="O1996" i="1"/>
  <c r="P1996" i="1" s="1"/>
  <c r="O1997" i="1"/>
  <c r="P1997" i="1" s="1"/>
  <c r="W2000" i="1"/>
  <c r="B1994" i="1"/>
  <c r="X1995" i="1"/>
  <c r="F1998" i="1"/>
  <c r="L1998" i="1"/>
  <c r="O1998" i="1" s="1"/>
  <c r="P1998" i="1" s="1"/>
  <c r="G1998" i="1"/>
  <c r="E2000" i="1"/>
  <c r="D1999" i="1"/>
  <c r="K2001" i="1"/>
  <c r="U2001" i="1" s="1"/>
  <c r="N2001" i="1"/>
  <c r="C2053" i="1"/>
  <c r="Z2053" i="1"/>
  <c r="T2375" i="1"/>
  <c r="J2002" i="1"/>
  <c r="M2002" i="1"/>
  <c r="I2003" i="1"/>
  <c r="A2054" i="1"/>
  <c r="Q2054" i="1" s="1"/>
  <c r="H2053" i="1"/>
  <c r="R2054" i="1" l="1"/>
  <c r="S2053" i="1"/>
  <c r="N2002" i="1"/>
  <c r="W2001" i="1"/>
  <c r="K2002" i="1"/>
  <c r="U2002" i="1" s="1"/>
  <c r="F1999" i="1"/>
  <c r="B1995" i="1"/>
  <c r="D2000" i="1"/>
  <c r="X1996" i="1"/>
  <c r="X1997" i="1"/>
  <c r="L1999" i="1"/>
  <c r="O1999" i="1" s="1"/>
  <c r="E2001" i="1"/>
  <c r="G1999" i="1"/>
  <c r="X1998" i="1"/>
  <c r="Z2054" i="1"/>
  <c r="C2054" i="1"/>
  <c r="H2054" i="1"/>
  <c r="A2055" i="1"/>
  <c r="Q2055" i="1" s="1"/>
  <c r="M2003" i="1"/>
  <c r="J2003" i="1"/>
  <c r="I2004" i="1"/>
  <c r="T2376" i="1"/>
  <c r="R2055" i="1" l="1"/>
  <c r="S2054" i="1"/>
  <c r="N2003" i="1"/>
  <c r="W2002" i="1"/>
  <c r="P1999" i="1"/>
  <c r="B1997" i="1"/>
  <c r="K2003" i="1"/>
  <c r="B1996" i="1"/>
  <c r="E2002" i="1"/>
  <c r="G2000" i="1"/>
  <c r="L2000" i="1"/>
  <c r="O2000" i="1" s="1"/>
  <c r="F2000" i="1"/>
  <c r="D2001" i="1"/>
  <c r="B1998" i="1"/>
  <c r="T2377" i="1"/>
  <c r="J2004" i="1"/>
  <c r="M2004" i="1"/>
  <c r="I2005" i="1"/>
  <c r="A2056" i="1"/>
  <c r="Q2056" i="1" s="1"/>
  <c r="H2055" i="1"/>
  <c r="Z2055" i="1"/>
  <c r="C2055" i="1"/>
  <c r="R2056" i="1" l="1"/>
  <c r="S2055" i="1"/>
  <c r="N2004" i="1"/>
  <c r="N2005" i="1" s="1"/>
  <c r="E2003" i="1"/>
  <c r="P2000" i="1"/>
  <c r="K2004" i="1"/>
  <c r="X1999" i="1"/>
  <c r="U2003" i="1"/>
  <c r="D2002" i="1"/>
  <c r="L2001" i="1"/>
  <c r="O2001" i="1" s="1"/>
  <c r="G2001" i="1"/>
  <c r="F2001" i="1"/>
  <c r="Z2056" i="1"/>
  <c r="C2056" i="1"/>
  <c r="A2057" i="1"/>
  <c r="Q2057" i="1" s="1"/>
  <c r="H2056" i="1"/>
  <c r="J2005" i="1"/>
  <c r="M2005" i="1"/>
  <c r="I2006" i="1"/>
  <c r="T2378" i="1"/>
  <c r="R2057" i="1" l="1"/>
  <c r="S2056" i="1"/>
  <c r="B1999" i="1"/>
  <c r="E2004" i="1"/>
  <c r="G2002" i="1"/>
  <c r="F2002" i="1"/>
  <c r="L2002" i="1"/>
  <c r="O2002" i="1" s="1"/>
  <c r="X2000" i="1"/>
  <c r="P2001" i="1"/>
  <c r="U2004" i="1"/>
  <c r="K2005" i="1"/>
  <c r="W2003" i="1"/>
  <c r="D2003" i="1"/>
  <c r="C2057" i="1"/>
  <c r="Z2057" i="1"/>
  <c r="J2006" i="1"/>
  <c r="M2006" i="1"/>
  <c r="N2006" i="1" s="1"/>
  <c r="I2007" i="1"/>
  <c r="A2058" i="1"/>
  <c r="Q2058" i="1" s="1"/>
  <c r="H2057" i="1"/>
  <c r="T2379" i="1"/>
  <c r="R2058" i="1" l="1"/>
  <c r="S2057" i="1"/>
  <c r="P2002" i="1"/>
  <c r="E2005" i="1"/>
  <c r="X2001" i="1"/>
  <c r="B2001" i="1" s="1"/>
  <c r="G2003" i="1"/>
  <c r="F2003" i="1"/>
  <c r="L2003" i="1"/>
  <c r="O2003" i="1" s="1"/>
  <c r="D2004" i="1"/>
  <c r="W2004" i="1"/>
  <c r="U2005" i="1"/>
  <c r="K2006" i="1"/>
  <c r="B2000" i="1"/>
  <c r="T2380" i="1"/>
  <c r="Z2058" i="1"/>
  <c r="C2058" i="1"/>
  <c r="H2058" i="1"/>
  <c r="A2059" i="1"/>
  <c r="Q2059" i="1" s="1"/>
  <c r="J2007" i="1"/>
  <c r="M2007" i="1"/>
  <c r="N2007" i="1" s="1"/>
  <c r="I2008" i="1"/>
  <c r="U2006" i="1" l="1"/>
  <c r="W2006" i="1" s="1"/>
  <c r="R2059" i="1"/>
  <c r="S2058" i="1"/>
  <c r="W2005" i="1"/>
  <c r="K2007" i="1"/>
  <c r="G2004" i="1"/>
  <c r="L2004" i="1"/>
  <c r="O2004" i="1" s="1"/>
  <c r="F2004" i="1"/>
  <c r="D2005" i="1"/>
  <c r="P2003" i="1"/>
  <c r="E2006" i="1"/>
  <c r="X2002" i="1"/>
  <c r="J2008" i="1"/>
  <c r="M2008" i="1"/>
  <c r="N2008" i="1" s="1"/>
  <c r="I2009" i="1"/>
  <c r="Z2059" i="1"/>
  <c r="C2059" i="1"/>
  <c r="A2060" i="1"/>
  <c r="Q2060" i="1" s="1"/>
  <c r="H2059" i="1"/>
  <c r="T2381" i="1"/>
  <c r="R2060" i="1" l="1"/>
  <c r="S2059" i="1"/>
  <c r="D2006" i="1"/>
  <c r="L2006" i="1" s="1"/>
  <c r="O2006" i="1" s="1"/>
  <c r="P2006" i="1" s="1"/>
  <c r="X2003" i="1"/>
  <c r="B2003" i="1" s="1"/>
  <c r="E2007" i="1"/>
  <c r="L2005" i="1"/>
  <c r="O2005" i="1" s="1"/>
  <c r="F2005" i="1"/>
  <c r="G2005" i="1"/>
  <c r="K2008" i="1"/>
  <c r="U2007" i="1"/>
  <c r="B2002" i="1"/>
  <c r="P2004" i="1"/>
  <c r="M2009" i="1"/>
  <c r="N2009" i="1" s="1"/>
  <c r="J2009" i="1"/>
  <c r="I2010" i="1"/>
  <c r="Z2060" i="1"/>
  <c r="C2060" i="1"/>
  <c r="A2061" i="1"/>
  <c r="Q2061" i="1" s="1"/>
  <c r="H2060" i="1"/>
  <c r="T2382" i="1"/>
  <c r="G2006" i="1" l="1"/>
  <c r="R2061" i="1"/>
  <c r="S2060" i="1"/>
  <c r="P2005" i="1"/>
  <c r="D2007" i="1"/>
  <c r="W2007" i="1"/>
  <c r="X2004" i="1"/>
  <c r="E2008" i="1"/>
  <c r="F2006" i="1"/>
  <c r="U2008" i="1"/>
  <c r="K2009" i="1"/>
  <c r="X2006" i="1"/>
  <c r="A2062" i="1"/>
  <c r="Q2062" i="1" s="1"/>
  <c r="H2061" i="1"/>
  <c r="T2383" i="1"/>
  <c r="C2061" i="1"/>
  <c r="Z2061" i="1"/>
  <c r="J2010" i="1"/>
  <c r="M2010" i="1"/>
  <c r="N2010" i="1" s="1"/>
  <c r="I2011" i="1"/>
  <c r="R2062" i="1" l="1"/>
  <c r="S2061" i="1"/>
  <c r="B2004" i="1"/>
  <c r="E2009" i="1"/>
  <c r="K2010" i="1"/>
  <c r="U2009" i="1"/>
  <c r="W2008" i="1"/>
  <c r="F2007" i="1"/>
  <c r="L2007" i="1"/>
  <c r="O2007" i="1" s="1"/>
  <c r="G2007" i="1"/>
  <c r="D2008" i="1"/>
  <c r="G2008" i="1" s="1"/>
  <c r="X2005" i="1"/>
  <c r="B2006" i="1"/>
  <c r="Z2062" i="1"/>
  <c r="C2062" i="1"/>
  <c r="H2062" i="1"/>
  <c r="A2063" i="1"/>
  <c r="Q2063" i="1" s="1"/>
  <c r="J2011" i="1"/>
  <c r="M2011" i="1"/>
  <c r="N2011" i="1" s="1"/>
  <c r="I2012" i="1"/>
  <c r="T2384" i="1"/>
  <c r="R2063" i="1" l="1"/>
  <c r="S2062" i="1"/>
  <c r="E2010" i="1"/>
  <c r="P2007" i="1"/>
  <c r="D2009" i="1"/>
  <c r="K2011" i="1"/>
  <c r="U2010" i="1"/>
  <c r="B2005" i="1"/>
  <c r="F2008" i="1"/>
  <c r="W2009" i="1"/>
  <c r="L2008" i="1"/>
  <c r="O2008" i="1" s="1"/>
  <c r="Z2063" i="1"/>
  <c r="C2063" i="1"/>
  <c r="A2064" i="1"/>
  <c r="Q2064" i="1" s="1"/>
  <c r="H2063" i="1"/>
  <c r="J2012" i="1"/>
  <c r="M2012" i="1"/>
  <c r="N2012" i="1" s="1"/>
  <c r="I2013" i="1"/>
  <c r="T2385" i="1"/>
  <c r="R2064" i="1" l="1"/>
  <c r="S2063" i="1"/>
  <c r="P2008" i="1"/>
  <c r="E2011" i="1"/>
  <c r="L2009" i="1"/>
  <c r="O2009" i="1" s="1"/>
  <c r="G2009" i="1"/>
  <c r="F2009" i="1"/>
  <c r="K2012" i="1"/>
  <c r="U2012" i="1" s="1"/>
  <c r="X2007" i="1"/>
  <c r="U2011" i="1"/>
  <c r="W2010" i="1"/>
  <c r="D2010" i="1"/>
  <c r="T2386" i="1"/>
  <c r="M2013" i="1"/>
  <c r="N2013" i="1" s="1"/>
  <c r="J2013" i="1"/>
  <c r="I2014" i="1"/>
  <c r="Z2064" i="1"/>
  <c r="C2064" i="1"/>
  <c r="A2065" i="1"/>
  <c r="Q2065" i="1" s="1"/>
  <c r="H2064" i="1"/>
  <c r="R2065" i="1" l="1"/>
  <c r="S2064" i="1"/>
  <c r="W2012" i="1"/>
  <c r="K2013" i="1"/>
  <c r="U2013" i="1" s="1"/>
  <c r="P2009" i="1"/>
  <c r="W2011" i="1"/>
  <c r="B2007" i="1"/>
  <c r="L2010" i="1"/>
  <c r="O2010" i="1" s="1"/>
  <c r="F2010" i="1"/>
  <c r="G2010" i="1"/>
  <c r="D2011" i="1"/>
  <c r="E2012" i="1"/>
  <c r="X2008" i="1"/>
  <c r="Z2065" i="1"/>
  <c r="C2065" i="1"/>
  <c r="A2066" i="1"/>
  <c r="Q2066" i="1" s="1"/>
  <c r="H2065" i="1"/>
  <c r="J2014" i="1"/>
  <c r="M2014" i="1"/>
  <c r="N2014" i="1" s="1"/>
  <c r="I2015" i="1"/>
  <c r="T2387" i="1"/>
  <c r="R2066" i="1" l="1"/>
  <c r="S2065" i="1"/>
  <c r="W2013" i="1"/>
  <c r="L2011" i="1"/>
  <c r="O2011" i="1" s="1"/>
  <c r="G2011" i="1"/>
  <c r="F2011" i="1"/>
  <c r="X2009" i="1"/>
  <c r="E2013" i="1"/>
  <c r="P2010" i="1"/>
  <c r="B2008" i="1"/>
  <c r="K2014" i="1"/>
  <c r="D2012" i="1"/>
  <c r="J2015" i="1"/>
  <c r="M2015" i="1"/>
  <c r="N2015" i="1" s="1"/>
  <c r="I2016" i="1"/>
  <c r="Z2066" i="1"/>
  <c r="C2066" i="1"/>
  <c r="H2066" i="1"/>
  <c r="A2067" i="1"/>
  <c r="Q2067" i="1" s="1"/>
  <c r="T2388" i="1"/>
  <c r="R2067" i="1" l="1"/>
  <c r="S2066" i="1"/>
  <c r="E2014" i="1"/>
  <c r="B2009" i="1"/>
  <c r="U2014" i="1"/>
  <c r="X2010" i="1"/>
  <c r="P2011" i="1"/>
  <c r="G2012" i="1"/>
  <c r="L2012" i="1"/>
  <c r="O2012" i="1" s="1"/>
  <c r="F2012" i="1"/>
  <c r="K2015" i="1"/>
  <c r="D2013" i="1"/>
  <c r="Z2067" i="1"/>
  <c r="C2067" i="1"/>
  <c r="J2016" i="1"/>
  <c r="M2016" i="1"/>
  <c r="N2016" i="1" s="1"/>
  <c r="I2017" i="1"/>
  <c r="T2389" i="1"/>
  <c r="A2068" i="1"/>
  <c r="Q2068" i="1" s="1"/>
  <c r="H2067" i="1"/>
  <c r="R2068" i="1" l="1"/>
  <c r="S2067" i="1"/>
  <c r="B2010" i="1"/>
  <c r="X2011" i="1"/>
  <c r="B2011" i="1" s="1"/>
  <c r="E2015" i="1"/>
  <c r="U2015" i="1"/>
  <c r="W2014" i="1"/>
  <c r="K2016" i="1"/>
  <c r="P2012" i="1"/>
  <c r="L2013" i="1"/>
  <c r="O2013" i="1" s="1"/>
  <c r="F2013" i="1"/>
  <c r="G2013" i="1"/>
  <c r="D2014" i="1"/>
  <c r="Z2068" i="1"/>
  <c r="C2068" i="1"/>
  <c r="T2390" i="1"/>
  <c r="M2017" i="1"/>
  <c r="N2017" i="1" s="1"/>
  <c r="J2017" i="1"/>
  <c r="I2018" i="1"/>
  <c r="A2069" i="1"/>
  <c r="Q2069" i="1" s="1"/>
  <c r="H2068" i="1"/>
  <c r="R2069" i="1" l="1"/>
  <c r="S2068" i="1"/>
  <c r="E2016" i="1"/>
  <c r="W2015" i="1"/>
  <c r="P2013" i="1"/>
  <c r="X2012" i="1"/>
  <c r="D2015" i="1"/>
  <c r="U2016" i="1"/>
  <c r="K2017" i="1"/>
  <c r="L2014" i="1"/>
  <c r="O2014" i="1" s="1"/>
  <c r="F2014" i="1"/>
  <c r="G2014" i="1"/>
  <c r="C2069" i="1"/>
  <c r="Z2069" i="1"/>
  <c r="A2070" i="1"/>
  <c r="Q2070" i="1" s="1"/>
  <c r="H2069" i="1"/>
  <c r="J2018" i="1"/>
  <c r="M2018" i="1"/>
  <c r="N2018" i="1" s="1"/>
  <c r="I2019" i="1"/>
  <c r="T2391" i="1"/>
  <c r="R2070" i="1" l="1"/>
  <c r="S2069" i="1"/>
  <c r="B2012" i="1"/>
  <c r="P2014" i="1"/>
  <c r="K2018" i="1"/>
  <c r="X2013" i="1"/>
  <c r="E2017" i="1"/>
  <c r="W2016" i="1"/>
  <c r="G2015" i="1"/>
  <c r="L2015" i="1"/>
  <c r="O2015" i="1" s="1"/>
  <c r="F2015" i="1"/>
  <c r="U2017" i="1"/>
  <c r="D2016" i="1"/>
  <c r="T2392" i="1"/>
  <c r="J2019" i="1"/>
  <c r="M2019" i="1"/>
  <c r="N2019" i="1" s="1"/>
  <c r="I2020" i="1"/>
  <c r="Z2070" i="1"/>
  <c r="C2070" i="1"/>
  <c r="H2070" i="1"/>
  <c r="A2071" i="1"/>
  <c r="Q2071" i="1" s="1"/>
  <c r="R2071" i="1" l="1"/>
  <c r="S2070" i="1"/>
  <c r="B2013" i="1"/>
  <c r="P2015" i="1"/>
  <c r="E2018" i="1"/>
  <c r="X2014" i="1"/>
  <c r="U2018" i="1"/>
  <c r="L2016" i="1"/>
  <c r="O2016" i="1" s="1"/>
  <c r="F2016" i="1"/>
  <c r="G2016" i="1"/>
  <c r="K2019" i="1"/>
  <c r="W2017" i="1"/>
  <c r="D2017" i="1"/>
  <c r="Z2071" i="1"/>
  <c r="C2071" i="1"/>
  <c r="T2393" i="1"/>
  <c r="A2072" i="1"/>
  <c r="Q2072" i="1" s="1"/>
  <c r="H2071" i="1"/>
  <c r="J2020" i="1"/>
  <c r="M2020" i="1"/>
  <c r="N2020" i="1" s="1"/>
  <c r="I2021" i="1"/>
  <c r="R2072" i="1" l="1"/>
  <c r="S2071" i="1"/>
  <c r="B2014" i="1"/>
  <c r="E2019" i="1"/>
  <c r="D2018" i="1"/>
  <c r="G2017" i="1"/>
  <c r="F2017" i="1"/>
  <c r="L2017" i="1"/>
  <c r="O2017" i="1" s="1"/>
  <c r="X2015" i="1"/>
  <c r="P2016" i="1"/>
  <c r="K2020" i="1"/>
  <c r="U2019" i="1"/>
  <c r="W2018" i="1"/>
  <c r="M2021" i="1"/>
  <c r="N2021" i="1" s="1"/>
  <c r="J2021" i="1"/>
  <c r="I2022" i="1"/>
  <c r="T2394" i="1"/>
  <c r="Z2072" i="1"/>
  <c r="C2072" i="1"/>
  <c r="A2073" i="1"/>
  <c r="Q2073" i="1" s="1"/>
  <c r="H2072" i="1"/>
  <c r="R2073" i="1" l="1"/>
  <c r="S2072" i="1"/>
  <c r="E2020" i="1"/>
  <c r="X2016" i="1"/>
  <c r="B2016" i="1" s="1"/>
  <c r="F2018" i="1"/>
  <c r="G2018" i="1"/>
  <c r="L2018" i="1"/>
  <c r="O2018" i="1" s="1"/>
  <c r="U2020" i="1"/>
  <c r="B2015" i="1"/>
  <c r="D2019" i="1"/>
  <c r="W2019" i="1"/>
  <c r="K2021" i="1"/>
  <c r="P2017" i="1"/>
  <c r="J2022" i="1"/>
  <c r="M2022" i="1"/>
  <c r="N2022" i="1" s="1"/>
  <c r="I2023" i="1"/>
  <c r="C2073" i="1"/>
  <c r="Z2073" i="1"/>
  <c r="T2395" i="1"/>
  <c r="A2074" i="1"/>
  <c r="Q2074" i="1" s="1"/>
  <c r="H2073" i="1"/>
  <c r="R2074" i="1" l="1"/>
  <c r="S2073" i="1"/>
  <c r="U2021" i="1"/>
  <c r="P2018" i="1"/>
  <c r="L2019" i="1"/>
  <c r="O2019" i="1" s="1"/>
  <c r="G2019" i="1"/>
  <c r="F2019" i="1"/>
  <c r="K2022" i="1"/>
  <c r="X2017" i="1"/>
  <c r="B2017" i="1" s="1"/>
  <c r="E2021" i="1"/>
  <c r="W2020" i="1"/>
  <c r="D2020" i="1"/>
  <c r="T2396" i="1"/>
  <c r="J2023" i="1"/>
  <c r="M2023" i="1"/>
  <c r="N2023" i="1" s="1"/>
  <c r="I2024" i="1"/>
  <c r="Z2074" i="1"/>
  <c r="C2074" i="1"/>
  <c r="H2074" i="1"/>
  <c r="A2075" i="1"/>
  <c r="Q2075" i="1" s="1"/>
  <c r="R2075" i="1" l="1"/>
  <c r="S2074" i="1"/>
  <c r="W2021" i="1"/>
  <c r="K2023" i="1"/>
  <c r="U2022" i="1"/>
  <c r="W2022" i="1" s="1"/>
  <c r="D2021" i="1"/>
  <c r="P2019" i="1"/>
  <c r="F2020" i="1"/>
  <c r="L2020" i="1"/>
  <c r="O2020" i="1" s="1"/>
  <c r="G2020" i="1"/>
  <c r="X2018" i="1"/>
  <c r="E2022" i="1"/>
  <c r="Z2075" i="1"/>
  <c r="C2075" i="1"/>
  <c r="A2076" i="1"/>
  <c r="Q2076" i="1" s="1"/>
  <c r="H2075" i="1"/>
  <c r="J2024" i="1"/>
  <c r="I2025" i="1"/>
  <c r="T2397" i="1"/>
  <c r="R2076" i="1" l="1"/>
  <c r="S2075" i="1"/>
  <c r="L2021" i="1"/>
  <c r="O2021" i="1" s="1"/>
  <c r="P2021" i="1" s="1"/>
  <c r="U2023" i="1"/>
  <c r="K2024" i="1"/>
  <c r="D2022" i="1"/>
  <c r="X2019" i="1"/>
  <c r="B2018" i="1"/>
  <c r="G2021" i="1"/>
  <c r="F2021" i="1"/>
  <c r="P2020" i="1"/>
  <c r="E2023" i="1"/>
  <c r="U2024" i="1"/>
  <c r="Z2076" i="1"/>
  <c r="C2076" i="1"/>
  <c r="A2077" i="1"/>
  <c r="Q2077" i="1" s="1"/>
  <c r="H2076" i="1"/>
  <c r="T2398" i="1"/>
  <c r="J2025" i="1"/>
  <c r="I2026" i="1"/>
  <c r="R2077" i="1" l="1"/>
  <c r="S2076" i="1"/>
  <c r="G2022" i="1"/>
  <c r="L2022" i="1"/>
  <c r="O2022" i="1" s="1"/>
  <c r="P2022" i="1" s="1"/>
  <c r="E2024" i="1"/>
  <c r="K2025" i="1"/>
  <c r="U2025" i="1" s="1"/>
  <c r="W2024" i="1"/>
  <c r="D2023" i="1"/>
  <c r="X2021" i="1"/>
  <c r="W2023" i="1"/>
  <c r="B2019" i="1"/>
  <c r="X2020" i="1"/>
  <c r="F2022" i="1"/>
  <c r="J2026" i="1"/>
  <c r="I2027" i="1"/>
  <c r="T2399" i="1"/>
  <c r="C2077" i="1"/>
  <c r="Z2077" i="1"/>
  <c r="A2078" i="1"/>
  <c r="Q2078" i="1" s="1"/>
  <c r="H2077" i="1"/>
  <c r="R2078" i="1" l="1"/>
  <c r="S2077" i="1"/>
  <c r="D2024" i="1"/>
  <c r="G2024" i="1" s="1"/>
  <c r="X2022" i="1"/>
  <c r="B2022" i="1" s="1"/>
  <c r="W2025" i="1"/>
  <c r="L2023" i="1"/>
  <c r="E2025" i="1"/>
  <c r="G2023" i="1"/>
  <c r="K2026" i="1"/>
  <c r="U2026" i="1" s="1"/>
  <c r="B2021" i="1"/>
  <c r="F2023" i="1"/>
  <c r="B2020" i="1"/>
  <c r="Z2078" i="1"/>
  <c r="C2078" i="1"/>
  <c r="T2400" i="1"/>
  <c r="H2078" i="1"/>
  <c r="A2079" i="1"/>
  <c r="Q2079" i="1" s="1"/>
  <c r="J2027" i="1"/>
  <c r="I2028" i="1"/>
  <c r="L2024" i="1" l="1"/>
  <c r="R2079" i="1"/>
  <c r="S2078" i="1"/>
  <c r="W2026" i="1"/>
  <c r="F2024" i="1"/>
  <c r="K2027" i="1"/>
  <c r="D2025" i="1"/>
  <c r="O2023" i="1"/>
  <c r="M2024" i="1"/>
  <c r="E2026" i="1"/>
  <c r="Z2079" i="1"/>
  <c r="C2079" i="1"/>
  <c r="T2401" i="1"/>
  <c r="J2028" i="1"/>
  <c r="I2029" i="1"/>
  <c r="A2080" i="1"/>
  <c r="Q2080" i="1" s="1"/>
  <c r="H2079" i="1"/>
  <c r="R2080" i="1" l="1"/>
  <c r="S2079" i="1"/>
  <c r="D2026" i="1"/>
  <c r="L2026" i="1" s="1"/>
  <c r="N2024" i="1"/>
  <c r="M2025" i="1"/>
  <c r="M2026" i="1" s="1"/>
  <c r="M2027" i="1" s="1"/>
  <c r="M2028" i="1" s="1"/>
  <c r="M2029" i="1" s="1"/>
  <c r="E2027" i="1"/>
  <c r="P2023" i="1"/>
  <c r="K2028" i="1"/>
  <c r="U2028" i="1" s="1"/>
  <c r="F2025" i="1"/>
  <c r="G2025" i="1"/>
  <c r="L2025" i="1"/>
  <c r="U2027" i="1"/>
  <c r="A2081" i="1"/>
  <c r="Q2081" i="1" s="1"/>
  <c r="H2080" i="1"/>
  <c r="Z2080" i="1"/>
  <c r="C2080" i="1"/>
  <c r="J2029" i="1"/>
  <c r="I2030" i="1"/>
  <c r="T2402" i="1"/>
  <c r="R2081" i="1" l="1"/>
  <c r="S2080" i="1"/>
  <c r="W2028" i="1"/>
  <c r="X2023" i="1"/>
  <c r="D2027" i="1"/>
  <c r="K2029" i="1"/>
  <c r="U2029" i="1" s="1"/>
  <c r="N2025" i="1"/>
  <c r="N2026" i="1" s="1"/>
  <c r="N2027" i="1" s="1"/>
  <c r="N2028" i="1" s="1"/>
  <c r="N2029" i="1" s="1"/>
  <c r="O2024" i="1"/>
  <c r="E2028" i="1"/>
  <c r="F2026" i="1"/>
  <c r="W2027" i="1"/>
  <c r="G2026" i="1"/>
  <c r="J2030" i="1"/>
  <c r="M2030" i="1"/>
  <c r="I2031" i="1"/>
  <c r="Z2081" i="1"/>
  <c r="C2081" i="1"/>
  <c r="T2403" i="1"/>
  <c r="A2082" i="1"/>
  <c r="Q2082" i="1" s="1"/>
  <c r="H2081" i="1"/>
  <c r="B2023" i="1" l="1"/>
  <c r="R2082" i="1"/>
  <c r="S2081" i="1"/>
  <c r="O2026" i="1"/>
  <c r="P2026" i="1" s="1"/>
  <c r="W2029" i="1"/>
  <c r="K2030" i="1"/>
  <c r="U2030" i="1" s="1"/>
  <c r="D2028" i="1"/>
  <c r="P2024" i="1"/>
  <c r="O2025" i="1"/>
  <c r="E2029" i="1"/>
  <c r="F2027" i="1"/>
  <c r="L2027" i="1"/>
  <c r="O2027" i="1" s="1"/>
  <c r="G2027" i="1"/>
  <c r="N2030" i="1"/>
  <c r="Z2082" i="1"/>
  <c r="C2082" i="1"/>
  <c r="T2404" i="1"/>
  <c r="J2031" i="1"/>
  <c r="M2031" i="1"/>
  <c r="I2032" i="1"/>
  <c r="H2082" i="1"/>
  <c r="A2083" i="1"/>
  <c r="Q2083" i="1" s="1"/>
  <c r="R2083" i="1" l="1"/>
  <c r="S2082" i="1"/>
  <c r="W2030" i="1"/>
  <c r="F2028" i="1"/>
  <c r="G2028" i="1"/>
  <c r="L2028" i="1"/>
  <c r="O2028" i="1" s="1"/>
  <c r="X2026" i="1"/>
  <c r="D2029" i="1"/>
  <c r="K2031" i="1"/>
  <c r="U2031" i="1" s="1"/>
  <c r="P2025" i="1"/>
  <c r="E2030" i="1"/>
  <c r="X2024" i="1"/>
  <c r="P2027" i="1"/>
  <c r="N2031" i="1"/>
  <c r="Z2083" i="1"/>
  <c r="C2083" i="1"/>
  <c r="J2032" i="1"/>
  <c r="M2032" i="1"/>
  <c r="I2033" i="1"/>
  <c r="A2084" i="1"/>
  <c r="Q2084" i="1" s="1"/>
  <c r="H2083" i="1"/>
  <c r="T2405" i="1"/>
  <c r="R2084" i="1" l="1"/>
  <c r="S2083" i="1"/>
  <c r="W2031" i="1"/>
  <c r="K2032" i="1"/>
  <c r="U2032" i="1" s="1"/>
  <c r="D2030" i="1"/>
  <c r="L2030" i="1" s="1"/>
  <c r="O2030" i="1" s="1"/>
  <c r="B2026" i="1"/>
  <c r="P2028" i="1"/>
  <c r="X2025" i="1"/>
  <c r="E2031" i="1"/>
  <c r="F2029" i="1"/>
  <c r="L2029" i="1"/>
  <c r="O2029" i="1" s="1"/>
  <c r="G2029" i="1"/>
  <c r="X2027" i="1"/>
  <c r="B2024" i="1"/>
  <c r="N2032" i="1"/>
  <c r="M2033" i="1"/>
  <c r="J2033" i="1"/>
  <c r="I2034" i="1"/>
  <c r="Z2084" i="1"/>
  <c r="C2084" i="1"/>
  <c r="T2406" i="1"/>
  <c r="A2085" i="1"/>
  <c r="Q2085" i="1" s="1"/>
  <c r="H2084" i="1"/>
  <c r="R2085" i="1" l="1"/>
  <c r="S2084" i="1"/>
  <c r="N2033" i="1"/>
  <c r="W2032" i="1"/>
  <c r="D2031" i="1"/>
  <c r="F2030" i="1"/>
  <c r="G2030" i="1"/>
  <c r="B2027" i="1"/>
  <c r="B2025" i="1"/>
  <c r="E2032" i="1"/>
  <c r="P2029" i="1"/>
  <c r="P2030" i="1"/>
  <c r="K2033" i="1"/>
  <c r="U2033" i="1" s="1"/>
  <c r="X2028" i="1"/>
  <c r="C2085" i="1"/>
  <c r="Z2085" i="1"/>
  <c r="A2086" i="1"/>
  <c r="Q2086" i="1" s="1"/>
  <c r="H2085" i="1"/>
  <c r="T2407" i="1"/>
  <c r="J2034" i="1"/>
  <c r="M2034" i="1"/>
  <c r="I2035" i="1"/>
  <c r="N2034" i="1" l="1"/>
  <c r="R2086" i="1"/>
  <c r="S2085" i="1"/>
  <c r="W2033" i="1"/>
  <c r="X2029" i="1"/>
  <c r="X2030" i="1"/>
  <c r="B2028" i="1"/>
  <c r="D2032" i="1"/>
  <c r="F2031" i="1"/>
  <c r="L2031" i="1"/>
  <c r="O2031" i="1" s="1"/>
  <c r="G2031" i="1"/>
  <c r="K2034" i="1"/>
  <c r="E2033" i="1"/>
  <c r="T2408" i="1"/>
  <c r="Z2086" i="1"/>
  <c r="C2086" i="1"/>
  <c r="H2086" i="1"/>
  <c r="A2087" i="1"/>
  <c r="Q2087" i="1" s="1"/>
  <c r="J2035" i="1"/>
  <c r="M2035" i="1"/>
  <c r="I2036" i="1"/>
  <c r="N2035" i="1" l="1"/>
  <c r="R2087" i="1"/>
  <c r="S2086" i="1"/>
  <c r="K2035" i="1"/>
  <c r="P2031" i="1"/>
  <c r="B2030" i="1"/>
  <c r="E2034" i="1"/>
  <c r="B2029" i="1"/>
  <c r="F2032" i="1"/>
  <c r="L2032" i="1"/>
  <c r="O2032" i="1" s="1"/>
  <c r="G2032" i="1"/>
  <c r="U2034" i="1"/>
  <c r="D2033" i="1"/>
  <c r="Z2087" i="1"/>
  <c r="C2087" i="1"/>
  <c r="H2087" i="1"/>
  <c r="A2088" i="1"/>
  <c r="Q2088" i="1" s="1"/>
  <c r="J2036" i="1"/>
  <c r="M2036" i="1"/>
  <c r="I2037" i="1"/>
  <c r="T2409" i="1"/>
  <c r="U2035" i="1" l="1"/>
  <c r="N2036" i="1"/>
  <c r="R2088" i="1"/>
  <c r="S2087" i="1"/>
  <c r="W2035" i="1"/>
  <c r="W2034" i="1"/>
  <c r="D2034" i="1"/>
  <c r="G2034" i="1" s="1"/>
  <c r="P2032" i="1"/>
  <c r="F2033" i="1"/>
  <c r="L2033" i="1"/>
  <c r="O2033" i="1" s="1"/>
  <c r="G2033" i="1"/>
  <c r="X2031" i="1"/>
  <c r="K2036" i="1"/>
  <c r="E2035" i="1"/>
  <c r="T2410" i="1"/>
  <c r="Z2088" i="1"/>
  <c r="C2088" i="1"/>
  <c r="M2037" i="1"/>
  <c r="J2037" i="1"/>
  <c r="I2038" i="1"/>
  <c r="H2088" i="1"/>
  <c r="A2089" i="1"/>
  <c r="Q2089" i="1" s="1"/>
  <c r="N2037" i="1" l="1"/>
  <c r="R2089" i="1"/>
  <c r="S2088" i="1"/>
  <c r="L2034" i="1"/>
  <c r="O2034" i="1" s="1"/>
  <c r="P2034" i="1" s="1"/>
  <c r="E2036" i="1"/>
  <c r="X2032" i="1"/>
  <c r="B2031" i="1"/>
  <c r="F2034" i="1"/>
  <c r="D2035" i="1"/>
  <c r="L2035" i="1" s="1"/>
  <c r="O2035" i="1" s="1"/>
  <c r="U2036" i="1"/>
  <c r="K2037" i="1"/>
  <c r="P2033" i="1"/>
  <c r="Z2089" i="1"/>
  <c r="C2089" i="1"/>
  <c r="A2090" i="1"/>
  <c r="Q2090" i="1" s="1"/>
  <c r="H2089" i="1"/>
  <c r="J2038" i="1"/>
  <c r="M2038" i="1"/>
  <c r="I2039" i="1"/>
  <c r="T2411" i="1"/>
  <c r="N2038" i="1" l="1"/>
  <c r="R2090" i="1"/>
  <c r="S2089" i="1"/>
  <c r="E2037" i="1"/>
  <c r="W2036" i="1"/>
  <c r="K2038" i="1"/>
  <c r="U2038" i="1" s="1"/>
  <c r="P2035" i="1"/>
  <c r="B2032" i="1"/>
  <c r="F2035" i="1"/>
  <c r="X2033" i="1"/>
  <c r="U2037" i="1"/>
  <c r="X2034" i="1"/>
  <c r="D2036" i="1"/>
  <c r="G2035" i="1"/>
  <c r="Z2090" i="1"/>
  <c r="C2090" i="1"/>
  <c r="T2412" i="1"/>
  <c r="J2039" i="1"/>
  <c r="M2039" i="1"/>
  <c r="I2040" i="1"/>
  <c r="A2091" i="1"/>
  <c r="Q2091" i="1" s="1"/>
  <c r="H2090" i="1"/>
  <c r="N2039" i="1" l="1"/>
  <c r="R2091" i="1"/>
  <c r="S2090" i="1"/>
  <c r="W2038" i="1"/>
  <c r="B2034" i="1"/>
  <c r="W2037" i="1"/>
  <c r="X2035" i="1"/>
  <c r="E2038" i="1"/>
  <c r="B2033" i="1"/>
  <c r="K2039" i="1"/>
  <c r="U2039" i="1" s="1"/>
  <c r="F2036" i="1"/>
  <c r="L2036" i="1"/>
  <c r="O2036" i="1" s="1"/>
  <c r="G2036" i="1"/>
  <c r="D2037" i="1"/>
  <c r="Z2091" i="1"/>
  <c r="C2091" i="1"/>
  <c r="A2092" i="1"/>
  <c r="Q2092" i="1" s="1"/>
  <c r="H2091" i="1"/>
  <c r="J2040" i="1"/>
  <c r="M2040" i="1"/>
  <c r="I2041" i="1"/>
  <c r="T2413" i="1"/>
  <c r="N2040" i="1" l="1"/>
  <c r="R2092" i="1"/>
  <c r="S2091" i="1"/>
  <c r="W2039" i="1"/>
  <c r="B2035" i="1"/>
  <c r="E2039" i="1"/>
  <c r="F2037" i="1"/>
  <c r="L2037" i="1"/>
  <c r="O2037" i="1" s="1"/>
  <c r="G2037" i="1"/>
  <c r="K2040" i="1"/>
  <c r="U2040" i="1" s="1"/>
  <c r="P2036" i="1"/>
  <c r="D2038" i="1"/>
  <c r="Z2092" i="1"/>
  <c r="C2092" i="1"/>
  <c r="M2041" i="1"/>
  <c r="J2041" i="1"/>
  <c r="I2042" i="1"/>
  <c r="H2092" i="1"/>
  <c r="A2093" i="1"/>
  <c r="Q2093" i="1" s="1"/>
  <c r="T2414" i="1"/>
  <c r="N2041" i="1" l="1"/>
  <c r="N2042" i="1" s="1"/>
  <c r="R2093" i="1"/>
  <c r="S2092" i="1"/>
  <c r="W2040" i="1"/>
  <c r="F2038" i="1"/>
  <c r="G2038" i="1"/>
  <c r="L2038" i="1"/>
  <c r="O2038" i="1" s="1"/>
  <c r="X2036" i="1"/>
  <c r="D2039" i="1"/>
  <c r="K2041" i="1"/>
  <c r="U2041" i="1" s="1"/>
  <c r="E2040" i="1"/>
  <c r="P2037" i="1"/>
  <c r="Z2093" i="1"/>
  <c r="C2093" i="1"/>
  <c r="J2042" i="1"/>
  <c r="M2042" i="1"/>
  <c r="I2043" i="1"/>
  <c r="T2415" i="1"/>
  <c r="A2094" i="1"/>
  <c r="Q2094" i="1" s="1"/>
  <c r="H2093" i="1"/>
  <c r="R2094" i="1" l="1"/>
  <c r="S2093" i="1"/>
  <c r="W2041" i="1"/>
  <c r="B2036" i="1"/>
  <c r="X2037" i="1"/>
  <c r="P2038" i="1"/>
  <c r="D2040" i="1"/>
  <c r="L2040" i="1" s="1"/>
  <c r="O2040" i="1" s="1"/>
  <c r="K2042" i="1"/>
  <c r="U2042" i="1" s="1"/>
  <c r="E2041" i="1"/>
  <c r="F2039" i="1"/>
  <c r="G2039" i="1"/>
  <c r="L2039" i="1"/>
  <c r="O2039" i="1" s="1"/>
  <c r="Z2094" i="1"/>
  <c r="C2094" i="1"/>
  <c r="J2043" i="1"/>
  <c r="M2043" i="1"/>
  <c r="N2043" i="1" s="1"/>
  <c r="I2044" i="1"/>
  <c r="T2416" i="1"/>
  <c r="A2095" i="1"/>
  <c r="Q2095" i="1" s="1"/>
  <c r="H2094" i="1"/>
  <c r="R2095" i="1" l="1"/>
  <c r="S2094" i="1"/>
  <c r="W2042" i="1"/>
  <c r="P2040" i="1"/>
  <c r="X2038" i="1"/>
  <c r="K2043" i="1"/>
  <c r="D2041" i="1"/>
  <c r="B2037" i="1"/>
  <c r="E2042" i="1"/>
  <c r="P2039" i="1"/>
  <c r="F2040" i="1"/>
  <c r="G2040" i="1"/>
  <c r="T2417" i="1"/>
  <c r="A2096" i="1"/>
  <c r="Q2096" i="1" s="1"/>
  <c r="H2095" i="1"/>
  <c r="J2044" i="1"/>
  <c r="M2044" i="1"/>
  <c r="N2044" i="1" s="1"/>
  <c r="I2045" i="1"/>
  <c r="C2095" i="1"/>
  <c r="Z2095" i="1"/>
  <c r="R2096" i="1" l="1"/>
  <c r="S2095" i="1"/>
  <c r="E2043" i="1"/>
  <c r="D2042" i="1"/>
  <c r="B2038" i="1"/>
  <c r="K2044" i="1"/>
  <c r="U2043" i="1"/>
  <c r="X2040" i="1"/>
  <c r="X2039" i="1"/>
  <c r="F2041" i="1"/>
  <c r="G2041" i="1"/>
  <c r="L2041" i="1"/>
  <c r="O2041" i="1" s="1"/>
  <c r="Z2096" i="1"/>
  <c r="C2096" i="1"/>
  <c r="M2045" i="1"/>
  <c r="N2045" i="1" s="1"/>
  <c r="J2045" i="1"/>
  <c r="I2046" i="1"/>
  <c r="H2096" i="1"/>
  <c r="A2097" i="1"/>
  <c r="Q2097" i="1" s="1"/>
  <c r="T2418" i="1"/>
  <c r="R2097" i="1" l="1"/>
  <c r="S2096" i="1"/>
  <c r="E2044" i="1"/>
  <c r="K2045" i="1"/>
  <c r="U2045" i="1" s="1"/>
  <c r="B2039" i="1"/>
  <c r="F2042" i="1"/>
  <c r="L2042" i="1"/>
  <c r="O2042" i="1" s="1"/>
  <c r="G2042" i="1"/>
  <c r="B2040" i="1"/>
  <c r="U2044" i="1"/>
  <c r="P2041" i="1"/>
  <c r="W2043" i="1"/>
  <c r="D2043" i="1"/>
  <c r="A2098" i="1"/>
  <c r="Q2098" i="1" s="1"/>
  <c r="H2097" i="1"/>
  <c r="J2046" i="1"/>
  <c r="M2046" i="1"/>
  <c r="N2046" i="1" s="1"/>
  <c r="I2047" i="1"/>
  <c r="T2419" i="1"/>
  <c r="Z2097" i="1"/>
  <c r="C2097" i="1"/>
  <c r="R2098" i="1" l="1"/>
  <c r="S2097" i="1"/>
  <c r="W2045" i="1"/>
  <c r="X2041" i="1"/>
  <c r="W2044" i="1"/>
  <c r="E2045" i="1"/>
  <c r="K2046" i="1"/>
  <c r="U2046" i="1" s="1"/>
  <c r="F2043" i="1"/>
  <c r="G2043" i="1"/>
  <c r="L2043" i="1"/>
  <c r="O2043" i="1" s="1"/>
  <c r="P2042" i="1"/>
  <c r="D2044" i="1"/>
  <c r="T2420" i="1"/>
  <c r="Z2098" i="1"/>
  <c r="C2098" i="1"/>
  <c r="J2047" i="1"/>
  <c r="M2047" i="1"/>
  <c r="N2047" i="1" s="1"/>
  <c r="I2048" i="1"/>
  <c r="A2099" i="1"/>
  <c r="Q2099" i="1" s="1"/>
  <c r="H2098" i="1"/>
  <c r="R2099" i="1" l="1"/>
  <c r="S2098" i="1"/>
  <c r="W2046" i="1"/>
  <c r="X2042" i="1"/>
  <c r="D2045" i="1"/>
  <c r="G2045" i="1" s="1"/>
  <c r="P2043" i="1"/>
  <c r="B2041" i="1"/>
  <c r="K2047" i="1"/>
  <c r="U2047" i="1" s="1"/>
  <c r="F2044" i="1"/>
  <c r="G2044" i="1"/>
  <c r="L2044" i="1"/>
  <c r="O2044" i="1" s="1"/>
  <c r="E2046" i="1"/>
  <c r="C2099" i="1"/>
  <c r="Z2099" i="1"/>
  <c r="A2100" i="1"/>
  <c r="Q2100" i="1" s="1"/>
  <c r="H2099" i="1"/>
  <c r="J2048" i="1"/>
  <c r="M2048" i="1"/>
  <c r="N2048" i="1" s="1"/>
  <c r="I2049" i="1"/>
  <c r="T2421" i="1"/>
  <c r="R2100" i="1" l="1"/>
  <c r="S2099" i="1"/>
  <c r="W2047" i="1"/>
  <c r="X2043" i="1"/>
  <c r="F2045" i="1"/>
  <c r="L2045" i="1"/>
  <c r="O2045" i="1" s="1"/>
  <c r="E2047" i="1"/>
  <c r="K2048" i="1"/>
  <c r="U2048" i="1" s="1"/>
  <c r="B2042" i="1"/>
  <c r="D2046" i="1"/>
  <c r="P2044" i="1"/>
  <c r="T2422" i="1"/>
  <c r="Z2100" i="1"/>
  <c r="C2100" i="1"/>
  <c r="J2049" i="1"/>
  <c r="M2049" i="1"/>
  <c r="N2049" i="1" s="1"/>
  <c r="I2050" i="1"/>
  <c r="H2100" i="1"/>
  <c r="A2101" i="1"/>
  <c r="Q2101" i="1" s="1"/>
  <c r="R2101" i="1" l="1"/>
  <c r="S2100" i="1"/>
  <c r="W2048" i="1"/>
  <c r="X2044" i="1"/>
  <c r="D2047" i="1"/>
  <c r="G2047" i="1" s="1"/>
  <c r="P2045" i="1"/>
  <c r="K2049" i="1"/>
  <c r="F2046" i="1"/>
  <c r="L2046" i="1"/>
  <c r="O2046" i="1" s="1"/>
  <c r="G2046" i="1"/>
  <c r="B2043" i="1"/>
  <c r="E2048" i="1"/>
  <c r="A2102" i="1"/>
  <c r="Q2102" i="1" s="1"/>
  <c r="H2101" i="1"/>
  <c r="J2050" i="1"/>
  <c r="I2051" i="1"/>
  <c r="Z2101" i="1"/>
  <c r="C2101" i="1"/>
  <c r="T2423" i="1"/>
  <c r="R2102" i="1" l="1"/>
  <c r="S2101" i="1"/>
  <c r="U2049" i="1"/>
  <c r="X2045" i="1"/>
  <c r="F2047" i="1"/>
  <c r="L2047" i="1"/>
  <c r="O2047" i="1" s="1"/>
  <c r="P2046" i="1"/>
  <c r="B2044" i="1"/>
  <c r="K2050" i="1"/>
  <c r="D2048" i="1"/>
  <c r="E2049" i="1"/>
  <c r="T2424" i="1"/>
  <c r="Z2102" i="1"/>
  <c r="C2102" i="1"/>
  <c r="J2051" i="1"/>
  <c r="I2052" i="1"/>
  <c r="A2103" i="1"/>
  <c r="Q2103" i="1" s="1"/>
  <c r="H2102" i="1"/>
  <c r="S2102" i="1" l="1"/>
  <c r="R2103" i="1"/>
  <c r="W2049" i="1"/>
  <c r="U2050" i="1"/>
  <c r="W2050" i="1" s="1"/>
  <c r="D2049" i="1"/>
  <c r="X2046" i="1"/>
  <c r="P2047" i="1"/>
  <c r="K2051" i="1"/>
  <c r="F2048" i="1"/>
  <c r="G2048" i="1"/>
  <c r="L2048" i="1"/>
  <c r="O2048" i="1" s="1"/>
  <c r="E2050" i="1"/>
  <c r="B2045" i="1"/>
  <c r="C2103" i="1"/>
  <c r="Z2103" i="1"/>
  <c r="J2052" i="1"/>
  <c r="I2053" i="1"/>
  <c r="A2104" i="1"/>
  <c r="Q2104" i="1" s="1"/>
  <c r="H2103" i="1"/>
  <c r="T2425" i="1"/>
  <c r="S2103" i="1" l="1"/>
  <c r="R2104" i="1"/>
  <c r="G2049" i="1"/>
  <c r="U2051" i="1"/>
  <c r="W2051" i="1" s="1"/>
  <c r="D2050" i="1"/>
  <c r="X2047" i="1"/>
  <c r="B2046" i="1"/>
  <c r="P2048" i="1"/>
  <c r="F2049" i="1"/>
  <c r="K2052" i="1"/>
  <c r="L2049" i="1"/>
  <c r="E2051" i="1"/>
  <c r="J2053" i="1"/>
  <c r="I2054" i="1"/>
  <c r="T2426" i="1"/>
  <c r="Z2104" i="1"/>
  <c r="C2104" i="1"/>
  <c r="H2104" i="1"/>
  <c r="A2105" i="1"/>
  <c r="Q2105" i="1" s="1"/>
  <c r="S2104" i="1" l="1"/>
  <c r="R2105" i="1"/>
  <c r="G2050" i="1"/>
  <c r="L2050" i="1"/>
  <c r="E2052" i="1"/>
  <c r="B2047" i="1"/>
  <c r="K2053" i="1"/>
  <c r="F2050" i="1"/>
  <c r="U2052" i="1"/>
  <c r="D2051" i="1"/>
  <c r="O2049" i="1"/>
  <c r="M2050" i="1"/>
  <c r="X2048" i="1"/>
  <c r="T2427" i="1"/>
  <c r="Z2105" i="1"/>
  <c r="C2105" i="1"/>
  <c r="J2054" i="1"/>
  <c r="I2055" i="1"/>
  <c r="A2106" i="1"/>
  <c r="Q2106" i="1" s="1"/>
  <c r="H2105" i="1"/>
  <c r="S2105" i="1" l="1"/>
  <c r="R2106" i="1"/>
  <c r="K2054" i="1"/>
  <c r="B2048" i="1"/>
  <c r="N2050" i="1"/>
  <c r="M2051" i="1"/>
  <c r="M2052" i="1" s="1"/>
  <c r="M2053" i="1" s="1"/>
  <c r="M2054" i="1" s="1"/>
  <c r="M2055" i="1" s="1"/>
  <c r="E2053" i="1"/>
  <c r="F2051" i="1"/>
  <c r="L2051" i="1"/>
  <c r="G2051" i="1"/>
  <c r="P2049" i="1"/>
  <c r="W2052" i="1"/>
  <c r="U2053" i="1"/>
  <c r="D2052" i="1"/>
  <c r="A2107" i="1"/>
  <c r="Q2107" i="1" s="1"/>
  <c r="H2106" i="1"/>
  <c r="Z2106" i="1"/>
  <c r="C2106" i="1"/>
  <c r="J2055" i="1"/>
  <c r="I2056" i="1"/>
  <c r="T2428" i="1"/>
  <c r="S2106" i="1" l="1"/>
  <c r="R2107" i="1"/>
  <c r="E2054" i="1"/>
  <c r="U2054" i="1"/>
  <c r="K2055" i="1"/>
  <c r="W2053" i="1"/>
  <c r="D2053" i="1"/>
  <c r="X2049" i="1"/>
  <c r="N2051" i="1"/>
  <c r="N2052" i="1" s="1"/>
  <c r="N2053" i="1" s="1"/>
  <c r="N2054" i="1" s="1"/>
  <c r="N2055" i="1" s="1"/>
  <c r="O2050" i="1"/>
  <c r="F2052" i="1"/>
  <c r="G2052" i="1"/>
  <c r="L2052" i="1"/>
  <c r="T2429" i="1"/>
  <c r="J2056" i="1"/>
  <c r="M2056" i="1"/>
  <c r="I2057" i="1"/>
  <c r="Z2107" i="1"/>
  <c r="C2107" i="1"/>
  <c r="A2108" i="1"/>
  <c r="Q2108" i="1" s="1"/>
  <c r="H2107" i="1"/>
  <c r="S2107" i="1" l="1"/>
  <c r="R2108" i="1"/>
  <c r="W2054" i="1"/>
  <c r="E2055" i="1"/>
  <c r="U2055" i="1"/>
  <c r="K2056" i="1"/>
  <c r="L2053" i="1"/>
  <c r="O2053" i="1" s="1"/>
  <c r="O2051" i="1"/>
  <c r="O2052" i="1"/>
  <c r="B2049" i="1"/>
  <c r="F2053" i="1"/>
  <c r="G2053" i="1"/>
  <c r="P2050" i="1"/>
  <c r="D2054" i="1"/>
  <c r="N2056" i="1"/>
  <c r="J2057" i="1"/>
  <c r="M2057" i="1"/>
  <c r="I2058" i="1"/>
  <c r="Z2108" i="1"/>
  <c r="C2108" i="1"/>
  <c r="H2108" i="1"/>
  <c r="A2109" i="1"/>
  <c r="Q2109" i="1" s="1"/>
  <c r="T2430" i="1"/>
  <c r="S2108" i="1" l="1"/>
  <c r="R2109" i="1"/>
  <c r="P2051" i="1"/>
  <c r="X2051" i="1" s="1"/>
  <c r="P2053" i="1"/>
  <c r="X2053" i="1" s="1"/>
  <c r="E2056" i="1"/>
  <c r="W2055" i="1"/>
  <c r="P2052" i="1"/>
  <c r="X2052" i="1" s="1"/>
  <c r="U2056" i="1"/>
  <c r="K2057" i="1"/>
  <c r="F2054" i="1"/>
  <c r="G2054" i="1"/>
  <c r="D2055" i="1"/>
  <c r="L2054" i="1"/>
  <c r="O2054" i="1" s="1"/>
  <c r="X2050" i="1"/>
  <c r="N2057" i="1"/>
  <c r="Z2109" i="1"/>
  <c r="C2109" i="1"/>
  <c r="J2058" i="1"/>
  <c r="M2058" i="1"/>
  <c r="I2059" i="1"/>
  <c r="T2431" i="1"/>
  <c r="A2110" i="1"/>
  <c r="Q2110" i="1" s="1"/>
  <c r="H2109" i="1"/>
  <c r="S2109" i="1" l="1"/>
  <c r="R2110" i="1"/>
  <c r="E2057" i="1"/>
  <c r="W2056" i="1"/>
  <c r="P2054" i="1"/>
  <c r="U2057" i="1"/>
  <c r="K2058" i="1"/>
  <c r="N2058" i="1"/>
  <c r="B2050" i="1"/>
  <c r="B2053" i="1"/>
  <c r="B2052" i="1"/>
  <c r="F2055" i="1"/>
  <c r="G2055" i="1"/>
  <c r="D2056" i="1"/>
  <c r="L2055" i="1"/>
  <c r="O2055" i="1" s="1"/>
  <c r="B2051" i="1"/>
  <c r="A2111" i="1"/>
  <c r="Q2111" i="1" s="1"/>
  <c r="H2110" i="1"/>
  <c r="T2432" i="1"/>
  <c r="Z2110" i="1"/>
  <c r="C2110" i="1"/>
  <c r="M2059" i="1"/>
  <c r="J2059" i="1"/>
  <c r="I2060" i="1"/>
  <c r="S2110" i="1" l="1"/>
  <c r="R2111" i="1"/>
  <c r="N2059" i="1"/>
  <c r="E2058" i="1"/>
  <c r="W2057" i="1"/>
  <c r="X2054" i="1"/>
  <c r="P2055" i="1"/>
  <c r="K2059" i="1"/>
  <c r="U2058" i="1"/>
  <c r="F2056" i="1"/>
  <c r="L2056" i="1"/>
  <c r="O2056" i="1" s="1"/>
  <c r="G2056" i="1"/>
  <c r="D2057" i="1"/>
  <c r="C2111" i="1"/>
  <c r="Z2111" i="1"/>
  <c r="J2060" i="1"/>
  <c r="M2060" i="1"/>
  <c r="I2061" i="1"/>
  <c r="T2433" i="1"/>
  <c r="A2112" i="1"/>
  <c r="Q2112" i="1" s="1"/>
  <c r="H2111" i="1"/>
  <c r="U2059" i="1" l="1"/>
  <c r="W2059" i="1" s="1"/>
  <c r="N2060" i="1"/>
  <c r="R2112" i="1"/>
  <c r="S2111" i="1"/>
  <c r="K2060" i="1"/>
  <c r="P2056" i="1"/>
  <c r="X2055" i="1"/>
  <c r="W2058" i="1"/>
  <c r="B2054" i="1"/>
  <c r="E2059" i="1"/>
  <c r="F2057" i="1"/>
  <c r="L2057" i="1"/>
  <c r="O2057" i="1" s="1"/>
  <c r="D2058" i="1"/>
  <c r="G2057" i="1"/>
  <c r="Z2112" i="1"/>
  <c r="C2112" i="1"/>
  <c r="T2434" i="1"/>
  <c r="H2112" i="1"/>
  <c r="A2113" i="1"/>
  <c r="Q2113" i="1" s="1"/>
  <c r="J2061" i="1"/>
  <c r="M2061" i="1"/>
  <c r="I2062" i="1"/>
  <c r="N2061" i="1" l="1"/>
  <c r="R2113" i="1"/>
  <c r="S2112" i="1"/>
  <c r="P2057" i="1"/>
  <c r="B2055" i="1"/>
  <c r="K2061" i="1"/>
  <c r="X2056" i="1"/>
  <c r="E2060" i="1"/>
  <c r="U2060" i="1"/>
  <c r="F2058" i="1"/>
  <c r="D2059" i="1"/>
  <c r="G2058" i="1"/>
  <c r="L2058" i="1"/>
  <c r="O2058" i="1" s="1"/>
  <c r="A2114" i="1"/>
  <c r="Q2114" i="1" s="1"/>
  <c r="H2113" i="1"/>
  <c r="T2435" i="1"/>
  <c r="J2062" i="1"/>
  <c r="M2062" i="1"/>
  <c r="I2063" i="1"/>
  <c r="Z2113" i="1"/>
  <c r="C2113" i="1"/>
  <c r="U2061" i="1" l="1"/>
  <c r="W2061" i="1" s="1"/>
  <c r="N2062" i="1"/>
  <c r="R2114" i="1"/>
  <c r="S2113" i="1"/>
  <c r="P2058" i="1"/>
  <c r="E2061" i="1"/>
  <c r="B2056" i="1"/>
  <c r="K2062" i="1"/>
  <c r="W2060" i="1"/>
  <c r="X2057" i="1"/>
  <c r="F2059" i="1"/>
  <c r="L2059" i="1"/>
  <c r="O2059" i="1" s="1"/>
  <c r="D2060" i="1"/>
  <c r="G2059" i="1"/>
  <c r="Z2114" i="1"/>
  <c r="C2114" i="1"/>
  <c r="T2436" i="1"/>
  <c r="A2115" i="1"/>
  <c r="Q2115" i="1" s="1"/>
  <c r="H2114" i="1"/>
  <c r="M2063" i="1"/>
  <c r="J2063" i="1"/>
  <c r="I2064" i="1"/>
  <c r="U2062" i="1" l="1"/>
  <c r="N2063" i="1"/>
  <c r="R2115" i="1"/>
  <c r="S2114" i="1"/>
  <c r="W2062" i="1"/>
  <c r="P2059" i="1"/>
  <c r="B2057" i="1"/>
  <c r="X2058" i="1"/>
  <c r="K2063" i="1"/>
  <c r="U2063" i="1" s="1"/>
  <c r="E2062" i="1"/>
  <c r="F2060" i="1"/>
  <c r="L2060" i="1"/>
  <c r="O2060" i="1" s="1"/>
  <c r="G2060" i="1"/>
  <c r="D2061" i="1"/>
  <c r="T2437" i="1"/>
  <c r="J2064" i="1"/>
  <c r="M2064" i="1"/>
  <c r="I2065" i="1"/>
  <c r="C2115" i="1"/>
  <c r="Z2115" i="1"/>
  <c r="A2116" i="1"/>
  <c r="Q2116" i="1" s="1"/>
  <c r="H2115" i="1"/>
  <c r="N2064" i="1" l="1"/>
  <c r="R2116" i="1"/>
  <c r="S2115" i="1"/>
  <c r="W2063" i="1"/>
  <c r="P2060" i="1"/>
  <c r="K2064" i="1"/>
  <c r="B2058" i="1"/>
  <c r="X2059" i="1"/>
  <c r="E2063" i="1"/>
  <c r="F2061" i="1"/>
  <c r="D2062" i="1"/>
  <c r="L2061" i="1"/>
  <c r="O2061" i="1" s="1"/>
  <c r="G2061" i="1"/>
  <c r="Z2116" i="1"/>
  <c r="C2116" i="1"/>
  <c r="H2116" i="1"/>
  <c r="A2117" i="1"/>
  <c r="Q2117" i="1" s="1"/>
  <c r="J2065" i="1"/>
  <c r="M2065" i="1"/>
  <c r="I2066" i="1"/>
  <c r="T2438" i="1"/>
  <c r="N2065" i="1" l="1"/>
  <c r="R2117" i="1"/>
  <c r="S2116" i="1"/>
  <c r="P2061" i="1"/>
  <c r="E2064" i="1"/>
  <c r="X2060" i="1"/>
  <c r="K2065" i="1"/>
  <c r="U2064" i="1"/>
  <c r="B2059" i="1"/>
  <c r="F2062" i="1"/>
  <c r="D2063" i="1"/>
  <c r="G2062" i="1"/>
  <c r="L2062" i="1"/>
  <c r="O2062" i="1" s="1"/>
  <c r="Z2117" i="1"/>
  <c r="C2117" i="1"/>
  <c r="A2118" i="1"/>
  <c r="Q2118" i="1" s="1"/>
  <c r="H2117" i="1"/>
  <c r="J2066" i="1"/>
  <c r="M2066" i="1"/>
  <c r="I2067" i="1"/>
  <c r="T2439" i="1"/>
  <c r="N2066" i="1" l="1"/>
  <c r="R2118" i="1"/>
  <c r="S2117" i="1"/>
  <c r="E2065" i="1"/>
  <c r="B2060" i="1"/>
  <c r="K2066" i="1"/>
  <c r="U2065" i="1"/>
  <c r="P2062" i="1"/>
  <c r="W2064" i="1"/>
  <c r="X2061" i="1"/>
  <c r="F2063" i="1"/>
  <c r="L2063" i="1"/>
  <c r="O2063" i="1" s="1"/>
  <c r="D2064" i="1"/>
  <c r="G2063" i="1"/>
  <c r="T2440" i="1"/>
  <c r="M2067" i="1"/>
  <c r="N2067" i="1"/>
  <c r="J2067" i="1"/>
  <c r="I2068" i="1"/>
  <c r="Z2118" i="1"/>
  <c r="C2118" i="1"/>
  <c r="A2119" i="1"/>
  <c r="Q2119" i="1" s="1"/>
  <c r="H2118" i="1"/>
  <c r="R2119" i="1" l="1"/>
  <c r="S2118" i="1"/>
  <c r="X2062" i="1"/>
  <c r="P2063" i="1"/>
  <c r="W2065" i="1"/>
  <c r="E2066" i="1"/>
  <c r="B2061" i="1"/>
  <c r="U2066" i="1"/>
  <c r="K2067" i="1"/>
  <c r="F2064" i="1"/>
  <c r="G2064" i="1"/>
  <c r="D2065" i="1"/>
  <c r="L2064" i="1"/>
  <c r="O2064" i="1" s="1"/>
  <c r="C2119" i="1"/>
  <c r="Z2119" i="1"/>
  <c r="A2120" i="1"/>
  <c r="Q2120" i="1" s="1"/>
  <c r="H2119" i="1"/>
  <c r="J2068" i="1"/>
  <c r="M2068" i="1"/>
  <c r="N2068" i="1" s="1"/>
  <c r="I2069" i="1"/>
  <c r="T2441" i="1"/>
  <c r="U2067" i="1" l="1"/>
  <c r="W2067" i="1" s="1"/>
  <c r="R2120" i="1"/>
  <c r="S2119" i="1"/>
  <c r="K2068" i="1"/>
  <c r="U2068" i="1" s="1"/>
  <c r="E2067" i="1"/>
  <c r="W2066" i="1"/>
  <c r="X2063" i="1"/>
  <c r="P2064" i="1"/>
  <c r="B2062" i="1"/>
  <c r="F2065" i="1"/>
  <c r="D2066" i="1"/>
  <c r="L2065" i="1"/>
  <c r="O2065" i="1" s="1"/>
  <c r="G2065" i="1"/>
  <c r="J2069" i="1"/>
  <c r="M2069" i="1"/>
  <c r="N2069" i="1" s="1"/>
  <c r="I2070" i="1"/>
  <c r="Z2120" i="1"/>
  <c r="C2120" i="1"/>
  <c r="T2442" i="1"/>
  <c r="H2120" i="1"/>
  <c r="A2121" i="1"/>
  <c r="Q2121" i="1" s="1"/>
  <c r="R2121" i="1" l="1"/>
  <c r="S2120" i="1"/>
  <c r="W2068" i="1"/>
  <c r="E2068" i="1"/>
  <c r="K2069" i="1"/>
  <c r="X2064" i="1"/>
  <c r="P2065" i="1"/>
  <c r="B2063" i="1"/>
  <c r="F2066" i="1"/>
  <c r="L2066" i="1"/>
  <c r="O2066" i="1" s="1"/>
  <c r="D2067" i="1"/>
  <c r="G2066" i="1"/>
  <c r="A2122" i="1"/>
  <c r="Q2122" i="1" s="1"/>
  <c r="H2121" i="1"/>
  <c r="J2070" i="1"/>
  <c r="M2070" i="1"/>
  <c r="N2070" i="1" s="1"/>
  <c r="I2071" i="1"/>
  <c r="Z2121" i="1"/>
  <c r="C2121" i="1"/>
  <c r="T2443" i="1"/>
  <c r="R2122" i="1" l="1"/>
  <c r="S2121" i="1"/>
  <c r="B2064" i="1"/>
  <c r="P2066" i="1"/>
  <c r="E2069" i="1"/>
  <c r="U2069" i="1"/>
  <c r="K2070" i="1"/>
  <c r="X2065" i="1"/>
  <c r="F2067" i="1"/>
  <c r="L2067" i="1"/>
  <c r="O2067" i="1" s="1"/>
  <c r="G2067" i="1"/>
  <c r="D2068" i="1"/>
  <c r="Z2122" i="1"/>
  <c r="C2122" i="1"/>
  <c r="T2444" i="1"/>
  <c r="M2071" i="1"/>
  <c r="N2071" i="1" s="1"/>
  <c r="J2071" i="1"/>
  <c r="I2072" i="1"/>
  <c r="A2123" i="1"/>
  <c r="Q2123" i="1" s="1"/>
  <c r="H2122" i="1"/>
  <c r="R2123" i="1" l="1"/>
  <c r="S2122" i="1"/>
  <c r="E2070" i="1"/>
  <c r="W2069" i="1"/>
  <c r="P2067" i="1"/>
  <c r="U2070" i="1"/>
  <c r="X2066" i="1"/>
  <c r="B2065" i="1"/>
  <c r="K2071" i="1"/>
  <c r="F2068" i="1"/>
  <c r="G2068" i="1"/>
  <c r="L2068" i="1"/>
  <c r="O2068" i="1" s="1"/>
  <c r="D2069" i="1"/>
  <c r="Z2123" i="1"/>
  <c r="C2123" i="1"/>
  <c r="A2124" i="1"/>
  <c r="Q2124" i="1" s="1"/>
  <c r="H2123" i="1"/>
  <c r="J2072" i="1"/>
  <c r="M2072" i="1"/>
  <c r="N2072" i="1" s="1"/>
  <c r="I2073" i="1"/>
  <c r="T2445" i="1"/>
  <c r="R2124" i="1" l="1"/>
  <c r="S2123" i="1"/>
  <c r="P2068" i="1"/>
  <c r="B2066" i="1"/>
  <c r="W2070" i="1"/>
  <c r="X2067" i="1"/>
  <c r="E2071" i="1"/>
  <c r="U2071" i="1"/>
  <c r="K2072" i="1"/>
  <c r="F2069" i="1"/>
  <c r="L2069" i="1"/>
  <c r="O2069" i="1" s="1"/>
  <c r="D2070" i="1"/>
  <c r="G2069" i="1"/>
  <c r="J2073" i="1"/>
  <c r="M2073" i="1"/>
  <c r="N2073" i="1" s="1"/>
  <c r="I2074" i="1"/>
  <c r="H2124" i="1"/>
  <c r="A2125" i="1"/>
  <c r="Q2125" i="1" s="1"/>
  <c r="T2446" i="1"/>
  <c r="Z2124" i="1"/>
  <c r="C2124" i="1"/>
  <c r="R2125" i="1" l="1"/>
  <c r="S2124" i="1"/>
  <c r="P2069" i="1"/>
  <c r="B2067" i="1"/>
  <c r="E2072" i="1"/>
  <c r="U2072" i="1"/>
  <c r="W2071" i="1"/>
  <c r="K2073" i="1"/>
  <c r="X2068" i="1"/>
  <c r="F2070" i="1"/>
  <c r="L2070" i="1"/>
  <c r="O2070" i="1" s="1"/>
  <c r="D2071" i="1"/>
  <c r="G2070" i="1"/>
  <c r="Z2125" i="1"/>
  <c r="C2125" i="1"/>
  <c r="J2074" i="1"/>
  <c r="M2074" i="1"/>
  <c r="N2074" i="1" s="1"/>
  <c r="I2075" i="1"/>
  <c r="A2126" i="1"/>
  <c r="Q2126" i="1" s="1"/>
  <c r="H2125" i="1"/>
  <c r="T2447" i="1"/>
  <c r="R2126" i="1" l="1"/>
  <c r="S2125" i="1"/>
  <c r="P2070" i="1"/>
  <c r="W2072" i="1"/>
  <c r="K2074" i="1"/>
  <c r="B2068" i="1"/>
  <c r="E2073" i="1"/>
  <c r="U2073" i="1"/>
  <c r="X2069" i="1"/>
  <c r="F2071" i="1"/>
  <c r="D2072" i="1"/>
  <c r="L2071" i="1"/>
  <c r="O2071" i="1" s="1"/>
  <c r="G2071" i="1"/>
  <c r="T2448" i="1"/>
  <c r="A2127" i="1"/>
  <c r="Q2127" i="1" s="1"/>
  <c r="H2126" i="1"/>
  <c r="M2075" i="1"/>
  <c r="N2075" i="1" s="1"/>
  <c r="J2075" i="1"/>
  <c r="I2076" i="1"/>
  <c r="Z2126" i="1"/>
  <c r="C2126" i="1"/>
  <c r="R2127" i="1" l="1"/>
  <c r="S2126" i="1"/>
  <c r="P2071" i="1"/>
  <c r="E2074" i="1"/>
  <c r="B2069" i="1"/>
  <c r="W2073" i="1"/>
  <c r="U2074" i="1"/>
  <c r="K2075" i="1"/>
  <c r="U2075" i="1" s="1"/>
  <c r="X2070" i="1"/>
  <c r="F2072" i="1"/>
  <c r="G2072" i="1"/>
  <c r="D2073" i="1"/>
  <c r="L2072" i="1"/>
  <c r="O2072" i="1" s="1"/>
  <c r="J2076" i="1"/>
  <c r="M2076" i="1"/>
  <c r="N2076" i="1" s="1"/>
  <c r="I2077" i="1"/>
  <c r="A2128" i="1"/>
  <c r="Q2128" i="1" s="1"/>
  <c r="H2127" i="1"/>
  <c r="T2449" i="1"/>
  <c r="Z2127" i="1"/>
  <c r="C2127" i="1"/>
  <c r="R2128" i="1" l="1"/>
  <c r="S2127" i="1"/>
  <c r="W2075" i="1"/>
  <c r="B2070" i="1"/>
  <c r="E2075" i="1"/>
  <c r="K2076" i="1"/>
  <c r="P2072" i="1"/>
  <c r="W2074" i="1"/>
  <c r="X2071" i="1"/>
  <c r="F2073" i="1"/>
  <c r="D2074" i="1"/>
  <c r="L2073" i="1"/>
  <c r="O2073" i="1" s="1"/>
  <c r="G2073" i="1"/>
  <c r="T2450" i="1"/>
  <c r="A2129" i="1"/>
  <c r="Q2129" i="1" s="1"/>
  <c r="H2128" i="1"/>
  <c r="Z2128" i="1"/>
  <c r="C2128" i="1"/>
  <c r="N2077" i="1"/>
  <c r="J2077" i="1"/>
  <c r="M2077" i="1"/>
  <c r="I2078" i="1"/>
  <c r="R2129" i="1" l="1"/>
  <c r="S2128" i="1"/>
  <c r="E2076" i="1"/>
  <c r="K2077" i="1"/>
  <c r="B2071" i="1"/>
  <c r="U2076" i="1"/>
  <c r="P2073" i="1"/>
  <c r="X2072" i="1"/>
  <c r="F2074" i="1"/>
  <c r="L2074" i="1"/>
  <c r="O2074" i="1" s="1"/>
  <c r="G2074" i="1"/>
  <c r="D2075" i="1"/>
  <c r="C2129" i="1"/>
  <c r="Z2129" i="1"/>
  <c r="A2130" i="1"/>
  <c r="Q2130" i="1" s="1"/>
  <c r="H2129" i="1"/>
  <c r="J2078" i="1"/>
  <c r="M2078" i="1"/>
  <c r="N2078" i="1" s="1"/>
  <c r="I2079" i="1"/>
  <c r="T2451" i="1"/>
  <c r="U2077" i="1" l="1"/>
  <c r="W2077" i="1" s="1"/>
  <c r="R2130" i="1"/>
  <c r="S2129" i="1"/>
  <c r="X2073" i="1"/>
  <c r="W2076" i="1"/>
  <c r="P2074" i="1"/>
  <c r="E2077" i="1"/>
  <c r="B2072" i="1"/>
  <c r="K2078" i="1"/>
  <c r="F2075" i="1"/>
  <c r="G2075" i="1"/>
  <c r="L2075" i="1"/>
  <c r="O2075" i="1" s="1"/>
  <c r="D2076" i="1"/>
  <c r="M2079" i="1"/>
  <c r="N2079" i="1" s="1"/>
  <c r="J2079" i="1"/>
  <c r="I2080" i="1"/>
  <c r="Z2130" i="1"/>
  <c r="C2130" i="1"/>
  <c r="T2452" i="1"/>
  <c r="H2130" i="1"/>
  <c r="A2131" i="1"/>
  <c r="Q2131" i="1" s="1"/>
  <c r="R2131" i="1" l="1"/>
  <c r="S2130" i="1"/>
  <c r="X2074" i="1"/>
  <c r="E2078" i="1"/>
  <c r="U2078" i="1"/>
  <c r="K2079" i="1"/>
  <c r="B2073" i="1"/>
  <c r="P2075" i="1"/>
  <c r="F2076" i="1"/>
  <c r="D2077" i="1"/>
  <c r="L2076" i="1"/>
  <c r="O2076" i="1" s="1"/>
  <c r="G2076" i="1"/>
  <c r="J2080" i="1"/>
  <c r="M2080" i="1"/>
  <c r="N2080" i="1" s="1"/>
  <c r="I2081" i="1"/>
  <c r="Z2131" i="1"/>
  <c r="C2131" i="1"/>
  <c r="A2132" i="1"/>
  <c r="Q2132" i="1" s="1"/>
  <c r="H2131" i="1"/>
  <c r="T2453" i="1"/>
  <c r="R2132" i="1" l="1"/>
  <c r="S2131" i="1"/>
  <c r="E2079" i="1"/>
  <c r="U2079" i="1"/>
  <c r="W2078" i="1"/>
  <c r="P2076" i="1"/>
  <c r="X2075" i="1"/>
  <c r="K2080" i="1"/>
  <c r="B2074" i="1"/>
  <c r="F2077" i="1"/>
  <c r="D2078" i="1"/>
  <c r="L2077" i="1"/>
  <c r="O2077" i="1" s="1"/>
  <c r="G2077" i="1"/>
  <c r="T2454" i="1"/>
  <c r="A2133" i="1"/>
  <c r="Q2133" i="1" s="1"/>
  <c r="H2132" i="1"/>
  <c r="Z2132" i="1"/>
  <c r="C2132" i="1"/>
  <c r="J2081" i="1"/>
  <c r="I2082" i="1"/>
  <c r="R2133" i="1" l="1"/>
  <c r="S2132" i="1"/>
  <c r="U2080" i="1"/>
  <c r="P2077" i="1"/>
  <c r="B2075" i="1"/>
  <c r="K2081" i="1"/>
  <c r="X2076" i="1"/>
  <c r="W2079" i="1"/>
  <c r="E2080" i="1"/>
  <c r="F2078" i="1"/>
  <c r="L2078" i="1"/>
  <c r="O2078" i="1" s="1"/>
  <c r="G2078" i="1"/>
  <c r="D2079" i="1"/>
  <c r="J2082" i="1"/>
  <c r="I2083" i="1"/>
  <c r="Z2133" i="1"/>
  <c r="C2133" i="1"/>
  <c r="A2134" i="1"/>
  <c r="Q2134" i="1" s="1"/>
  <c r="H2133" i="1"/>
  <c r="T2455" i="1"/>
  <c r="R2134" i="1" l="1"/>
  <c r="S2133" i="1"/>
  <c r="W2080" i="1"/>
  <c r="K2082" i="1"/>
  <c r="P2078" i="1"/>
  <c r="E2081" i="1"/>
  <c r="X2077" i="1"/>
  <c r="U2081" i="1"/>
  <c r="B2076" i="1"/>
  <c r="F2079" i="1"/>
  <c r="L2079" i="1"/>
  <c r="O2079" i="1" s="1"/>
  <c r="D2080" i="1"/>
  <c r="G2079" i="1"/>
  <c r="Z2134" i="1"/>
  <c r="C2134" i="1"/>
  <c r="J2083" i="1"/>
  <c r="I2084" i="1"/>
  <c r="T2456" i="1"/>
  <c r="H2134" i="1"/>
  <c r="A2135" i="1"/>
  <c r="Q2135" i="1" s="1"/>
  <c r="R2135" i="1" l="1"/>
  <c r="S2134" i="1"/>
  <c r="U2082" i="1"/>
  <c r="K2083" i="1"/>
  <c r="W2081" i="1"/>
  <c r="B2077" i="1"/>
  <c r="E2082" i="1"/>
  <c r="P2079" i="1"/>
  <c r="X2078" i="1"/>
  <c r="F2080" i="1"/>
  <c r="D2081" i="1"/>
  <c r="L2080" i="1"/>
  <c r="G2080" i="1"/>
  <c r="Z2135" i="1"/>
  <c r="C2135" i="1"/>
  <c r="T2457" i="1"/>
  <c r="A2136" i="1"/>
  <c r="Q2136" i="1" s="1"/>
  <c r="H2135" i="1"/>
  <c r="J2084" i="1"/>
  <c r="I2085" i="1"/>
  <c r="R2136" i="1" l="1"/>
  <c r="S2135" i="1"/>
  <c r="E2083" i="1"/>
  <c r="W2082" i="1"/>
  <c r="K2084" i="1"/>
  <c r="U2083" i="1"/>
  <c r="X2079" i="1"/>
  <c r="B2078" i="1"/>
  <c r="O2080" i="1"/>
  <c r="M2081" i="1"/>
  <c r="F2081" i="1"/>
  <c r="D2082" i="1"/>
  <c r="G2081" i="1"/>
  <c r="L2081" i="1"/>
  <c r="Z2136" i="1"/>
  <c r="C2136" i="1"/>
  <c r="J2085" i="1"/>
  <c r="I2086" i="1"/>
  <c r="A2137" i="1"/>
  <c r="Q2137" i="1" s="1"/>
  <c r="H2136" i="1"/>
  <c r="T2458" i="1"/>
  <c r="R2137" i="1" l="1"/>
  <c r="S2136" i="1"/>
  <c r="K2085" i="1"/>
  <c r="U2085" i="1" s="1"/>
  <c r="W2083" i="1"/>
  <c r="U2084" i="1"/>
  <c r="E2084" i="1"/>
  <c r="P2080" i="1"/>
  <c r="B2079" i="1"/>
  <c r="F2082" i="1"/>
  <c r="D2083" i="1"/>
  <c r="G2082" i="1"/>
  <c r="L2082" i="1"/>
  <c r="N2081" i="1"/>
  <c r="O2081" i="1" s="1"/>
  <c r="M2082" i="1"/>
  <c r="Z2137" i="1"/>
  <c r="C2137" i="1"/>
  <c r="A2138" i="1"/>
  <c r="Q2138" i="1" s="1"/>
  <c r="H2137" i="1"/>
  <c r="T2459" i="1"/>
  <c r="J2086" i="1"/>
  <c r="I2087" i="1"/>
  <c r="R2138" i="1" l="1"/>
  <c r="S2137" i="1"/>
  <c r="W2085" i="1"/>
  <c r="K2086" i="1"/>
  <c r="U2086" i="1" s="1"/>
  <c r="W2084" i="1"/>
  <c r="E2085" i="1"/>
  <c r="P2081" i="1"/>
  <c r="X2080" i="1"/>
  <c r="N2082" i="1"/>
  <c r="N2083" i="1" s="1"/>
  <c r="N2084" i="1" s="1"/>
  <c r="N2085" i="1" s="1"/>
  <c r="M2083" i="1"/>
  <c r="M2084" i="1" s="1"/>
  <c r="M2085" i="1" s="1"/>
  <c r="M2086" i="1" s="1"/>
  <c r="F2083" i="1"/>
  <c r="D2084" i="1"/>
  <c r="G2083" i="1"/>
  <c r="L2083" i="1"/>
  <c r="J2087" i="1"/>
  <c r="I2088" i="1"/>
  <c r="T2460" i="1"/>
  <c r="Z2138" i="1"/>
  <c r="C2138" i="1"/>
  <c r="H2138" i="1"/>
  <c r="A2139" i="1"/>
  <c r="Q2139" i="1" s="1"/>
  <c r="S2138" i="1" l="1"/>
  <c r="R2139" i="1"/>
  <c r="W2086" i="1"/>
  <c r="E2086" i="1"/>
  <c r="K2087" i="1"/>
  <c r="O2083" i="1"/>
  <c r="B2080" i="1"/>
  <c r="X2081" i="1"/>
  <c r="F2084" i="1"/>
  <c r="L2084" i="1"/>
  <c r="O2084" i="1" s="1"/>
  <c r="D2085" i="1"/>
  <c r="G2084" i="1"/>
  <c r="O2082" i="1"/>
  <c r="N2086" i="1"/>
  <c r="M2087" i="1"/>
  <c r="A2140" i="1"/>
  <c r="Q2140" i="1" s="1"/>
  <c r="H2139" i="1"/>
  <c r="J2088" i="1"/>
  <c r="I2089" i="1"/>
  <c r="Z2139" i="1"/>
  <c r="C2139" i="1"/>
  <c r="T2461" i="1"/>
  <c r="S2139" i="1" l="1"/>
  <c r="R2140" i="1"/>
  <c r="P2082" i="1"/>
  <c r="P2083" i="1"/>
  <c r="E2087" i="1"/>
  <c r="P2084" i="1"/>
  <c r="K2088" i="1"/>
  <c r="U2087" i="1"/>
  <c r="B2081" i="1"/>
  <c r="F2085" i="1"/>
  <c r="G2085" i="1"/>
  <c r="D2086" i="1"/>
  <c r="L2085" i="1"/>
  <c r="O2085" i="1" s="1"/>
  <c r="N2087" i="1"/>
  <c r="M2088" i="1"/>
  <c r="T2462" i="1"/>
  <c r="J2089" i="1"/>
  <c r="I2090" i="1"/>
  <c r="Z2140" i="1"/>
  <c r="C2140" i="1"/>
  <c r="A2141" i="1"/>
  <c r="Q2141" i="1" s="1"/>
  <c r="H2140" i="1"/>
  <c r="U2088" i="1" l="1"/>
  <c r="W2088" i="1" s="1"/>
  <c r="S2140" i="1"/>
  <c r="R2141" i="1"/>
  <c r="W2087" i="1"/>
  <c r="X2083" i="1"/>
  <c r="K2089" i="1"/>
  <c r="U2089" i="1" s="1"/>
  <c r="E2088" i="1"/>
  <c r="P2085" i="1"/>
  <c r="X2084" i="1"/>
  <c r="X2082" i="1"/>
  <c r="F2086" i="1"/>
  <c r="D2087" i="1"/>
  <c r="G2086" i="1"/>
  <c r="L2086" i="1"/>
  <c r="O2086" i="1" s="1"/>
  <c r="N2088" i="1"/>
  <c r="M2089" i="1"/>
  <c r="T2463" i="1"/>
  <c r="A2142" i="1"/>
  <c r="Q2142" i="1" s="1"/>
  <c r="H2141" i="1"/>
  <c r="Z2141" i="1"/>
  <c r="C2141" i="1"/>
  <c r="J2090" i="1"/>
  <c r="I2091" i="1"/>
  <c r="S2141" i="1" l="1"/>
  <c r="R2142" i="1"/>
  <c r="W2089" i="1"/>
  <c r="B2084" i="1"/>
  <c r="B2083" i="1"/>
  <c r="P2086" i="1"/>
  <c r="B2082" i="1"/>
  <c r="X2085" i="1"/>
  <c r="K2090" i="1"/>
  <c r="E2089" i="1"/>
  <c r="F2087" i="1"/>
  <c r="D2088" i="1"/>
  <c r="G2087" i="1"/>
  <c r="L2087" i="1"/>
  <c r="O2087" i="1" s="1"/>
  <c r="N2089" i="1"/>
  <c r="N2090" i="1" s="1"/>
  <c r="M2090" i="1"/>
  <c r="M2091" i="1" s="1"/>
  <c r="J2091" i="1"/>
  <c r="I2092" i="1"/>
  <c r="Z2142" i="1"/>
  <c r="C2142" i="1"/>
  <c r="H2142" i="1"/>
  <c r="A2143" i="1"/>
  <c r="Q2143" i="1" s="1"/>
  <c r="T2464" i="1"/>
  <c r="R2143" i="1" l="1"/>
  <c r="S2142" i="1"/>
  <c r="X2086" i="1"/>
  <c r="K2091" i="1"/>
  <c r="U2091" i="1" s="1"/>
  <c r="E2090" i="1"/>
  <c r="P2087" i="1"/>
  <c r="B2085" i="1"/>
  <c r="U2090" i="1"/>
  <c r="F2088" i="1"/>
  <c r="D2089" i="1"/>
  <c r="L2088" i="1"/>
  <c r="O2088" i="1" s="1"/>
  <c r="G2088" i="1"/>
  <c r="N2091" i="1"/>
  <c r="Z2143" i="1"/>
  <c r="C2143" i="1"/>
  <c r="T2465" i="1"/>
  <c r="A2144" i="1"/>
  <c r="Q2144" i="1" s="1"/>
  <c r="H2143" i="1"/>
  <c r="J2092" i="1"/>
  <c r="M2092" i="1"/>
  <c r="I2093" i="1"/>
  <c r="S2143" i="1" l="1"/>
  <c r="R2144" i="1"/>
  <c r="W2091" i="1"/>
  <c r="X2087" i="1"/>
  <c r="P2088" i="1"/>
  <c r="E2091" i="1"/>
  <c r="W2090" i="1"/>
  <c r="K2092" i="1"/>
  <c r="U2092" i="1" s="1"/>
  <c r="B2086" i="1"/>
  <c r="N2092" i="1"/>
  <c r="F2089" i="1"/>
  <c r="G2089" i="1"/>
  <c r="D2090" i="1"/>
  <c r="L2089" i="1"/>
  <c r="O2089" i="1" s="1"/>
  <c r="M2093" i="1"/>
  <c r="J2093" i="1"/>
  <c r="I2094" i="1"/>
  <c r="A2145" i="1"/>
  <c r="Q2145" i="1" s="1"/>
  <c r="H2144" i="1"/>
  <c r="T2466" i="1"/>
  <c r="Z2144" i="1"/>
  <c r="C2144" i="1"/>
  <c r="R2145" i="1" l="1"/>
  <c r="S2144" i="1"/>
  <c r="W2092" i="1"/>
  <c r="K2093" i="1"/>
  <c r="U2093" i="1" s="1"/>
  <c r="X2088" i="1"/>
  <c r="N2093" i="1"/>
  <c r="E2092" i="1"/>
  <c r="B2087" i="1"/>
  <c r="P2089" i="1"/>
  <c r="F2090" i="1"/>
  <c r="D2091" i="1"/>
  <c r="G2090" i="1"/>
  <c r="L2090" i="1"/>
  <c r="O2090" i="1" s="1"/>
  <c r="J2094" i="1"/>
  <c r="M2094" i="1"/>
  <c r="I2095" i="1"/>
  <c r="T2467" i="1"/>
  <c r="Z2145" i="1"/>
  <c r="C2145" i="1"/>
  <c r="A2146" i="1"/>
  <c r="Q2146" i="1" s="1"/>
  <c r="H2145" i="1"/>
  <c r="R2146" i="1" l="1"/>
  <c r="S2145" i="1"/>
  <c r="N2094" i="1"/>
  <c r="W2093" i="1"/>
  <c r="B2088" i="1"/>
  <c r="X2089" i="1"/>
  <c r="E2093" i="1"/>
  <c r="K2094" i="1"/>
  <c r="U2094" i="1" s="1"/>
  <c r="P2090" i="1"/>
  <c r="F2091" i="1"/>
  <c r="L2091" i="1"/>
  <c r="O2091" i="1" s="1"/>
  <c r="D2092" i="1"/>
  <c r="G2091" i="1"/>
  <c r="J2095" i="1"/>
  <c r="M2095" i="1"/>
  <c r="I2096" i="1"/>
  <c r="Z2146" i="1"/>
  <c r="C2146" i="1"/>
  <c r="T2468" i="1"/>
  <c r="H2146" i="1"/>
  <c r="A2147" i="1"/>
  <c r="Q2147" i="1" s="1"/>
  <c r="R2147" i="1" l="1"/>
  <c r="S2146" i="1"/>
  <c r="N2095" i="1"/>
  <c r="W2094" i="1"/>
  <c r="P2091" i="1"/>
  <c r="B2089" i="1"/>
  <c r="X2090" i="1"/>
  <c r="K2095" i="1"/>
  <c r="U2095" i="1" s="1"/>
  <c r="E2094" i="1"/>
  <c r="F2092" i="1"/>
  <c r="L2092" i="1"/>
  <c r="O2092" i="1" s="1"/>
  <c r="G2092" i="1"/>
  <c r="D2093" i="1"/>
  <c r="Z2147" i="1"/>
  <c r="C2147" i="1"/>
  <c r="A2148" i="1"/>
  <c r="Q2148" i="1" s="1"/>
  <c r="H2147" i="1"/>
  <c r="T2469" i="1"/>
  <c r="J2096" i="1"/>
  <c r="M2096" i="1"/>
  <c r="I2097" i="1"/>
  <c r="N2096" i="1" l="1"/>
  <c r="R2148" i="1"/>
  <c r="S2147" i="1"/>
  <c r="W2095" i="1"/>
  <c r="B2090" i="1"/>
  <c r="P2092" i="1"/>
  <c r="X2091" i="1"/>
  <c r="K2096" i="1"/>
  <c r="U2096" i="1" s="1"/>
  <c r="E2095" i="1"/>
  <c r="F2093" i="1"/>
  <c r="G2093" i="1"/>
  <c r="L2093" i="1"/>
  <c r="O2093" i="1" s="1"/>
  <c r="D2094" i="1"/>
  <c r="Z2148" i="1"/>
  <c r="C2148" i="1"/>
  <c r="A2149" i="1"/>
  <c r="Q2149" i="1" s="1"/>
  <c r="H2148" i="1"/>
  <c r="M2097" i="1"/>
  <c r="J2097" i="1"/>
  <c r="I2098" i="1"/>
  <c r="T2470" i="1"/>
  <c r="N2097" i="1" l="1"/>
  <c r="R2149" i="1"/>
  <c r="S2148" i="1"/>
  <c r="W2096" i="1"/>
  <c r="B2091" i="1"/>
  <c r="P2093" i="1"/>
  <c r="X2092" i="1"/>
  <c r="K2097" i="1"/>
  <c r="U2097" i="1" s="1"/>
  <c r="E2096" i="1"/>
  <c r="F2094" i="1"/>
  <c r="L2094" i="1"/>
  <c r="O2094" i="1" s="1"/>
  <c r="D2095" i="1"/>
  <c r="G2094" i="1"/>
  <c r="A2150" i="1"/>
  <c r="Q2150" i="1" s="1"/>
  <c r="H2149" i="1"/>
  <c r="T2471" i="1"/>
  <c r="J2098" i="1"/>
  <c r="M2098" i="1"/>
  <c r="I2099" i="1"/>
  <c r="Z2149" i="1"/>
  <c r="C2149" i="1"/>
  <c r="N2098" i="1" l="1"/>
  <c r="R2150" i="1"/>
  <c r="S2149" i="1"/>
  <c r="W2097" i="1"/>
  <c r="B2092" i="1"/>
  <c r="P2094" i="1"/>
  <c r="X2093" i="1"/>
  <c r="K2098" i="1"/>
  <c r="U2098" i="1" s="1"/>
  <c r="E2097" i="1"/>
  <c r="F2095" i="1"/>
  <c r="D2096" i="1"/>
  <c r="G2095" i="1"/>
  <c r="L2095" i="1"/>
  <c r="O2095" i="1" s="1"/>
  <c r="T2472" i="1"/>
  <c r="Z2150" i="1"/>
  <c r="C2150" i="1"/>
  <c r="H2150" i="1"/>
  <c r="A2151" i="1"/>
  <c r="Q2151" i="1" s="1"/>
  <c r="J2099" i="1"/>
  <c r="M2099" i="1"/>
  <c r="I2100" i="1"/>
  <c r="N2099" i="1" l="1"/>
  <c r="R2151" i="1"/>
  <c r="S2150" i="1"/>
  <c r="W2098" i="1"/>
  <c r="P2095" i="1"/>
  <c r="B2093" i="1"/>
  <c r="X2094" i="1"/>
  <c r="K2099" i="1"/>
  <c r="U2099" i="1" s="1"/>
  <c r="E2098" i="1"/>
  <c r="F2096" i="1"/>
  <c r="L2096" i="1"/>
  <c r="O2096" i="1" s="1"/>
  <c r="G2096" i="1"/>
  <c r="D2097" i="1"/>
  <c r="Z2151" i="1"/>
  <c r="C2151" i="1"/>
  <c r="A2152" i="1"/>
  <c r="Q2152" i="1" s="1"/>
  <c r="H2151" i="1"/>
  <c r="T2473" i="1"/>
  <c r="J2100" i="1"/>
  <c r="M2100" i="1"/>
  <c r="I2101" i="1"/>
  <c r="N2100" i="1" l="1"/>
  <c r="R2152" i="1"/>
  <c r="S2151" i="1"/>
  <c r="W2099" i="1"/>
  <c r="B2094" i="1"/>
  <c r="P2096" i="1"/>
  <c r="X2095" i="1"/>
  <c r="K2100" i="1"/>
  <c r="U2100" i="1" s="1"/>
  <c r="E2099" i="1"/>
  <c r="F2097" i="1"/>
  <c r="L2097" i="1"/>
  <c r="O2097" i="1" s="1"/>
  <c r="G2097" i="1"/>
  <c r="D2098" i="1"/>
  <c r="Z2152" i="1"/>
  <c r="C2152" i="1"/>
  <c r="A2153" i="1"/>
  <c r="Q2153" i="1" s="1"/>
  <c r="H2152" i="1"/>
  <c r="M2101" i="1"/>
  <c r="J2101" i="1"/>
  <c r="I2102" i="1"/>
  <c r="T2474" i="1"/>
  <c r="N2101" i="1" l="1"/>
  <c r="R2153" i="1"/>
  <c r="S2152" i="1"/>
  <c r="W2100" i="1"/>
  <c r="B2095" i="1"/>
  <c r="P2097" i="1"/>
  <c r="X2096" i="1"/>
  <c r="K2101" i="1"/>
  <c r="U2101" i="1" s="1"/>
  <c r="E2100" i="1"/>
  <c r="F2098" i="1"/>
  <c r="D2099" i="1"/>
  <c r="L2098" i="1"/>
  <c r="O2098" i="1" s="1"/>
  <c r="G2098" i="1"/>
  <c r="J2102" i="1"/>
  <c r="M2102" i="1"/>
  <c r="I2103" i="1"/>
  <c r="Z2153" i="1"/>
  <c r="C2153" i="1"/>
  <c r="A2154" i="1"/>
  <c r="Q2154" i="1" s="1"/>
  <c r="H2153" i="1"/>
  <c r="T2475" i="1"/>
  <c r="N2102" i="1" l="1"/>
  <c r="R2154" i="1"/>
  <c r="S2153" i="1"/>
  <c r="W2101" i="1"/>
  <c r="B2096" i="1"/>
  <c r="X2097" i="1"/>
  <c r="P2098" i="1"/>
  <c r="K2102" i="1"/>
  <c r="U2102" i="1" s="1"/>
  <c r="E2101" i="1"/>
  <c r="F2099" i="1"/>
  <c r="L2099" i="1"/>
  <c r="O2099" i="1" s="1"/>
  <c r="D2100" i="1"/>
  <c r="G2099" i="1"/>
  <c r="T2476" i="1"/>
  <c r="H2154" i="1"/>
  <c r="A2155" i="1"/>
  <c r="Q2155" i="1" s="1"/>
  <c r="J2103" i="1"/>
  <c r="M2103" i="1"/>
  <c r="I2104" i="1"/>
  <c r="Z2154" i="1"/>
  <c r="C2154" i="1"/>
  <c r="N2103" i="1" l="1"/>
  <c r="R2155" i="1"/>
  <c r="S2154" i="1"/>
  <c r="W2102" i="1"/>
  <c r="X2098" i="1"/>
  <c r="P2099" i="1"/>
  <c r="B2097" i="1"/>
  <c r="K2103" i="1"/>
  <c r="U2103" i="1" s="1"/>
  <c r="E2102" i="1"/>
  <c r="F2100" i="1"/>
  <c r="G2100" i="1"/>
  <c r="D2101" i="1"/>
  <c r="L2100" i="1"/>
  <c r="O2100" i="1" s="1"/>
  <c r="J2104" i="1"/>
  <c r="M2104" i="1"/>
  <c r="I2105" i="1"/>
  <c r="A2156" i="1"/>
  <c r="Q2156" i="1" s="1"/>
  <c r="H2155" i="1"/>
  <c r="Z2155" i="1"/>
  <c r="C2155" i="1"/>
  <c r="T2477" i="1"/>
  <c r="N2104" i="1" l="1"/>
  <c r="R2156" i="1"/>
  <c r="S2155" i="1"/>
  <c r="W2103" i="1"/>
  <c r="P2100" i="1"/>
  <c r="X2099" i="1"/>
  <c r="B2098" i="1"/>
  <c r="K2104" i="1"/>
  <c r="U2104" i="1" s="1"/>
  <c r="E2103" i="1"/>
  <c r="F2101" i="1"/>
  <c r="D2102" i="1"/>
  <c r="L2101" i="1"/>
  <c r="O2101" i="1" s="1"/>
  <c r="G2101" i="1"/>
  <c r="Z2156" i="1"/>
  <c r="C2156" i="1"/>
  <c r="T2478" i="1"/>
  <c r="A2157" i="1"/>
  <c r="Q2157" i="1" s="1"/>
  <c r="H2156" i="1"/>
  <c r="M2105" i="1"/>
  <c r="J2105" i="1"/>
  <c r="I2106" i="1"/>
  <c r="N2105" i="1" l="1"/>
  <c r="R2157" i="1"/>
  <c r="S2156" i="1"/>
  <c r="W2104" i="1"/>
  <c r="B2099" i="1"/>
  <c r="P2101" i="1"/>
  <c r="K2105" i="1"/>
  <c r="X2100" i="1"/>
  <c r="E2104" i="1"/>
  <c r="F2102" i="1"/>
  <c r="G2102" i="1"/>
  <c r="D2103" i="1"/>
  <c r="L2102" i="1"/>
  <c r="O2102" i="1" s="1"/>
  <c r="A2158" i="1"/>
  <c r="Q2158" i="1" s="1"/>
  <c r="H2157" i="1"/>
  <c r="J2106" i="1"/>
  <c r="M2106" i="1"/>
  <c r="N2106" i="1" s="1"/>
  <c r="I2107" i="1"/>
  <c r="T2479" i="1"/>
  <c r="Z2157" i="1"/>
  <c r="C2157" i="1"/>
  <c r="R2158" i="1" l="1"/>
  <c r="S2157" i="1"/>
  <c r="P2102" i="1"/>
  <c r="E2105" i="1"/>
  <c r="X2101" i="1"/>
  <c r="K2106" i="1"/>
  <c r="U2105" i="1"/>
  <c r="B2100" i="1"/>
  <c r="F2103" i="1"/>
  <c r="L2103" i="1"/>
  <c r="O2103" i="1" s="1"/>
  <c r="G2103" i="1"/>
  <c r="D2104" i="1"/>
  <c r="H2158" i="1"/>
  <c r="A2159" i="1"/>
  <c r="Q2159" i="1" s="1"/>
  <c r="N2107" i="1"/>
  <c r="J2107" i="1"/>
  <c r="M2107" i="1"/>
  <c r="I2108" i="1"/>
  <c r="T2480" i="1"/>
  <c r="Z2158" i="1"/>
  <c r="C2158" i="1"/>
  <c r="R2159" i="1" l="1"/>
  <c r="S2158" i="1"/>
  <c r="E2106" i="1"/>
  <c r="P2103" i="1"/>
  <c r="B2101" i="1"/>
  <c r="K2107" i="1"/>
  <c r="U2106" i="1"/>
  <c r="W2105" i="1"/>
  <c r="X2102" i="1"/>
  <c r="F2104" i="1"/>
  <c r="G2104" i="1"/>
  <c r="D2105" i="1"/>
  <c r="L2104" i="1"/>
  <c r="O2104" i="1" s="1"/>
  <c r="T2481" i="1"/>
  <c r="Z2159" i="1"/>
  <c r="C2159" i="1"/>
  <c r="N2108" i="1"/>
  <c r="J2108" i="1"/>
  <c r="M2108" i="1"/>
  <c r="I2109" i="1"/>
  <c r="A2160" i="1"/>
  <c r="Q2160" i="1" s="1"/>
  <c r="H2159" i="1"/>
  <c r="R2160" i="1" l="1"/>
  <c r="S2159" i="1"/>
  <c r="E2107" i="1"/>
  <c r="U2107" i="1"/>
  <c r="B2102" i="1"/>
  <c r="X2103" i="1"/>
  <c r="K2108" i="1"/>
  <c r="P2104" i="1"/>
  <c r="W2106" i="1"/>
  <c r="F2105" i="1"/>
  <c r="D2106" i="1"/>
  <c r="L2105" i="1"/>
  <c r="O2105" i="1" s="1"/>
  <c r="G2105" i="1"/>
  <c r="A2161" i="1"/>
  <c r="Q2161" i="1" s="1"/>
  <c r="H2160" i="1"/>
  <c r="M2109" i="1"/>
  <c r="N2109" i="1" s="1"/>
  <c r="J2109" i="1"/>
  <c r="I2110" i="1"/>
  <c r="T2482" i="1"/>
  <c r="Z2160" i="1"/>
  <c r="C2160" i="1"/>
  <c r="R2161" i="1" l="1"/>
  <c r="S2160" i="1"/>
  <c r="E2108" i="1"/>
  <c r="U2108" i="1"/>
  <c r="B2103" i="1"/>
  <c r="P2105" i="1"/>
  <c r="K2109" i="1"/>
  <c r="W2107" i="1"/>
  <c r="X2104" i="1"/>
  <c r="F2106" i="1"/>
  <c r="G2106" i="1"/>
  <c r="L2106" i="1"/>
  <c r="O2106" i="1" s="1"/>
  <c r="D2107" i="1"/>
  <c r="J2110" i="1"/>
  <c r="M2110" i="1"/>
  <c r="N2110" i="1" s="1"/>
  <c r="I2111" i="1"/>
  <c r="A2162" i="1"/>
  <c r="Q2162" i="1" s="1"/>
  <c r="H2161" i="1"/>
  <c r="T2483" i="1"/>
  <c r="Z2161" i="1"/>
  <c r="C2161" i="1"/>
  <c r="R2162" i="1" l="1"/>
  <c r="S2161" i="1"/>
  <c r="E2109" i="1"/>
  <c r="X2105" i="1"/>
  <c r="B2104" i="1"/>
  <c r="K2110" i="1"/>
  <c r="W2108" i="1"/>
  <c r="P2106" i="1"/>
  <c r="U2109" i="1"/>
  <c r="F2107" i="1"/>
  <c r="L2107" i="1"/>
  <c r="O2107" i="1" s="1"/>
  <c r="D2108" i="1"/>
  <c r="G2107" i="1"/>
  <c r="Z2162" i="1"/>
  <c r="C2162" i="1"/>
  <c r="H2162" i="1"/>
  <c r="A2163" i="1"/>
  <c r="Q2163" i="1" s="1"/>
  <c r="T2484" i="1"/>
  <c r="J2111" i="1"/>
  <c r="M2111" i="1"/>
  <c r="N2111" i="1" s="1"/>
  <c r="I2112" i="1"/>
  <c r="R2163" i="1" l="1"/>
  <c r="S2162" i="1"/>
  <c r="E2110" i="1"/>
  <c r="W2109" i="1"/>
  <c r="P2107" i="1"/>
  <c r="X2106" i="1"/>
  <c r="B2105" i="1"/>
  <c r="K2111" i="1"/>
  <c r="U2110" i="1"/>
  <c r="F2108" i="1"/>
  <c r="L2108" i="1"/>
  <c r="O2108" i="1" s="1"/>
  <c r="G2108" i="1"/>
  <c r="D2109" i="1"/>
  <c r="J2112" i="1"/>
  <c r="M2112" i="1"/>
  <c r="N2112" i="1" s="1"/>
  <c r="I2113" i="1"/>
  <c r="T2485" i="1"/>
  <c r="Z2163" i="1"/>
  <c r="C2163" i="1"/>
  <c r="A2164" i="1"/>
  <c r="Q2164" i="1" s="1"/>
  <c r="H2163" i="1"/>
  <c r="R2164" i="1" l="1"/>
  <c r="S2163" i="1"/>
  <c r="U2111" i="1"/>
  <c r="P2108" i="1"/>
  <c r="B2106" i="1"/>
  <c r="W2110" i="1"/>
  <c r="X2107" i="1"/>
  <c r="E2111" i="1"/>
  <c r="K2112" i="1"/>
  <c r="F2109" i="1"/>
  <c r="L2109" i="1"/>
  <c r="O2109" i="1" s="1"/>
  <c r="G2109" i="1"/>
  <c r="D2110" i="1"/>
  <c r="Z2164" i="1"/>
  <c r="C2164" i="1"/>
  <c r="T2486" i="1"/>
  <c r="A2165" i="1"/>
  <c r="Q2165" i="1" s="1"/>
  <c r="H2164" i="1"/>
  <c r="J2113" i="1"/>
  <c r="I2114" i="1"/>
  <c r="R2165" i="1" l="1"/>
  <c r="W2111" i="1"/>
  <c r="S2164" i="1"/>
  <c r="K2113" i="1"/>
  <c r="P2109" i="1"/>
  <c r="E2112" i="1"/>
  <c r="U2112" i="1"/>
  <c r="X2108" i="1"/>
  <c r="B2107" i="1"/>
  <c r="F2110" i="1"/>
  <c r="L2110" i="1"/>
  <c r="O2110" i="1" s="1"/>
  <c r="D2111" i="1"/>
  <c r="G2110" i="1"/>
  <c r="T2487" i="1"/>
  <c r="Z2165" i="1"/>
  <c r="C2165" i="1"/>
  <c r="J2114" i="1"/>
  <c r="I2115" i="1"/>
  <c r="A2166" i="1"/>
  <c r="Q2166" i="1" s="1"/>
  <c r="H2165" i="1"/>
  <c r="R2166" i="1" l="1"/>
  <c r="S2165" i="1"/>
  <c r="U2113" i="1"/>
  <c r="K2114" i="1"/>
  <c r="E2113" i="1"/>
  <c r="B2108" i="1"/>
  <c r="W2112" i="1"/>
  <c r="P2110" i="1"/>
  <c r="X2109" i="1"/>
  <c r="F2111" i="1"/>
  <c r="L2111" i="1"/>
  <c r="O2111" i="1" s="1"/>
  <c r="G2111" i="1"/>
  <c r="D2112" i="1"/>
  <c r="J2115" i="1"/>
  <c r="I2116" i="1"/>
  <c r="Z2166" i="1"/>
  <c r="C2166" i="1"/>
  <c r="T2488" i="1"/>
  <c r="H2166" i="1"/>
  <c r="A2167" i="1"/>
  <c r="Q2167" i="1" s="1"/>
  <c r="R2167" i="1" l="1"/>
  <c r="S2166" i="1"/>
  <c r="E2114" i="1"/>
  <c r="K2115" i="1"/>
  <c r="W2113" i="1"/>
  <c r="U2114" i="1"/>
  <c r="B2109" i="1"/>
  <c r="X2110" i="1"/>
  <c r="P2111" i="1"/>
  <c r="F2112" i="1"/>
  <c r="L2112" i="1"/>
  <c r="G2112" i="1"/>
  <c r="D2113" i="1"/>
  <c r="J2116" i="1"/>
  <c r="I2117" i="1"/>
  <c r="Z2167" i="1"/>
  <c r="C2167" i="1"/>
  <c r="H2167" i="1"/>
  <c r="A2168" i="1"/>
  <c r="Q2168" i="1" s="1"/>
  <c r="T2489" i="1"/>
  <c r="R2168" i="1" l="1"/>
  <c r="S2167" i="1"/>
  <c r="E2115" i="1"/>
  <c r="W2114" i="1"/>
  <c r="K2116" i="1"/>
  <c r="U2115" i="1"/>
  <c r="X2111" i="1"/>
  <c r="B2110" i="1"/>
  <c r="F2113" i="1"/>
  <c r="G2113" i="1"/>
  <c r="D2114" i="1"/>
  <c r="L2113" i="1"/>
  <c r="O2112" i="1"/>
  <c r="M2113" i="1"/>
  <c r="T2490" i="1"/>
  <c r="J2117" i="1"/>
  <c r="I2118" i="1"/>
  <c r="Z2168" i="1"/>
  <c r="C2168" i="1"/>
  <c r="H2168" i="1"/>
  <c r="A2169" i="1"/>
  <c r="Q2169" i="1" s="1"/>
  <c r="R2169" i="1" l="1"/>
  <c r="S2168" i="1"/>
  <c r="K2117" i="1"/>
  <c r="E2116" i="1"/>
  <c r="W2115" i="1"/>
  <c r="U2116" i="1"/>
  <c r="P2112" i="1"/>
  <c r="B2111" i="1"/>
  <c r="N2113" i="1"/>
  <c r="O2113" i="1" s="1"/>
  <c r="M2114" i="1"/>
  <c r="F2114" i="1"/>
  <c r="G2114" i="1"/>
  <c r="L2114" i="1"/>
  <c r="D2115" i="1"/>
  <c r="Z2169" i="1"/>
  <c r="C2169" i="1"/>
  <c r="A2170" i="1"/>
  <c r="Q2170" i="1" s="1"/>
  <c r="H2169" i="1"/>
  <c r="J2118" i="1"/>
  <c r="I2119" i="1"/>
  <c r="T2491" i="1"/>
  <c r="U2117" i="1" l="1"/>
  <c r="W2117" i="1" s="1"/>
  <c r="S2169" i="1"/>
  <c r="R2170" i="1"/>
  <c r="W2116" i="1"/>
  <c r="K2118" i="1"/>
  <c r="P2113" i="1"/>
  <c r="E2117" i="1"/>
  <c r="X2112" i="1"/>
  <c r="F2115" i="1"/>
  <c r="G2115" i="1"/>
  <c r="D2116" i="1"/>
  <c r="L2115" i="1"/>
  <c r="N2114" i="1"/>
  <c r="O2114" i="1" s="1"/>
  <c r="M2115" i="1"/>
  <c r="Z2170" i="1"/>
  <c r="C2170" i="1"/>
  <c r="T2492" i="1"/>
  <c r="J2119" i="1"/>
  <c r="I2120" i="1"/>
  <c r="A2171" i="1"/>
  <c r="Q2171" i="1" s="1"/>
  <c r="H2170" i="1"/>
  <c r="S2170" i="1" l="1"/>
  <c r="R2171" i="1"/>
  <c r="X2113" i="1"/>
  <c r="E2118" i="1"/>
  <c r="P2114" i="1"/>
  <c r="K2119" i="1"/>
  <c r="U2118" i="1"/>
  <c r="B2112" i="1"/>
  <c r="N2115" i="1"/>
  <c r="O2115" i="1" s="1"/>
  <c r="M2116" i="1"/>
  <c r="F2116" i="1"/>
  <c r="L2116" i="1"/>
  <c r="G2116" i="1"/>
  <c r="D2117" i="1"/>
  <c r="T2493" i="1"/>
  <c r="A2172" i="1"/>
  <c r="Q2172" i="1" s="1"/>
  <c r="H2171" i="1"/>
  <c r="Z2171" i="1"/>
  <c r="C2171" i="1"/>
  <c r="J2120" i="1"/>
  <c r="I2121" i="1"/>
  <c r="U2119" i="1" l="1"/>
  <c r="W2119" i="1" s="1"/>
  <c r="S2171" i="1"/>
  <c r="R2172" i="1"/>
  <c r="P2115" i="1"/>
  <c r="W2118" i="1"/>
  <c r="E2119" i="1"/>
  <c r="X2114" i="1"/>
  <c r="K2120" i="1"/>
  <c r="B2113" i="1"/>
  <c r="F2117" i="1"/>
  <c r="L2117" i="1"/>
  <c r="G2117" i="1"/>
  <c r="D2118" i="1"/>
  <c r="N2116" i="1"/>
  <c r="O2116" i="1" s="1"/>
  <c r="M2117" i="1"/>
  <c r="Z2172" i="1"/>
  <c r="C2172" i="1"/>
  <c r="H2172" i="1"/>
  <c r="A2173" i="1"/>
  <c r="Q2173" i="1" s="1"/>
  <c r="J2121" i="1"/>
  <c r="I2122" i="1"/>
  <c r="T2494" i="1"/>
  <c r="U2120" i="1" l="1"/>
  <c r="W2120" i="1" s="1"/>
  <c r="S2172" i="1"/>
  <c r="R2173" i="1"/>
  <c r="B2114" i="1"/>
  <c r="K2121" i="1"/>
  <c r="P2116" i="1"/>
  <c r="E2120" i="1"/>
  <c r="X2115" i="1"/>
  <c r="N2117" i="1"/>
  <c r="O2117" i="1" s="1"/>
  <c r="M2118" i="1"/>
  <c r="F2118" i="1"/>
  <c r="D2119" i="1"/>
  <c r="L2118" i="1"/>
  <c r="G2118" i="1"/>
  <c r="Z2173" i="1"/>
  <c r="C2173" i="1"/>
  <c r="T2495" i="1"/>
  <c r="J2122" i="1"/>
  <c r="I2123" i="1"/>
  <c r="A2174" i="1"/>
  <c r="Q2174" i="1" s="1"/>
  <c r="H2173" i="1"/>
  <c r="U2121" i="1" l="1"/>
  <c r="W2121" i="1" s="1"/>
  <c r="R2174" i="1"/>
  <c r="S2173" i="1"/>
  <c r="B2115" i="1"/>
  <c r="X2116" i="1"/>
  <c r="E2121" i="1"/>
  <c r="P2117" i="1"/>
  <c r="K2122" i="1"/>
  <c r="F2119" i="1"/>
  <c r="G2119" i="1"/>
  <c r="D2120" i="1"/>
  <c r="L2119" i="1"/>
  <c r="N2118" i="1"/>
  <c r="O2118" i="1" s="1"/>
  <c r="M2119" i="1"/>
  <c r="Z2174" i="1"/>
  <c r="C2174" i="1"/>
  <c r="A2175" i="1"/>
  <c r="Q2175" i="1" s="1"/>
  <c r="H2174" i="1"/>
  <c r="J2123" i="1"/>
  <c r="I2124" i="1"/>
  <c r="T2496" i="1"/>
  <c r="S2174" i="1" l="1"/>
  <c r="R2175" i="1"/>
  <c r="E2122" i="1"/>
  <c r="P2118" i="1"/>
  <c r="B2116" i="1"/>
  <c r="K2123" i="1"/>
  <c r="U2122" i="1"/>
  <c r="X2117" i="1"/>
  <c r="N2119" i="1"/>
  <c r="O2119" i="1" s="1"/>
  <c r="M2120" i="1"/>
  <c r="F2120" i="1"/>
  <c r="G2120" i="1"/>
  <c r="D2121" i="1"/>
  <c r="L2120" i="1"/>
  <c r="Z2175" i="1"/>
  <c r="C2175" i="1"/>
  <c r="J2124" i="1"/>
  <c r="I2125" i="1"/>
  <c r="H2175" i="1"/>
  <c r="A2176" i="1"/>
  <c r="Q2176" i="1" s="1"/>
  <c r="T2497" i="1"/>
  <c r="R2176" i="1" l="1"/>
  <c r="S2175" i="1"/>
  <c r="P2119" i="1"/>
  <c r="E2123" i="1"/>
  <c r="B2117" i="1"/>
  <c r="U2123" i="1"/>
  <c r="X2118" i="1"/>
  <c r="W2122" i="1"/>
  <c r="K2124" i="1"/>
  <c r="F2121" i="1"/>
  <c r="G2121" i="1"/>
  <c r="D2122" i="1"/>
  <c r="L2121" i="1"/>
  <c r="N2120" i="1"/>
  <c r="O2120" i="1" s="1"/>
  <c r="M2121" i="1"/>
  <c r="T2498" i="1"/>
  <c r="Z2176" i="1"/>
  <c r="C2176" i="1"/>
  <c r="J2125" i="1"/>
  <c r="I2126" i="1"/>
  <c r="A2177" i="1"/>
  <c r="Q2177" i="1" s="1"/>
  <c r="H2176" i="1"/>
  <c r="S2176" i="1" l="1"/>
  <c r="R2177" i="1"/>
  <c r="K2125" i="1"/>
  <c r="B2118" i="1"/>
  <c r="P2120" i="1"/>
  <c r="E2124" i="1"/>
  <c r="U2124" i="1"/>
  <c r="W2123" i="1"/>
  <c r="X2119" i="1"/>
  <c r="F2122" i="1"/>
  <c r="G2122" i="1"/>
  <c r="L2122" i="1"/>
  <c r="D2123" i="1"/>
  <c r="N2121" i="1"/>
  <c r="O2121" i="1" s="1"/>
  <c r="M2122" i="1"/>
  <c r="T2499" i="1"/>
  <c r="Z2177" i="1"/>
  <c r="C2177" i="1"/>
  <c r="A2178" i="1"/>
  <c r="Q2178" i="1" s="1"/>
  <c r="H2177" i="1"/>
  <c r="J2126" i="1"/>
  <c r="I2127" i="1"/>
  <c r="U2125" i="1" l="1"/>
  <c r="S2177" i="1"/>
  <c r="R2178" i="1"/>
  <c r="W2125" i="1"/>
  <c r="W2124" i="1"/>
  <c r="B2119" i="1"/>
  <c r="P2121" i="1"/>
  <c r="X2120" i="1"/>
  <c r="K2126" i="1"/>
  <c r="E2125" i="1"/>
  <c r="N2122" i="1"/>
  <c r="O2122" i="1" s="1"/>
  <c r="M2123" i="1"/>
  <c r="F2123" i="1"/>
  <c r="L2123" i="1"/>
  <c r="D2124" i="1"/>
  <c r="G2123" i="1"/>
  <c r="C2178" i="1"/>
  <c r="Z2178" i="1"/>
  <c r="T2500" i="1"/>
  <c r="J2127" i="1"/>
  <c r="I2128" i="1"/>
  <c r="A2179" i="1"/>
  <c r="Q2179" i="1" s="1"/>
  <c r="H2178" i="1"/>
  <c r="R2179" i="1" l="1"/>
  <c r="S2178" i="1"/>
  <c r="E2126" i="1"/>
  <c r="B2120" i="1"/>
  <c r="X2121" i="1"/>
  <c r="K2127" i="1"/>
  <c r="P2122" i="1"/>
  <c r="U2126" i="1"/>
  <c r="F2124" i="1"/>
  <c r="D2125" i="1"/>
  <c r="G2124" i="1"/>
  <c r="L2124" i="1"/>
  <c r="N2123" i="1"/>
  <c r="O2123" i="1" s="1"/>
  <c r="M2124" i="1"/>
  <c r="H2179" i="1"/>
  <c r="A2180" i="1"/>
  <c r="Q2180" i="1" s="1"/>
  <c r="T2501" i="1"/>
  <c r="Z2179" i="1"/>
  <c r="C2179" i="1"/>
  <c r="J2128" i="1"/>
  <c r="I2129" i="1"/>
  <c r="R2180" i="1" l="1"/>
  <c r="S2179" i="1"/>
  <c r="E2127" i="1"/>
  <c r="X2122" i="1"/>
  <c r="B2121" i="1"/>
  <c r="U2127" i="1"/>
  <c r="P2123" i="1"/>
  <c r="K2128" i="1"/>
  <c r="U2128" i="1" s="1"/>
  <c r="W2126" i="1"/>
  <c r="F2125" i="1"/>
  <c r="G2125" i="1"/>
  <c r="D2126" i="1"/>
  <c r="L2125" i="1"/>
  <c r="N2124" i="1"/>
  <c r="O2124" i="1" s="1"/>
  <c r="M2125" i="1"/>
  <c r="A2181" i="1"/>
  <c r="Q2181" i="1" s="1"/>
  <c r="H2180" i="1"/>
  <c r="Z2180" i="1"/>
  <c r="C2180" i="1"/>
  <c r="J2129" i="1"/>
  <c r="I2130" i="1"/>
  <c r="T2502" i="1"/>
  <c r="R2181" i="1" l="1"/>
  <c r="S2180" i="1"/>
  <c r="W2128" i="1"/>
  <c r="W2127" i="1"/>
  <c r="B2122" i="1"/>
  <c r="E2128" i="1"/>
  <c r="X2123" i="1"/>
  <c r="P2124" i="1"/>
  <c r="K2129" i="1"/>
  <c r="U2129" i="1" s="1"/>
  <c r="N2125" i="1"/>
  <c r="O2125" i="1" s="1"/>
  <c r="M2126" i="1"/>
  <c r="F2126" i="1"/>
  <c r="G2126" i="1"/>
  <c r="L2126" i="1"/>
  <c r="D2127" i="1"/>
  <c r="A2182" i="1"/>
  <c r="Q2182" i="1" s="1"/>
  <c r="H2181" i="1"/>
  <c r="T2503" i="1"/>
  <c r="J2130" i="1"/>
  <c r="I2131" i="1"/>
  <c r="Z2181" i="1"/>
  <c r="C2181" i="1"/>
  <c r="R2182" i="1" l="1"/>
  <c r="S2181" i="1"/>
  <c r="W2129" i="1"/>
  <c r="K2130" i="1"/>
  <c r="U2130" i="1" s="1"/>
  <c r="X2124" i="1"/>
  <c r="B2123" i="1"/>
  <c r="P2125" i="1"/>
  <c r="E2129" i="1"/>
  <c r="F2127" i="1"/>
  <c r="G2127" i="1"/>
  <c r="D2128" i="1"/>
  <c r="L2127" i="1"/>
  <c r="N2126" i="1"/>
  <c r="O2126" i="1" s="1"/>
  <c r="M2127" i="1"/>
  <c r="J2131" i="1"/>
  <c r="I2132" i="1"/>
  <c r="C2182" i="1"/>
  <c r="Z2182" i="1"/>
  <c r="T2504" i="1"/>
  <c r="A2183" i="1"/>
  <c r="Q2183" i="1" s="1"/>
  <c r="H2182" i="1"/>
  <c r="R2183" i="1" l="1"/>
  <c r="S2182" i="1"/>
  <c r="W2130" i="1"/>
  <c r="K2131" i="1"/>
  <c r="P2126" i="1"/>
  <c r="B2124" i="1"/>
  <c r="E2130" i="1"/>
  <c r="X2125" i="1"/>
  <c r="N2127" i="1"/>
  <c r="O2127" i="1" s="1"/>
  <c r="M2128" i="1"/>
  <c r="F2128" i="1"/>
  <c r="G2128" i="1"/>
  <c r="D2129" i="1"/>
  <c r="L2128" i="1"/>
  <c r="H2183" i="1"/>
  <c r="A2184" i="1"/>
  <c r="Q2184" i="1" s="1"/>
  <c r="J2132" i="1"/>
  <c r="I2133" i="1"/>
  <c r="Z2183" i="1"/>
  <c r="C2183" i="1"/>
  <c r="T2505" i="1"/>
  <c r="R2184" i="1" l="1"/>
  <c r="S2183" i="1"/>
  <c r="P2127" i="1"/>
  <c r="X2126" i="1"/>
  <c r="E2131" i="1"/>
  <c r="B2125" i="1"/>
  <c r="U2131" i="1"/>
  <c r="K2132" i="1"/>
  <c r="F2129" i="1"/>
  <c r="G2129" i="1"/>
  <c r="D2130" i="1"/>
  <c r="L2129" i="1"/>
  <c r="N2128" i="1"/>
  <c r="O2128" i="1" s="1"/>
  <c r="M2129" i="1"/>
  <c r="Z2184" i="1"/>
  <c r="C2184" i="1"/>
  <c r="T2506" i="1"/>
  <c r="J2133" i="1"/>
  <c r="I2134" i="1"/>
  <c r="A2185" i="1"/>
  <c r="Q2185" i="1" s="1"/>
  <c r="H2184" i="1"/>
  <c r="R2185" i="1" l="1"/>
  <c r="S2184" i="1"/>
  <c r="E2132" i="1"/>
  <c r="W2131" i="1"/>
  <c r="K2133" i="1"/>
  <c r="B2126" i="1"/>
  <c r="U2132" i="1"/>
  <c r="P2128" i="1"/>
  <c r="X2127" i="1"/>
  <c r="F2130" i="1"/>
  <c r="D2131" i="1"/>
  <c r="G2130" i="1"/>
  <c r="L2130" i="1"/>
  <c r="N2129" i="1"/>
  <c r="N2130" i="1" s="1"/>
  <c r="M2130" i="1"/>
  <c r="M2131" i="1" s="1"/>
  <c r="T2507" i="1"/>
  <c r="Z2185" i="1"/>
  <c r="C2185" i="1"/>
  <c r="A2186" i="1"/>
  <c r="Q2186" i="1" s="1"/>
  <c r="H2185" i="1"/>
  <c r="J2134" i="1"/>
  <c r="I2135" i="1"/>
  <c r="R2186" i="1" l="1"/>
  <c r="S2185" i="1"/>
  <c r="E2133" i="1"/>
  <c r="B2127" i="1"/>
  <c r="U2133" i="1"/>
  <c r="X2128" i="1"/>
  <c r="K2134" i="1"/>
  <c r="W2132" i="1"/>
  <c r="O2130" i="1"/>
  <c r="F2131" i="1"/>
  <c r="G2131" i="1"/>
  <c r="D2132" i="1"/>
  <c r="L2131" i="1"/>
  <c r="N2131" i="1"/>
  <c r="M2132" i="1"/>
  <c r="O2129" i="1"/>
  <c r="T2508" i="1"/>
  <c r="C2186" i="1"/>
  <c r="Z2186" i="1"/>
  <c r="J2135" i="1"/>
  <c r="I2136" i="1"/>
  <c r="A2187" i="1"/>
  <c r="Q2187" i="1" s="1"/>
  <c r="H2186" i="1"/>
  <c r="R2187" i="1" l="1"/>
  <c r="S2186" i="1"/>
  <c r="P2130" i="1"/>
  <c r="P2129" i="1"/>
  <c r="B2128" i="1"/>
  <c r="W2133" i="1"/>
  <c r="E2134" i="1"/>
  <c r="U2134" i="1"/>
  <c r="K2135" i="1"/>
  <c r="U2135" i="1" s="1"/>
  <c r="O2131" i="1"/>
  <c r="N2132" i="1"/>
  <c r="M2133" i="1"/>
  <c r="F2132" i="1"/>
  <c r="L2132" i="1"/>
  <c r="D2133" i="1"/>
  <c r="G2132" i="1"/>
  <c r="Z2187" i="1"/>
  <c r="C2187" i="1"/>
  <c r="H2187" i="1"/>
  <c r="A2188" i="1"/>
  <c r="Q2188" i="1" s="1"/>
  <c r="J2136" i="1"/>
  <c r="I2137" i="1"/>
  <c r="T2509" i="1"/>
  <c r="R2188" i="1" l="1"/>
  <c r="S2187" i="1"/>
  <c r="O2132" i="1"/>
  <c r="P2132" i="1" s="1"/>
  <c r="W2135" i="1"/>
  <c r="K2136" i="1"/>
  <c r="U2136" i="1" s="1"/>
  <c r="W2134" i="1"/>
  <c r="X2129" i="1"/>
  <c r="P2131" i="1"/>
  <c r="E2135" i="1"/>
  <c r="X2130" i="1"/>
  <c r="F2133" i="1"/>
  <c r="G2133" i="1"/>
  <c r="D2134" i="1"/>
  <c r="L2133" i="1"/>
  <c r="N2133" i="1"/>
  <c r="M2134" i="1"/>
  <c r="Z2188" i="1"/>
  <c r="C2188" i="1"/>
  <c r="T2510" i="1"/>
  <c r="J2137" i="1"/>
  <c r="I2138" i="1"/>
  <c r="A2189" i="1"/>
  <c r="Q2189" i="1" s="1"/>
  <c r="H2188" i="1"/>
  <c r="R2189" i="1" l="1"/>
  <c r="S2188" i="1"/>
  <c r="W2136" i="1"/>
  <c r="X2131" i="1"/>
  <c r="X2132" i="1"/>
  <c r="B2129" i="1"/>
  <c r="K2137" i="1"/>
  <c r="E2136" i="1"/>
  <c r="B2130" i="1"/>
  <c r="O2133" i="1"/>
  <c r="N2134" i="1"/>
  <c r="M2135" i="1"/>
  <c r="F2134" i="1"/>
  <c r="L2134" i="1"/>
  <c r="G2134" i="1"/>
  <c r="D2135" i="1"/>
  <c r="Z2189" i="1"/>
  <c r="C2189" i="1"/>
  <c r="A2190" i="1"/>
  <c r="Q2190" i="1" s="1"/>
  <c r="H2189" i="1"/>
  <c r="J2138" i="1"/>
  <c r="I2139" i="1"/>
  <c r="T2511" i="1"/>
  <c r="R2190" i="1" l="1"/>
  <c r="S2189" i="1"/>
  <c r="O2134" i="1"/>
  <c r="P2134" i="1" s="1"/>
  <c r="E2137" i="1"/>
  <c r="U2137" i="1"/>
  <c r="B2132" i="1"/>
  <c r="P2133" i="1"/>
  <c r="B2131" i="1"/>
  <c r="K2138" i="1"/>
  <c r="F2135" i="1"/>
  <c r="L2135" i="1"/>
  <c r="G2135" i="1"/>
  <c r="D2136" i="1"/>
  <c r="N2135" i="1"/>
  <c r="M2136" i="1"/>
  <c r="T2512" i="1"/>
  <c r="J2139" i="1"/>
  <c r="I2140" i="1"/>
  <c r="Z2190" i="1"/>
  <c r="C2190" i="1"/>
  <c r="A2191" i="1"/>
  <c r="Q2191" i="1" s="1"/>
  <c r="H2190" i="1"/>
  <c r="R2191" i="1" l="1"/>
  <c r="S2190" i="1"/>
  <c r="X2134" i="1"/>
  <c r="E2138" i="1"/>
  <c r="X2133" i="1"/>
  <c r="W2137" i="1"/>
  <c r="K2139" i="1"/>
  <c r="U2138" i="1"/>
  <c r="O2135" i="1"/>
  <c r="N2136" i="1"/>
  <c r="M2137" i="1"/>
  <c r="F2136" i="1"/>
  <c r="D2137" i="1"/>
  <c r="L2136" i="1"/>
  <c r="G2136" i="1"/>
  <c r="Z2191" i="1"/>
  <c r="C2191" i="1"/>
  <c r="H2191" i="1"/>
  <c r="A2192" i="1"/>
  <c r="Q2192" i="1" s="1"/>
  <c r="J2140" i="1"/>
  <c r="I2141" i="1"/>
  <c r="T2513" i="1"/>
  <c r="U2139" i="1" l="1"/>
  <c r="W2139" i="1" s="1"/>
  <c r="R2192" i="1"/>
  <c r="S2191" i="1"/>
  <c r="O2136" i="1"/>
  <c r="P2136" i="1" s="1"/>
  <c r="P2135" i="1"/>
  <c r="W2138" i="1"/>
  <c r="B2133" i="1"/>
  <c r="K2140" i="1"/>
  <c r="E2139" i="1"/>
  <c r="B2134" i="1"/>
  <c r="F2137" i="1"/>
  <c r="D2138" i="1"/>
  <c r="L2137" i="1"/>
  <c r="G2137" i="1"/>
  <c r="N2137" i="1"/>
  <c r="M2138" i="1"/>
  <c r="J2141" i="1"/>
  <c r="I2142" i="1"/>
  <c r="Z2192" i="1"/>
  <c r="C2192" i="1"/>
  <c r="T2514" i="1"/>
  <c r="A2193" i="1"/>
  <c r="Q2193" i="1" s="1"/>
  <c r="H2192" i="1"/>
  <c r="R2193" i="1" l="1"/>
  <c r="S2192" i="1"/>
  <c r="X2136" i="1"/>
  <c r="E2140" i="1"/>
  <c r="X2135" i="1"/>
  <c r="K2141" i="1"/>
  <c r="U2140" i="1"/>
  <c r="N2138" i="1"/>
  <c r="N2139" i="1" s="1"/>
  <c r="M2139" i="1"/>
  <c r="M2140" i="1" s="1"/>
  <c r="O2137" i="1"/>
  <c r="F2138" i="1"/>
  <c r="L2138" i="1"/>
  <c r="D2139" i="1"/>
  <c r="G2138" i="1"/>
  <c r="Z2193" i="1"/>
  <c r="C2193" i="1"/>
  <c r="J2142" i="1"/>
  <c r="I2143" i="1"/>
  <c r="A2194" i="1"/>
  <c r="Q2194" i="1" s="1"/>
  <c r="H2193" i="1"/>
  <c r="T2515" i="1"/>
  <c r="R2194" i="1" l="1"/>
  <c r="S2193" i="1"/>
  <c r="P2137" i="1"/>
  <c r="E2141" i="1"/>
  <c r="B2135" i="1"/>
  <c r="U2141" i="1"/>
  <c r="W2140" i="1"/>
  <c r="K2142" i="1"/>
  <c r="O2138" i="1"/>
  <c r="B2136" i="1"/>
  <c r="F2139" i="1"/>
  <c r="L2139" i="1"/>
  <c r="O2139" i="1" s="1"/>
  <c r="G2139" i="1"/>
  <c r="D2140" i="1"/>
  <c r="N2140" i="1"/>
  <c r="M2141" i="1"/>
  <c r="T2516" i="1"/>
  <c r="C2194" i="1"/>
  <c r="Z2194" i="1"/>
  <c r="A2195" i="1"/>
  <c r="Q2195" i="1" s="1"/>
  <c r="H2194" i="1"/>
  <c r="J2143" i="1"/>
  <c r="I2144" i="1"/>
  <c r="R2195" i="1" l="1"/>
  <c r="S2194" i="1"/>
  <c r="U2142" i="1"/>
  <c r="K2143" i="1"/>
  <c r="P2138" i="1"/>
  <c r="W2141" i="1"/>
  <c r="P2139" i="1"/>
  <c r="E2142" i="1"/>
  <c r="X2137" i="1"/>
  <c r="N2141" i="1"/>
  <c r="F2140" i="1"/>
  <c r="L2140" i="1"/>
  <c r="O2140" i="1" s="1"/>
  <c r="D2141" i="1"/>
  <c r="G2140" i="1"/>
  <c r="Z2195" i="1"/>
  <c r="C2195" i="1"/>
  <c r="J2144" i="1"/>
  <c r="I2145" i="1"/>
  <c r="H2195" i="1"/>
  <c r="A2196" i="1"/>
  <c r="Q2196" i="1" s="1"/>
  <c r="T2517" i="1"/>
  <c r="R2196" i="1" l="1"/>
  <c r="S2195" i="1"/>
  <c r="U2143" i="1"/>
  <c r="W2142" i="1"/>
  <c r="K2144" i="1"/>
  <c r="B2137" i="1"/>
  <c r="X2139" i="1"/>
  <c r="E2143" i="1"/>
  <c r="P2140" i="1"/>
  <c r="X2138" i="1"/>
  <c r="F2141" i="1"/>
  <c r="D2142" i="1"/>
  <c r="L2141" i="1"/>
  <c r="G2141" i="1"/>
  <c r="T2518" i="1"/>
  <c r="A2197" i="1"/>
  <c r="Q2197" i="1" s="1"/>
  <c r="H2196" i="1"/>
  <c r="Z2196" i="1"/>
  <c r="C2196" i="1"/>
  <c r="J2145" i="1"/>
  <c r="I2146" i="1"/>
  <c r="R2197" i="1" l="1"/>
  <c r="S2196" i="1"/>
  <c r="K2145" i="1"/>
  <c r="U2144" i="1"/>
  <c r="E2144" i="1"/>
  <c r="W2143" i="1"/>
  <c r="B2138" i="1"/>
  <c r="X2140" i="1"/>
  <c r="B2139" i="1"/>
  <c r="O2141" i="1"/>
  <c r="M2142" i="1"/>
  <c r="F2142" i="1"/>
  <c r="L2142" i="1"/>
  <c r="G2142" i="1"/>
  <c r="D2143" i="1"/>
  <c r="Z2197" i="1"/>
  <c r="C2197" i="1"/>
  <c r="J2146" i="1"/>
  <c r="I2147" i="1"/>
  <c r="A2198" i="1"/>
  <c r="Q2198" i="1" s="1"/>
  <c r="H2197" i="1"/>
  <c r="T2519" i="1"/>
  <c r="R2198" i="1" l="1"/>
  <c r="S2197" i="1"/>
  <c r="U2145" i="1"/>
  <c r="W2144" i="1"/>
  <c r="K2146" i="1"/>
  <c r="E2145" i="1"/>
  <c r="P2141" i="1"/>
  <c r="B2140" i="1"/>
  <c r="F2143" i="1"/>
  <c r="D2144" i="1"/>
  <c r="L2143" i="1"/>
  <c r="G2143" i="1"/>
  <c r="N2142" i="1"/>
  <c r="O2142" i="1" s="1"/>
  <c r="M2143" i="1"/>
  <c r="C2198" i="1"/>
  <c r="Z2198" i="1"/>
  <c r="T2520" i="1"/>
  <c r="A2199" i="1"/>
  <c r="Q2199" i="1" s="1"/>
  <c r="H2198" i="1"/>
  <c r="J2147" i="1"/>
  <c r="I2148" i="1"/>
  <c r="U2146" i="1" l="1"/>
  <c r="W2146" i="1" s="1"/>
  <c r="R2199" i="1"/>
  <c r="S2198" i="1"/>
  <c r="E2146" i="1"/>
  <c r="W2145" i="1"/>
  <c r="K2147" i="1"/>
  <c r="P2142" i="1"/>
  <c r="X2141" i="1"/>
  <c r="N2143" i="1"/>
  <c r="O2143" i="1" s="1"/>
  <c r="M2144" i="1"/>
  <c r="F2144" i="1"/>
  <c r="G2144" i="1"/>
  <c r="L2144" i="1"/>
  <c r="D2145" i="1"/>
  <c r="H2199" i="1"/>
  <c r="A2200" i="1"/>
  <c r="Q2200" i="1" s="1"/>
  <c r="J2148" i="1"/>
  <c r="I2149" i="1"/>
  <c r="T2521" i="1"/>
  <c r="Z2199" i="1"/>
  <c r="C2199" i="1"/>
  <c r="R2200" i="1" l="1"/>
  <c r="S2199" i="1"/>
  <c r="K2148" i="1"/>
  <c r="E2147" i="1"/>
  <c r="U2147" i="1"/>
  <c r="P2143" i="1"/>
  <c r="B2141" i="1"/>
  <c r="X2142" i="1"/>
  <c r="F2145" i="1"/>
  <c r="L2145" i="1"/>
  <c r="G2145" i="1"/>
  <c r="D2146" i="1"/>
  <c r="N2144" i="1"/>
  <c r="O2144" i="1" s="1"/>
  <c r="M2145" i="1"/>
  <c r="T2522" i="1"/>
  <c r="J2149" i="1"/>
  <c r="I2150" i="1"/>
  <c r="A2201" i="1"/>
  <c r="Q2201" i="1" s="1"/>
  <c r="H2200" i="1"/>
  <c r="Z2200" i="1"/>
  <c r="C2200" i="1"/>
  <c r="U2148" i="1" l="1"/>
  <c r="W2148" i="1" s="1"/>
  <c r="S2200" i="1"/>
  <c r="R2201" i="1"/>
  <c r="P2144" i="1"/>
  <c r="X2143" i="1"/>
  <c r="K2149" i="1"/>
  <c r="U2149" i="1" s="1"/>
  <c r="W2147" i="1"/>
  <c r="E2148" i="1"/>
  <c r="B2142" i="1"/>
  <c r="F2146" i="1"/>
  <c r="L2146" i="1"/>
  <c r="G2146" i="1"/>
  <c r="D2147" i="1"/>
  <c r="N2145" i="1"/>
  <c r="N2146" i="1" s="1"/>
  <c r="N2147" i="1" s="1"/>
  <c r="N2148" i="1" s="1"/>
  <c r="N2149" i="1" s="1"/>
  <c r="M2146" i="1"/>
  <c r="M2147" i="1" s="1"/>
  <c r="M2148" i="1" s="1"/>
  <c r="M2149" i="1" s="1"/>
  <c r="M2150" i="1" s="1"/>
  <c r="Z2201" i="1"/>
  <c r="C2201" i="1"/>
  <c r="A2202" i="1"/>
  <c r="Q2202" i="1" s="1"/>
  <c r="H2201" i="1"/>
  <c r="J2150" i="1"/>
  <c r="I2151" i="1"/>
  <c r="T2523" i="1"/>
  <c r="R2202" i="1" l="1"/>
  <c r="S2201" i="1"/>
  <c r="W2149" i="1"/>
  <c r="B2143" i="1"/>
  <c r="X2144" i="1"/>
  <c r="K2150" i="1"/>
  <c r="U2150" i="1" s="1"/>
  <c r="E2149" i="1"/>
  <c r="O2145" i="1"/>
  <c r="O2146" i="1"/>
  <c r="F2147" i="1"/>
  <c r="L2147" i="1"/>
  <c r="O2147" i="1" s="1"/>
  <c r="G2147" i="1"/>
  <c r="D2148" i="1"/>
  <c r="N2150" i="1"/>
  <c r="T2524" i="1"/>
  <c r="C2202" i="1"/>
  <c r="Z2202" i="1"/>
  <c r="M2151" i="1"/>
  <c r="J2151" i="1"/>
  <c r="I2152" i="1"/>
  <c r="A2203" i="1"/>
  <c r="Q2203" i="1" s="1"/>
  <c r="H2202" i="1"/>
  <c r="R2203" i="1" l="1"/>
  <c r="S2202" i="1"/>
  <c r="W2150" i="1"/>
  <c r="P2147" i="1"/>
  <c r="P2146" i="1"/>
  <c r="K2151" i="1"/>
  <c r="P2145" i="1"/>
  <c r="B2144" i="1"/>
  <c r="E2150" i="1"/>
  <c r="F2148" i="1"/>
  <c r="L2148" i="1"/>
  <c r="O2148" i="1" s="1"/>
  <c r="G2148" i="1"/>
  <c r="D2149" i="1"/>
  <c r="N2151" i="1"/>
  <c r="H2203" i="1"/>
  <c r="A2204" i="1"/>
  <c r="Q2204" i="1" s="1"/>
  <c r="T2525" i="1"/>
  <c r="Z2203" i="1"/>
  <c r="C2203" i="1"/>
  <c r="J2152" i="1"/>
  <c r="M2152" i="1"/>
  <c r="I2153" i="1"/>
  <c r="R2204" i="1" l="1"/>
  <c r="S2203" i="1"/>
  <c r="P2148" i="1"/>
  <c r="E2151" i="1"/>
  <c r="X2146" i="1"/>
  <c r="U2151" i="1"/>
  <c r="X2147" i="1"/>
  <c r="K2152" i="1"/>
  <c r="X2145" i="1"/>
  <c r="N2152" i="1"/>
  <c r="F2149" i="1"/>
  <c r="G2149" i="1"/>
  <c r="L2149" i="1"/>
  <c r="O2149" i="1" s="1"/>
  <c r="D2150" i="1"/>
  <c r="T2526" i="1"/>
  <c r="A2205" i="1"/>
  <c r="Q2205" i="1" s="1"/>
  <c r="H2204" i="1"/>
  <c r="J2153" i="1"/>
  <c r="M2153" i="1"/>
  <c r="I2154" i="1"/>
  <c r="Z2204" i="1"/>
  <c r="C2204" i="1"/>
  <c r="U2152" i="1" l="1"/>
  <c r="W2152" i="1" s="1"/>
  <c r="R2205" i="1"/>
  <c r="S2204" i="1"/>
  <c r="B2147" i="1"/>
  <c r="W2151" i="1"/>
  <c r="B2146" i="1"/>
  <c r="N2153" i="1"/>
  <c r="B2145" i="1"/>
  <c r="K2153" i="1"/>
  <c r="E2152" i="1"/>
  <c r="P2149" i="1"/>
  <c r="X2148" i="1"/>
  <c r="F2150" i="1"/>
  <c r="G2150" i="1"/>
  <c r="D2151" i="1"/>
  <c r="L2150" i="1"/>
  <c r="O2150" i="1" s="1"/>
  <c r="T2527" i="1"/>
  <c r="Z2205" i="1"/>
  <c r="C2205" i="1"/>
  <c r="J2154" i="1"/>
  <c r="M2154" i="1"/>
  <c r="I2155" i="1"/>
  <c r="A2206" i="1"/>
  <c r="Q2206" i="1" s="1"/>
  <c r="H2205" i="1"/>
  <c r="R2206" i="1" l="1"/>
  <c r="S2205" i="1"/>
  <c r="N2154" i="1"/>
  <c r="N2155" i="1" s="1"/>
  <c r="P2150" i="1"/>
  <c r="X2149" i="1"/>
  <c r="E2153" i="1"/>
  <c r="K2154" i="1"/>
  <c r="B2148" i="1"/>
  <c r="U2153" i="1"/>
  <c r="F2151" i="1"/>
  <c r="L2151" i="1"/>
  <c r="O2151" i="1" s="1"/>
  <c r="G2151" i="1"/>
  <c r="D2152" i="1"/>
  <c r="A2207" i="1"/>
  <c r="Q2207" i="1" s="1"/>
  <c r="H2206" i="1"/>
  <c r="T2528" i="1"/>
  <c r="C2206" i="1"/>
  <c r="Z2206" i="1"/>
  <c r="M2155" i="1"/>
  <c r="J2155" i="1"/>
  <c r="I2156" i="1"/>
  <c r="R2207" i="1" l="1"/>
  <c r="S2206" i="1"/>
  <c r="E2154" i="1"/>
  <c r="P2151" i="1"/>
  <c r="U2154" i="1"/>
  <c r="K2155" i="1"/>
  <c r="W2153" i="1"/>
  <c r="B2149" i="1"/>
  <c r="X2150" i="1"/>
  <c r="F2152" i="1"/>
  <c r="L2152" i="1"/>
  <c r="O2152" i="1" s="1"/>
  <c r="D2153" i="1"/>
  <c r="G2152" i="1"/>
  <c r="T2529" i="1"/>
  <c r="J2156" i="1"/>
  <c r="M2156" i="1"/>
  <c r="N2156" i="1" s="1"/>
  <c r="I2157" i="1"/>
  <c r="C2207" i="1"/>
  <c r="Z2207" i="1"/>
  <c r="A2208" i="1"/>
  <c r="Q2208" i="1" s="1"/>
  <c r="H2207" i="1"/>
  <c r="R2208" i="1" l="1"/>
  <c r="S2207" i="1"/>
  <c r="E2155" i="1"/>
  <c r="W2154" i="1"/>
  <c r="B2150" i="1"/>
  <c r="U2155" i="1"/>
  <c r="K2156" i="1"/>
  <c r="X2151" i="1"/>
  <c r="P2152" i="1"/>
  <c r="F2153" i="1"/>
  <c r="L2153" i="1"/>
  <c r="O2153" i="1" s="1"/>
  <c r="G2153" i="1"/>
  <c r="D2154" i="1"/>
  <c r="Z2208" i="1"/>
  <c r="C2208" i="1"/>
  <c r="A2209" i="1"/>
  <c r="Q2209" i="1" s="1"/>
  <c r="H2208" i="1"/>
  <c r="J2157" i="1"/>
  <c r="M2157" i="1"/>
  <c r="N2157" i="1" s="1"/>
  <c r="I2158" i="1"/>
  <c r="T2530" i="1"/>
  <c r="R2209" i="1" l="1"/>
  <c r="S2208" i="1"/>
  <c r="E2156" i="1"/>
  <c r="X2152" i="1"/>
  <c r="K2157" i="1"/>
  <c r="W2155" i="1"/>
  <c r="U2156" i="1"/>
  <c r="B2151" i="1"/>
  <c r="P2153" i="1"/>
  <c r="F2154" i="1"/>
  <c r="G2154" i="1"/>
  <c r="L2154" i="1"/>
  <c r="O2154" i="1" s="1"/>
  <c r="D2155" i="1"/>
  <c r="T2531" i="1"/>
  <c r="Z2209" i="1"/>
  <c r="C2209" i="1"/>
  <c r="J2158" i="1"/>
  <c r="M2158" i="1"/>
  <c r="N2158" i="1" s="1"/>
  <c r="I2159" i="1"/>
  <c r="H2209" i="1"/>
  <c r="A2210" i="1"/>
  <c r="Q2210" i="1" s="1"/>
  <c r="R2210" i="1" l="1"/>
  <c r="S2209" i="1"/>
  <c r="E2157" i="1"/>
  <c r="X2153" i="1"/>
  <c r="P2154" i="1"/>
  <c r="U2157" i="1"/>
  <c r="B2152" i="1"/>
  <c r="K2158" i="1"/>
  <c r="W2156" i="1"/>
  <c r="F2155" i="1"/>
  <c r="L2155" i="1"/>
  <c r="O2155" i="1" s="1"/>
  <c r="D2156" i="1"/>
  <c r="G2155" i="1"/>
  <c r="M2159" i="1"/>
  <c r="N2159" i="1" s="1"/>
  <c r="J2159" i="1"/>
  <c r="I2160" i="1"/>
  <c r="Z2210" i="1"/>
  <c r="C2210" i="1"/>
  <c r="A2211" i="1"/>
  <c r="Q2211" i="1" s="1"/>
  <c r="H2210" i="1"/>
  <c r="T2532" i="1"/>
  <c r="R2211" i="1" l="1"/>
  <c r="S2210" i="1"/>
  <c r="P2155" i="1"/>
  <c r="W2157" i="1"/>
  <c r="X2154" i="1"/>
  <c r="B2153" i="1"/>
  <c r="E2158" i="1"/>
  <c r="K2159" i="1"/>
  <c r="U2158" i="1"/>
  <c r="F2156" i="1"/>
  <c r="L2156" i="1"/>
  <c r="O2156" i="1" s="1"/>
  <c r="G2156" i="1"/>
  <c r="D2157" i="1"/>
  <c r="Z2211" i="1"/>
  <c r="C2211" i="1"/>
  <c r="A2212" i="1"/>
  <c r="Q2212" i="1" s="1"/>
  <c r="H2211" i="1"/>
  <c r="T2533" i="1"/>
  <c r="J2160" i="1"/>
  <c r="M2160" i="1"/>
  <c r="N2160" i="1" s="1"/>
  <c r="I2161" i="1"/>
  <c r="R2212" i="1" l="1"/>
  <c r="S2211" i="1"/>
  <c r="W2158" i="1"/>
  <c r="B2154" i="1"/>
  <c r="P2156" i="1"/>
  <c r="E2159" i="1"/>
  <c r="U2159" i="1"/>
  <c r="K2160" i="1"/>
  <c r="U2160" i="1" s="1"/>
  <c r="X2155" i="1"/>
  <c r="F2157" i="1"/>
  <c r="D2158" i="1"/>
  <c r="L2157" i="1"/>
  <c r="O2157" i="1" s="1"/>
  <c r="G2157" i="1"/>
  <c r="T2534" i="1"/>
  <c r="C2212" i="1"/>
  <c r="Z2212" i="1"/>
  <c r="A2213" i="1"/>
  <c r="Q2213" i="1" s="1"/>
  <c r="H2212" i="1"/>
  <c r="J2161" i="1"/>
  <c r="M2161" i="1"/>
  <c r="N2161" i="1" s="1"/>
  <c r="I2162" i="1"/>
  <c r="R2213" i="1" l="1"/>
  <c r="S2212" i="1"/>
  <c r="W2160" i="1"/>
  <c r="P2157" i="1"/>
  <c r="X2156" i="1"/>
  <c r="B2155" i="1"/>
  <c r="E2160" i="1"/>
  <c r="K2161" i="1"/>
  <c r="W2159" i="1"/>
  <c r="F2158" i="1"/>
  <c r="L2158" i="1"/>
  <c r="O2158" i="1" s="1"/>
  <c r="G2158" i="1"/>
  <c r="D2159" i="1"/>
  <c r="J2162" i="1"/>
  <c r="M2162" i="1"/>
  <c r="N2162" i="1" s="1"/>
  <c r="I2163" i="1"/>
  <c r="Z2213" i="1"/>
  <c r="C2213" i="1"/>
  <c r="T2535" i="1"/>
  <c r="H2213" i="1"/>
  <c r="A2214" i="1"/>
  <c r="Q2214" i="1" s="1"/>
  <c r="R2214" i="1" l="1"/>
  <c r="S2213" i="1"/>
  <c r="B2156" i="1"/>
  <c r="E2161" i="1"/>
  <c r="X2157" i="1"/>
  <c r="U2161" i="1"/>
  <c r="P2158" i="1"/>
  <c r="K2162" i="1"/>
  <c r="F2159" i="1"/>
  <c r="L2159" i="1"/>
  <c r="O2159" i="1" s="1"/>
  <c r="G2159" i="1"/>
  <c r="D2160" i="1"/>
  <c r="Z2214" i="1"/>
  <c r="C2214" i="1"/>
  <c r="A2215" i="1"/>
  <c r="Q2215" i="1" s="1"/>
  <c r="H2214" i="1"/>
  <c r="T2536" i="1"/>
  <c r="M2163" i="1"/>
  <c r="N2163" i="1" s="1"/>
  <c r="J2163" i="1"/>
  <c r="I2164" i="1"/>
  <c r="U2162" i="1" l="1"/>
  <c r="W2162" i="1" s="1"/>
  <c r="R2215" i="1"/>
  <c r="S2214" i="1"/>
  <c r="X2158" i="1"/>
  <c r="W2161" i="1"/>
  <c r="P2159" i="1"/>
  <c r="B2157" i="1"/>
  <c r="E2162" i="1"/>
  <c r="K2163" i="1"/>
  <c r="F2160" i="1"/>
  <c r="L2160" i="1"/>
  <c r="O2160" i="1" s="1"/>
  <c r="G2160" i="1"/>
  <c r="D2161" i="1"/>
  <c r="A2216" i="1"/>
  <c r="Q2216" i="1" s="1"/>
  <c r="H2215" i="1"/>
  <c r="J2164" i="1"/>
  <c r="M2164" i="1"/>
  <c r="N2164" i="1" s="1"/>
  <c r="I2165" i="1"/>
  <c r="T2537" i="1"/>
  <c r="Z2215" i="1"/>
  <c r="C2215" i="1"/>
  <c r="R2216" i="1" l="1"/>
  <c r="S2215" i="1"/>
  <c r="P2160" i="1"/>
  <c r="E2163" i="1"/>
  <c r="B2158" i="1"/>
  <c r="X2159" i="1"/>
  <c r="K2164" i="1"/>
  <c r="U2163" i="1"/>
  <c r="F2161" i="1"/>
  <c r="L2161" i="1"/>
  <c r="O2161" i="1" s="1"/>
  <c r="G2161" i="1"/>
  <c r="D2162" i="1"/>
  <c r="C2216" i="1"/>
  <c r="Z2216" i="1"/>
  <c r="A2217" i="1"/>
  <c r="Q2217" i="1" s="1"/>
  <c r="H2216" i="1"/>
  <c r="T2538" i="1"/>
  <c r="J2165" i="1"/>
  <c r="M2165" i="1"/>
  <c r="N2165" i="1" s="1"/>
  <c r="I2166" i="1"/>
  <c r="U2164" i="1" l="1"/>
  <c r="W2164" i="1" s="1"/>
  <c r="R2217" i="1"/>
  <c r="S2216" i="1"/>
  <c r="B2159" i="1"/>
  <c r="P2161" i="1"/>
  <c r="W2163" i="1"/>
  <c r="K2165" i="1"/>
  <c r="E2164" i="1"/>
  <c r="X2160" i="1"/>
  <c r="F2162" i="1"/>
  <c r="G2162" i="1"/>
  <c r="D2163" i="1"/>
  <c r="L2162" i="1"/>
  <c r="O2162" i="1" s="1"/>
  <c r="Z2217" i="1"/>
  <c r="C2217" i="1"/>
  <c r="J2166" i="1"/>
  <c r="M2166" i="1"/>
  <c r="N2166" i="1" s="1"/>
  <c r="I2167" i="1"/>
  <c r="H2217" i="1"/>
  <c r="A2218" i="1"/>
  <c r="Q2218" i="1" s="1"/>
  <c r="T2539" i="1"/>
  <c r="U2165" i="1" l="1"/>
  <c r="W2165" i="1" s="1"/>
  <c r="R2218" i="1"/>
  <c r="S2217" i="1"/>
  <c r="K2166" i="1"/>
  <c r="U2166" i="1" s="1"/>
  <c r="B2160" i="1"/>
  <c r="X2161" i="1"/>
  <c r="P2162" i="1"/>
  <c r="E2165" i="1"/>
  <c r="F2163" i="1"/>
  <c r="D2164" i="1"/>
  <c r="G2163" i="1"/>
  <c r="L2163" i="1"/>
  <c r="O2163" i="1" s="1"/>
  <c r="T2540" i="1"/>
  <c r="A2219" i="1"/>
  <c r="Q2219" i="1" s="1"/>
  <c r="H2218" i="1"/>
  <c r="J2167" i="1"/>
  <c r="M2167" i="1"/>
  <c r="N2167" i="1" s="1"/>
  <c r="I2168" i="1"/>
  <c r="Z2218" i="1"/>
  <c r="C2218" i="1"/>
  <c r="R2219" i="1" l="1"/>
  <c r="S2218" i="1"/>
  <c r="W2166" i="1"/>
  <c r="B2161" i="1"/>
  <c r="P2163" i="1"/>
  <c r="E2166" i="1"/>
  <c r="K2167" i="1"/>
  <c r="U2167" i="1" s="1"/>
  <c r="X2162" i="1"/>
  <c r="F2164" i="1"/>
  <c r="L2164" i="1"/>
  <c r="O2164" i="1" s="1"/>
  <c r="G2164" i="1"/>
  <c r="D2165" i="1"/>
  <c r="Z2219" i="1"/>
  <c r="C2219" i="1"/>
  <c r="A2220" i="1"/>
  <c r="Q2220" i="1" s="1"/>
  <c r="H2219" i="1"/>
  <c r="J2168" i="1"/>
  <c r="M2168" i="1"/>
  <c r="N2168" i="1" s="1"/>
  <c r="I2169" i="1"/>
  <c r="T2541" i="1"/>
  <c r="R2220" i="1" l="1"/>
  <c r="S2219" i="1"/>
  <c r="W2167" i="1"/>
  <c r="P2164" i="1"/>
  <c r="X2163" i="1"/>
  <c r="K2168" i="1"/>
  <c r="B2162" i="1"/>
  <c r="E2167" i="1"/>
  <c r="F2165" i="1"/>
  <c r="L2165" i="1"/>
  <c r="O2165" i="1" s="1"/>
  <c r="D2166" i="1"/>
  <c r="G2165" i="1"/>
  <c r="M2169" i="1"/>
  <c r="N2169" i="1" s="1"/>
  <c r="J2169" i="1"/>
  <c r="I2170" i="1"/>
  <c r="C2220" i="1"/>
  <c r="Z2220" i="1"/>
  <c r="T2542" i="1"/>
  <c r="A2221" i="1"/>
  <c r="Q2221" i="1" s="1"/>
  <c r="H2220" i="1"/>
  <c r="R2221" i="1" l="1"/>
  <c r="S2220" i="1"/>
  <c r="E2168" i="1"/>
  <c r="P2165" i="1"/>
  <c r="B2163" i="1"/>
  <c r="K2169" i="1"/>
  <c r="X2164" i="1"/>
  <c r="U2168" i="1"/>
  <c r="F2166" i="1"/>
  <c r="D2167" i="1"/>
  <c r="L2166" i="1"/>
  <c r="O2166" i="1" s="1"/>
  <c r="G2166" i="1"/>
  <c r="Z2221" i="1"/>
  <c r="C2221" i="1"/>
  <c r="J2170" i="1"/>
  <c r="M2170" i="1"/>
  <c r="N2170" i="1" s="1"/>
  <c r="I2171" i="1"/>
  <c r="T2543" i="1"/>
  <c r="H2221" i="1"/>
  <c r="A2222" i="1"/>
  <c r="Q2222" i="1" s="1"/>
  <c r="R2222" i="1" l="1"/>
  <c r="S2221" i="1"/>
  <c r="E2169" i="1"/>
  <c r="U2169" i="1"/>
  <c r="W2168" i="1"/>
  <c r="X2165" i="1"/>
  <c r="K2170" i="1"/>
  <c r="P2166" i="1"/>
  <c r="B2164" i="1"/>
  <c r="F2167" i="1"/>
  <c r="D2168" i="1"/>
  <c r="G2167" i="1"/>
  <c r="L2167" i="1"/>
  <c r="O2167" i="1" s="1"/>
  <c r="Z2222" i="1"/>
  <c r="C2222" i="1"/>
  <c r="T2544" i="1"/>
  <c r="A2223" i="1"/>
  <c r="Q2223" i="1" s="1"/>
  <c r="H2222" i="1"/>
  <c r="J2171" i="1"/>
  <c r="M2171" i="1"/>
  <c r="N2171" i="1" s="1"/>
  <c r="I2172" i="1"/>
  <c r="R2223" i="1" l="1"/>
  <c r="S2222" i="1"/>
  <c r="E2170" i="1"/>
  <c r="B2165" i="1"/>
  <c r="K2171" i="1"/>
  <c r="W2169" i="1"/>
  <c r="U2170" i="1"/>
  <c r="X2166" i="1"/>
  <c r="P2167" i="1"/>
  <c r="F2168" i="1"/>
  <c r="L2168" i="1"/>
  <c r="O2168" i="1" s="1"/>
  <c r="G2168" i="1"/>
  <c r="D2169" i="1"/>
  <c r="Z2223" i="1"/>
  <c r="C2223" i="1"/>
  <c r="J2172" i="1"/>
  <c r="I2173" i="1"/>
  <c r="A2224" i="1"/>
  <c r="Q2224" i="1" s="1"/>
  <c r="H2223" i="1"/>
  <c r="T2545" i="1"/>
  <c r="R2224" i="1" l="1"/>
  <c r="S2223" i="1"/>
  <c r="E2171" i="1"/>
  <c r="K2172" i="1"/>
  <c r="P2168" i="1"/>
  <c r="X2167" i="1"/>
  <c r="U2171" i="1"/>
  <c r="B2166" i="1"/>
  <c r="W2170" i="1"/>
  <c r="F2169" i="1"/>
  <c r="L2169" i="1"/>
  <c r="O2169" i="1" s="1"/>
  <c r="G2169" i="1"/>
  <c r="D2170" i="1"/>
  <c r="A2225" i="1"/>
  <c r="Q2225" i="1" s="1"/>
  <c r="H2224" i="1"/>
  <c r="J2173" i="1"/>
  <c r="I2174" i="1"/>
  <c r="T2546" i="1"/>
  <c r="Z2224" i="1"/>
  <c r="C2224" i="1"/>
  <c r="S2224" i="1" l="1"/>
  <c r="R2225" i="1"/>
  <c r="E2172" i="1"/>
  <c r="B2167" i="1"/>
  <c r="X2168" i="1"/>
  <c r="U2172" i="1"/>
  <c r="P2169" i="1"/>
  <c r="K2173" i="1"/>
  <c r="W2171" i="1"/>
  <c r="F2170" i="1"/>
  <c r="L2170" i="1"/>
  <c r="O2170" i="1" s="1"/>
  <c r="G2170" i="1"/>
  <c r="D2171" i="1"/>
  <c r="Z2225" i="1"/>
  <c r="C2225" i="1"/>
  <c r="T2547" i="1"/>
  <c r="J2174" i="1"/>
  <c r="I2175" i="1"/>
  <c r="H2225" i="1"/>
  <c r="A2226" i="1"/>
  <c r="Q2226" i="1" s="1"/>
  <c r="S2225" i="1" l="1"/>
  <c r="R2226" i="1"/>
  <c r="K2174" i="1"/>
  <c r="X2169" i="1"/>
  <c r="B2168" i="1"/>
  <c r="P2170" i="1"/>
  <c r="W2172" i="1"/>
  <c r="E2173" i="1"/>
  <c r="U2173" i="1"/>
  <c r="F2171" i="1"/>
  <c r="G2171" i="1"/>
  <c r="D2172" i="1"/>
  <c r="L2171" i="1"/>
  <c r="Z2226" i="1"/>
  <c r="C2226" i="1"/>
  <c r="J2175" i="1"/>
  <c r="I2176" i="1"/>
  <c r="A2227" i="1"/>
  <c r="Q2227" i="1" s="1"/>
  <c r="H2226" i="1"/>
  <c r="T2548" i="1"/>
  <c r="R2227" i="1" l="1"/>
  <c r="S2226" i="1"/>
  <c r="U2174" i="1"/>
  <c r="K2175" i="1"/>
  <c r="X2170" i="1"/>
  <c r="W2173" i="1"/>
  <c r="E2174" i="1"/>
  <c r="B2169" i="1"/>
  <c r="O2171" i="1"/>
  <c r="M2172" i="1"/>
  <c r="F2172" i="1"/>
  <c r="D2173" i="1"/>
  <c r="L2172" i="1"/>
  <c r="G2172" i="1"/>
  <c r="J2176" i="1"/>
  <c r="I2177" i="1"/>
  <c r="T2549" i="1"/>
  <c r="Z2227" i="1"/>
  <c r="C2227" i="1"/>
  <c r="A2228" i="1"/>
  <c r="Q2228" i="1" s="1"/>
  <c r="H2227" i="1"/>
  <c r="R2228" i="1" l="1"/>
  <c r="S2227" i="1"/>
  <c r="K2176" i="1"/>
  <c r="E2175" i="1"/>
  <c r="U2175" i="1"/>
  <c r="W2174" i="1"/>
  <c r="P2171" i="1"/>
  <c r="B2170" i="1"/>
  <c r="F2173" i="1"/>
  <c r="D2174" i="1"/>
  <c r="L2173" i="1"/>
  <c r="G2173" i="1"/>
  <c r="N2172" i="1"/>
  <c r="O2172" i="1" s="1"/>
  <c r="M2173" i="1"/>
  <c r="J2177" i="1"/>
  <c r="I2178" i="1"/>
  <c r="C2228" i="1"/>
  <c r="Z2228" i="1"/>
  <c r="A2229" i="1"/>
  <c r="Q2229" i="1" s="1"/>
  <c r="H2228" i="1"/>
  <c r="T2550" i="1"/>
  <c r="R2229" i="1" l="1"/>
  <c r="S2228" i="1"/>
  <c r="U2176" i="1"/>
  <c r="W2175" i="1"/>
  <c r="E2176" i="1"/>
  <c r="K2177" i="1"/>
  <c r="P2172" i="1"/>
  <c r="X2171" i="1"/>
  <c r="F2174" i="1"/>
  <c r="L2174" i="1"/>
  <c r="G2174" i="1"/>
  <c r="D2175" i="1"/>
  <c r="N2173" i="1"/>
  <c r="O2173" i="1" s="1"/>
  <c r="M2174" i="1"/>
  <c r="Z2229" i="1"/>
  <c r="C2229" i="1"/>
  <c r="J2178" i="1"/>
  <c r="I2179" i="1"/>
  <c r="H2229" i="1"/>
  <c r="A2230" i="1"/>
  <c r="Q2230" i="1" s="1"/>
  <c r="T2551" i="1"/>
  <c r="R2230" i="1" l="1"/>
  <c r="S2229" i="1"/>
  <c r="W2176" i="1"/>
  <c r="E2177" i="1"/>
  <c r="U2177" i="1"/>
  <c r="K2178" i="1"/>
  <c r="B2171" i="1"/>
  <c r="P2173" i="1"/>
  <c r="X2172" i="1"/>
  <c r="N2174" i="1"/>
  <c r="O2174" i="1" s="1"/>
  <c r="M2175" i="1"/>
  <c r="F2175" i="1"/>
  <c r="L2175" i="1"/>
  <c r="D2176" i="1"/>
  <c r="G2175" i="1"/>
  <c r="A2231" i="1"/>
  <c r="Q2231" i="1" s="1"/>
  <c r="H2230" i="1"/>
  <c r="J2179" i="1"/>
  <c r="I2180" i="1"/>
  <c r="Z2230" i="1"/>
  <c r="C2230" i="1"/>
  <c r="T2552" i="1"/>
  <c r="R2231" i="1" l="1"/>
  <c r="S2230" i="1"/>
  <c r="E2178" i="1"/>
  <c r="P2174" i="1"/>
  <c r="W2177" i="1"/>
  <c r="K2179" i="1"/>
  <c r="U2178" i="1"/>
  <c r="B2172" i="1"/>
  <c r="X2173" i="1"/>
  <c r="F2176" i="1"/>
  <c r="L2176" i="1"/>
  <c r="G2176" i="1"/>
  <c r="D2177" i="1"/>
  <c r="N2175" i="1"/>
  <c r="O2175" i="1" s="1"/>
  <c r="M2176" i="1"/>
  <c r="T2553" i="1"/>
  <c r="Z2231" i="1"/>
  <c r="C2231" i="1"/>
  <c r="J2180" i="1"/>
  <c r="I2181" i="1"/>
  <c r="A2232" i="1"/>
  <c r="Q2232" i="1" s="1"/>
  <c r="H2231" i="1"/>
  <c r="U2179" i="1" l="1"/>
  <c r="W2179" i="1" s="1"/>
  <c r="S2231" i="1"/>
  <c r="R2232" i="1"/>
  <c r="X2174" i="1"/>
  <c r="P2175" i="1"/>
  <c r="K2180" i="1"/>
  <c r="W2178" i="1"/>
  <c r="E2179" i="1"/>
  <c r="B2173" i="1"/>
  <c r="F2177" i="1"/>
  <c r="G2177" i="1"/>
  <c r="L2177" i="1"/>
  <c r="D2178" i="1"/>
  <c r="N2176" i="1"/>
  <c r="N2177" i="1" s="1"/>
  <c r="N2178" i="1" s="1"/>
  <c r="M2177" i="1"/>
  <c r="M2178" i="1" s="1"/>
  <c r="M2179" i="1" s="1"/>
  <c r="C2232" i="1"/>
  <c r="Z2232" i="1"/>
  <c r="A2233" i="1"/>
  <c r="Q2233" i="1" s="1"/>
  <c r="H2232" i="1"/>
  <c r="J2181" i="1"/>
  <c r="I2182" i="1"/>
  <c r="T2554" i="1"/>
  <c r="U2180" i="1" l="1"/>
  <c r="W2180" i="1" s="1"/>
  <c r="S2232" i="1"/>
  <c r="R2233" i="1"/>
  <c r="X2175" i="1"/>
  <c r="K2181" i="1"/>
  <c r="B2174" i="1"/>
  <c r="E2180" i="1"/>
  <c r="O2176" i="1"/>
  <c r="N2179" i="1"/>
  <c r="M2180" i="1"/>
  <c r="F2178" i="1"/>
  <c r="L2178" i="1"/>
  <c r="O2178" i="1" s="1"/>
  <c r="G2178" i="1"/>
  <c r="D2179" i="1"/>
  <c r="O2177" i="1"/>
  <c r="Z2233" i="1"/>
  <c r="C2233" i="1"/>
  <c r="T2555" i="1"/>
  <c r="J2182" i="1"/>
  <c r="I2183" i="1"/>
  <c r="H2233" i="1"/>
  <c r="A2234" i="1"/>
  <c r="Q2234" i="1" s="1"/>
  <c r="S2233" i="1" l="1"/>
  <c r="R2234" i="1"/>
  <c r="N2180" i="1"/>
  <c r="E2181" i="1"/>
  <c r="K2182" i="1"/>
  <c r="U2181" i="1"/>
  <c r="M2181" i="1"/>
  <c r="P2176" i="1"/>
  <c r="B2175" i="1"/>
  <c r="P2177" i="1"/>
  <c r="P2178" i="1"/>
  <c r="F2179" i="1"/>
  <c r="L2179" i="1"/>
  <c r="O2179" i="1" s="1"/>
  <c r="D2180" i="1"/>
  <c r="G2179" i="1"/>
  <c r="A2235" i="1"/>
  <c r="Q2235" i="1" s="1"/>
  <c r="H2234" i="1"/>
  <c r="J2183" i="1"/>
  <c r="I2184" i="1"/>
  <c r="Z2234" i="1"/>
  <c r="C2234" i="1"/>
  <c r="T2556" i="1"/>
  <c r="R2235" i="1" l="1"/>
  <c r="N2181" i="1"/>
  <c r="S2234" i="1"/>
  <c r="M2182" i="1"/>
  <c r="P2179" i="1"/>
  <c r="X2176" i="1"/>
  <c r="K2183" i="1"/>
  <c r="X2178" i="1"/>
  <c r="W2181" i="1"/>
  <c r="E2182" i="1"/>
  <c r="X2177" i="1"/>
  <c r="U2182" i="1"/>
  <c r="F2180" i="1"/>
  <c r="D2181" i="1"/>
  <c r="L2180" i="1"/>
  <c r="O2180" i="1" s="1"/>
  <c r="G2180" i="1"/>
  <c r="T2557" i="1"/>
  <c r="Z2235" i="1"/>
  <c r="C2235" i="1"/>
  <c r="J2184" i="1"/>
  <c r="I2185" i="1"/>
  <c r="A2236" i="1"/>
  <c r="Q2236" i="1" s="1"/>
  <c r="H2235" i="1"/>
  <c r="N2182" i="1" l="1"/>
  <c r="S2235" i="1"/>
  <c r="R2236" i="1"/>
  <c r="M2183" i="1"/>
  <c r="W2182" i="1"/>
  <c r="B2178" i="1"/>
  <c r="E2183" i="1"/>
  <c r="U2183" i="1"/>
  <c r="B2177" i="1"/>
  <c r="P2180" i="1"/>
  <c r="B2176" i="1"/>
  <c r="K2184" i="1"/>
  <c r="X2179" i="1"/>
  <c r="F2181" i="1"/>
  <c r="G2181" i="1"/>
  <c r="L2181" i="1"/>
  <c r="O2181" i="1" s="1"/>
  <c r="D2182" i="1"/>
  <c r="C2236" i="1"/>
  <c r="Z2236" i="1"/>
  <c r="A2237" i="1"/>
  <c r="Q2237" i="1" s="1"/>
  <c r="H2236" i="1"/>
  <c r="J2185" i="1"/>
  <c r="I2186" i="1"/>
  <c r="T2558" i="1"/>
  <c r="N2183" i="1" l="1"/>
  <c r="M2184" i="1"/>
  <c r="M2185" i="1" s="1"/>
  <c r="S2236" i="1"/>
  <c r="R2237" i="1"/>
  <c r="E2184" i="1"/>
  <c r="W2183" i="1"/>
  <c r="P2181" i="1"/>
  <c r="K2185" i="1"/>
  <c r="X2180" i="1"/>
  <c r="U2184" i="1"/>
  <c r="B2179" i="1"/>
  <c r="F2182" i="1"/>
  <c r="L2182" i="1"/>
  <c r="O2182" i="1" s="1"/>
  <c r="G2182" i="1"/>
  <c r="D2183" i="1"/>
  <c r="Z2237" i="1"/>
  <c r="C2237" i="1"/>
  <c r="J2186" i="1"/>
  <c r="I2187" i="1"/>
  <c r="H2237" i="1"/>
  <c r="A2238" i="1"/>
  <c r="Q2238" i="1" s="1"/>
  <c r="T2559" i="1"/>
  <c r="N2184" i="1" l="1"/>
  <c r="N2185" i="1" s="1"/>
  <c r="R2238" i="1"/>
  <c r="S2237" i="1"/>
  <c r="M2186" i="1"/>
  <c r="P2182" i="1"/>
  <c r="E2185" i="1"/>
  <c r="K2186" i="1"/>
  <c r="X2181" i="1"/>
  <c r="W2184" i="1"/>
  <c r="U2185" i="1"/>
  <c r="B2180" i="1"/>
  <c r="F2183" i="1"/>
  <c r="G2183" i="1"/>
  <c r="L2183" i="1"/>
  <c r="O2183" i="1" s="1"/>
  <c r="D2184" i="1"/>
  <c r="T2560" i="1"/>
  <c r="A2239" i="1"/>
  <c r="Q2239" i="1" s="1"/>
  <c r="H2238" i="1"/>
  <c r="Z2238" i="1"/>
  <c r="C2238" i="1"/>
  <c r="J2187" i="1"/>
  <c r="I2188" i="1"/>
  <c r="N2186" i="1" l="1"/>
  <c r="M2187" i="1"/>
  <c r="R2239" i="1"/>
  <c r="S2238" i="1"/>
  <c r="P2183" i="1"/>
  <c r="E2186" i="1"/>
  <c r="B2181" i="1"/>
  <c r="W2185" i="1"/>
  <c r="U2186" i="1"/>
  <c r="K2187" i="1"/>
  <c r="X2182" i="1"/>
  <c r="F2184" i="1"/>
  <c r="D2185" i="1"/>
  <c r="L2184" i="1"/>
  <c r="O2184" i="1" s="1"/>
  <c r="G2184" i="1"/>
  <c r="Z2239" i="1"/>
  <c r="C2239" i="1"/>
  <c r="A2240" i="1"/>
  <c r="Q2240" i="1" s="1"/>
  <c r="H2239" i="1"/>
  <c r="T2561" i="1"/>
  <c r="J2188" i="1"/>
  <c r="I2189" i="1"/>
  <c r="N2187" i="1" l="1"/>
  <c r="N2188" i="1" s="1"/>
  <c r="M2188" i="1"/>
  <c r="M2189" i="1" s="1"/>
  <c r="R2240" i="1"/>
  <c r="S2239" i="1"/>
  <c r="P2184" i="1"/>
  <c r="B2182" i="1"/>
  <c r="E2187" i="1"/>
  <c r="U2187" i="1"/>
  <c r="K2188" i="1"/>
  <c r="W2186" i="1"/>
  <c r="X2183" i="1"/>
  <c r="F2185" i="1"/>
  <c r="L2185" i="1"/>
  <c r="O2185" i="1" s="1"/>
  <c r="G2185" i="1"/>
  <c r="D2186" i="1"/>
  <c r="Z2240" i="1"/>
  <c r="C2240" i="1"/>
  <c r="A2241" i="1"/>
  <c r="Q2241" i="1" s="1"/>
  <c r="H2240" i="1"/>
  <c r="J2189" i="1"/>
  <c r="I2190" i="1"/>
  <c r="T2562" i="1"/>
  <c r="N2189" i="1" l="1"/>
  <c r="R2241" i="1"/>
  <c r="S2240" i="1"/>
  <c r="E2188" i="1"/>
  <c r="W2187" i="1"/>
  <c r="P2185" i="1"/>
  <c r="U2188" i="1"/>
  <c r="B2183" i="1"/>
  <c r="K2189" i="1"/>
  <c r="X2184" i="1"/>
  <c r="F2186" i="1"/>
  <c r="L2186" i="1"/>
  <c r="O2186" i="1" s="1"/>
  <c r="D2187" i="1"/>
  <c r="G2186" i="1"/>
  <c r="J2190" i="1"/>
  <c r="M2190" i="1"/>
  <c r="I2191" i="1"/>
  <c r="H2241" i="1"/>
  <c r="A2242" i="1"/>
  <c r="Q2242" i="1" s="1"/>
  <c r="T2563" i="1"/>
  <c r="Z2241" i="1"/>
  <c r="C2241" i="1"/>
  <c r="N2190" i="1" l="1"/>
  <c r="R2242" i="1"/>
  <c r="S2241" i="1"/>
  <c r="P2186" i="1"/>
  <c r="W2188" i="1"/>
  <c r="X2185" i="1"/>
  <c r="B2184" i="1"/>
  <c r="E2189" i="1"/>
  <c r="U2189" i="1"/>
  <c r="K2190" i="1"/>
  <c r="U2190" i="1" s="1"/>
  <c r="F2187" i="1"/>
  <c r="D2188" i="1"/>
  <c r="G2187" i="1"/>
  <c r="L2187" i="1"/>
  <c r="O2187" i="1" s="1"/>
  <c r="T2564" i="1"/>
  <c r="Z2242" i="1"/>
  <c r="C2242" i="1"/>
  <c r="J2191" i="1"/>
  <c r="M2191" i="1"/>
  <c r="N2191" i="1" s="1"/>
  <c r="I2192" i="1"/>
  <c r="A2243" i="1"/>
  <c r="Q2243" i="1" s="1"/>
  <c r="H2242" i="1"/>
  <c r="R2243" i="1" l="1"/>
  <c r="S2242" i="1"/>
  <c r="W2190" i="1"/>
  <c r="B2185" i="1"/>
  <c r="E2190" i="1"/>
  <c r="W2189" i="1"/>
  <c r="K2191" i="1"/>
  <c r="U2191" i="1" s="1"/>
  <c r="P2187" i="1"/>
  <c r="X2186" i="1"/>
  <c r="F2188" i="1"/>
  <c r="L2188" i="1"/>
  <c r="O2188" i="1" s="1"/>
  <c r="D2189" i="1"/>
  <c r="G2188" i="1"/>
  <c r="Z2243" i="1"/>
  <c r="C2243" i="1"/>
  <c r="A2244" i="1"/>
  <c r="Q2244" i="1" s="1"/>
  <c r="H2243" i="1"/>
  <c r="M2192" i="1"/>
  <c r="N2192" i="1"/>
  <c r="J2192" i="1"/>
  <c r="I2193" i="1"/>
  <c r="T2565" i="1"/>
  <c r="R2244" i="1" l="1"/>
  <c r="S2243" i="1"/>
  <c r="W2191" i="1"/>
  <c r="K2192" i="1"/>
  <c r="U2192" i="1" s="1"/>
  <c r="B2186" i="1"/>
  <c r="X2187" i="1"/>
  <c r="P2188" i="1"/>
  <c r="E2191" i="1"/>
  <c r="F2189" i="1"/>
  <c r="G2189" i="1"/>
  <c r="L2189" i="1"/>
  <c r="O2189" i="1" s="1"/>
  <c r="D2190" i="1"/>
  <c r="J2193" i="1"/>
  <c r="M2193" i="1"/>
  <c r="N2193" i="1" s="1"/>
  <c r="I2194" i="1"/>
  <c r="T2566" i="1"/>
  <c r="C2244" i="1"/>
  <c r="Z2244" i="1"/>
  <c r="A2245" i="1"/>
  <c r="Q2245" i="1" s="1"/>
  <c r="H2244" i="1"/>
  <c r="R2245" i="1" l="1"/>
  <c r="S2244" i="1"/>
  <c r="W2192" i="1"/>
  <c r="B2187" i="1"/>
  <c r="E2192" i="1"/>
  <c r="P2189" i="1"/>
  <c r="K2193" i="1"/>
  <c r="U2193" i="1" s="1"/>
  <c r="X2188" i="1"/>
  <c r="F2190" i="1"/>
  <c r="L2190" i="1"/>
  <c r="O2190" i="1" s="1"/>
  <c r="G2190" i="1"/>
  <c r="D2191" i="1"/>
  <c r="H2245" i="1"/>
  <c r="A2246" i="1"/>
  <c r="Q2246" i="1" s="1"/>
  <c r="J2194" i="1"/>
  <c r="M2194" i="1"/>
  <c r="N2194" i="1" s="1"/>
  <c r="I2195" i="1"/>
  <c r="Z2245" i="1"/>
  <c r="C2245" i="1"/>
  <c r="T2567" i="1"/>
  <c r="R2246" i="1" l="1"/>
  <c r="S2245" i="1"/>
  <c r="W2193" i="1"/>
  <c r="X2189" i="1"/>
  <c r="P2190" i="1"/>
  <c r="K2194" i="1"/>
  <c r="B2188" i="1"/>
  <c r="E2193" i="1"/>
  <c r="F2191" i="1"/>
  <c r="L2191" i="1"/>
  <c r="O2191" i="1" s="1"/>
  <c r="G2191" i="1"/>
  <c r="D2192" i="1"/>
  <c r="Z2246" i="1"/>
  <c r="C2246" i="1"/>
  <c r="H2246" i="1"/>
  <c r="A2247" i="1"/>
  <c r="Q2247" i="1" s="1"/>
  <c r="J2195" i="1"/>
  <c r="M2195" i="1"/>
  <c r="N2195" i="1" s="1"/>
  <c r="I2196" i="1"/>
  <c r="R2247" i="1" l="1"/>
  <c r="S2246" i="1"/>
  <c r="E2194" i="1"/>
  <c r="P2191" i="1"/>
  <c r="X2190" i="1"/>
  <c r="B2189" i="1"/>
  <c r="K2195" i="1"/>
  <c r="U2194" i="1"/>
  <c r="F2192" i="1"/>
  <c r="L2192" i="1"/>
  <c r="O2192" i="1" s="1"/>
  <c r="D2193" i="1"/>
  <c r="G2192" i="1"/>
  <c r="Z2247" i="1"/>
  <c r="C2247" i="1"/>
  <c r="M2196" i="1"/>
  <c r="N2196" i="1" s="1"/>
  <c r="J2196" i="1"/>
  <c r="I2197" i="1"/>
  <c r="H2247" i="1"/>
  <c r="A2248" i="1"/>
  <c r="Q2248" i="1" s="1"/>
  <c r="U2195" i="1" l="1"/>
  <c r="W2195" i="1" s="1"/>
  <c r="R2248" i="1"/>
  <c r="S2247" i="1"/>
  <c r="K2196" i="1"/>
  <c r="U2196" i="1" s="1"/>
  <c r="P2192" i="1"/>
  <c r="B2190" i="1"/>
  <c r="W2194" i="1"/>
  <c r="X2191" i="1"/>
  <c r="E2195" i="1"/>
  <c r="F2193" i="1"/>
  <c r="L2193" i="1"/>
  <c r="O2193" i="1" s="1"/>
  <c r="D2194" i="1"/>
  <c r="G2193" i="1"/>
  <c r="Z2248" i="1"/>
  <c r="C2248" i="1"/>
  <c r="A2249" i="1"/>
  <c r="Q2249" i="1" s="1"/>
  <c r="H2248" i="1"/>
  <c r="J2197" i="1"/>
  <c r="M2197" i="1"/>
  <c r="N2197" i="1" s="1"/>
  <c r="I2198" i="1"/>
  <c r="R2249" i="1" l="1"/>
  <c r="S2248" i="1"/>
  <c r="W2196" i="1"/>
  <c r="P2193" i="1"/>
  <c r="K2197" i="1"/>
  <c r="X2192" i="1"/>
  <c r="B2191" i="1"/>
  <c r="E2196" i="1"/>
  <c r="F2194" i="1"/>
  <c r="L2194" i="1"/>
  <c r="O2194" i="1" s="1"/>
  <c r="G2194" i="1"/>
  <c r="D2195" i="1"/>
  <c r="J2198" i="1"/>
  <c r="M2198" i="1"/>
  <c r="N2198" i="1" s="1"/>
  <c r="I2199" i="1"/>
  <c r="A2250" i="1"/>
  <c r="Q2250" i="1" s="1"/>
  <c r="H2249" i="1"/>
  <c r="Z2249" i="1"/>
  <c r="C2249" i="1"/>
  <c r="R2250" i="1" l="1"/>
  <c r="S2249" i="1"/>
  <c r="B2192" i="1"/>
  <c r="U2197" i="1"/>
  <c r="E2197" i="1"/>
  <c r="X2193" i="1"/>
  <c r="F2195" i="1"/>
  <c r="L2195" i="1"/>
  <c r="O2195" i="1" s="1"/>
  <c r="G2195" i="1"/>
  <c r="D2196" i="1"/>
  <c r="P2194" i="1"/>
  <c r="A2251" i="1"/>
  <c r="Q2251" i="1" s="1"/>
  <c r="H2250" i="1"/>
  <c r="J2199" i="1"/>
  <c r="M2199" i="1"/>
  <c r="N2199" i="1" s="1"/>
  <c r="I2200" i="1"/>
  <c r="Z2250" i="1"/>
  <c r="C2250" i="1"/>
  <c r="K2198" i="1"/>
  <c r="R2251" i="1" l="1"/>
  <c r="S2250" i="1"/>
  <c r="D2197" i="1"/>
  <c r="L2197" i="1" s="1"/>
  <c r="O2197" i="1" s="1"/>
  <c r="W2197" i="1"/>
  <c r="B2193" i="1"/>
  <c r="E2198" i="1"/>
  <c r="X2194" i="1"/>
  <c r="F2196" i="1"/>
  <c r="G2196" i="1"/>
  <c r="L2196" i="1"/>
  <c r="O2196" i="1" s="1"/>
  <c r="P2195" i="1"/>
  <c r="U2198" i="1"/>
  <c r="M2200" i="1"/>
  <c r="N2200" i="1" s="1"/>
  <c r="J2200" i="1"/>
  <c r="I2201" i="1"/>
  <c r="Z2251" i="1"/>
  <c r="C2251" i="1"/>
  <c r="K2199" i="1"/>
  <c r="H2251" i="1"/>
  <c r="A2252" i="1"/>
  <c r="Q2252" i="1" s="1"/>
  <c r="G2197" i="1" l="1"/>
  <c r="F2197" i="1"/>
  <c r="R2252" i="1"/>
  <c r="S2251" i="1"/>
  <c r="D2198" i="1"/>
  <c r="G2198" i="1" s="1"/>
  <c r="E2199" i="1"/>
  <c r="P2196" i="1"/>
  <c r="X2195" i="1"/>
  <c r="B2194" i="1"/>
  <c r="P2197" i="1"/>
  <c r="Z2252" i="1"/>
  <c r="C2252" i="1"/>
  <c r="J2201" i="1"/>
  <c r="M2201" i="1"/>
  <c r="N2201" i="1" s="1"/>
  <c r="I2202" i="1"/>
  <c r="K2200" i="1"/>
  <c r="U2199" i="1"/>
  <c r="W2198" i="1"/>
  <c r="A2253" i="1"/>
  <c r="H2252" i="1"/>
  <c r="Q2253" i="1" l="1"/>
  <c r="R2253" i="1" s="1"/>
  <c r="F2198" i="1"/>
  <c r="L2198" i="1"/>
  <c r="O2198" i="1" s="1"/>
  <c r="P2198" i="1" s="1"/>
  <c r="S2252" i="1"/>
  <c r="D2199" i="1"/>
  <c r="G2199" i="1" s="1"/>
  <c r="E2200" i="1"/>
  <c r="B2195" i="1"/>
  <c r="X2196" i="1"/>
  <c r="X2197" i="1"/>
  <c r="A2254" i="1"/>
  <c r="Q2254" i="1" s="1"/>
  <c r="H2253" i="1"/>
  <c r="Z2253" i="1"/>
  <c r="C2253" i="1"/>
  <c r="K2201" i="1"/>
  <c r="U2200" i="1"/>
  <c r="W2199" i="1"/>
  <c r="J2202" i="1"/>
  <c r="M2202" i="1"/>
  <c r="N2202" i="1" s="1"/>
  <c r="I2203" i="1"/>
  <c r="L2199" i="1" l="1"/>
  <c r="O2199" i="1" s="1"/>
  <c r="P2199" i="1" s="1"/>
  <c r="X2198" i="1"/>
  <c r="B2198" i="1" s="1"/>
  <c r="R2254" i="1"/>
  <c r="S2253" i="1"/>
  <c r="D2200" i="1"/>
  <c r="G2200" i="1" s="1"/>
  <c r="F2199" i="1"/>
  <c r="E2201" i="1"/>
  <c r="B2196" i="1"/>
  <c r="B2197" i="1"/>
  <c r="J2203" i="1"/>
  <c r="M2203" i="1"/>
  <c r="N2203" i="1" s="1"/>
  <c r="I2204" i="1"/>
  <c r="W2200" i="1"/>
  <c r="K2202" i="1"/>
  <c r="C2254" i="1"/>
  <c r="Z2254" i="1"/>
  <c r="U2201" i="1"/>
  <c r="A2255" i="1"/>
  <c r="Q2255" i="1" s="1"/>
  <c r="H2254" i="1"/>
  <c r="F2200" i="1" l="1"/>
  <c r="L2200" i="1"/>
  <c r="O2200" i="1" s="1"/>
  <c r="P2200" i="1" s="1"/>
  <c r="R2255" i="1"/>
  <c r="S2254" i="1"/>
  <c r="D2201" i="1"/>
  <c r="G2201" i="1" s="1"/>
  <c r="X2199" i="1"/>
  <c r="B2199" i="1" s="1"/>
  <c r="E2202" i="1"/>
  <c r="Z2255" i="1"/>
  <c r="C2255" i="1"/>
  <c r="J2204" i="1"/>
  <c r="I2205" i="1"/>
  <c r="U2202" i="1"/>
  <c r="K2203" i="1"/>
  <c r="W2201" i="1"/>
  <c r="H2255" i="1"/>
  <c r="A2256" i="1"/>
  <c r="Q2256" i="1" s="1"/>
  <c r="F2201" i="1" l="1"/>
  <c r="R2256" i="1"/>
  <c r="L2201" i="1"/>
  <c r="O2201" i="1" s="1"/>
  <c r="S2255" i="1"/>
  <c r="D2202" i="1"/>
  <c r="X2200" i="1"/>
  <c r="E2203" i="1"/>
  <c r="U2203" i="1"/>
  <c r="J2205" i="1"/>
  <c r="I2206" i="1"/>
  <c r="Z2256" i="1"/>
  <c r="C2256" i="1"/>
  <c r="A2257" i="1"/>
  <c r="Q2257" i="1" s="1"/>
  <c r="H2256" i="1"/>
  <c r="K2204" i="1"/>
  <c r="W2202" i="1"/>
  <c r="P2201" i="1" l="1"/>
  <c r="L2202" i="1"/>
  <c r="O2202" i="1" s="1"/>
  <c r="P2202" i="1" s="1"/>
  <c r="R2257" i="1"/>
  <c r="S2256" i="1"/>
  <c r="B2200" i="1"/>
  <c r="G2202" i="1"/>
  <c r="E2204" i="1"/>
  <c r="F2202" i="1"/>
  <c r="D2203" i="1"/>
  <c r="Z2257" i="1"/>
  <c r="C2257" i="1"/>
  <c r="A2258" i="1"/>
  <c r="Q2258" i="1" s="1"/>
  <c r="H2257" i="1"/>
  <c r="J2206" i="1"/>
  <c r="I2207" i="1"/>
  <c r="U2204" i="1"/>
  <c r="W2203" i="1"/>
  <c r="K2205" i="1"/>
  <c r="X2201" i="1" l="1"/>
  <c r="B2201" i="1" s="1"/>
  <c r="R2258" i="1"/>
  <c r="S2257" i="1"/>
  <c r="L2203" i="1"/>
  <c r="M2204" i="1" s="1"/>
  <c r="N2204" i="1" s="1"/>
  <c r="N2205" i="1" s="1"/>
  <c r="N2206" i="1" s="1"/>
  <c r="N2207" i="1" s="1"/>
  <c r="F2203" i="1"/>
  <c r="D2204" i="1"/>
  <c r="E2205" i="1"/>
  <c r="X2202" i="1"/>
  <c r="G2203" i="1"/>
  <c r="K2206" i="1"/>
  <c r="W2204" i="1"/>
  <c r="J2207" i="1"/>
  <c r="I2208" i="1"/>
  <c r="C2258" i="1"/>
  <c r="Z2258" i="1"/>
  <c r="U2205" i="1"/>
  <c r="A2259" i="1"/>
  <c r="Q2259" i="1" s="1"/>
  <c r="H2258" i="1"/>
  <c r="L2204" i="1" l="1"/>
  <c r="O2204" i="1" s="1"/>
  <c r="M2205" i="1"/>
  <c r="M2206" i="1" s="1"/>
  <c r="M2207" i="1" s="1"/>
  <c r="M2208" i="1" s="1"/>
  <c r="N2208" i="1" s="1"/>
  <c r="O2203" i="1"/>
  <c r="S2258" i="1"/>
  <c r="R2259" i="1"/>
  <c r="F2204" i="1"/>
  <c r="G2204" i="1"/>
  <c r="D2205" i="1"/>
  <c r="L2205" i="1" s="1"/>
  <c r="O2205" i="1" s="1"/>
  <c r="B2202" i="1"/>
  <c r="E2206" i="1"/>
  <c r="Z2259" i="1"/>
  <c r="C2259" i="1"/>
  <c r="H2259" i="1"/>
  <c r="A2260" i="1"/>
  <c r="Q2260" i="1" s="1"/>
  <c r="J2208" i="1"/>
  <c r="I2209" i="1"/>
  <c r="W2205" i="1"/>
  <c r="K2207" i="1"/>
  <c r="U2206" i="1"/>
  <c r="P2203" i="1" l="1"/>
  <c r="X2203" i="1" s="1"/>
  <c r="R2260" i="1"/>
  <c r="S2259" i="1"/>
  <c r="F2205" i="1"/>
  <c r="G2205" i="1"/>
  <c r="D2206" i="1"/>
  <c r="L2206" i="1" s="1"/>
  <c r="O2206" i="1" s="1"/>
  <c r="E2207" i="1"/>
  <c r="P2205" i="1"/>
  <c r="K2208" i="1"/>
  <c r="Z2260" i="1"/>
  <c r="C2260" i="1"/>
  <c r="W2206" i="1"/>
  <c r="P2204" i="1"/>
  <c r="A2261" i="1"/>
  <c r="Q2261" i="1" s="1"/>
  <c r="H2260" i="1"/>
  <c r="J2209" i="1"/>
  <c r="M2209" i="1"/>
  <c r="N2209" i="1" s="1"/>
  <c r="I2210" i="1"/>
  <c r="U2207" i="1"/>
  <c r="S2260" i="1" l="1"/>
  <c r="R2261" i="1"/>
  <c r="F2206" i="1"/>
  <c r="G2206" i="1"/>
  <c r="E2208" i="1"/>
  <c r="D2207" i="1"/>
  <c r="P2206" i="1"/>
  <c r="B2203" i="1"/>
  <c r="X2205" i="1"/>
  <c r="A2262" i="1"/>
  <c r="Q2262" i="1" s="1"/>
  <c r="H2261" i="1"/>
  <c r="K2209" i="1"/>
  <c r="X2204" i="1"/>
  <c r="W2207" i="1"/>
  <c r="M2210" i="1"/>
  <c r="N2210" i="1" s="1"/>
  <c r="J2210" i="1"/>
  <c r="I2211" i="1"/>
  <c r="Z2261" i="1"/>
  <c r="C2261" i="1"/>
  <c r="U2208" i="1"/>
  <c r="F2207" i="1" l="1"/>
  <c r="S2261" i="1"/>
  <c r="R2262" i="1"/>
  <c r="D2208" i="1"/>
  <c r="G2208" i="1" s="1"/>
  <c r="X2206" i="1"/>
  <c r="L2207" i="1"/>
  <c r="O2207" i="1" s="1"/>
  <c r="G2207" i="1"/>
  <c r="E2209" i="1"/>
  <c r="B2205" i="1"/>
  <c r="B2204" i="1"/>
  <c r="U2209" i="1"/>
  <c r="W2208" i="1"/>
  <c r="K2210" i="1"/>
  <c r="C2262" i="1"/>
  <c r="Z2262" i="1"/>
  <c r="J2211" i="1"/>
  <c r="M2211" i="1"/>
  <c r="N2211" i="1" s="1"/>
  <c r="I2212" i="1"/>
  <c r="A2263" i="1"/>
  <c r="Q2263" i="1" s="1"/>
  <c r="H2262" i="1"/>
  <c r="F2208" i="1" l="1"/>
  <c r="L2208" i="1"/>
  <c r="O2208" i="1" s="1"/>
  <c r="B2206" i="1"/>
  <c r="S2262" i="1"/>
  <c r="R2263" i="1"/>
  <c r="P2207" i="1"/>
  <c r="D2209" i="1"/>
  <c r="G2209" i="1" s="1"/>
  <c r="E2210" i="1"/>
  <c r="J2212" i="1"/>
  <c r="M2212" i="1"/>
  <c r="N2212" i="1" s="1"/>
  <c r="I2213" i="1"/>
  <c r="Z2263" i="1"/>
  <c r="C2263" i="1"/>
  <c r="H2263" i="1"/>
  <c r="A2264" i="1"/>
  <c r="Q2264" i="1" s="1"/>
  <c r="K2211" i="1"/>
  <c r="W2209" i="1"/>
  <c r="U2210" i="1"/>
  <c r="P2208" i="1" l="1"/>
  <c r="X2208" i="1" s="1"/>
  <c r="B2208" i="1" s="1"/>
  <c r="L2209" i="1"/>
  <c r="O2209" i="1" s="1"/>
  <c r="P2209" i="1" s="1"/>
  <c r="F2209" i="1"/>
  <c r="R2264" i="1"/>
  <c r="S2263" i="1"/>
  <c r="X2207" i="1"/>
  <c r="E2211" i="1"/>
  <c r="D2210" i="1"/>
  <c r="L2210" i="1" s="1"/>
  <c r="O2210" i="1" s="1"/>
  <c r="U2211" i="1"/>
  <c r="J2213" i="1"/>
  <c r="M2213" i="1"/>
  <c r="N2213" i="1" s="1"/>
  <c r="I2214" i="1"/>
  <c r="Z2264" i="1"/>
  <c r="C2264" i="1"/>
  <c r="K2212" i="1"/>
  <c r="A2265" i="1"/>
  <c r="Q2265" i="1" s="1"/>
  <c r="H2264" i="1"/>
  <c r="W2210" i="1"/>
  <c r="R2265" i="1" l="1"/>
  <c r="S2264" i="1"/>
  <c r="D2211" i="1"/>
  <c r="G2211" i="1" s="1"/>
  <c r="B2207" i="1"/>
  <c r="F2210" i="1"/>
  <c r="G2210" i="1"/>
  <c r="E2212" i="1"/>
  <c r="X2209" i="1"/>
  <c r="P2210" i="1"/>
  <c r="U2212" i="1"/>
  <c r="Z2265" i="1"/>
  <c r="C2265" i="1"/>
  <c r="M2214" i="1"/>
  <c r="N2214" i="1" s="1"/>
  <c r="J2214" i="1"/>
  <c r="I2215" i="1"/>
  <c r="A2266" i="1"/>
  <c r="Q2266" i="1" s="1"/>
  <c r="H2265" i="1"/>
  <c r="W2211" i="1"/>
  <c r="K2213" i="1"/>
  <c r="R2266" i="1" l="1"/>
  <c r="L2211" i="1"/>
  <c r="O2211" i="1" s="1"/>
  <c r="S2265" i="1"/>
  <c r="D2212" i="1"/>
  <c r="G2212" i="1" s="1"/>
  <c r="F2211" i="1"/>
  <c r="B2209" i="1"/>
  <c r="X2210" i="1"/>
  <c r="B2210" i="1" s="1"/>
  <c r="E2213" i="1"/>
  <c r="U2213" i="1"/>
  <c r="A2267" i="1"/>
  <c r="Q2267" i="1" s="1"/>
  <c r="H2266" i="1"/>
  <c r="J2215" i="1"/>
  <c r="M2215" i="1"/>
  <c r="N2215" i="1" s="1"/>
  <c r="I2216" i="1"/>
  <c r="Z2266" i="1"/>
  <c r="C2266" i="1"/>
  <c r="K2214" i="1"/>
  <c r="W2212" i="1"/>
  <c r="P2211" i="1" l="1"/>
  <c r="X2211" i="1" s="1"/>
  <c r="S2266" i="1"/>
  <c r="R2267" i="1"/>
  <c r="L2212" i="1"/>
  <c r="O2212" i="1" s="1"/>
  <c r="P2212" i="1" s="1"/>
  <c r="F2212" i="1"/>
  <c r="D2213" i="1"/>
  <c r="G2213" i="1" s="1"/>
  <c r="E2214" i="1"/>
  <c r="J2216" i="1"/>
  <c r="M2216" i="1"/>
  <c r="N2216" i="1" s="1"/>
  <c r="I2217" i="1"/>
  <c r="H2267" i="1"/>
  <c r="A2268" i="1"/>
  <c r="Q2268" i="1" s="1"/>
  <c r="U2214" i="1"/>
  <c r="K2215" i="1"/>
  <c r="W2213" i="1"/>
  <c r="Z2267" i="1"/>
  <c r="C2267" i="1"/>
  <c r="S2267" i="1" l="1"/>
  <c r="R2268" i="1"/>
  <c r="L2213" i="1"/>
  <c r="O2213" i="1" s="1"/>
  <c r="P2213" i="1" s="1"/>
  <c r="F2213" i="1"/>
  <c r="X2212" i="1"/>
  <c r="E2215" i="1"/>
  <c r="D2214" i="1"/>
  <c r="L2214" i="1" s="1"/>
  <c r="O2214" i="1" s="1"/>
  <c r="B2211" i="1"/>
  <c r="K2216" i="1"/>
  <c r="U2215" i="1"/>
  <c r="Z2268" i="1"/>
  <c r="C2268" i="1"/>
  <c r="J2217" i="1"/>
  <c r="M2217" i="1"/>
  <c r="N2217" i="1" s="1"/>
  <c r="I2218" i="1"/>
  <c r="W2214" i="1"/>
  <c r="A2269" i="1"/>
  <c r="Q2269" i="1" s="1"/>
  <c r="H2268" i="1"/>
  <c r="B2212" i="1" l="1"/>
  <c r="R2269" i="1"/>
  <c r="S2268" i="1"/>
  <c r="F2214" i="1"/>
  <c r="D2215" i="1"/>
  <c r="L2215" i="1" s="1"/>
  <c r="O2215" i="1" s="1"/>
  <c r="X2213" i="1"/>
  <c r="E2216" i="1"/>
  <c r="P2214" i="1"/>
  <c r="G2214" i="1"/>
  <c r="Z2269" i="1"/>
  <c r="C2269" i="1"/>
  <c r="A2270" i="1"/>
  <c r="Q2270" i="1" s="1"/>
  <c r="H2269" i="1"/>
  <c r="W2215" i="1"/>
  <c r="M2218" i="1"/>
  <c r="N2218" i="1" s="1"/>
  <c r="J2218" i="1"/>
  <c r="I2219" i="1"/>
  <c r="K2217" i="1"/>
  <c r="U2216" i="1"/>
  <c r="B2213" i="1" l="1"/>
  <c r="R2270" i="1"/>
  <c r="S2269" i="1"/>
  <c r="F2215" i="1"/>
  <c r="G2215" i="1"/>
  <c r="D2216" i="1"/>
  <c r="E2217" i="1"/>
  <c r="X2214" i="1"/>
  <c r="P2215" i="1"/>
  <c r="W2216" i="1"/>
  <c r="U2217" i="1"/>
  <c r="J2219" i="1"/>
  <c r="M2219" i="1"/>
  <c r="N2219" i="1" s="1"/>
  <c r="I2220" i="1"/>
  <c r="K2218" i="1"/>
  <c r="C2270" i="1"/>
  <c r="Z2270" i="1"/>
  <c r="A2271" i="1"/>
  <c r="Q2271" i="1" s="1"/>
  <c r="H2270" i="1"/>
  <c r="F2216" i="1" l="1"/>
  <c r="L2216" i="1"/>
  <c r="O2216" i="1" s="1"/>
  <c r="P2216" i="1" s="1"/>
  <c r="R2271" i="1"/>
  <c r="G2216" i="1"/>
  <c r="D2217" i="1"/>
  <c r="G2217" i="1" s="1"/>
  <c r="S2270" i="1"/>
  <c r="E2218" i="1"/>
  <c r="B2214" i="1"/>
  <c r="X2215" i="1"/>
  <c r="B2215" i="1" s="1"/>
  <c r="W2217" i="1"/>
  <c r="K2219" i="1"/>
  <c r="Z2271" i="1"/>
  <c r="C2271" i="1"/>
  <c r="U2218" i="1"/>
  <c r="H2271" i="1"/>
  <c r="A2272" i="1"/>
  <c r="Q2272" i="1" s="1"/>
  <c r="J2220" i="1"/>
  <c r="M2220" i="1"/>
  <c r="N2220" i="1" s="1"/>
  <c r="I2221" i="1"/>
  <c r="L2217" i="1" l="1"/>
  <c r="O2217" i="1" s="1"/>
  <c r="P2217" i="1" s="1"/>
  <c r="R2272" i="1"/>
  <c r="F2217" i="1"/>
  <c r="S2271" i="1"/>
  <c r="X2216" i="1"/>
  <c r="D2218" i="1"/>
  <c r="E2219" i="1"/>
  <c r="U2219" i="1"/>
  <c r="K2220" i="1"/>
  <c r="A2273" i="1"/>
  <c r="Q2273" i="1" s="1"/>
  <c r="H2272" i="1"/>
  <c r="W2218" i="1"/>
  <c r="Z2272" i="1"/>
  <c r="C2272" i="1"/>
  <c r="J2221" i="1"/>
  <c r="M2221" i="1"/>
  <c r="N2221" i="1" s="1"/>
  <c r="I2222" i="1"/>
  <c r="B2216" i="1" l="1"/>
  <c r="X2217" i="1"/>
  <c r="B2217" i="1" s="1"/>
  <c r="F2218" i="1"/>
  <c r="R2273" i="1"/>
  <c r="S2272" i="1"/>
  <c r="L2218" i="1"/>
  <c r="O2218" i="1" s="1"/>
  <c r="P2218" i="1" s="1"/>
  <c r="D2219" i="1"/>
  <c r="L2219" i="1" s="1"/>
  <c r="O2219" i="1" s="1"/>
  <c r="G2218" i="1"/>
  <c r="E2220" i="1"/>
  <c r="U2220" i="1"/>
  <c r="Z2273" i="1"/>
  <c r="C2273" i="1"/>
  <c r="K2221" i="1"/>
  <c r="A2274" i="1"/>
  <c r="Q2274" i="1" s="1"/>
  <c r="H2273" i="1"/>
  <c r="W2219" i="1"/>
  <c r="M2222" i="1"/>
  <c r="N2222" i="1" s="1"/>
  <c r="J2222" i="1"/>
  <c r="I2223" i="1"/>
  <c r="F2219" i="1" l="1"/>
  <c r="R2274" i="1"/>
  <c r="G2219" i="1"/>
  <c r="S2273" i="1"/>
  <c r="D2220" i="1"/>
  <c r="L2220" i="1" s="1"/>
  <c r="O2220" i="1" s="1"/>
  <c r="E2221" i="1"/>
  <c r="P2219" i="1"/>
  <c r="X2218" i="1"/>
  <c r="B2218" i="1" s="1"/>
  <c r="A2275" i="1"/>
  <c r="Q2275" i="1" s="1"/>
  <c r="H2274" i="1"/>
  <c r="K2222" i="1"/>
  <c r="C2274" i="1"/>
  <c r="Z2274" i="1"/>
  <c r="J2223" i="1"/>
  <c r="M2223" i="1"/>
  <c r="N2223" i="1" s="1"/>
  <c r="I2224" i="1"/>
  <c r="W2220" i="1"/>
  <c r="U2221" i="1"/>
  <c r="R2275" i="1" l="1"/>
  <c r="F2220" i="1"/>
  <c r="G2220" i="1"/>
  <c r="S2274" i="1"/>
  <c r="X2219" i="1"/>
  <c r="B2219" i="1" s="1"/>
  <c r="E2222" i="1"/>
  <c r="D2221" i="1"/>
  <c r="P2220" i="1"/>
  <c r="U2222" i="1"/>
  <c r="Z2275" i="1"/>
  <c r="C2275" i="1"/>
  <c r="K2223" i="1"/>
  <c r="W2221" i="1"/>
  <c r="J2224" i="1"/>
  <c r="M2224" i="1"/>
  <c r="N2224" i="1" s="1"/>
  <c r="I2225" i="1"/>
  <c r="H2275" i="1"/>
  <c r="A2276" i="1"/>
  <c r="Q2276" i="1" s="1"/>
  <c r="F2221" i="1" l="1"/>
  <c r="R2276" i="1"/>
  <c r="S2275" i="1"/>
  <c r="D2222" i="1"/>
  <c r="L2221" i="1"/>
  <c r="O2221" i="1" s="1"/>
  <c r="X2220" i="1"/>
  <c r="B2220" i="1" s="1"/>
  <c r="E2223" i="1"/>
  <c r="G2221" i="1"/>
  <c r="A2277" i="1"/>
  <c r="Q2277" i="1" s="1"/>
  <c r="H2276" i="1"/>
  <c r="J2225" i="1"/>
  <c r="M2225" i="1"/>
  <c r="N2225" i="1" s="1"/>
  <c r="I2226" i="1"/>
  <c r="Z2276" i="1"/>
  <c r="C2276" i="1"/>
  <c r="K2224" i="1"/>
  <c r="U2223" i="1"/>
  <c r="W2222" i="1"/>
  <c r="F2222" i="1" l="1"/>
  <c r="G2222" i="1"/>
  <c r="L2222" i="1"/>
  <c r="O2222" i="1" s="1"/>
  <c r="P2222" i="1" s="1"/>
  <c r="R2277" i="1"/>
  <c r="S2276" i="1"/>
  <c r="P2221" i="1"/>
  <c r="X2221" i="1" s="1"/>
  <c r="D2223" i="1"/>
  <c r="L2223" i="1" s="1"/>
  <c r="O2223" i="1" s="1"/>
  <c r="E2224" i="1"/>
  <c r="U2224" i="1"/>
  <c r="K2225" i="1"/>
  <c r="W2223" i="1"/>
  <c r="Z2277" i="1"/>
  <c r="C2277" i="1"/>
  <c r="M2226" i="1"/>
  <c r="N2226" i="1" s="1"/>
  <c r="J2226" i="1"/>
  <c r="I2227" i="1"/>
  <c r="A2278" i="1"/>
  <c r="Q2278" i="1" s="1"/>
  <c r="H2277" i="1"/>
  <c r="R2278" i="1" l="1"/>
  <c r="S2277" i="1"/>
  <c r="B2221" i="1"/>
  <c r="P2223" i="1"/>
  <c r="X2223" i="1" s="1"/>
  <c r="F2223" i="1"/>
  <c r="G2223" i="1"/>
  <c r="X2222" i="1"/>
  <c r="D2224" i="1"/>
  <c r="E2225" i="1"/>
  <c r="U2225" i="1"/>
  <c r="J2227" i="1"/>
  <c r="M2227" i="1"/>
  <c r="N2227" i="1" s="1"/>
  <c r="I2228" i="1"/>
  <c r="K2226" i="1"/>
  <c r="W2224" i="1"/>
  <c r="A2279" i="1"/>
  <c r="Q2279" i="1" s="1"/>
  <c r="H2278" i="1"/>
  <c r="C2278" i="1"/>
  <c r="Z2278" i="1"/>
  <c r="R2279" i="1" l="1"/>
  <c r="S2278" i="1"/>
  <c r="B2222" i="1"/>
  <c r="D2225" i="1"/>
  <c r="G2225" i="1" s="1"/>
  <c r="L2224" i="1"/>
  <c r="O2224" i="1" s="1"/>
  <c r="P2224" i="1" s="1"/>
  <c r="G2224" i="1"/>
  <c r="E2226" i="1"/>
  <c r="F2224" i="1"/>
  <c r="H2279" i="1"/>
  <c r="A2280" i="1"/>
  <c r="Q2280" i="1" s="1"/>
  <c r="B2223" i="1"/>
  <c r="J2228" i="1"/>
  <c r="M2228" i="1"/>
  <c r="N2228" i="1" s="1"/>
  <c r="I2229" i="1"/>
  <c r="Z2279" i="1"/>
  <c r="C2279" i="1"/>
  <c r="K2227" i="1"/>
  <c r="W2225" i="1"/>
  <c r="U2226" i="1"/>
  <c r="F2225" i="1" l="1"/>
  <c r="R2280" i="1"/>
  <c r="S2279" i="1"/>
  <c r="L2225" i="1"/>
  <c r="O2225" i="1" s="1"/>
  <c r="P2225" i="1" s="1"/>
  <c r="X2224" i="1"/>
  <c r="D2226" i="1"/>
  <c r="G2226" i="1" s="1"/>
  <c r="E2227" i="1"/>
  <c r="K2228" i="1"/>
  <c r="Z2280" i="1"/>
  <c r="C2280" i="1"/>
  <c r="W2226" i="1"/>
  <c r="J2229" i="1"/>
  <c r="M2229" i="1"/>
  <c r="N2229" i="1" s="1"/>
  <c r="I2230" i="1"/>
  <c r="A2281" i="1"/>
  <c r="Q2281" i="1" s="1"/>
  <c r="H2280" i="1"/>
  <c r="U2227" i="1"/>
  <c r="B2224" i="1" l="1"/>
  <c r="R2281" i="1"/>
  <c r="S2280" i="1"/>
  <c r="L2226" i="1"/>
  <c r="O2226" i="1" s="1"/>
  <c r="P2226" i="1" s="1"/>
  <c r="F2226" i="1"/>
  <c r="D2227" i="1"/>
  <c r="G2227" i="1" s="1"/>
  <c r="X2225" i="1"/>
  <c r="E2228" i="1"/>
  <c r="Z2281" i="1"/>
  <c r="C2281" i="1"/>
  <c r="M2230" i="1"/>
  <c r="N2230" i="1" s="1"/>
  <c r="J2230" i="1"/>
  <c r="I2231" i="1"/>
  <c r="A2282" i="1"/>
  <c r="Q2282" i="1" s="1"/>
  <c r="H2281" i="1"/>
  <c r="W2227" i="1"/>
  <c r="K2229" i="1"/>
  <c r="U2228" i="1"/>
  <c r="R2282" i="1" l="1"/>
  <c r="S2281" i="1"/>
  <c r="L2227" i="1"/>
  <c r="O2227" i="1" s="1"/>
  <c r="P2227" i="1" s="1"/>
  <c r="F2227" i="1"/>
  <c r="X2226" i="1"/>
  <c r="B2225" i="1"/>
  <c r="D2228" i="1"/>
  <c r="G2228" i="1" s="1"/>
  <c r="E2229" i="1"/>
  <c r="Z2282" i="1"/>
  <c r="C2282" i="1"/>
  <c r="J2231" i="1"/>
  <c r="M2231" i="1"/>
  <c r="N2231" i="1" s="1"/>
  <c r="I2232" i="1"/>
  <c r="U2229" i="1"/>
  <c r="A2283" i="1"/>
  <c r="Q2283" i="1" s="1"/>
  <c r="H2282" i="1"/>
  <c r="K2230" i="1"/>
  <c r="W2228" i="1"/>
  <c r="B2226" i="1" l="1"/>
  <c r="R2283" i="1"/>
  <c r="S2282" i="1"/>
  <c r="X2227" i="1"/>
  <c r="B2227" i="1" s="1"/>
  <c r="L2228" i="1"/>
  <c r="O2228" i="1" s="1"/>
  <c r="P2228" i="1" s="1"/>
  <c r="D2229" i="1"/>
  <c r="F2228" i="1"/>
  <c r="E2230" i="1"/>
  <c r="K2231" i="1"/>
  <c r="H2283" i="1"/>
  <c r="A2284" i="1"/>
  <c r="Q2284" i="1" s="1"/>
  <c r="Z2283" i="1"/>
  <c r="C2283" i="1"/>
  <c r="J2232" i="1"/>
  <c r="M2232" i="1"/>
  <c r="N2232" i="1" s="1"/>
  <c r="I2233" i="1"/>
  <c r="U2230" i="1"/>
  <c r="W2229" i="1"/>
  <c r="R2284" i="1" l="1"/>
  <c r="S2283" i="1"/>
  <c r="D2230" i="1"/>
  <c r="L2230" i="1" s="1"/>
  <c r="O2230" i="1" s="1"/>
  <c r="P2230" i="1" s="1"/>
  <c r="L2229" i="1"/>
  <c r="O2229" i="1" s="1"/>
  <c r="P2229" i="1" s="1"/>
  <c r="G2229" i="1"/>
  <c r="F2229" i="1"/>
  <c r="X2228" i="1"/>
  <c r="E2231" i="1"/>
  <c r="K2232" i="1"/>
  <c r="Z2284" i="1"/>
  <c r="C2284" i="1"/>
  <c r="W2230" i="1"/>
  <c r="J2233" i="1"/>
  <c r="M2233" i="1"/>
  <c r="N2233" i="1" s="1"/>
  <c r="I2234" i="1"/>
  <c r="A2285" i="1"/>
  <c r="Q2285" i="1" s="1"/>
  <c r="H2284" i="1"/>
  <c r="U2231" i="1"/>
  <c r="G2230" i="1" l="1"/>
  <c r="D2231" i="1"/>
  <c r="G2231" i="1" s="1"/>
  <c r="R2285" i="1"/>
  <c r="S2284" i="1"/>
  <c r="F2230" i="1"/>
  <c r="B2228" i="1"/>
  <c r="X2229" i="1"/>
  <c r="B2229" i="1" s="1"/>
  <c r="E2232" i="1"/>
  <c r="J2234" i="1"/>
  <c r="I2235" i="1"/>
  <c r="W2231" i="1"/>
  <c r="K2233" i="1"/>
  <c r="X2230" i="1"/>
  <c r="Z2285" i="1"/>
  <c r="C2285" i="1"/>
  <c r="A2286" i="1"/>
  <c r="Q2286" i="1" s="1"/>
  <c r="H2285" i="1"/>
  <c r="U2232" i="1"/>
  <c r="L2231" i="1" l="1"/>
  <c r="O2231" i="1" s="1"/>
  <c r="P2231" i="1" s="1"/>
  <c r="X2231" i="1" s="1"/>
  <c r="F2231" i="1"/>
  <c r="D2232" i="1"/>
  <c r="G2232" i="1" s="1"/>
  <c r="R2286" i="1"/>
  <c r="S2285" i="1"/>
  <c r="E2233" i="1"/>
  <c r="W2232" i="1"/>
  <c r="J2235" i="1"/>
  <c r="I2236" i="1"/>
  <c r="K2234" i="1"/>
  <c r="C2286" i="1"/>
  <c r="Z2286" i="1"/>
  <c r="B2230" i="1"/>
  <c r="U2233" i="1"/>
  <c r="A2287" i="1"/>
  <c r="Q2287" i="1" s="1"/>
  <c r="H2286" i="1"/>
  <c r="D2233" i="1" l="1"/>
  <c r="L2233" i="1" s="1"/>
  <c r="M2234" i="1" s="1"/>
  <c r="L2232" i="1"/>
  <c r="O2232" i="1" s="1"/>
  <c r="P2232" i="1" s="1"/>
  <c r="F2232" i="1"/>
  <c r="R2287" i="1"/>
  <c r="S2286" i="1"/>
  <c r="E2234" i="1"/>
  <c r="D2234" i="1" s="1"/>
  <c r="C2287" i="1"/>
  <c r="Z2287" i="1"/>
  <c r="B2231" i="1"/>
  <c r="K2235" i="1"/>
  <c r="U2234" i="1"/>
  <c r="W2233" i="1"/>
  <c r="A2288" i="1"/>
  <c r="Q2288" i="1" s="1"/>
  <c r="H2287" i="1"/>
  <c r="J2236" i="1"/>
  <c r="I2237" i="1"/>
  <c r="G2233" i="1" l="1"/>
  <c r="F2233" i="1"/>
  <c r="R2288" i="1"/>
  <c r="S2287" i="1"/>
  <c r="E2235" i="1"/>
  <c r="D2235" i="1" s="1"/>
  <c r="O2233" i="1"/>
  <c r="P2233" i="1" s="1"/>
  <c r="X2232" i="1"/>
  <c r="G2234" i="1"/>
  <c r="L2234" i="1"/>
  <c r="F2234" i="1"/>
  <c r="J2237" i="1"/>
  <c r="I2238" i="1"/>
  <c r="A2289" i="1"/>
  <c r="Q2289" i="1" s="1"/>
  <c r="H2288" i="1"/>
  <c r="U2235" i="1"/>
  <c r="N2234" i="1"/>
  <c r="M2235" i="1"/>
  <c r="M2236" i="1" s="1"/>
  <c r="M2237" i="1" s="1"/>
  <c r="W2234" i="1"/>
  <c r="K2236" i="1"/>
  <c r="C2288" i="1"/>
  <c r="Z2288" i="1"/>
  <c r="R2289" i="1" l="1"/>
  <c r="S2288" i="1"/>
  <c r="B2232" i="1"/>
  <c r="E2236" i="1"/>
  <c r="D2236" i="1" s="1"/>
  <c r="G2235" i="1"/>
  <c r="L2235" i="1"/>
  <c r="F2235" i="1"/>
  <c r="N2235" i="1"/>
  <c r="N2236" i="1" s="1"/>
  <c r="N2237" i="1" s="1"/>
  <c r="X2233" i="1"/>
  <c r="W2235" i="1"/>
  <c r="M2238" i="1"/>
  <c r="J2238" i="1"/>
  <c r="I2239" i="1"/>
  <c r="Z2289" i="1"/>
  <c r="C2289" i="1"/>
  <c r="O2234" i="1"/>
  <c r="K2237" i="1"/>
  <c r="U2236" i="1"/>
  <c r="H2289" i="1"/>
  <c r="A2290" i="1"/>
  <c r="Q2290" i="1" s="1"/>
  <c r="R2290" i="1" l="1"/>
  <c r="S2289" i="1"/>
  <c r="G2236" i="1"/>
  <c r="E2237" i="1"/>
  <c r="L2236" i="1"/>
  <c r="O2236" i="1" s="1"/>
  <c r="O2235" i="1"/>
  <c r="F2236" i="1"/>
  <c r="N2238" i="1"/>
  <c r="U2237" i="1"/>
  <c r="J2239" i="1"/>
  <c r="M2239" i="1"/>
  <c r="I2240" i="1"/>
  <c r="B2233" i="1"/>
  <c r="K2238" i="1"/>
  <c r="Z2290" i="1"/>
  <c r="C2290" i="1"/>
  <c r="A2291" i="1"/>
  <c r="Q2291" i="1" s="1"/>
  <c r="H2290" i="1"/>
  <c r="W2236" i="1"/>
  <c r="P2234" i="1"/>
  <c r="R2291" i="1" l="1"/>
  <c r="S2290" i="1"/>
  <c r="D2237" i="1"/>
  <c r="F2237" i="1" s="1"/>
  <c r="P2236" i="1"/>
  <c r="X2236" i="1" s="1"/>
  <c r="E2238" i="1"/>
  <c r="P2235" i="1"/>
  <c r="N2239" i="1"/>
  <c r="Z2291" i="1"/>
  <c r="C2291" i="1"/>
  <c r="U2238" i="1"/>
  <c r="X2234" i="1"/>
  <c r="A2292" i="1"/>
  <c r="Q2292" i="1" s="1"/>
  <c r="H2291" i="1"/>
  <c r="J2240" i="1"/>
  <c r="M2240" i="1"/>
  <c r="I2241" i="1"/>
  <c r="W2237" i="1"/>
  <c r="K2239" i="1"/>
  <c r="X2235" i="1" l="1"/>
  <c r="B2235" i="1" s="1"/>
  <c r="D2238" i="1"/>
  <c r="F2238" i="1" s="1"/>
  <c r="L2237" i="1"/>
  <c r="O2237" i="1" s="1"/>
  <c r="P2237" i="1" s="1"/>
  <c r="G2237" i="1"/>
  <c r="R2292" i="1"/>
  <c r="S2291" i="1"/>
  <c r="E2239" i="1"/>
  <c r="N2240" i="1"/>
  <c r="B2234" i="1"/>
  <c r="B2236" i="1"/>
  <c r="U2239" i="1"/>
  <c r="A2293" i="1"/>
  <c r="Q2293" i="1" s="1"/>
  <c r="H2292" i="1"/>
  <c r="K2240" i="1"/>
  <c r="W2238" i="1"/>
  <c r="J2241" i="1"/>
  <c r="M2241" i="1"/>
  <c r="I2242" i="1"/>
  <c r="C2292" i="1"/>
  <c r="Z2292" i="1"/>
  <c r="L2238" i="1" l="1"/>
  <c r="O2238" i="1" s="1"/>
  <c r="P2238" i="1" s="1"/>
  <c r="G2238" i="1"/>
  <c r="X2237" i="1"/>
  <c r="B2237" i="1" s="1"/>
  <c r="R2293" i="1"/>
  <c r="S2292" i="1"/>
  <c r="N2241" i="1"/>
  <c r="N2242" i="1" s="1"/>
  <c r="D2239" i="1"/>
  <c r="G2239" i="1" s="1"/>
  <c r="E2240" i="1"/>
  <c r="K2241" i="1"/>
  <c r="H2293" i="1"/>
  <c r="A2294" i="1"/>
  <c r="Q2294" i="1" s="1"/>
  <c r="U2240" i="1"/>
  <c r="W2239" i="1"/>
  <c r="M2242" i="1"/>
  <c r="J2242" i="1"/>
  <c r="I2243" i="1"/>
  <c r="Z2293" i="1"/>
  <c r="C2293" i="1"/>
  <c r="F2239" i="1" l="1"/>
  <c r="L2239" i="1"/>
  <c r="O2239" i="1" s="1"/>
  <c r="R2294" i="1"/>
  <c r="S2293" i="1"/>
  <c r="X2238" i="1"/>
  <c r="D2240" i="1"/>
  <c r="G2240" i="1" s="1"/>
  <c r="E2241" i="1"/>
  <c r="K2242" i="1"/>
  <c r="A2295" i="1"/>
  <c r="Q2295" i="1" s="1"/>
  <c r="H2294" i="1"/>
  <c r="W2240" i="1"/>
  <c r="J2243" i="1"/>
  <c r="M2243" i="1"/>
  <c r="N2243" i="1" s="1"/>
  <c r="I2244" i="1"/>
  <c r="Z2294" i="1"/>
  <c r="C2294" i="1"/>
  <c r="U2241" i="1"/>
  <c r="P2239" i="1" l="1"/>
  <c r="X2239" i="1" s="1"/>
  <c r="B2238" i="1"/>
  <c r="F2240" i="1"/>
  <c r="L2240" i="1"/>
  <c r="O2240" i="1" s="1"/>
  <c r="P2240" i="1" s="1"/>
  <c r="R2295" i="1"/>
  <c r="S2294" i="1"/>
  <c r="D2241" i="1"/>
  <c r="L2241" i="1" s="1"/>
  <c r="O2241" i="1" s="1"/>
  <c r="E2242" i="1"/>
  <c r="Z2295" i="1"/>
  <c r="C2295" i="1"/>
  <c r="W2241" i="1"/>
  <c r="A2296" i="1"/>
  <c r="Q2296" i="1" s="1"/>
  <c r="H2295" i="1"/>
  <c r="K2243" i="1"/>
  <c r="J2244" i="1"/>
  <c r="M2244" i="1"/>
  <c r="N2244" i="1" s="1"/>
  <c r="I2245" i="1"/>
  <c r="U2242" i="1"/>
  <c r="R2296" i="1" l="1"/>
  <c r="F2241" i="1"/>
  <c r="D2242" i="1"/>
  <c r="G2242" i="1" s="1"/>
  <c r="G2241" i="1"/>
  <c r="S2295" i="1"/>
  <c r="B2239" i="1"/>
  <c r="X2240" i="1"/>
  <c r="B2240" i="1" s="1"/>
  <c r="E2243" i="1"/>
  <c r="P2241" i="1"/>
  <c r="U2243" i="1"/>
  <c r="C2296" i="1"/>
  <c r="Z2296" i="1"/>
  <c r="K2244" i="1"/>
  <c r="A2297" i="1"/>
  <c r="Q2297" i="1" s="1"/>
  <c r="H2296" i="1"/>
  <c r="W2242" i="1"/>
  <c r="N2245" i="1"/>
  <c r="J2245" i="1"/>
  <c r="M2245" i="1"/>
  <c r="I2246" i="1"/>
  <c r="F2242" i="1" l="1"/>
  <c r="L2242" i="1"/>
  <c r="O2242" i="1" s="1"/>
  <c r="P2242" i="1" s="1"/>
  <c r="R2297" i="1"/>
  <c r="S2296" i="1"/>
  <c r="E2244" i="1"/>
  <c r="D2243" i="1"/>
  <c r="L2243" i="1" s="1"/>
  <c r="O2243" i="1" s="1"/>
  <c r="X2241" i="1"/>
  <c r="M2246" i="1"/>
  <c r="N2246" i="1" s="1"/>
  <c r="J2246" i="1"/>
  <c r="I2247" i="1"/>
  <c r="Z2297" i="1"/>
  <c r="C2297" i="1"/>
  <c r="H2297" i="1"/>
  <c r="A2298" i="1"/>
  <c r="Q2298" i="1" s="1"/>
  <c r="K2245" i="1"/>
  <c r="W2243" i="1"/>
  <c r="U2244" i="1"/>
  <c r="R2298" i="1" l="1"/>
  <c r="S2297" i="1"/>
  <c r="F2243" i="1"/>
  <c r="D2244" i="1"/>
  <c r="G2244" i="1" s="1"/>
  <c r="P2243" i="1"/>
  <c r="G2243" i="1"/>
  <c r="E2245" i="1"/>
  <c r="X2242" i="1"/>
  <c r="B2241" i="1"/>
  <c r="Z2298" i="1"/>
  <c r="C2298" i="1"/>
  <c r="M2247" i="1"/>
  <c r="N2247" i="1" s="1"/>
  <c r="J2247" i="1"/>
  <c r="I2248" i="1"/>
  <c r="K2246" i="1"/>
  <c r="U2245" i="1"/>
  <c r="A2299" i="1"/>
  <c r="Q2299" i="1" s="1"/>
  <c r="H2298" i="1"/>
  <c r="W2244" i="1"/>
  <c r="R2299" i="1" l="1"/>
  <c r="S2298" i="1"/>
  <c r="L2244" i="1"/>
  <c r="O2244" i="1" s="1"/>
  <c r="F2244" i="1"/>
  <c r="D2245" i="1"/>
  <c r="L2245" i="1" s="1"/>
  <c r="O2245" i="1" s="1"/>
  <c r="X2243" i="1"/>
  <c r="E2246" i="1"/>
  <c r="B2242" i="1"/>
  <c r="Z2299" i="1"/>
  <c r="C2299" i="1"/>
  <c r="A2300" i="1"/>
  <c r="Q2300" i="1" s="1"/>
  <c r="H2299" i="1"/>
  <c r="U2246" i="1"/>
  <c r="W2245" i="1"/>
  <c r="M2248" i="1"/>
  <c r="N2248" i="1" s="1"/>
  <c r="J2248" i="1"/>
  <c r="I2249" i="1"/>
  <c r="K2247" i="1"/>
  <c r="D2246" i="1" l="1"/>
  <c r="L2246" i="1" s="1"/>
  <c r="O2246" i="1" s="1"/>
  <c r="R2300" i="1"/>
  <c r="P2244" i="1"/>
  <c r="X2244" i="1" s="1"/>
  <c r="B2243" i="1"/>
  <c r="F2245" i="1"/>
  <c r="S2299" i="1"/>
  <c r="G2245" i="1"/>
  <c r="P2245" i="1"/>
  <c r="X2245" i="1" s="1"/>
  <c r="E2247" i="1"/>
  <c r="Z2300" i="1"/>
  <c r="C2300" i="1"/>
  <c r="U2247" i="1"/>
  <c r="A2301" i="1"/>
  <c r="Q2301" i="1" s="1"/>
  <c r="H2300" i="1"/>
  <c r="K2248" i="1"/>
  <c r="J2249" i="1"/>
  <c r="M2249" i="1"/>
  <c r="N2249" i="1" s="1"/>
  <c r="I2250" i="1"/>
  <c r="W2246" i="1"/>
  <c r="G2246" i="1" l="1"/>
  <c r="D2247" i="1"/>
  <c r="L2247" i="1" s="1"/>
  <c r="O2247" i="1" s="1"/>
  <c r="F2246" i="1"/>
  <c r="R2301" i="1"/>
  <c r="S2300" i="1"/>
  <c r="E2248" i="1"/>
  <c r="K2249" i="1"/>
  <c r="B2244" i="1"/>
  <c r="P2246" i="1"/>
  <c r="B2245" i="1"/>
  <c r="U2248" i="1"/>
  <c r="W2247" i="1"/>
  <c r="J2250" i="1"/>
  <c r="M2250" i="1"/>
  <c r="N2250" i="1" s="1"/>
  <c r="I2251" i="1"/>
  <c r="Z2301" i="1"/>
  <c r="C2301" i="1"/>
  <c r="H2301" i="1"/>
  <c r="A2302" i="1"/>
  <c r="Q2302" i="1" s="1"/>
  <c r="D2248" i="1" l="1"/>
  <c r="G2248" i="1" s="1"/>
  <c r="G2247" i="1"/>
  <c r="F2247" i="1"/>
  <c r="R2302" i="1"/>
  <c r="S2301" i="1"/>
  <c r="E2249" i="1"/>
  <c r="K2250" i="1"/>
  <c r="U2249" i="1"/>
  <c r="P2247" i="1"/>
  <c r="X2246" i="1"/>
  <c r="W2248" i="1"/>
  <c r="Z2302" i="1"/>
  <c r="C2302" i="1"/>
  <c r="J2251" i="1"/>
  <c r="M2251" i="1"/>
  <c r="N2251" i="1" s="1"/>
  <c r="I2252" i="1"/>
  <c r="A2303" i="1"/>
  <c r="Q2303" i="1" s="1"/>
  <c r="H2302" i="1"/>
  <c r="F2248" i="1" l="1"/>
  <c r="D2249" i="1"/>
  <c r="G2249" i="1" s="1"/>
  <c r="L2248" i="1"/>
  <c r="O2248" i="1" s="1"/>
  <c r="P2248" i="1" s="1"/>
  <c r="X2248" i="1" s="1"/>
  <c r="R2303" i="1"/>
  <c r="S2302" i="1"/>
  <c r="X2247" i="1"/>
  <c r="B2247" i="1" s="1"/>
  <c r="K2251" i="1"/>
  <c r="U2250" i="1"/>
  <c r="E2250" i="1"/>
  <c r="W2249" i="1"/>
  <c r="B2246" i="1"/>
  <c r="A2304" i="1"/>
  <c r="Q2304" i="1" s="1"/>
  <c r="H2303" i="1"/>
  <c r="Z2303" i="1"/>
  <c r="C2303" i="1"/>
  <c r="M2252" i="1"/>
  <c r="N2252" i="1" s="1"/>
  <c r="J2252" i="1"/>
  <c r="I2253" i="1"/>
  <c r="F2249" i="1" l="1"/>
  <c r="L2249" i="1"/>
  <c r="O2249" i="1" s="1"/>
  <c r="P2249" i="1" s="1"/>
  <c r="R2304" i="1"/>
  <c r="S2303" i="1"/>
  <c r="D2250" i="1"/>
  <c r="U2251" i="1"/>
  <c r="E2251" i="1"/>
  <c r="W2250" i="1"/>
  <c r="K2252" i="1"/>
  <c r="B2248" i="1"/>
  <c r="J2253" i="1"/>
  <c r="M2253" i="1"/>
  <c r="N2253" i="1" s="1"/>
  <c r="I2254" i="1"/>
  <c r="C2304" i="1"/>
  <c r="Z2304" i="1"/>
  <c r="A2305" i="1"/>
  <c r="Q2305" i="1" s="1"/>
  <c r="H2304" i="1"/>
  <c r="F2250" i="1" l="1"/>
  <c r="R2305" i="1"/>
  <c r="S2304" i="1"/>
  <c r="G2250" i="1"/>
  <c r="L2250" i="1"/>
  <c r="O2250" i="1" s="1"/>
  <c r="P2250" i="1" s="1"/>
  <c r="D2251" i="1"/>
  <c r="U2252" i="1"/>
  <c r="K2253" i="1"/>
  <c r="E2252" i="1"/>
  <c r="X2249" i="1"/>
  <c r="W2251" i="1"/>
  <c r="Z2305" i="1"/>
  <c r="C2305" i="1"/>
  <c r="H2305" i="1"/>
  <c r="A2306" i="1"/>
  <c r="Q2306" i="1" s="1"/>
  <c r="J2254" i="1"/>
  <c r="M2254" i="1"/>
  <c r="N2254" i="1" s="1"/>
  <c r="I2255" i="1"/>
  <c r="F2251" i="1" l="1"/>
  <c r="G2251" i="1"/>
  <c r="L2251" i="1"/>
  <c r="O2251" i="1" s="1"/>
  <c r="P2251" i="1" s="1"/>
  <c r="R2306" i="1"/>
  <c r="S2305" i="1"/>
  <c r="D2252" i="1"/>
  <c r="G2252" i="1" s="1"/>
  <c r="E2253" i="1"/>
  <c r="B2249" i="1"/>
  <c r="K2254" i="1"/>
  <c r="U2253" i="1"/>
  <c r="X2250" i="1"/>
  <c r="W2252" i="1"/>
  <c r="Z2306" i="1"/>
  <c r="C2306" i="1"/>
  <c r="A2307" i="1"/>
  <c r="Q2307" i="1" s="1"/>
  <c r="H2306" i="1"/>
  <c r="J2255" i="1"/>
  <c r="M2255" i="1"/>
  <c r="N2255" i="1" s="1"/>
  <c r="I2256" i="1"/>
  <c r="L2252" i="1" l="1"/>
  <c r="O2252" i="1" s="1"/>
  <c r="P2252" i="1" s="1"/>
  <c r="F2252" i="1"/>
  <c r="D2253" i="1"/>
  <c r="S2306" i="1"/>
  <c r="R2307" i="1"/>
  <c r="W2253" i="1"/>
  <c r="E2254" i="1"/>
  <c r="X2251" i="1"/>
  <c r="K2255" i="1"/>
  <c r="U2254" i="1"/>
  <c r="B2250" i="1"/>
  <c r="M2256" i="1"/>
  <c r="N2256" i="1" s="1"/>
  <c r="J2256" i="1"/>
  <c r="I2257" i="1"/>
  <c r="Z2307" i="1"/>
  <c r="C2307" i="1"/>
  <c r="A2308" i="1"/>
  <c r="Q2308" i="1" s="1"/>
  <c r="H2307" i="1"/>
  <c r="F2253" i="1" l="1"/>
  <c r="G2253" i="1"/>
  <c r="L2253" i="1"/>
  <c r="O2253" i="1" s="1"/>
  <c r="P2253" i="1" s="1"/>
  <c r="D2254" i="1"/>
  <c r="G2254" i="1" s="1"/>
  <c r="R2308" i="1"/>
  <c r="S2307" i="1"/>
  <c r="B2251" i="1"/>
  <c r="K2256" i="1"/>
  <c r="X2252" i="1"/>
  <c r="E2255" i="1"/>
  <c r="U2255" i="1"/>
  <c r="W2254" i="1"/>
  <c r="C2308" i="1"/>
  <c r="Z2308" i="1"/>
  <c r="A2309" i="1"/>
  <c r="Q2309" i="1" s="1"/>
  <c r="H2308" i="1"/>
  <c r="J2257" i="1"/>
  <c r="M2257" i="1"/>
  <c r="N2257" i="1" s="1"/>
  <c r="I2258" i="1"/>
  <c r="L2254" i="1" l="1"/>
  <c r="O2254" i="1" s="1"/>
  <c r="P2254" i="1" s="1"/>
  <c r="F2254" i="1"/>
  <c r="R2309" i="1"/>
  <c r="S2308" i="1"/>
  <c r="D2255" i="1"/>
  <c r="G2255" i="1" s="1"/>
  <c r="K2257" i="1"/>
  <c r="E2256" i="1"/>
  <c r="B2252" i="1"/>
  <c r="X2253" i="1"/>
  <c r="U2256" i="1"/>
  <c r="W2255" i="1"/>
  <c r="J2258" i="1"/>
  <c r="M2258" i="1"/>
  <c r="N2258" i="1" s="1"/>
  <c r="I2259" i="1"/>
  <c r="Z2309" i="1"/>
  <c r="C2309" i="1"/>
  <c r="H2309" i="1"/>
  <c r="A2310" i="1"/>
  <c r="Q2310" i="1" s="1"/>
  <c r="D2256" i="1" l="1"/>
  <c r="G2256" i="1" s="1"/>
  <c r="R2310" i="1"/>
  <c r="S2309" i="1"/>
  <c r="F2255" i="1"/>
  <c r="L2255" i="1"/>
  <c r="O2255" i="1" s="1"/>
  <c r="P2255" i="1" s="1"/>
  <c r="U2257" i="1"/>
  <c r="X2254" i="1"/>
  <c r="B2253" i="1"/>
  <c r="E2257" i="1"/>
  <c r="K2258" i="1"/>
  <c r="W2256" i="1"/>
  <c r="J2259" i="1"/>
  <c r="M2259" i="1"/>
  <c r="N2259" i="1" s="1"/>
  <c r="I2260" i="1"/>
  <c r="Z2310" i="1"/>
  <c r="C2310" i="1"/>
  <c r="A2311" i="1"/>
  <c r="Q2311" i="1" s="1"/>
  <c r="H2310" i="1"/>
  <c r="L2256" i="1" l="1"/>
  <c r="O2256" i="1" s="1"/>
  <c r="P2256" i="1" s="1"/>
  <c r="F2256" i="1"/>
  <c r="R2311" i="1"/>
  <c r="S2310" i="1"/>
  <c r="D2257" i="1"/>
  <c r="G2257" i="1" s="1"/>
  <c r="U2258" i="1"/>
  <c r="E2258" i="1"/>
  <c r="X2255" i="1"/>
  <c r="K2259" i="1"/>
  <c r="B2254" i="1"/>
  <c r="W2257" i="1"/>
  <c r="A2312" i="1"/>
  <c r="Q2312" i="1" s="1"/>
  <c r="H2311" i="1"/>
  <c r="Z2311" i="1"/>
  <c r="C2311" i="1"/>
  <c r="M2260" i="1"/>
  <c r="N2260" i="1" s="1"/>
  <c r="J2260" i="1"/>
  <c r="I2261" i="1"/>
  <c r="F2257" i="1" l="1"/>
  <c r="D2258" i="1"/>
  <c r="L2258" i="1" s="1"/>
  <c r="O2258" i="1" s="1"/>
  <c r="R2312" i="1"/>
  <c r="S2311" i="1"/>
  <c r="L2257" i="1"/>
  <c r="O2257" i="1" s="1"/>
  <c r="P2257" i="1" s="1"/>
  <c r="B2255" i="1"/>
  <c r="K2260" i="1"/>
  <c r="X2256" i="1"/>
  <c r="U2259" i="1"/>
  <c r="E2259" i="1"/>
  <c r="W2258" i="1"/>
  <c r="J2261" i="1"/>
  <c r="M2261" i="1"/>
  <c r="N2261" i="1" s="1"/>
  <c r="I2262" i="1"/>
  <c r="C2312" i="1"/>
  <c r="Z2312" i="1"/>
  <c r="A2313" i="1"/>
  <c r="Q2313" i="1" s="1"/>
  <c r="H2312" i="1"/>
  <c r="F2258" i="1" l="1"/>
  <c r="G2258" i="1"/>
  <c r="R2313" i="1"/>
  <c r="S2312" i="1"/>
  <c r="D2259" i="1"/>
  <c r="G2259" i="1" s="1"/>
  <c r="E2260" i="1"/>
  <c r="B2256" i="1"/>
  <c r="K2261" i="1"/>
  <c r="P2258" i="1"/>
  <c r="U2260" i="1"/>
  <c r="W2259" i="1"/>
  <c r="X2257" i="1"/>
  <c r="H2313" i="1"/>
  <c r="A2314" i="1"/>
  <c r="Q2314" i="1" s="1"/>
  <c r="J2262" i="1"/>
  <c r="M2262" i="1"/>
  <c r="N2262" i="1" s="1"/>
  <c r="I2263" i="1"/>
  <c r="Z2313" i="1"/>
  <c r="C2313" i="1"/>
  <c r="F2259" i="1" l="1"/>
  <c r="L2259" i="1"/>
  <c r="O2259" i="1" s="1"/>
  <c r="P2259" i="1" s="1"/>
  <c r="D2260" i="1"/>
  <c r="L2260" i="1" s="1"/>
  <c r="O2260" i="1" s="1"/>
  <c r="R2314" i="1"/>
  <c r="S2313" i="1"/>
  <c r="X2258" i="1"/>
  <c r="B2257" i="1"/>
  <c r="U2261" i="1"/>
  <c r="W2260" i="1"/>
  <c r="K2262" i="1"/>
  <c r="E2261" i="1"/>
  <c r="Z2314" i="1"/>
  <c r="C2314" i="1"/>
  <c r="A2315" i="1"/>
  <c r="Q2315" i="1" s="1"/>
  <c r="H2314" i="1"/>
  <c r="J2263" i="1"/>
  <c r="M2263" i="1"/>
  <c r="N2263" i="1" s="1"/>
  <c r="I2264" i="1"/>
  <c r="F2260" i="1" l="1"/>
  <c r="G2260" i="1"/>
  <c r="R2315" i="1"/>
  <c r="S2314" i="1"/>
  <c r="D2261" i="1"/>
  <c r="G2261" i="1" s="1"/>
  <c r="P2260" i="1"/>
  <c r="E2262" i="1"/>
  <c r="W2261" i="1"/>
  <c r="U2262" i="1"/>
  <c r="K2263" i="1"/>
  <c r="B2258" i="1"/>
  <c r="X2259" i="1"/>
  <c r="J2264" i="1"/>
  <c r="I2265" i="1"/>
  <c r="A2316" i="1"/>
  <c r="Q2316" i="1" s="1"/>
  <c r="H2315" i="1"/>
  <c r="Z2315" i="1"/>
  <c r="C2315" i="1"/>
  <c r="F2261" i="1" l="1"/>
  <c r="D2262" i="1"/>
  <c r="L2262" i="1" s="1"/>
  <c r="O2262" i="1" s="1"/>
  <c r="R2316" i="1"/>
  <c r="S2315" i="1"/>
  <c r="L2261" i="1"/>
  <c r="O2261" i="1" s="1"/>
  <c r="P2261" i="1" s="1"/>
  <c r="W2262" i="1"/>
  <c r="K2264" i="1"/>
  <c r="E2263" i="1"/>
  <c r="B2259" i="1"/>
  <c r="U2263" i="1"/>
  <c r="X2260" i="1"/>
  <c r="J2265" i="1"/>
  <c r="I2266" i="1"/>
  <c r="Z2316" i="1"/>
  <c r="C2316" i="1"/>
  <c r="A2317" i="1"/>
  <c r="Q2317" i="1" s="1"/>
  <c r="H2316" i="1"/>
  <c r="F2262" i="1" l="1"/>
  <c r="G2262" i="1"/>
  <c r="R2317" i="1"/>
  <c r="S2316" i="1"/>
  <c r="D2263" i="1"/>
  <c r="L2263" i="1" s="1"/>
  <c r="E2264" i="1"/>
  <c r="P2262" i="1"/>
  <c r="U2264" i="1"/>
  <c r="W2263" i="1"/>
  <c r="B2260" i="1"/>
  <c r="K2265" i="1"/>
  <c r="X2261" i="1"/>
  <c r="H2317" i="1"/>
  <c r="A2318" i="1"/>
  <c r="Q2318" i="1" s="1"/>
  <c r="J2266" i="1"/>
  <c r="I2267" i="1"/>
  <c r="Z2317" i="1"/>
  <c r="C2317" i="1"/>
  <c r="R2318" i="1" l="1"/>
  <c r="S2317" i="1"/>
  <c r="G2263" i="1"/>
  <c r="K2266" i="1"/>
  <c r="F2263" i="1"/>
  <c r="D2264" i="1"/>
  <c r="W2264" i="1"/>
  <c r="B2261" i="1"/>
  <c r="X2262" i="1"/>
  <c r="E2265" i="1"/>
  <c r="U2265" i="1"/>
  <c r="O2263" i="1"/>
  <c r="M2264" i="1"/>
  <c r="J2267" i="1"/>
  <c r="I2268" i="1"/>
  <c r="Z2318" i="1"/>
  <c r="C2318" i="1"/>
  <c r="A2319" i="1"/>
  <c r="Q2319" i="1" s="1"/>
  <c r="H2318" i="1"/>
  <c r="R2319" i="1" l="1"/>
  <c r="S2318" i="1"/>
  <c r="E2266" i="1"/>
  <c r="U2266" i="1"/>
  <c r="L2264" i="1"/>
  <c r="K2267" i="1"/>
  <c r="G2264" i="1"/>
  <c r="F2264" i="1"/>
  <c r="D2265" i="1"/>
  <c r="P2263" i="1"/>
  <c r="B2262" i="1"/>
  <c r="W2265" i="1"/>
  <c r="N2264" i="1"/>
  <c r="M2265" i="1"/>
  <c r="Z2319" i="1"/>
  <c r="C2319" i="1"/>
  <c r="A2320" i="1"/>
  <c r="Q2320" i="1" s="1"/>
  <c r="H2319" i="1"/>
  <c r="J2268" i="1"/>
  <c r="I2269" i="1"/>
  <c r="D2266" i="1" l="1"/>
  <c r="L2266" i="1" s="1"/>
  <c r="R2320" i="1"/>
  <c r="S2319" i="1"/>
  <c r="O2264" i="1"/>
  <c r="P2264" i="1" s="1"/>
  <c r="E2267" i="1"/>
  <c r="L2265" i="1"/>
  <c r="K2268" i="1"/>
  <c r="G2265" i="1"/>
  <c r="W2266" i="1"/>
  <c r="U2267" i="1"/>
  <c r="F2265" i="1"/>
  <c r="X2263" i="1"/>
  <c r="N2265" i="1"/>
  <c r="M2266" i="1"/>
  <c r="J2269" i="1"/>
  <c r="I2270" i="1"/>
  <c r="C2320" i="1"/>
  <c r="Z2320" i="1"/>
  <c r="A2321" i="1"/>
  <c r="Q2321" i="1" s="1"/>
  <c r="H2320" i="1"/>
  <c r="U2268" i="1" l="1"/>
  <c r="W2268" i="1" s="1"/>
  <c r="G2266" i="1"/>
  <c r="D2267" i="1"/>
  <c r="L2267" i="1" s="1"/>
  <c r="O2265" i="1"/>
  <c r="P2265" i="1" s="1"/>
  <c r="S2320" i="1"/>
  <c r="R2321" i="1"/>
  <c r="K2269" i="1"/>
  <c r="U2269" i="1" s="1"/>
  <c r="F2266" i="1"/>
  <c r="W2267" i="1"/>
  <c r="E2268" i="1"/>
  <c r="B2263" i="1"/>
  <c r="X2264" i="1"/>
  <c r="N2266" i="1"/>
  <c r="O2266" i="1" s="1"/>
  <c r="M2267" i="1"/>
  <c r="H2321" i="1"/>
  <c r="A2322" i="1"/>
  <c r="Q2322" i="1" s="1"/>
  <c r="J2270" i="1"/>
  <c r="I2271" i="1"/>
  <c r="Z2321" i="1"/>
  <c r="C2321" i="1"/>
  <c r="G2267" i="1" l="1"/>
  <c r="R2322" i="1"/>
  <c r="S2321" i="1"/>
  <c r="F2267" i="1"/>
  <c r="W2269" i="1"/>
  <c r="E2269" i="1"/>
  <c r="P2266" i="1"/>
  <c r="D2268" i="1"/>
  <c r="K2270" i="1"/>
  <c r="B2264" i="1"/>
  <c r="X2265" i="1"/>
  <c r="N2267" i="1"/>
  <c r="M2268" i="1"/>
  <c r="M2269" i="1" s="1"/>
  <c r="M2270" i="1" s="1"/>
  <c r="M2271" i="1" s="1"/>
  <c r="J2271" i="1"/>
  <c r="I2272" i="1"/>
  <c r="Z2322" i="1"/>
  <c r="C2322" i="1"/>
  <c r="A2323" i="1"/>
  <c r="Q2323" i="1" s="1"/>
  <c r="H2322" i="1"/>
  <c r="F2268" i="1" l="1"/>
  <c r="R2323" i="1"/>
  <c r="S2322" i="1"/>
  <c r="X2266" i="1"/>
  <c r="E2270" i="1"/>
  <c r="U2270" i="1"/>
  <c r="D2269" i="1"/>
  <c r="G2268" i="1"/>
  <c r="K2271" i="1"/>
  <c r="L2268" i="1"/>
  <c r="B2265" i="1"/>
  <c r="O2267" i="1"/>
  <c r="N2268" i="1"/>
  <c r="Z2323" i="1"/>
  <c r="C2323" i="1"/>
  <c r="A2324" i="1"/>
  <c r="Q2324" i="1" s="1"/>
  <c r="H2323" i="1"/>
  <c r="M2272" i="1"/>
  <c r="J2272" i="1"/>
  <c r="I2273" i="1"/>
  <c r="U2271" i="1" l="1"/>
  <c r="W2271" i="1" s="1"/>
  <c r="R2324" i="1"/>
  <c r="S2323" i="1"/>
  <c r="W2270" i="1"/>
  <c r="P2267" i="1"/>
  <c r="D2270" i="1"/>
  <c r="E2271" i="1"/>
  <c r="B2266" i="1"/>
  <c r="K2272" i="1"/>
  <c r="F2269" i="1"/>
  <c r="L2269" i="1"/>
  <c r="G2269" i="1"/>
  <c r="N2269" i="1"/>
  <c r="O2268" i="1"/>
  <c r="Z2324" i="1"/>
  <c r="C2324" i="1"/>
  <c r="J2273" i="1"/>
  <c r="M2273" i="1"/>
  <c r="I2274" i="1"/>
  <c r="A2325" i="1"/>
  <c r="Q2325" i="1" s="1"/>
  <c r="H2324" i="1"/>
  <c r="R2325" i="1" l="1"/>
  <c r="S2324" i="1"/>
  <c r="E2272" i="1"/>
  <c r="X2267" i="1"/>
  <c r="K2273" i="1"/>
  <c r="D2271" i="1"/>
  <c r="U2272" i="1"/>
  <c r="F2270" i="1"/>
  <c r="L2270" i="1"/>
  <c r="G2270" i="1"/>
  <c r="P2268" i="1"/>
  <c r="O2269" i="1"/>
  <c r="N2270" i="1"/>
  <c r="Z2325" i="1"/>
  <c r="C2325" i="1"/>
  <c r="H2325" i="1"/>
  <c r="A2326" i="1"/>
  <c r="Q2326" i="1" s="1"/>
  <c r="J2274" i="1"/>
  <c r="M2274" i="1"/>
  <c r="I2275" i="1"/>
  <c r="U2273" i="1" l="1"/>
  <c r="W2273" i="1" s="1"/>
  <c r="R2326" i="1"/>
  <c r="S2325" i="1"/>
  <c r="D2272" i="1"/>
  <c r="G2272" i="1" s="1"/>
  <c r="L2271" i="1"/>
  <c r="F2271" i="1"/>
  <c r="G2271" i="1"/>
  <c r="W2272" i="1"/>
  <c r="K2274" i="1"/>
  <c r="U2274" i="1" s="1"/>
  <c r="X2268" i="1"/>
  <c r="E2273" i="1"/>
  <c r="P2269" i="1"/>
  <c r="B2267" i="1"/>
  <c r="N2271" i="1"/>
  <c r="O2270" i="1"/>
  <c r="J2275" i="1"/>
  <c r="M2275" i="1"/>
  <c r="I2276" i="1"/>
  <c r="H2326" i="1"/>
  <c r="A2327" i="1"/>
  <c r="Q2327" i="1" s="1"/>
  <c r="Z2326" i="1"/>
  <c r="C2326" i="1"/>
  <c r="R2327" i="1" l="1"/>
  <c r="S2326" i="1"/>
  <c r="W2274" i="1"/>
  <c r="K2275" i="1"/>
  <c r="U2275" i="1" s="1"/>
  <c r="D2273" i="1"/>
  <c r="L2273" i="1" s="1"/>
  <c r="B2268" i="1"/>
  <c r="L2272" i="1"/>
  <c r="F2272" i="1"/>
  <c r="E2274" i="1"/>
  <c r="P2270" i="1"/>
  <c r="X2269" i="1"/>
  <c r="N2272" i="1"/>
  <c r="O2271" i="1"/>
  <c r="H2327" i="1"/>
  <c r="A2328" i="1"/>
  <c r="Q2328" i="1" s="1"/>
  <c r="M2276" i="1"/>
  <c r="J2276" i="1"/>
  <c r="I2277" i="1"/>
  <c r="Z2327" i="1"/>
  <c r="C2327" i="1"/>
  <c r="S2327" i="1" l="1"/>
  <c r="R2328" i="1"/>
  <c r="W2275" i="1"/>
  <c r="X2270" i="1"/>
  <c r="F2273" i="1"/>
  <c r="D2274" i="1"/>
  <c r="K2276" i="1"/>
  <c r="U2276" i="1" s="1"/>
  <c r="E2275" i="1"/>
  <c r="B2269" i="1"/>
  <c r="P2271" i="1"/>
  <c r="G2273" i="1"/>
  <c r="N2273" i="1"/>
  <c r="O2272" i="1"/>
  <c r="J2277" i="1"/>
  <c r="M2277" i="1"/>
  <c r="I2278" i="1"/>
  <c r="A2329" i="1"/>
  <c r="Q2329" i="1" s="1"/>
  <c r="H2328" i="1"/>
  <c r="Z2328" i="1"/>
  <c r="C2328" i="1"/>
  <c r="R2329" i="1" l="1"/>
  <c r="S2328" i="1"/>
  <c r="W2276" i="1"/>
  <c r="K2277" i="1"/>
  <c r="L2274" i="1"/>
  <c r="G2274" i="1"/>
  <c r="F2274" i="1"/>
  <c r="P2272" i="1"/>
  <c r="X2271" i="1"/>
  <c r="D2275" i="1"/>
  <c r="B2270" i="1"/>
  <c r="E2276" i="1"/>
  <c r="O2273" i="1"/>
  <c r="N2274" i="1"/>
  <c r="Z2329" i="1"/>
  <c r="C2329" i="1"/>
  <c r="A2330" i="1"/>
  <c r="Q2330" i="1" s="1"/>
  <c r="H2329" i="1"/>
  <c r="J2278" i="1"/>
  <c r="M2278" i="1"/>
  <c r="I2279" i="1"/>
  <c r="R2330" i="1" l="1"/>
  <c r="S2329" i="1"/>
  <c r="F2275" i="1"/>
  <c r="L2275" i="1"/>
  <c r="G2275" i="1"/>
  <c r="P2273" i="1"/>
  <c r="E2277" i="1"/>
  <c r="K2278" i="1"/>
  <c r="B2271" i="1"/>
  <c r="U2277" i="1"/>
  <c r="D2276" i="1"/>
  <c r="X2272" i="1"/>
  <c r="N2275" i="1"/>
  <c r="O2274" i="1"/>
  <c r="C2330" i="1"/>
  <c r="Z2330" i="1"/>
  <c r="A2331" i="1"/>
  <c r="Q2331" i="1" s="1"/>
  <c r="H2330" i="1"/>
  <c r="J2279" i="1"/>
  <c r="M2279" i="1"/>
  <c r="I2280" i="1"/>
  <c r="R2331" i="1" l="1"/>
  <c r="S2330" i="1"/>
  <c r="K2279" i="1"/>
  <c r="P2274" i="1"/>
  <c r="F2276" i="1"/>
  <c r="L2276" i="1"/>
  <c r="D2277" i="1"/>
  <c r="W2277" i="1"/>
  <c r="X2273" i="1"/>
  <c r="E2278" i="1"/>
  <c r="U2278" i="1"/>
  <c r="B2272" i="1"/>
  <c r="G2276" i="1"/>
  <c r="O2275" i="1"/>
  <c r="N2276" i="1"/>
  <c r="M2280" i="1"/>
  <c r="J2280" i="1"/>
  <c r="I2281" i="1"/>
  <c r="Z2331" i="1"/>
  <c r="C2331" i="1"/>
  <c r="H2331" i="1"/>
  <c r="A2332" i="1"/>
  <c r="Q2332" i="1" s="1"/>
  <c r="U2279" i="1" l="1"/>
  <c r="W2279" i="1" s="1"/>
  <c r="R2332" i="1"/>
  <c r="S2331" i="1"/>
  <c r="P2275" i="1"/>
  <c r="W2278" i="1"/>
  <c r="D2278" i="1"/>
  <c r="F2277" i="1"/>
  <c r="L2277" i="1"/>
  <c r="G2277" i="1"/>
  <c r="B2273" i="1"/>
  <c r="K2280" i="1"/>
  <c r="X2274" i="1"/>
  <c r="E2279" i="1"/>
  <c r="N2277" i="1"/>
  <c r="O2276" i="1"/>
  <c r="J2281" i="1"/>
  <c r="M2281" i="1"/>
  <c r="I2282" i="1"/>
  <c r="A2333" i="1"/>
  <c r="Q2333" i="1" s="1"/>
  <c r="H2332" i="1"/>
  <c r="Z2332" i="1"/>
  <c r="C2332" i="1"/>
  <c r="R2333" i="1" l="1"/>
  <c r="S2332" i="1"/>
  <c r="E2280" i="1"/>
  <c r="F2278" i="1"/>
  <c r="G2278" i="1"/>
  <c r="L2278" i="1"/>
  <c r="D2279" i="1"/>
  <c r="P2276" i="1"/>
  <c r="X2275" i="1"/>
  <c r="U2280" i="1"/>
  <c r="B2274" i="1"/>
  <c r="K2281" i="1"/>
  <c r="O2277" i="1"/>
  <c r="N2278" i="1"/>
  <c r="A2334" i="1"/>
  <c r="Q2334" i="1" s="1"/>
  <c r="H2333" i="1"/>
  <c r="J2282" i="1"/>
  <c r="M2282" i="1"/>
  <c r="I2283" i="1"/>
  <c r="Z2333" i="1"/>
  <c r="C2333" i="1"/>
  <c r="R2334" i="1" l="1"/>
  <c r="S2333" i="1"/>
  <c r="E2281" i="1"/>
  <c r="L2279" i="1"/>
  <c r="G2279" i="1"/>
  <c r="F2279" i="1"/>
  <c r="P2277" i="1"/>
  <c r="U2281" i="1"/>
  <c r="W2280" i="1"/>
  <c r="B2275" i="1"/>
  <c r="K2282" i="1"/>
  <c r="X2276" i="1"/>
  <c r="D2280" i="1"/>
  <c r="N2279" i="1"/>
  <c r="O2278" i="1"/>
  <c r="C2334" i="1"/>
  <c r="Z2334" i="1"/>
  <c r="J2283" i="1"/>
  <c r="M2283" i="1"/>
  <c r="I2284" i="1"/>
  <c r="A2335" i="1"/>
  <c r="Q2335" i="1" s="1"/>
  <c r="H2334" i="1"/>
  <c r="R2335" i="1" l="1"/>
  <c r="S2334" i="1"/>
  <c r="B2276" i="1"/>
  <c r="X2277" i="1"/>
  <c r="E2282" i="1"/>
  <c r="U2282" i="1"/>
  <c r="K2283" i="1"/>
  <c r="G2280" i="1"/>
  <c r="F2280" i="1"/>
  <c r="L2280" i="1"/>
  <c r="P2278" i="1"/>
  <c r="W2281" i="1"/>
  <c r="D2281" i="1"/>
  <c r="O2279" i="1"/>
  <c r="N2280" i="1"/>
  <c r="Z2335" i="1"/>
  <c r="C2335" i="1"/>
  <c r="H2335" i="1"/>
  <c r="A2336" i="1"/>
  <c r="Q2336" i="1" s="1"/>
  <c r="M2284" i="1"/>
  <c r="J2284" i="1"/>
  <c r="I2285" i="1"/>
  <c r="R2336" i="1" l="1"/>
  <c r="S2335" i="1"/>
  <c r="E2283" i="1"/>
  <c r="W2282" i="1"/>
  <c r="X2278" i="1"/>
  <c r="U2283" i="1"/>
  <c r="D2282" i="1"/>
  <c r="K2284" i="1"/>
  <c r="U2284" i="1" s="1"/>
  <c r="F2281" i="1"/>
  <c r="L2281" i="1"/>
  <c r="G2281" i="1"/>
  <c r="B2277" i="1"/>
  <c r="P2279" i="1"/>
  <c r="N2281" i="1"/>
  <c r="O2280" i="1"/>
  <c r="J2285" i="1"/>
  <c r="M2285" i="1"/>
  <c r="I2286" i="1"/>
  <c r="Z2336" i="1"/>
  <c r="C2336" i="1"/>
  <c r="A2337" i="1"/>
  <c r="Q2337" i="1" s="1"/>
  <c r="H2336" i="1"/>
  <c r="R2337" i="1" l="1"/>
  <c r="S2336" i="1"/>
  <c r="W2284" i="1"/>
  <c r="W2283" i="1"/>
  <c r="B2278" i="1"/>
  <c r="K2285" i="1"/>
  <c r="E2284" i="1"/>
  <c r="X2279" i="1"/>
  <c r="P2280" i="1"/>
  <c r="F2282" i="1"/>
  <c r="G2282" i="1"/>
  <c r="L2282" i="1"/>
  <c r="D2283" i="1"/>
  <c r="N2282" i="1"/>
  <c r="O2281" i="1"/>
  <c r="Z2337" i="1"/>
  <c r="C2337" i="1"/>
  <c r="J2286" i="1"/>
  <c r="M2286" i="1"/>
  <c r="I2287" i="1"/>
  <c r="A2338" i="1"/>
  <c r="Q2338" i="1" s="1"/>
  <c r="H2337" i="1"/>
  <c r="R2338" i="1" l="1"/>
  <c r="S2337" i="1"/>
  <c r="E2285" i="1"/>
  <c r="X2280" i="1"/>
  <c r="K2286" i="1"/>
  <c r="U2286" i="1" s="1"/>
  <c r="F2283" i="1"/>
  <c r="L2283" i="1"/>
  <c r="G2283" i="1"/>
  <c r="U2285" i="1"/>
  <c r="B2279" i="1"/>
  <c r="P2281" i="1"/>
  <c r="D2284" i="1"/>
  <c r="O2282" i="1"/>
  <c r="N2283" i="1"/>
  <c r="C2338" i="1"/>
  <c r="Z2338" i="1"/>
  <c r="A2339" i="1"/>
  <c r="Q2339" i="1" s="1"/>
  <c r="H2338" i="1"/>
  <c r="J2287" i="1"/>
  <c r="M2287" i="1"/>
  <c r="I2288" i="1"/>
  <c r="R2339" i="1" l="1"/>
  <c r="S2338" i="1"/>
  <c r="W2286" i="1"/>
  <c r="K2287" i="1"/>
  <c r="X2281" i="1"/>
  <c r="E2286" i="1"/>
  <c r="P2282" i="1"/>
  <c r="W2285" i="1"/>
  <c r="B2280" i="1"/>
  <c r="F2284" i="1"/>
  <c r="L2284" i="1"/>
  <c r="G2284" i="1"/>
  <c r="D2285" i="1"/>
  <c r="N2284" i="1"/>
  <c r="O2283" i="1"/>
  <c r="H2339" i="1"/>
  <c r="A2340" i="1"/>
  <c r="Q2340" i="1" s="1"/>
  <c r="J2288" i="1"/>
  <c r="M2288" i="1"/>
  <c r="I2289" i="1"/>
  <c r="Z2339" i="1"/>
  <c r="C2339" i="1"/>
  <c r="R2340" i="1" l="1"/>
  <c r="S2339" i="1"/>
  <c r="D2286" i="1"/>
  <c r="L2286" i="1" s="1"/>
  <c r="K2288" i="1"/>
  <c r="B2281" i="1"/>
  <c r="F2285" i="1"/>
  <c r="L2285" i="1"/>
  <c r="G2285" i="1"/>
  <c r="E2287" i="1"/>
  <c r="U2287" i="1"/>
  <c r="P2283" i="1"/>
  <c r="X2282" i="1"/>
  <c r="O2284" i="1"/>
  <c r="N2285" i="1"/>
  <c r="J2289" i="1"/>
  <c r="M2289" i="1"/>
  <c r="I2290" i="1"/>
  <c r="A2341" i="1"/>
  <c r="Q2341" i="1" s="1"/>
  <c r="H2340" i="1"/>
  <c r="Z2340" i="1"/>
  <c r="C2340" i="1"/>
  <c r="R2341" i="1" l="1"/>
  <c r="S2340" i="1"/>
  <c r="X2283" i="1"/>
  <c r="W2287" i="1"/>
  <c r="K2289" i="1"/>
  <c r="P2284" i="1"/>
  <c r="D2287" i="1"/>
  <c r="E2288" i="1"/>
  <c r="F2286" i="1"/>
  <c r="G2286" i="1"/>
  <c r="U2288" i="1"/>
  <c r="B2282" i="1"/>
  <c r="N2286" i="1"/>
  <c r="O2285" i="1"/>
  <c r="Z2341" i="1"/>
  <c r="C2341" i="1"/>
  <c r="A2342" i="1"/>
  <c r="Q2342" i="1" s="1"/>
  <c r="H2341" i="1"/>
  <c r="M2290" i="1"/>
  <c r="J2290" i="1"/>
  <c r="I2291" i="1"/>
  <c r="R2342" i="1" l="1"/>
  <c r="S2341" i="1"/>
  <c r="W2288" i="1"/>
  <c r="X2284" i="1"/>
  <c r="E2289" i="1"/>
  <c r="U2289" i="1"/>
  <c r="P2285" i="1"/>
  <c r="D2288" i="1"/>
  <c r="L2288" i="1" s="1"/>
  <c r="K2290" i="1"/>
  <c r="F2287" i="1"/>
  <c r="L2287" i="1"/>
  <c r="G2287" i="1"/>
  <c r="B2283" i="1"/>
  <c r="N2287" i="1"/>
  <c r="O2286" i="1"/>
  <c r="J2291" i="1"/>
  <c r="M2291" i="1"/>
  <c r="I2292" i="1"/>
  <c r="Z2342" i="1"/>
  <c r="C2342" i="1"/>
  <c r="A2343" i="1"/>
  <c r="Q2343" i="1" s="1"/>
  <c r="H2342" i="1"/>
  <c r="R2343" i="1" l="1"/>
  <c r="S2342" i="1"/>
  <c r="W2289" i="1"/>
  <c r="E2290" i="1"/>
  <c r="D2289" i="1"/>
  <c r="F2288" i="1"/>
  <c r="B2284" i="1"/>
  <c r="K2291" i="1"/>
  <c r="U2290" i="1"/>
  <c r="P2286" i="1"/>
  <c r="X2285" i="1"/>
  <c r="G2288" i="1"/>
  <c r="N2288" i="1"/>
  <c r="O2287" i="1"/>
  <c r="J2292" i="1"/>
  <c r="M2292" i="1"/>
  <c r="I2293" i="1"/>
  <c r="Z2343" i="1"/>
  <c r="C2343" i="1"/>
  <c r="H2343" i="1"/>
  <c r="A2344" i="1"/>
  <c r="Q2344" i="1" s="1"/>
  <c r="U2291" i="1" l="1"/>
  <c r="W2291" i="1" s="1"/>
  <c r="R2344" i="1"/>
  <c r="S2343" i="1"/>
  <c r="B2285" i="1"/>
  <c r="X2286" i="1"/>
  <c r="F2289" i="1"/>
  <c r="L2289" i="1"/>
  <c r="G2289" i="1"/>
  <c r="P2287" i="1"/>
  <c r="W2290" i="1"/>
  <c r="K2292" i="1"/>
  <c r="E2291" i="1"/>
  <c r="D2290" i="1"/>
  <c r="O2288" i="1"/>
  <c r="N2289" i="1"/>
  <c r="Z2344" i="1"/>
  <c r="C2344" i="1"/>
  <c r="A2345" i="1"/>
  <c r="Q2345" i="1" s="1"/>
  <c r="H2344" i="1"/>
  <c r="J2293" i="1"/>
  <c r="M2293" i="1"/>
  <c r="I2294" i="1"/>
  <c r="R2345" i="1" l="1"/>
  <c r="S2344" i="1"/>
  <c r="P2288" i="1"/>
  <c r="E2292" i="1"/>
  <c r="B2286" i="1"/>
  <c r="F2290" i="1"/>
  <c r="L2290" i="1"/>
  <c r="G2290" i="1"/>
  <c r="K2293" i="1"/>
  <c r="X2287" i="1"/>
  <c r="U2292" i="1"/>
  <c r="D2291" i="1"/>
  <c r="N2290" i="1"/>
  <c r="O2289" i="1"/>
  <c r="M2294" i="1"/>
  <c r="J2294" i="1"/>
  <c r="I2295" i="1"/>
  <c r="A2346" i="1"/>
  <c r="Q2346" i="1" s="1"/>
  <c r="H2345" i="1"/>
  <c r="Z2345" i="1"/>
  <c r="C2345" i="1"/>
  <c r="U2293" i="1" l="1"/>
  <c r="W2293" i="1" s="1"/>
  <c r="R2346" i="1"/>
  <c r="S2345" i="1"/>
  <c r="K2294" i="1"/>
  <c r="P2289" i="1"/>
  <c r="B2287" i="1"/>
  <c r="W2292" i="1"/>
  <c r="E2293" i="1"/>
  <c r="D2292" i="1"/>
  <c r="F2291" i="1"/>
  <c r="G2291" i="1"/>
  <c r="L2291" i="1"/>
  <c r="X2288" i="1"/>
  <c r="O2290" i="1"/>
  <c r="N2291" i="1"/>
  <c r="J2295" i="1"/>
  <c r="M2295" i="1"/>
  <c r="I2296" i="1"/>
  <c r="C2346" i="1"/>
  <c r="Z2346" i="1"/>
  <c r="A2347" i="1"/>
  <c r="Q2347" i="1" s="1"/>
  <c r="H2346" i="1"/>
  <c r="R2347" i="1" l="1"/>
  <c r="S2346" i="1"/>
  <c r="U2294" i="1"/>
  <c r="P2290" i="1"/>
  <c r="F2292" i="1"/>
  <c r="L2292" i="1"/>
  <c r="G2292" i="1"/>
  <c r="X2289" i="1"/>
  <c r="E2294" i="1"/>
  <c r="B2288" i="1"/>
  <c r="D2293" i="1"/>
  <c r="G2293" i="1" s="1"/>
  <c r="K2295" i="1"/>
  <c r="O2291" i="1"/>
  <c r="N2292" i="1"/>
  <c r="Z2347" i="1"/>
  <c r="C2347" i="1"/>
  <c r="H2347" i="1"/>
  <c r="A2348" i="1"/>
  <c r="Q2348" i="1" s="1"/>
  <c r="J2296" i="1"/>
  <c r="I2297" i="1"/>
  <c r="R2348" i="1" l="1"/>
  <c r="S2347" i="1"/>
  <c r="W2294" i="1"/>
  <c r="K2296" i="1"/>
  <c r="P2291" i="1"/>
  <c r="D2294" i="1"/>
  <c r="X2290" i="1"/>
  <c r="E2295" i="1"/>
  <c r="B2289" i="1"/>
  <c r="U2295" i="1"/>
  <c r="F2293" i="1"/>
  <c r="L2293" i="1"/>
  <c r="N2293" i="1"/>
  <c r="O2292" i="1"/>
  <c r="J2297" i="1"/>
  <c r="I2298" i="1"/>
  <c r="Z2348" i="1"/>
  <c r="C2348" i="1"/>
  <c r="A2349" i="1"/>
  <c r="Q2349" i="1" s="1"/>
  <c r="H2348" i="1"/>
  <c r="S2348" i="1" l="1"/>
  <c r="R2349" i="1"/>
  <c r="E2296" i="1"/>
  <c r="U2296" i="1"/>
  <c r="K2297" i="1"/>
  <c r="D2295" i="1"/>
  <c r="B2290" i="1"/>
  <c r="F2294" i="1"/>
  <c r="L2294" i="1"/>
  <c r="G2294" i="1"/>
  <c r="P2292" i="1"/>
  <c r="W2295" i="1"/>
  <c r="X2291" i="1"/>
  <c r="O2293" i="1"/>
  <c r="N2294" i="1"/>
  <c r="J2298" i="1"/>
  <c r="I2299" i="1"/>
  <c r="Z2349" i="1"/>
  <c r="C2349" i="1"/>
  <c r="A2350" i="1"/>
  <c r="Q2350" i="1" s="1"/>
  <c r="H2349" i="1"/>
  <c r="R2350" i="1" l="1"/>
  <c r="S2349" i="1"/>
  <c r="D2296" i="1"/>
  <c r="L2296" i="1" s="1"/>
  <c r="E2297" i="1"/>
  <c r="W2296" i="1"/>
  <c r="U2297" i="1"/>
  <c r="K2298" i="1"/>
  <c r="B2291" i="1"/>
  <c r="F2295" i="1"/>
  <c r="G2295" i="1"/>
  <c r="L2295" i="1"/>
  <c r="M2296" i="1" s="1"/>
  <c r="M2297" i="1" s="1"/>
  <c r="M2298" i="1" s="1"/>
  <c r="M2299" i="1" s="1"/>
  <c r="P2293" i="1"/>
  <c r="X2292" i="1"/>
  <c r="N2295" i="1"/>
  <c r="O2294" i="1"/>
  <c r="A2351" i="1"/>
  <c r="Q2351" i="1" s="1"/>
  <c r="H2350" i="1"/>
  <c r="C2350" i="1"/>
  <c r="Z2350" i="1"/>
  <c r="J2299" i="1"/>
  <c r="I2300" i="1"/>
  <c r="D2297" i="1" l="1"/>
  <c r="G2297" i="1" s="1"/>
  <c r="G2296" i="1"/>
  <c r="R2351" i="1"/>
  <c r="S2350" i="1"/>
  <c r="E2298" i="1"/>
  <c r="W2297" i="1"/>
  <c r="K2299" i="1"/>
  <c r="U2298" i="1"/>
  <c r="B2292" i="1"/>
  <c r="F2296" i="1"/>
  <c r="P2294" i="1"/>
  <c r="X2293" i="1"/>
  <c r="O2295" i="1"/>
  <c r="N2296" i="1"/>
  <c r="J2300" i="1"/>
  <c r="M2300" i="1"/>
  <c r="I2301" i="1"/>
  <c r="H2351" i="1"/>
  <c r="A2352" i="1"/>
  <c r="Q2352" i="1" s="1"/>
  <c r="Z2351" i="1"/>
  <c r="C2351" i="1"/>
  <c r="U2299" i="1" l="1"/>
  <c r="W2299" i="1" s="1"/>
  <c r="L2297" i="1"/>
  <c r="R2352" i="1"/>
  <c r="S2351" i="1"/>
  <c r="K2300" i="1"/>
  <c r="F2297" i="1"/>
  <c r="W2298" i="1"/>
  <c r="E2299" i="1"/>
  <c r="D2298" i="1"/>
  <c r="B2293" i="1"/>
  <c r="X2294" i="1"/>
  <c r="P2295" i="1"/>
  <c r="N2297" i="1"/>
  <c r="O2296" i="1"/>
  <c r="J2301" i="1"/>
  <c r="M2301" i="1"/>
  <c r="I2302" i="1"/>
  <c r="C2352" i="1"/>
  <c r="Z2352" i="1"/>
  <c r="A2353" i="1"/>
  <c r="Q2353" i="1" s="1"/>
  <c r="H2352" i="1"/>
  <c r="R2353" i="1" l="1"/>
  <c r="S2352" i="1"/>
  <c r="P2296" i="1"/>
  <c r="L2298" i="1"/>
  <c r="G2298" i="1"/>
  <c r="F2298" i="1"/>
  <c r="K2301" i="1"/>
  <c r="U2301" i="1" s="1"/>
  <c r="D2299" i="1"/>
  <c r="E2300" i="1"/>
  <c r="U2300" i="1"/>
  <c r="X2295" i="1"/>
  <c r="B2294" i="1"/>
  <c r="O2297" i="1"/>
  <c r="N2298" i="1"/>
  <c r="A2354" i="1"/>
  <c r="Q2354" i="1" s="1"/>
  <c r="H2353" i="1"/>
  <c r="C2353" i="1"/>
  <c r="Z2353" i="1"/>
  <c r="M2302" i="1"/>
  <c r="J2302" i="1"/>
  <c r="I2303" i="1"/>
  <c r="S2353" i="1" l="1"/>
  <c r="R2354" i="1"/>
  <c r="W2301" i="1"/>
  <c r="P2297" i="1"/>
  <c r="W2300" i="1"/>
  <c r="D2300" i="1"/>
  <c r="K2302" i="1"/>
  <c r="U2302" i="1" s="1"/>
  <c r="F2299" i="1"/>
  <c r="G2299" i="1"/>
  <c r="L2299" i="1"/>
  <c r="X2296" i="1"/>
  <c r="E2301" i="1"/>
  <c r="B2295" i="1"/>
  <c r="O2298" i="1"/>
  <c r="N2299" i="1"/>
  <c r="J2303" i="1"/>
  <c r="M2303" i="1"/>
  <c r="I2304" i="1"/>
  <c r="Z2354" i="1"/>
  <c r="C2354" i="1"/>
  <c r="H2354" i="1"/>
  <c r="A2355" i="1"/>
  <c r="Q2355" i="1" s="1"/>
  <c r="R2355" i="1" l="1"/>
  <c r="S2354" i="1"/>
  <c r="W2302" i="1"/>
  <c r="B2296" i="1"/>
  <c r="P2298" i="1"/>
  <c r="D2301" i="1"/>
  <c r="X2297" i="1"/>
  <c r="F2300" i="1"/>
  <c r="L2300" i="1"/>
  <c r="G2300" i="1"/>
  <c r="K2303" i="1"/>
  <c r="U2303" i="1" s="1"/>
  <c r="E2302" i="1"/>
  <c r="O2299" i="1"/>
  <c r="N2300" i="1"/>
  <c r="Z2355" i="1"/>
  <c r="C2355" i="1"/>
  <c r="A2356" i="1"/>
  <c r="Q2356" i="1" s="1"/>
  <c r="H2355" i="1"/>
  <c r="J2304" i="1"/>
  <c r="M2304" i="1"/>
  <c r="I2305" i="1"/>
  <c r="S2355" i="1" l="1"/>
  <c r="R2356" i="1"/>
  <c r="W2303" i="1"/>
  <c r="P2299" i="1"/>
  <c r="X2298" i="1"/>
  <c r="K2304" i="1"/>
  <c r="D2302" i="1"/>
  <c r="B2297" i="1"/>
  <c r="L2301" i="1"/>
  <c r="G2301" i="1"/>
  <c r="F2301" i="1"/>
  <c r="E2303" i="1"/>
  <c r="O2300" i="1"/>
  <c r="N2301" i="1"/>
  <c r="J2305" i="1"/>
  <c r="M2305" i="1"/>
  <c r="I2306" i="1"/>
  <c r="A2357" i="1"/>
  <c r="Q2357" i="1" s="1"/>
  <c r="H2356" i="1"/>
  <c r="C2356" i="1"/>
  <c r="Z2356" i="1"/>
  <c r="R2357" i="1" l="1"/>
  <c r="S2356" i="1"/>
  <c r="E2304" i="1"/>
  <c r="K2305" i="1"/>
  <c r="U2305" i="1" s="1"/>
  <c r="B2298" i="1"/>
  <c r="X2299" i="1"/>
  <c r="G2302" i="1"/>
  <c r="F2302" i="1"/>
  <c r="L2302" i="1"/>
  <c r="P2300" i="1"/>
  <c r="U2304" i="1"/>
  <c r="D2303" i="1"/>
  <c r="O2301" i="1"/>
  <c r="N2302" i="1"/>
  <c r="M2306" i="1"/>
  <c r="J2306" i="1"/>
  <c r="I2307" i="1"/>
  <c r="C2357" i="1"/>
  <c r="Z2357" i="1"/>
  <c r="A2358" i="1"/>
  <c r="Q2358" i="1" s="1"/>
  <c r="H2357" i="1"/>
  <c r="S2357" i="1" l="1"/>
  <c r="R2358" i="1"/>
  <c r="W2305" i="1"/>
  <c r="P2301" i="1"/>
  <c r="X2300" i="1"/>
  <c r="E2305" i="1"/>
  <c r="B2299" i="1"/>
  <c r="F2303" i="1"/>
  <c r="L2303" i="1"/>
  <c r="D2304" i="1"/>
  <c r="W2304" i="1"/>
  <c r="K2306" i="1"/>
  <c r="U2306" i="1" s="1"/>
  <c r="G2303" i="1"/>
  <c r="N2303" i="1"/>
  <c r="O2302" i="1"/>
  <c r="H2358" i="1"/>
  <c r="A2359" i="1"/>
  <c r="Q2359" i="1" s="1"/>
  <c r="J2307" i="1"/>
  <c r="M2307" i="1"/>
  <c r="I2308" i="1"/>
  <c r="Z2358" i="1"/>
  <c r="C2358" i="1"/>
  <c r="R2359" i="1" l="1"/>
  <c r="S2358" i="1"/>
  <c r="W2306" i="1"/>
  <c r="F2304" i="1"/>
  <c r="G2304" i="1"/>
  <c r="L2304" i="1"/>
  <c r="D2305" i="1"/>
  <c r="B2300" i="1"/>
  <c r="K2307" i="1"/>
  <c r="X2301" i="1"/>
  <c r="E2306" i="1"/>
  <c r="P2302" i="1"/>
  <c r="N2304" i="1"/>
  <c r="O2303" i="1"/>
  <c r="Z2359" i="1"/>
  <c r="C2359" i="1"/>
  <c r="A2360" i="1"/>
  <c r="Q2360" i="1" s="1"/>
  <c r="H2359" i="1"/>
  <c r="J2308" i="1"/>
  <c r="M2308" i="1"/>
  <c r="I2309" i="1"/>
  <c r="R2360" i="1" l="1"/>
  <c r="S2359" i="1"/>
  <c r="F2305" i="1"/>
  <c r="B2301" i="1"/>
  <c r="E2307" i="1"/>
  <c r="U2307" i="1"/>
  <c r="X2302" i="1"/>
  <c r="K2308" i="1"/>
  <c r="U2308" i="1" s="1"/>
  <c r="G2305" i="1"/>
  <c r="P2303" i="1"/>
  <c r="D2306" i="1"/>
  <c r="L2305" i="1"/>
  <c r="N2305" i="1"/>
  <c r="O2304" i="1"/>
  <c r="J2309" i="1"/>
  <c r="M2309" i="1"/>
  <c r="I2310" i="1"/>
  <c r="C2360" i="1"/>
  <c r="Z2360" i="1"/>
  <c r="A2361" i="1"/>
  <c r="Q2361" i="1" s="1"/>
  <c r="H2360" i="1"/>
  <c r="R2361" i="1" l="1"/>
  <c r="S2360" i="1"/>
  <c r="W2308" i="1"/>
  <c r="K2309" i="1"/>
  <c r="U2309" i="1" s="1"/>
  <c r="F2306" i="1"/>
  <c r="L2306" i="1"/>
  <c r="G2306" i="1"/>
  <c r="B2302" i="1"/>
  <c r="P2304" i="1"/>
  <c r="X2303" i="1"/>
  <c r="D2307" i="1"/>
  <c r="W2307" i="1"/>
  <c r="E2308" i="1"/>
  <c r="N2306" i="1"/>
  <c r="O2305" i="1"/>
  <c r="A2362" i="1"/>
  <c r="Q2362" i="1" s="1"/>
  <c r="H2361" i="1"/>
  <c r="M2310" i="1"/>
  <c r="J2310" i="1"/>
  <c r="I2311" i="1"/>
  <c r="C2361" i="1"/>
  <c r="Z2361" i="1"/>
  <c r="R2362" i="1" l="1"/>
  <c r="S2361" i="1"/>
  <c r="W2309" i="1"/>
  <c r="F2307" i="1"/>
  <c r="G2307" i="1"/>
  <c r="L2307" i="1"/>
  <c r="B2303" i="1"/>
  <c r="E2309" i="1"/>
  <c r="D2308" i="1"/>
  <c r="G2308" i="1" s="1"/>
  <c r="X2304" i="1"/>
  <c r="K2310" i="1"/>
  <c r="U2310" i="1" s="1"/>
  <c r="P2305" i="1"/>
  <c r="O2306" i="1"/>
  <c r="N2307" i="1"/>
  <c r="Z2362" i="1"/>
  <c r="C2362" i="1"/>
  <c r="J2311" i="1"/>
  <c r="M2311" i="1"/>
  <c r="I2312" i="1"/>
  <c r="H2362" i="1"/>
  <c r="A2363" i="1"/>
  <c r="Q2363" i="1" s="1"/>
  <c r="R2363" i="1" l="1"/>
  <c r="S2362" i="1"/>
  <c r="W2310" i="1"/>
  <c r="B2304" i="1"/>
  <c r="F2308" i="1"/>
  <c r="K2311" i="1"/>
  <c r="X2305" i="1"/>
  <c r="D2309" i="1"/>
  <c r="P2306" i="1"/>
  <c r="E2310" i="1"/>
  <c r="L2308" i="1"/>
  <c r="N2308" i="1"/>
  <c r="O2307" i="1"/>
  <c r="Z2363" i="1"/>
  <c r="C2363" i="1"/>
  <c r="J2312" i="1"/>
  <c r="M2312" i="1"/>
  <c r="I2313" i="1"/>
  <c r="A2364" i="1"/>
  <c r="Q2364" i="1" s="1"/>
  <c r="H2363" i="1"/>
  <c r="R2364" i="1" l="1"/>
  <c r="S2363" i="1"/>
  <c r="D2310" i="1"/>
  <c r="L2310" i="1" s="1"/>
  <c r="E2311" i="1"/>
  <c r="K2312" i="1"/>
  <c r="X2306" i="1"/>
  <c r="F2309" i="1"/>
  <c r="G2309" i="1"/>
  <c r="L2309" i="1"/>
  <c r="P2307" i="1"/>
  <c r="U2311" i="1"/>
  <c r="B2305" i="1"/>
  <c r="N2309" i="1"/>
  <c r="O2308" i="1"/>
  <c r="C2364" i="1"/>
  <c r="Z2364" i="1"/>
  <c r="J2313" i="1"/>
  <c r="M2313" i="1"/>
  <c r="I2314" i="1"/>
  <c r="A2365" i="1"/>
  <c r="Q2365" i="1" s="1"/>
  <c r="H2364" i="1"/>
  <c r="G2310" i="1" l="1"/>
  <c r="R2365" i="1"/>
  <c r="S2364" i="1"/>
  <c r="W2311" i="1"/>
  <c r="B2306" i="1"/>
  <c r="E2312" i="1"/>
  <c r="X2307" i="1"/>
  <c r="K2313" i="1"/>
  <c r="U2312" i="1"/>
  <c r="D2311" i="1"/>
  <c r="P2308" i="1"/>
  <c r="F2310" i="1"/>
  <c r="O2309" i="1"/>
  <c r="N2310" i="1"/>
  <c r="C2365" i="1"/>
  <c r="Z2365" i="1"/>
  <c r="A2366" i="1"/>
  <c r="Q2366" i="1" s="1"/>
  <c r="H2365" i="1"/>
  <c r="M2314" i="1"/>
  <c r="J2314" i="1"/>
  <c r="I2315" i="1"/>
  <c r="U2313" i="1" l="1"/>
  <c r="W2313" i="1" s="1"/>
  <c r="R2366" i="1"/>
  <c r="S2365" i="1"/>
  <c r="B2307" i="1"/>
  <c r="X2308" i="1"/>
  <c r="P2309" i="1"/>
  <c r="F2311" i="1"/>
  <c r="L2311" i="1"/>
  <c r="G2311" i="1"/>
  <c r="D2312" i="1"/>
  <c r="K2314" i="1"/>
  <c r="W2312" i="1"/>
  <c r="E2313" i="1"/>
  <c r="N2311" i="1"/>
  <c r="O2310" i="1"/>
  <c r="Z2366" i="1"/>
  <c r="C2366" i="1"/>
  <c r="J2315" i="1"/>
  <c r="M2315" i="1"/>
  <c r="I2316" i="1"/>
  <c r="H2366" i="1"/>
  <c r="A2367" i="1"/>
  <c r="Q2367" i="1" s="1"/>
  <c r="R2367" i="1" l="1"/>
  <c r="S2366" i="1"/>
  <c r="E2314" i="1"/>
  <c r="X2309" i="1"/>
  <c r="F2312" i="1"/>
  <c r="G2312" i="1"/>
  <c r="L2312" i="1"/>
  <c r="K2315" i="1"/>
  <c r="U2315" i="1" s="1"/>
  <c r="B2308" i="1"/>
  <c r="D2313" i="1"/>
  <c r="U2314" i="1"/>
  <c r="P2310" i="1"/>
  <c r="N2312" i="1"/>
  <c r="O2311" i="1"/>
  <c r="H2367" i="1"/>
  <c r="A2368" i="1"/>
  <c r="Q2368" i="1" s="1"/>
  <c r="J2316" i="1"/>
  <c r="M2316" i="1"/>
  <c r="I2317" i="1"/>
  <c r="Z2367" i="1"/>
  <c r="C2367" i="1"/>
  <c r="R2368" i="1" l="1"/>
  <c r="S2367" i="1"/>
  <c r="W2315" i="1"/>
  <c r="W2314" i="1"/>
  <c r="P2311" i="1"/>
  <c r="F2313" i="1"/>
  <c r="G2313" i="1"/>
  <c r="B2309" i="1"/>
  <c r="K2316" i="1"/>
  <c r="U2316" i="1" s="1"/>
  <c r="E2315" i="1"/>
  <c r="D2314" i="1"/>
  <c r="X2310" i="1"/>
  <c r="L2313" i="1"/>
  <c r="N2313" i="1"/>
  <c r="O2312" i="1"/>
  <c r="J2317" i="1"/>
  <c r="M2317" i="1"/>
  <c r="I2318" i="1"/>
  <c r="Z2368" i="1"/>
  <c r="C2368" i="1"/>
  <c r="H2368" i="1"/>
  <c r="A2369" i="1"/>
  <c r="Q2369" i="1" s="1"/>
  <c r="R2369" i="1" l="1"/>
  <c r="S2368" i="1"/>
  <c r="W2316" i="1"/>
  <c r="D2315" i="1"/>
  <c r="G2315" i="1" s="1"/>
  <c r="X2311" i="1"/>
  <c r="E2316" i="1"/>
  <c r="K2317" i="1"/>
  <c r="B2310" i="1"/>
  <c r="P2312" i="1"/>
  <c r="F2314" i="1"/>
  <c r="L2314" i="1"/>
  <c r="G2314" i="1"/>
  <c r="N2314" i="1"/>
  <c r="O2313" i="1"/>
  <c r="Z2369" i="1"/>
  <c r="C2369" i="1"/>
  <c r="A2370" i="1"/>
  <c r="Q2370" i="1" s="1"/>
  <c r="H2369" i="1"/>
  <c r="M2318" i="1"/>
  <c r="J2318" i="1"/>
  <c r="I2319" i="1"/>
  <c r="R2370" i="1" l="1"/>
  <c r="S2369" i="1"/>
  <c r="L2315" i="1"/>
  <c r="X2312" i="1"/>
  <c r="B2311" i="1"/>
  <c r="K2318" i="1"/>
  <c r="F2315" i="1"/>
  <c r="E2317" i="1"/>
  <c r="U2317" i="1"/>
  <c r="P2313" i="1"/>
  <c r="D2316" i="1"/>
  <c r="N2315" i="1"/>
  <c r="O2314" i="1"/>
  <c r="J2319" i="1"/>
  <c r="M2319" i="1"/>
  <c r="I2320" i="1"/>
  <c r="A2371" i="1"/>
  <c r="Q2371" i="1" s="1"/>
  <c r="H2370" i="1"/>
  <c r="C2370" i="1"/>
  <c r="Z2370" i="1"/>
  <c r="R2371" i="1" l="1"/>
  <c r="S2370" i="1"/>
  <c r="E2318" i="1"/>
  <c r="K2319" i="1"/>
  <c r="P2314" i="1"/>
  <c r="X2313" i="1"/>
  <c r="F2316" i="1"/>
  <c r="L2316" i="1"/>
  <c r="G2316" i="1"/>
  <c r="W2317" i="1"/>
  <c r="U2318" i="1"/>
  <c r="D2317" i="1"/>
  <c r="B2312" i="1"/>
  <c r="N2316" i="1"/>
  <c r="O2315" i="1"/>
  <c r="C2371" i="1"/>
  <c r="Z2371" i="1"/>
  <c r="A2372" i="1"/>
  <c r="Q2372" i="1" s="1"/>
  <c r="H2371" i="1"/>
  <c r="J2320" i="1"/>
  <c r="M2320" i="1"/>
  <c r="I2321" i="1"/>
  <c r="R2372" i="1" l="1"/>
  <c r="S2371" i="1"/>
  <c r="P2315" i="1"/>
  <c r="W2318" i="1"/>
  <c r="B2313" i="1"/>
  <c r="X2314" i="1"/>
  <c r="E2319" i="1"/>
  <c r="K2320" i="1"/>
  <c r="U2319" i="1"/>
  <c r="F2317" i="1"/>
  <c r="G2317" i="1"/>
  <c r="L2317" i="1"/>
  <c r="D2318" i="1"/>
  <c r="O2316" i="1"/>
  <c r="N2317" i="1"/>
  <c r="Z2372" i="1"/>
  <c r="C2372" i="1"/>
  <c r="J2321" i="1"/>
  <c r="M2321" i="1"/>
  <c r="I2322" i="1"/>
  <c r="H2372" i="1"/>
  <c r="A2373" i="1"/>
  <c r="Q2373" i="1" s="1"/>
  <c r="R2373" i="1" l="1"/>
  <c r="S2372" i="1"/>
  <c r="B2314" i="1"/>
  <c r="K2321" i="1"/>
  <c r="U2321" i="1" s="1"/>
  <c r="W2319" i="1"/>
  <c r="P2316" i="1"/>
  <c r="E2320" i="1"/>
  <c r="U2320" i="1"/>
  <c r="F2318" i="1"/>
  <c r="L2318" i="1"/>
  <c r="G2318" i="1"/>
  <c r="D2319" i="1"/>
  <c r="X2315" i="1"/>
  <c r="N2318" i="1"/>
  <c r="O2317" i="1"/>
  <c r="M2322" i="1"/>
  <c r="J2322" i="1"/>
  <c r="I2323" i="1"/>
  <c r="Z2373" i="1"/>
  <c r="C2373" i="1"/>
  <c r="A2374" i="1"/>
  <c r="Q2374" i="1" s="1"/>
  <c r="H2373" i="1"/>
  <c r="R2374" i="1" l="1"/>
  <c r="S2373" i="1"/>
  <c r="W2321" i="1"/>
  <c r="X2316" i="1"/>
  <c r="E2321" i="1"/>
  <c r="P2317" i="1"/>
  <c r="K2322" i="1"/>
  <c r="U2322" i="1" s="1"/>
  <c r="B2315" i="1"/>
  <c r="W2320" i="1"/>
  <c r="F2319" i="1"/>
  <c r="L2319" i="1"/>
  <c r="G2319" i="1"/>
  <c r="D2320" i="1"/>
  <c r="N2319" i="1"/>
  <c r="O2318" i="1"/>
  <c r="A2375" i="1"/>
  <c r="Q2375" i="1" s="1"/>
  <c r="H2374" i="1"/>
  <c r="J2323" i="1"/>
  <c r="M2323" i="1"/>
  <c r="I2324" i="1"/>
  <c r="C2374" i="1"/>
  <c r="Z2374" i="1"/>
  <c r="R2375" i="1" l="1"/>
  <c r="S2374" i="1"/>
  <c r="W2322" i="1"/>
  <c r="K2323" i="1"/>
  <c r="X2317" i="1"/>
  <c r="P2318" i="1"/>
  <c r="D2321" i="1"/>
  <c r="F2320" i="1"/>
  <c r="G2320" i="1"/>
  <c r="L2320" i="1"/>
  <c r="B2316" i="1"/>
  <c r="E2322" i="1"/>
  <c r="N2320" i="1"/>
  <c r="O2319" i="1"/>
  <c r="J2324" i="1"/>
  <c r="M2324" i="1"/>
  <c r="I2325" i="1"/>
  <c r="Z2375" i="1"/>
  <c r="C2375" i="1"/>
  <c r="H2375" i="1"/>
  <c r="A2376" i="1"/>
  <c r="Q2376" i="1" s="1"/>
  <c r="R2376" i="1" l="1"/>
  <c r="S2375" i="1"/>
  <c r="K2324" i="1"/>
  <c r="B2317" i="1"/>
  <c r="P2319" i="1"/>
  <c r="X2318" i="1"/>
  <c r="E2323" i="1"/>
  <c r="F2321" i="1"/>
  <c r="L2321" i="1"/>
  <c r="G2321" i="1"/>
  <c r="U2323" i="1"/>
  <c r="D2322" i="1"/>
  <c r="N2321" i="1"/>
  <c r="O2320" i="1"/>
  <c r="Z2376" i="1"/>
  <c r="C2376" i="1"/>
  <c r="A2377" i="1"/>
  <c r="Q2377" i="1" s="1"/>
  <c r="H2376" i="1"/>
  <c r="J2325" i="1"/>
  <c r="I2326" i="1"/>
  <c r="R2377" i="1" l="1"/>
  <c r="S2376" i="1"/>
  <c r="U2324" i="1"/>
  <c r="K2325" i="1"/>
  <c r="W2323" i="1"/>
  <c r="B2318" i="1"/>
  <c r="F2322" i="1"/>
  <c r="G2322" i="1"/>
  <c r="L2322" i="1"/>
  <c r="X2319" i="1"/>
  <c r="D2323" i="1"/>
  <c r="G2323" i="1" s="1"/>
  <c r="P2320" i="1"/>
  <c r="E2324" i="1"/>
  <c r="O2321" i="1"/>
  <c r="N2322" i="1"/>
  <c r="Z2377" i="1"/>
  <c r="C2377" i="1"/>
  <c r="J2326" i="1"/>
  <c r="I2327" i="1"/>
  <c r="A2378" i="1"/>
  <c r="Q2378" i="1" s="1"/>
  <c r="H2377" i="1"/>
  <c r="R2378" i="1" l="1"/>
  <c r="S2377" i="1"/>
  <c r="W2324" i="1"/>
  <c r="U2325" i="1"/>
  <c r="W2325" i="1" s="1"/>
  <c r="F2323" i="1"/>
  <c r="D2324" i="1"/>
  <c r="B2319" i="1"/>
  <c r="L2323" i="1"/>
  <c r="E2325" i="1"/>
  <c r="K2326" i="1"/>
  <c r="P2321" i="1"/>
  <c r="X2320" i="1"/>
  <c r="O2322" i="1"/>
  <c r="N2323" i="1"/>
  <c r="C2378" i="1"/>
  <c r="Z2378" i="1"/>
  <c r="A2379" i="1"/>
  <c r="Q2379" i="1" s="1"/>
  <c r="H2378" i="1"/>
  <c r="J2327" i="1"/>
  <c r="I2328" i="1"/>
  <c r="R2379" i="1" l="1"/>
  <c r="S2378" i="1"/>
  <c r="U2326" i="1"/>
  <c r="W2326" i="1" s="1"/>
  <c r="K2327" i="1"/>
  <c r="B2320" i="1"/>
  <c r="X2321" i="1"/>
  <c r="F2324" i="1"/>
  <c r="G2324" i="1"/>
  <c r="L2324" i="1"/>
  <c r="M2325" i="1" s="1"/>
  <c r="M2326" i="1" s="1"/>
  <c r="M2327" i="1" s="1"/>
  <c r="M2328" i="1" s="1"/>
  <c r="E2326" i="1"/>
  <c r="P2322" i="1"/>
  <c r="D2325" i="1"/>
  <c r="N2324" i="1"/>
  <c r="O2323" i="1"/>
  <c r="J2328" i="1"/>
  <c r="I2329" i="1"/>
  <c r="H2379" i="1"/>
  <c r="A2380" i="1"/>
  <c r="Q2380" i="1" s="1"/>
  <c r="Z2379" i="1"/>
  <c r="C2379" i="1"/>
  <c r="S2379" i="1" l="1"/>
  <c r="R2380" i="1"/>
  <c r="U2327" i="1"/>
  <c r="K2328" i="1"/>
  <c r="P2323" i="1"/>
  <c r="X2322" i="1"/>
  <c r="B2321" i="1"/>
  <c r="D2326" i="1"/>
  <c r="E2327" i="1"/>
  <c r="F2325" i="1"/>
  <c r="L2325" i="1"/>
  <c r="G2325" i="1"/>
  <c r="O2324" i="1"/>
  <c r="N2325" i="1"/>
  <c r="J2329" i="1"/>
  <c r="M2329" i="1"/>
  <c r="I2330" i="1"/>
  <c r="Z2380" i="1"/>
  <c r="C2380" i="1"/>
  <c r="A2381" i="1"/>
  <c r="Q2381" i="1" s="1"/>
  <c r="H2380" i="1"/>
  <c r="S2380" i="1" l="1"/>
  <c r="R2381" i="1"/>
  <c r="U2328" i="1"/>
  <c r="K2329" i="1"/>
  <c r="G2326" i="1"/>
  <c r="W2327" i="1"/>
  <c r="D2327" i="1"/>
  <c r="B2322" i="1"/>
  <c r="X2323" i="1"/>
  <c r="P2324" i="1"/>
  <c r="F2326" i="1"/>
  <c r="L2326" i="1"/>
  <c r="E2328" i="1"/>
  <c r="N2326" i="1"/>
  <c r="O2325" i="1"/>
  <c r="Z2381" i="1"/>
  <c r="C2381" i="1"/>
  <c r="J2330" i="1"/>
  <c r="M2330" i="1"/>
  <c r="I2331" i="1"/>
  <c r="A2382" i="1"/>
  <c r="Q2382" i="1" s="1"/>
  <c r="H2381" i="1"/>
  <c r="R2382" i="1" l="1"/>
  <c r="S2381" i="1"/>
  <c r="L2327" i="1"/>
  <c r="G2327" i="1"/>
  <c r="W2328" i="1"/>
  <c r="U2329" i="1"/>
  <c r="D2328" i="1"/>
  <c r="K2330" i="1"/>
  <c r="X2324" i="1"/>
  <c r="B2323" i="1"/>
  <c r="F2327" i="1"/>
  <c r="P2325" i="1"/>
  <c r="E2329" i="1"/>
  <c r="N2327" i="1"/>
  <c r="O2326" i="1"/>
  <c r="Z2382" i="1"/>
  <c r="C2382" i="1"/>
  <c r="A2383" i="1"/>
  <c r="Q2383" i="1" s="1"/>
  <c r="H2382" i="1"/>
  <c r="J2331" i="1"/>
  <c r="M2331" i="1"/>
  <c r="I2332" i="1"/>
  <c r="R2383" i="1" l="1"/>
  <c r="S2382" i="1"/>
  <c r="K2331" i="1"/>
  <c r="F2328" i="1"/>
  <c r="U2330" i="1"/>
  <c r="G2328" i="1"/>
  <c r="D2329" i="1"/>
  <c r="G2329" i="1" s="1"/>
  <c r="L2328" i="1"/>
  <c r="W2329" i="1"/>
  <c r="P2326" i="1"/>
  <c r="E2330" i="1"/>
  <c r="B2324" i="1"/>
  <c r="X2325" i="1"/>
  <c r="O2327" i="1"/>
  <c r="N2328" i="1"/>
  <c r="Z2383" i="1"/>
  <c r="C2383" i="1"/>
  <c r="M2332" i="1"/>
  <c r="J2332" i="1"/>
  <c r="I2333" i="1"/>
  <c r="H2383" i="1"/>
  <c r="A2384" i="1"/>
  <c r="Q2384" i="1" s="1"/>
  <c r="R2384" i="1" l="1"/>
  <c r="S2383" i="1"/>
  <c r="P2327" i="1"/>
  <c r="L2329" i="1"/>
  <c r="W2330" i="1"/>
  <c r="F2329" i="1"/>
  <c r="K2332" i="1"/>
  <c r="U2331" i="1"/>
  <c r="D2330" i="1"/>
  <c r="E2331" i="1"/>
  <c r="B2325" i="1"/>
  <c r="X2326" i="1"/>
  <c r="N2329" i="1"/>
  <c r="O2328" i="1"/>
  <c r="Z2384" i="1"/>
  <c r="C2384" i="1"/>
  <c r="J2333" i="1"/>
  <c r="M2333" i="1"/>
  <c r="I2334" i="1"/>
  <c r="A2385" i="1"/>
  <c r="Q2385" i="1" s="1"/>
  <c r="H2384" i="1"/>
  <c r="R2385" i="1" l="1"/>
  <c r="S2384" i="1"/>
  <c r="G2330" i="1"/>
  <c r="L2330" i="1"/>
  <c r="P2328" i="1"/>
  <c r="F2330" i="1"/>
  <c r="D2331" i="1"/>
  <c r="L2331" i="1" s="1"/>
  <c r="K2333" i="1"/>
  <c r="E2332" i="1"/>
  <c r="W2331" i="1"/>
  <c r="U2332" i="1"/>
  <c r="X2327" i="1"/>
  <c r="B2326" i="1"/>
  <c r="N2330" i="1"/>
  <c r="O2329" i="1"/>
  <c r="Z2385" i="1"/>
  <c r="C2385" i="1"/>
  <c r="A2386" i="1"/>
  <c r="Q2386" i="1" s="1"/>
  <c r="H2385" i="1"/>
  <c r="J2334" i="1"/>
  <c r="M2334" i="1"/>
  <c r="I2335" i="1"/>
  <c r="R2386" i="1" l="1"/>
  <c r="S2385" i="1"/>
  <c r="G2331" i="1"/>
  <c r="B2327" i="1"/>
  <c r="E2333" i="1"/>
  <c r="P2329" i="1"/>
  <c r="U2333" i="1"/>
  <c r="W2332" i="1"/>
  <c r="F2331" i="1"/>
  <c r="K2334" i="1"/>
  <c r="D2332" i="1"/>
  <c r="X2328" i="1"/>
  <c r="N2331" i="1"/>
  <c r="O2330" i="1"/>
  <c r="C2386" i="1"/>
  <c r="Z2386" i="1"/>
  <c r="J2335" i="1"/>
  <c r="M2335" i="1"/>
  <c r="I2336" i="1"/>
  <c r="A2387" i="1"/>
  <c r="Q2387" i="1" s="1"/>
  <c r="H2386" i="1"/>
  <c r="R2387" i="1" l="1"/>
  <c r="S2386" i="1"/>
  <c r="W2333" i="1"/>
  <c r="E2334" i="1"/>
  <c r="F2332" i="1"/>
  <c r="L2332" i="1"/>
  <c r="G2332" i="1"/>
  <c r="U2334" i="1"/>
  <c r="X2329" i="1"/>
  <c r="D2333" i="1"/>
  <c r="K2335" i="1"/>
  <c r="B2328" i="1"/>
  <c r="P2330" i="1"/>
  <c r="N2332" i="1"/>
  <c r="O2331" i="1"/>
  <c r="Z2387" i="1"/>
  <c r="C2387" i="1"/>
  <c r="H2387" i="1"/>
  <c r="A2388" i="1"/>
  <c r="Q2388" i="1" s="1"/>
  <c r="M2336" i="1"/>
  <c r="J2336" i="1"/>
  <c r="I2337" i="1"/>
  <c r="R2388" i="1" l="1"/>
  <c r="S2387" i="1"/>
  <c r="P2331" i="1"/>
  <c r="E2335" i="1"/>
  <c r="K2336" i="1"/>
  <c r="U2336" i="1" s="1"/>
  <c r="F2333" i="1"/>
  <c r="L2333" i="1"/>
  <c r="G2333" i="1"/>
  <c r="U2335" i="1"/>
  <c r="D2334" i="1"/>
  <c r="X2330" i="1"/>
  <c r="B2329" i="1"/>
  <c r="W2334" i="1"/>
  <c r="O2332" i="1"/>
  <c r="N2333" i="1"/>
  <c r="A2389" i="1"/>
  <c r="Q2389" i="1" s="1"/>
  <c r="H2388" i="1"/>
  <c r="Z2388" i="1"/>
  <c r="C2388" i="1"/>
  <c r="J2337" i="1"/>
  <c r="M2337" i="1"/>
  <c r="I2338" i="1"/>
  <c r="S2388" i="1" l="1"/>
  <c r="R2389" i="1"/>
  <c r="W2336" i="1"/>
  <c r="P2332" i="1"/>
  <c r="B2330" i="1"/>
  <c r="E2336" i="1"/>
  <c r="K2337" i="1"/>
  <c r="U2337" i="1" s="1"/>
  <c r="F2334" i="1"/>
  <c r="G2334" i="1"/>
  <c r="L2334" i="1"/>
  <c r="W2335" i="1"/>
  <c r="D2335" i="1"/>
  <c r="X2331" i="1"/>
  <c r="O2333" i="1"/>
  <c r="N2334" i="1"/>
  <c r="A2390" i="1"/>
  <c r="Q2390" i="1" s="1"/>
  <c r="H2389" i="1"/>
  <c r="J2338" i="1"/>
  <c r="M2338" i="1"/>
  <c r="I2339" i="1"/>
  <c r="Z2389" i="1"/>
  <c r="C2389" i="1"/>
  <c r="S2389" i="1" l="1"/>
  <c r="R2390" i="1"/>
  <c r="W2337" i="1"/>
  <c r="P2333" i="1"/>
  <c r="D2336" i="1"/>
  <c r="K2338" i="1"/>
  <c r="B2331" i="1"/>
  <c r="X2332" i="1"/>
  <c r="F2335" i="1"/>
  <c r="G2335" i="1"/>
  <c r="L2335" i="1"/>
  <c r="E2337" i="1"/>
  <c r="N2335" i="1"/>
  <c r="O2334" i="1"/>
  <c r="J2339" i="1"/>
  <c r="M2339" i="1"/>
  <c r="I2340" i="1"/>
  <c r="C2390" i="1"/>
  <c r="Z2390" i="1"/>
  <c r="A2391" i="1"/>
  <c r="Q2391" i="1" s="1"/>
  <c r="H2390" i="1"/>
  <c r="S2390" i="1" l="1"/>
  <c r="R2391" i="1"/>
  <c r="E2338" i="1"/>
  <c r="P2334" i="1"/>
  <c r="F2336" i="1"/>
  <c r="L2336" i="1"/>
  <c r="G2336" i="1"/>
  <c r="K2339" i="1"/>
  <c r="B2332" i="1"/>
  <c r="X2333" i="1"/>
  <c r="U2338" i="1"/>
  <c r="D2337" i="1"/>
  <c r="G2337" i="1" s="1"/>
  <c r="N2336" i="1"/>
  <c r="O2335" i="1"/>
  <c r="H2391" i="1"/>
  <c r="A2392" i="1"/>
  <c r="Q2392" i="1" s="1"/>
  <c r="M2340" i="1"/>
  <c r="J2340" i="1"/>
  <c r="I2341" i="1"/>
  <c r="Z2391" i="1"/>
  <c r="C2391" i="1"/>
  <c r="S2391" i="1" l="1"/>
  <c r="R2392" i="1"/>
  <c r="P2335" i="1"/>
  <c r="B2333" i="1"/>
  <c r="X2334" i="1"/>
  <c r="F2337" i="1"/>
  <c r="E2339" i="1"/>
  <c r="D2338" i="1"/>
  <c r="K2340" i="1"/>
  <c r="U2339" i="1"/>
  <c r="W2338" i="1"/>
  <c r="L2337" i="1"/>
  <c r="O2336" i="1"/>
  <c r="N2337" i="1"/>
  <c r="A2393" i="1"/>
  <c r="Q2393" i="1" s="1"/>
  <c r="H2392" i="1"/>
  <c r="J2341" i="1"/>
  <c r="M2341" i="1"/>
  <c r="I2342" i="1"/>
  <c r="Z2392" i="1"/>
  <c r="C2392" i="1"/>
  <c r="S2392" i="1" l="1"/>
  <c r="R2393" i="1"/>
  <c r="P2336" i="1"/>
  <c r="E2340" i="1"/>
  <c r="B2334" i="1"/>
  <c r="W2339" i="1"/>
  <c r="F2338" i="1"/>
  <c r="L2338" i="1"/>
  <c r="G2338" i="1"/>
  <c r="K2341" i="1"/>
  <c r="U2340" i="1"/>
  <c r="D2339" i="1"/>
  <c r="X2335" i="1"/>
  <c r="N2338" i="1"/>
  <c r="O2337" i="1"/>
  <c r="J2342" i="1"/>
  <c r="M2342" i="1"/>
  <c r="I2343" i="1"/>
  <c r="Z2393" i="1"/>
  <c r="C2393" i="1"/>
  <c r="A2394" i="1"/>
  <c r="Q2394" i="1" s="1"/>
  <c r="H2393" i="1"/>
  <c r="R2394" i="1" l="1"/>
  <c r="S2393" i="1"/>
  <c r="P2337" i="1"/>
  <c r="K2342" i="1"/>
  <c r="E2341" i="1"/>
  <c r="D2340" i="1"/>
  <c r="B2335" i="1"/>
  <c r="W2340" i="1"/>
  <c r="U2341" i="1"/>
  <c r="F2339" i="1"/>
  <c r="L2339" i="1"/>
  <c r="G2339" i="1"/>
  <c r="X2336" i="1"/>
  <c r="N2339" i="1"/>
  <c r="O2338" i="1"/>
  <c r="A2395" i="1"/>
  <c r="Q2395" i="1" s="1"/>
  <c r="H2394" i="1"/>
  <c r="J2343" i="1"/>
  <c r="M2343" i="1"/>
  <c r="I2344" i="1"/>
  <c r="C2394" i="1"/>
  <c r="Z2394" i="1"/>
  <c r="R2395" i="1" l="1"/>
  <c r="S2394" i="1"/>
  <c r="F2340" i="1"/>
  <c r="G2340" i="1"/>
  <c r="L2340" i="1"/>
  <c r="P2338" i="1"/>
  <c r="W2341" i="1"/>
  <c r="D2341" i="1"/>
  <c r="K2343" i="1"/>
  <c r="U2343" i="1" s="1"/>
  <c r="E2342" i="1"/>
  <c r="B2336" i="1"/>
  <c r="U2342" i="1"/>
  <c r="X2337" i="1"/>
  <c r="N2340" i="1"/>
  <c r="O2339" i="1"/>
  <c r="M2344" i="1"/>
  <c r="J2344" i="1"/>
  <c r="I2345" i="1"/>
  <c r="Z2395" i="1"/>
  <c r="C2395" i="1"/>
  <c r="H2395" i="1"/>
  <c r="A2396" i="1"/>
  <c r="Q2396" i="1" s="1"/>
  <c r="R2396" i="1" l="1"/>
  <c r="S2395" i="1"/>
  <c r="W2343" i="1"/>
  <c r="K2344" i="1"/>
  <c r="U2344" i="1" s="1"/>
  <c r="D2342" i="1"/>
  <c r="X2338" i="1"/>
  <c r="E2343" i="1"/>
  <c r="B2337" i="1"/>
  <c r="F2341" i="1"/>
  <c r="L2341" i="1"/>
  <c r="G2341" i="1"/>
  <c r="P2339" i="1"/>
  <c r="W2342" i="1"/>
  <c r="N2341" i="1"/>
  <c r="O2340" i="1"/>
  <c r="Z2396" i="1"/>
  <c r="C2396" i="1"/>
  <c r="J2345" i="1"/>
  <c r="M2345" i="1"/>
  <c r="I2346" i="1"/>
  <c r="A2397" i="1"/>
  <c r="Q2397" i="1" s="1"/>
  <c r="H2396" i="1"/>
  <c r="R2397" i="1" l="1"/>
  <c r="S2396" i="1"/>
  <c r="W2344" i="1"/>
  <c r="B2338" i="1"/>
  <c r="F2342" i="1"/>
  <c r="L2342" i="1"/>
  <c r="G2342" i="1"/>
  <c r="K2345" i="1"/>
  <c r="U2345" i="1" s="1"/>
  <c r="E2344" i="1"/>
  <c r="P2340" i="1"/>
  <c r="X2339" i="1"/>
  <c r="D2343" i="1"/>
  <c r="N2342" i="1"/>
  <c r="O2341" i="1"/>
  <c r="J2346" i="1"/>
  <c r="M2346" i="1"/>
  <c r="I2347" i="1"/>
  <c r="Z2397" i="1"/>
  <c r="C2397" i="1"/>
  <c r="A2398" i="1"/>
  <c r="Q2398" i="1" s="1"/>
  <c r="H2397" i="1"/>
  <c r="R2398" i="1" l="1"/>
  <c r="S2397" i="1"/>
  <c r="W2345" i="1"/>
  <c r="P2341" i="1"/>
  <c r="B2339" i="1"/>
  <c r="X2340" i="1"/>
  <c r="K2346" i="1"/>
  <c r="U2346" i="1" s="1"/>
  <c r="D2344" i="1"/>
  <c r="F2343" i="1"/>
  <c r="G2343" i="1"/>
  <c r="L2343" i="1"/>
  <c r="E2345" i="1"/>
  <c r="N2343" i="1"/>
  <c r="O2342" i="1"/>
  <c r="J2347" i="1"/>
  <c r="M2347" i="1"/>
  <c r="I2348" i="1"/>
  <c r="Z2398" i="1"/>
  <c r="C2398" i="1"/>
  <c r="A2399" i="1"/>
  <c r="Q2399" i="1" s="1"/>
  <c r="H2398" i="1"/>
  <c r="R2399" i="1" l="1"/>
  <c r="S2398" i="1"/>
  <c r="W2346" i="1"/>
  <c r="P2342" i="1"/>
  <c r="B2340" i="1"/>
  <c r="K2347" i="1"/>
  <c r="F2344" i="1"/>
  <c r="L2344" i="1"/>
  <c r="G2344" i="1"/>
  <c r="D2345" i="1"/>
  <c r="L2345" i="1" s="1"/>
  <c r="X2341" i="1"/>
  <c r="E2346" i="1"/>
  <c r="N2344" i="1"/>
  <c r="O2343" i="1"/>
  <c r="Z2399" i="1"/>
  <c r="C2399" i="1"/>
  <c r="H2399" i="1"/>
  <c r="A2400" i="1"/>
  <c r="Q2400" i="1" s="1"/>
  <c r="M2348" i="1"/>
  <c r="J2348" i="1"/>
  <c r="I2349" i="1"/>
  <c r="R2400" i="1" l="1"/>
  <c r="S2399" i="1"/>
  <c r="E2347" i="1"/>
  <c r="F2345" i="1"/>
  <c r="X2342" i="1"/>
  <c r="U2347" i="1"/>
  <c r="D2346" i="1"/>
  <c r="K2348" i="1"/>
  <c r="P2343" i="1"/>
  <c r="B2341" i="1"/>
  <c r="G2345" i="1"/>
  <c r="O2344" i="1"/>
  <c r="N2345" i="1"/>
  <c r="J2349" i="1"/>
  <c r="M2349" i="1"/>
  <c r="I2350" i="1"/>
  <c r="Z2400" i="1"/>
  <c r="C2400" i="1"/>
  <c r="A2401" i="1"/>
  <c r="Q2401" i="1" s="1"/>
  <c r="H2400" i="1"/>
  <c r="R2401" i="1" l="1"/>
  <c r="S2400" i="1"/>
  <c r="W2347" i="1"/>
  <c r="B2342" i="1"/>
  <c r="K2349" i="1"/>
  <c r="U2349" i="1" s="1"/>
  <c r="X2343" i="1"/>
  <c r="P2344" i="1"/>
  <c r="E2348" i="1"/>
  <c r="U2348" i="1"/>
  <c r="F2346" i="1"/>
  <c r="L2346" i="1"/>
  <c r="G2346" i="1"/>
  <c r="D2347" i="1"/>
  <c r="N2346" i="1"/>
  <c r="O2345" i="1"/>
  <c r="J2350" i="1"/>
  <c r="M2350" i="1"/>
  <c r="I2351" i="1"/>
  <c r="Z2401" i="1"/>
  <c r="C2401" i="1"/>
  <c r="A2402" i="1"/>
  <c r="Q2402" i="1" s="1"/>
  <c r="H2401" i="1"/>
  <c r="R2402" i="1" l="1"/>
  <c r="S2401" i="1"/>
  <c r="W2349" i="1"/>
  <c r="B2343" i="1"/>
  <c r="E2349" i="1"/>
  <c r="F2347" i="1"/>
  <c r="L2347" i="1"/>
  <c r="G2347" i="1"/>
  <c r="D2348" i="1"/>
  <c r="P2345" i="1"/>
  <c r="K2350" i="1"/>
  <c r="W2348" i="1"/>
  <c r="X2344" i="1"/>
  <c r="N2347" i="1"/>
  <c r="O2346" i="1"/>
  <c r="A2403" i="1"/>
  <c r="Q2403" i="1" s="1"/>
  <c r="H2402" i="1"/>
  <c r="J2351" i="1"/>
  <c r="M2351" i="1"/>
  <c r="I2352" i="1"/>
  <c r="C2402" i="1"/>
  <c r="Z2402" i="1"/>
  <c r="R2403" i="1" l="1"/>
  <c r="S2402" i="1"/>
  <c r="E2350" i="1"/>
  <c r="P2346" i="1"/>
  <c r="X2345" i="1"/>
  <c r="D2349" i="1"/>
  <c r="K2351" i="1"/>
  <c r="F2348" i="1"/>
  <c r="L2348" i="1"/>
  <c r="G2348" i="1"/>
  <c r="U2350" i="1"/>
  <c r="B2344" i="1"/>
  <c r="O2347" i="1"/>
  <c r="N2348" i="1"/>
  <c r="J2352" i="1"/>
  <c r="M2352" i="1"/>
  <c r="I2353" i="1"/>
  <c r="H2403" i="1"/>
  <c r="A2404" i="1"/>
  <c r="Q2404" i="1" s="1"/>
  <c r="Z2403" i="1"/>
  <c r="C2403" i="1"/>
  <c r="U2351" i="1" l="1"/>
  <c r="W2351" i="1" s="1"/>
  <c r="R2404" i="1"/>
  <c r="S2403" i="1"/>
  <c r="F2349" i="1"/>
  <c r="L2349" i="1"/>
  <c r="G2349" i="1"/>
  <c r="P2347" i="1"/>
  <c r="B2345" i="1"/>
  <c r="K2352" i="1"/>
  <c r="X2346" i="1"/>
  <c r="W2350" i="1"/>
  <c r="E2351" i="1"/>
  <c r="D2350" i="1"/>
  <c r="N2349" i="1"/>
  <c r="O2348" i="1"/>
  <c r="Z2404" i="1"/>
  <c r="C2404" i="1"/>
  <c r="J2353" i="1"/>
  <c r="M2353" i="1"/>
  <c r="I2354" i="1"/>
  <c r="A2405" i="1"/>
  <c r="Q2405" i="1" s="1"/>
  <c r="H2404" i="1"/>
  <c r="R2405" i="1" l="1"/>
  <c r="S2404" i="1"/>
  <c r="X2347" i="1"/>
  <c r="B2346" i="1"/>
  <c r="K2353" i="1"/>
  <c r="F2350" i="1"/>
  <c r="L2350" i="1"/>
  <c r="G2350" i="1"/>
  <c r="E2352" i="1"/>
  <c r="U2352" i="1"/>
  <c r="P2348" i="1"/>
  <c r="D2351" i="1"/>
  <c r="N2350" i="1"/>
  <c r="O2349" i="1"/>
  <c r="A2406" i="1"/>
  <c r="Q2406" i="1" s="1"/>
  <c r="H2405" i="1"/>
  <c r="M2354" i="1"/>
  <c r="J2354" i="1"/>
  <c r="I2355" i="1"/>
  <c r="Z2405" i="1"/>
  <c r="C2405" i="1"/>
  <c r="R2406" i="1" l="1"/>
  <c r="S2405" i="1"/>
  <c r="K2354" i="1"/>
  <c r="E2353" i="1"/>
  <c r="P2349" i="1"/>
  <c r="W2352" i="1"/>
  <c r="D2352" i="1"/>
  <c r="X2348" i="1"/>
  <c r="F2351" i="1"/>
  <c r="G2351" i="1"/>
  <c r="B2347" i="1"/>
  <c r="U2353" i="1"/>
  <c r="L2351" i="1"/>
  <c r="N2351" i="1"/>
  <c r="O2350" i="1"/>
  <c r="Z2406" i="1"/>
  <c r="C2406" i="1"/>
  <c r="M2355" i="1"/>
  <c r="J2355" i="1"/>
  <c r="I2356" i="1"/>
  <c r="A2407" i="1"/>
  <c r="Q2407" i="1" s="1"/>
  <c r="H2406" i="1"/>
  <c r="U2354" i="1" l="1"/>
  <c r="W2354" i="1" s="1"/>
  <c r="R2407" i="1"/>
  <c r="S2406" i="1"/>
  <c r="P2350" i="1"/>
  <c r="K2355" i="1"/>
  <c r="X2349" i="1"/>
  <c r="B2348" i="1"/>
  <c r="D2353" i="1"/>
  <c r="W2353" i="1"/>
  <c r="F2352" i="1"/>
  <c r="L2352" i="1"/>
  <c r="G2352" i="1"/>
  <c r="E2354" i="1"/>
  <c r="N2352" i="1"/>
  <c r="O2351" i="1"/>
  <c r="A2408" i="1"/>
  <c r="H2407" i="1"/>
  <c r="J2356" i="1"/>
  <c r="M2356" i="1"/>
  <c r="I2357" i="1"/>
  <c r="C2407" i="1"/>
  <c r="Z2407" i="1"/>
  <c r="Q2408" i="1" l="1"/>
  <c r="R2408" i="1" s="1"/>
  <c r="S2407" i="1"/>
  <c r="K2356" i="1"/>
  <c r="B2349" i="1"/>
  <c r="E2355" i="1"/>
  <c r="F2353" i="1"/>
  <c r="L2353" i="1"/>
  <c r="G2353" i="1"/>
  <c r="U2355" i="1"/>
  <c r="D2354" i="1"/>
  <c r="X2350" i="1"/>
  <c r="P2351" i="1"/>
  <c r="O2352" i="1"/>
  <c r="N2353" i="1"/>
  <c r="C2408" i="1"/>
  <c r="Z2408" i="1"/>
  <c r="J2357" i="1"/>
  <c r="M2357" i="1"/>
  <c r="I2358" i="1"/>
  <c r="A2409" i="1"/>
  <c r="Q2409" i="1" s="1"/>
  <c r="H2408" i="1"/>
  <c r="R2409" i="1" l="1"/>
  <c r="S2408" i="1"/>
  <c r="U2356" i="1"/>
  <c r="K2357" i="1"/>
  <c r="X2351" i="1"/>
  <c r="B2350" i="1"/>
  <c r="F2354" i="1"/>
  <c r="L2354" i="1"/>
  <c r="G2354" i="1"/>
  <c r="D2355" i="1"/>
  <c r="W2355" i="1"/>
  <c r="P2352" i="1"/>
  <c r="E2356" i="1"/>
  <c r="N2354" i="1"/>
  <c r="O2353" i="1"/>
  <c r="J2358" i="1"/>
  <c r="I2359" i="1"/>
  <c r="Z2409" i="1"/>
  <c r="C2409" i="1"/>
  <c r="H2409" i="1"/>
  <c r="A2410" i="1"/>
  <c r="Q2410" i="1" s="1"/>
  <c r="R2410" i="1" l="1"/>
  <c r="W2356" i="1"/>
  <c r="S2409" i="1"/>
  <c r="U2357" i="1"/>
  <c r="W2357" i="1" s="1"/>
  <c r="E2357" i="1"/>
  <c r="F2355" i="1"/>
  <c r="L2355" i="1"/>
  <c r="G2355" i="1"/>
  <c r="B2351" i="1"/>
  <c r="D2356" i="1"/>
  <c r="X2352" i="1"/>
  <c r="P2353" i="1"/>
  <c r="N2355" i="1"/>
  <c r="O2354" i="1"/>
  <c r="Z2410" i="1"/>
  <c r="C2410" i="1"/>
  <c r="J2359" i="1"/>
  <c r="I2360" i="1"/>
  <c r="K2358" i="1"/>
  <c r="A2411" i="1"/>
  <c r="Q2411" i="1" s="1"/>
  <c r="H2410" i="1"/>
  <c r="R2411" i="1" l="1"/>
  <c r="S2410" i="1"/>
  <c r="E2358" i="1"/>
  <c r="L2356" i="1"/>
  <c r="B2352" i="1"/>
  <c r="F2356" i="1"/>
  <c r="G2356" i="1"/>
  <c r="D2357" i="1"/>
  <c r="O2355" i="1"/>
  <c r="N2356" i="1"/>
  <c r="X2353" i="1"/>
  <c r="P2354" i="1"/>
  <c r="U2358" i="1"/>
  <c r="A2412" i="1"/>
  <c r="Q2412" i="1" s="1"/>
  <c r="H2411" i="1"/>
  <c r="J2360" i="1"/>
  <c r="I2361" i="1"/>
  <c r="K2359" i="1"/>
  <c r="Z2411" i="1"/>
  <c r="C2411" i="1"/>
  <c r="S2411" i="1" l="1"/>
  <c r="R2412" i="1"/>
  <c r="D2358" i="1"/>
  <c r="F2358" i="1" s="1"/>
  <c r="E2359" i="1"/>
  <c r="G2357" i="1"/>
  <c r="L2357" i="1"/>
  <c r="M2358" i="1" s="1"/>
  <c r="M2359" i="1" s="1"/>
  <c r="M2360" i="1" s="1"/>
  <c r="F2357" i="1"/>
  <c r="B2353" i="1"/>
  <c r="X2354" i="1"/>
  <c r="O2356" i="1"/>
  <c r="N2357" i="1"/>
  <c r="P2355" i="1"/>
  <c r="C2412" i="1"/>
  <c r="Z2412" i="1"/>
  <c r="U2359" i="1"/>
  <c r="J2361" i="1"/>
  <c r="I2362" i="1"/>
  <c r="A2413" i="1"/>
  <c r="Q2413" i="1" s="1"/>
  <c r="H2412" i="1"/>
  <c r="W2358" i="1"/>
  <c r="K2360" i="1"/>
  <c r="L2358" i="1" l="1"/>
  <c r="D2359" i="1"/>
  <c r="L2359" i="1" s="1"/>
  <c r="S2412" i="1"/>
  <c r="R2413" i="1"/>
  <c r="E2360" i="1"/>
  <c r="G2358" i="1"/>
  <c r="O2357" i="1"/>
  <c r="N2358" i="1"/>
  <c r="X2355" i="1"/>
  <c r="P2356" i="1"/>
  <c r="B2354" i="1"/>
  <c r="M2361" i="1"/>
  <c r="M2362" i="1" s="1"/>
  <c r="Z2413" i="1"/>
  <c r="C2413" i="1"/>
  <c r="H2413" i="1"/>
  <c r="A2414" i="1"/>
  <c r="Q2414" i="1" s="1"/>
  <c r="U2360" i="1"/>
  <c r="J2362" i="1"/>
  <c r="I2363" i="1"/>
  <c r="W2359" i="1"/>
  <c r="K2361" i="1"/>
  <c r="G2359" i="1" l="1"/>
  <c r="F2359" i="1"/>
  <c r="D2360" i="1"/>
  <c r="L2360" i="1" s="1"/>
  <c r="S2413" i="1"/>
  <c r="R2414" i="1"/>
  <c r="E2361" i="1"/>
  <c r="B2355" i="1"/>
  <c r="O2358" i="1"/>
  <c r="N2359" i="1"/>
  <c r="X2356" i="1"/>
  <c r="P2357" i="1"/>
  <c r="U2361" i="1"/>
  <c r="M2363" i="1"/>
  <c r="J2363" i="1"/>
  <c r="I2364" i="1"/>
  <c r="K2362" i="1"/>
  <c r="W2360" i="1"/>
  <c r="Z2414" i="1"/>
  <c r="C2414" i="1"/>
  <c r="A2415" i="1"/>
  <c r="Q2415" i="1" s="1"/>
  <c r="H2414" i="1"/>
  <c r="F2360" i="1" l="1"/>
  <c r="G2360" i="1"/>
  <c r="S2414" i="1"/>
  <c r="R2415" i="1"/>
  <c r="D2361" i="1"/>
  <c r="L2361" i="1" s="1"/>
  <c r="E2362" i="1"/>
  <c r="B2356" i="1"/>
  <c r="X2357" i="1"/>
  <c r="P2358" i="1"/>
  <c r="O2359" i="1"/>
  <c r="N2360" i="1"/>
  <c r="U2362" i="1"/>
  <c r="Z2415" i="1"/>
  <c r="C2415" i="1"/>
  <c r="A2416" i="1"/>
  <c r="Q2416" i="1" s="1"/>
  <c r="H2415" i="1"/>
  <c r="J2364" i="1"/>
  <c r="M2364" i="1"/>
  <c r="I2365" i="1"/>
  <c r="K2363" i="1"/>
  <c r="W2361" i="1"/>
  <c r="S2415" i="1" l="1"/>
  <c r="R2416" i="1"/>
  <c r="D2362" i="1"/>
  <c r="G2362" i="1" s="1"/>
  <c r="G2361" i="1"/>
  <c r="F2361" i="1"/>
  <c r="E2363" i="1"/>
  <c r="B2357" i="1"/>
  <c r="N2361" i="1"/>
  <c r="O2360" i="1"/>
  <c r="X2358" i="1"/>
  <c r="P2359" i="1"/>
  <c r="J2365" i="1"/>
  <c r="M2365" i="1"/>
  <c r="I2366" i="1"/>
  <c r="A2417" i="1"/>
  <c r="Q2417" i="1" s="1"/>
  <c r="H2416" i="1"/>
  <c r="K2364" i="1"/>
  <c r="U2363" i="1"/>
  <c r="W2362" i="1"/>
  <c r="Z2416" i="1"/>
  <c r="C2416" i="1"/>
  <c r="L2362" i="1" l="1"/>
  <c r="A6" i="1"/>
  <c r="F2362" i="1"/>
  <c r="S2416" i="1"/>
  <c r="R2417" i="1"/>
  <c r="E2364" i="1"/>
  <c r="D2363" i="1"/>
  <c r="P2360" i="1"/>
  <c r="N2362" i="1"/>
  <c r="O2361" i="1"/>
  <c r="X2359" i="1"/>
  <c r="B2358" i="1"/>
  <c r="W2363" i="1"/>
  <c r="H2417" i="1"/>
  <c r="A2418" i="1"/>
  <c r="Q2418" i="1" s="1"/>
  <c r="M2366" i="1"/>
  <c r="J2366" i="1"/>
  <c r="I2367" i="1"/>
  <c r="U2364" i="1"/>
  <c r="Z2417" i="1"/>
  <c r="C2417" i="1"/>
  <c r="K2365" i="1"/>
  <c r="F2363" i="1" l="1"/>
  <c r="S2417" i="1"/>
  <c r="R2418" i="1"/>
  <c r="L2363" i="1"/>
  <c r="D2364" i="1"/>
  <c r="L2364" i="1" s="1"/>
  <c r="G2363" i="1"/>
  <c r="E2365" i="1"/>
  <c r="B2359" i="1"/>
  <c r="N2363" i="1"/>
  <c r="O2362" i="1"/>
  <c r="P2361" i="1"/>
  <c r="X2360" i="1"/>
  <c r="W2364" i="1"/>
  <c r="A2419" i="1"/>
  <c r="Q2419" i="1" s="1"/>
  <c r="H2418" i="1"/>
  <c r="U2365" i="1"/>
  <c r="M2367" i="1"/>
  <c r="J2367" i="1"/>
  <c r="I2368" i="1"/>
  <c r="K2366" i="1"/>
  <c r="Z2418" i="1"/>
  <c r="C2418" i="1"/>
  <c r="R2419" i="1" l="1"/>
  <c r="D2365" i="1"/>
  <c r="L2365" i="1" s="1"/>
  <c r="G2364" i="1"/>
  <c r="S2418" i="1"/>
  <c r="F2364" i="1"/>
  <c r="E2366" i="1"/>
  <c r="B2360" i="1"/>
  <c r="X2361" i="1"/>
  <c r="P2362" i="1"/>
  <c r="N2364" i="1"/>
  <c r="O2363" i="1"/>
  <c r="Z2419" i="1"/>
  <c r="C2419" i="1"/>
  <c r="U2366" i="1"/>
  <c r="A2420" i="1"/>
  <c r="Q2420" i="1" s="1"/>
  <c r="H2419" i="1"/>
  <c r="M2368" i="1"/>
  <c r="J2368" i="1"/>
  <c r="I2369" i="1"/>
  <c r="K2367" i="1"/>
  <c r="W2365" i="1"/>
  <c r="F2365" i="1" l="1"/>
  <c r="G2365" i="1"/>
  <c r="S2419" i="1"/>
  <c r="R2420" i="1"/>
  <c r="E2367" i="1"/>
  <c r="D2366" i="1"/>
  <c r="L2366" i="1" s="1"/>
  <c r="B2361" i="1"/>
  <c r="P2363" i="1"/>
  <c r="N2365" i="1"/>
  <c r="O2364" i="1"/>
  <c r="X2362" i="1"/>
  <c r="U2367" i="1"/>
  <c r="M2369" i="1"/>
  <c r="J2369" i="1"/>
  <c r="I2370" i="1"/>
  <c r="A2421" i="1"/>
  <c r="Q2421" i="1" s="1"/>
  <c r="H2420" i="1"/>
  <c r="K2368" i="1"/>
  <c r="W2366" i="1"/>
  <c r="C2420" i="1"/>
  <c r="Z2420" i="1"/>
  <c r="S2420" i="1" l="1"/>
  <c r="R2421" i="1"/>
  <c r="F2366" i="1"/>
  <c r="D2367" i="1"/>
  <c r="G2367" i="1" s="1"/>
  <c r="E2368" i="1"/>
  <c r="G2366" i="1"/>
  <c r="X2363" i="1"/>
  <c r="P2364" i="1"/>
  <c r="B2362" i="1"/>
  <c r="N2366" i="1"/>
  <c r="O2365" i="1"/>
  <c r="H2421" i="1"/>
  <c r="A2422" i="1"/>
  <c r="Q2422" i="1" s="1"/>
  <c r="J2370" i="1"/>
  <c r="M2370" i="1"/>
  <c r="I2371" i="1"/>
  <c r="K2369" i="1"/>
  <c r="W2367" i="1"/>
  <c r="U2368" i="1"/>
  <c r="Z2421" i="1"/>
  <c r="C2421" i="1"/>
  <c r="L2367" i="1" l="1"/>
  <c r="S2421" i="1"/>
  <c r="R2422" i="1"/>
  <c r="F2367" i="1"/>
  <c r="D2368" i="1"/>
  <c r="L2368" i="1" s="1"/>
  <c r="E2369" i="1"/>
  <c r="B2363" i="1"/>
  <c r="P2365" i="1"/>
  <c r="N2367" i="1"/>
  <c r="O2366" i="1"/>
  <c r="X2364" i="1"/>
  <c r="U2369" i="1"/>
  <c r="Z2422" i="1"/>
  <c r="C2422" i="1"/>
  <c r="J2371" i="1"/>
  <c r="M2371" i="1"/>
  <c r="I2372" i="1"/>
  <c r="W2368" i="1"/>
  <c r="K2370" i="1"/>
  <c r="A2423" i="1"/>
  <c r="Q2423" i="1" s="1"/>
  <c r="H2422" i="1"/>
  <c r="D2369" i="1" l="1"/>
  <c r="G2369" i="1" s="1"/>
  <c r="G2368" i="1"/>
  <c r="F2368" i="1"/>
  <c r="R2423" i="1"/>
  <c r="S2422" i="1"/>
  <c r="E2370" i="1"/>
  <c r="P2366" i="1"/>
  <c r="B2364" i="1"/>
  <c r="N2368" i="1"/>
  <c r="O2367" i="1"/>
  <c r="X2365" i="1"/>
  <c r="K2371" i="1"/>
  <c r="A2424" i="1"/>
  <c r="Q2424" i="1" s="1"/>
  <c r="H2423" i="1"/>
  <c r="U2370" i="1"/>
  <c r="M2372" i="1"/>
  <c r="J2372" i="1"/>
  <c r="I2373" i="1"/>
  <c r="W2369" i="1"/>
  <c r="Z2423" i="1"/>
  <c r="C2423" i="1"/>
  <c r="L2369" i="1" l="1"/>
  <c r="F2369" i="1"/>
  <c r="R2424" i="1"/>
  <c r="S2423" i="1"/>
  <c r="D2370" i="1"/>
  <c r="G2370" i="1" s="1"/>
  <c r="E2371" i="1"/>
  <c r="B2365" i="1"/>
  <c r="P2367" i="1"/>
  <c r="X2366" i="1"/>
  <c r="N2369" i="1"/>
  <c r="O2368" i="1"/>
  <c r="C2424" i="1"/>
  <c r="Z2424" i="1"/>
  <c r="M2373" i="1"/>
  <c r="J2373" i="1"/>
  <c r="I2374" i="1"/>
  <c r="A2425" i="1"/>
  <c r="Q2425" i="1" s="1"/>
  <c r="H2424" i="1"/>
  <c r="K2372" i="1"/>
  <c r="W2370" i="1"/>
  <c r="U2371" i="1"/>
  <c r="L2370" i="1" l="1"/>
  <c r="F2370" i="1"/>
  <c r="R2425" i="1"/>
  <c r="S2424" i="1"/>
  <c r="D2371" i="1"/>
  <c r="E2372" i="1"/>
  <c r="B2366" i="1"/>
  <c r="P2368" i="1"/>
  <c r="X2367" i="1"/>
  <c r="N2370" i="1"/>
  <c r="O2369" i="1"/>
  <c r="J2374" i="1"/>
  <c r="M2374" i="1"/>
  <c r="I2375" i="1"/>
  <c r="K2373" i="1"/>
  <c r="U2372" i="1"/>
  <c r="Z2425" i="1"/>
  <c r="C2425" i="1"/>
  <c r="W2371" i="1"/>
  <c r="H2425" i="1"/>
  <c r="A2426" i="1"/>
  <c r="Q2426" i="1" s="1"/>
  <c r="F2371" i="1" l="1"/>
  <c r="L2371" i="1"/>
  <c r="G2371" i="1"/>
  <c r="R2426" i="1"/>
  <c r="S2425" i="1"/>
  <c r="D2372" i="1"/>
  <c r="E2373" i="1"/>
  <c r="N2371" i="1"/>
  <c r="O2370" i="1"/>
  <c r="P2369" i="1"/>
  <c r="B2367" i="1"/>
  <c r="X2368" i="1"/>
  <c r="W2372" i="1"/>
  <c r="A2427" i="1"/>
  <c r="Q2427" i="1" s="1"/>
  <c r="H2426" i="1"/>
  <c r="J2375" i="1"/>
  <c r="M2375" i="1"/>
  <c r="I2376" i="1"/>
  <c r="Z2426" i="1"/>
  <c r="C2426" i="1"/>
  <c r="K2374" i="1"/>
  <c r="U2373" i="1"/>
  <c r="F2372" i="1" l="1"/>
  <c r="L2372" i="1"/>
  <c r="G2372" i="1"/>
  <c r="R2427" i="1"/>
  <c r="S2426" i="1"/>
  <c r="D2373" i="1"/>
  <c r="G2373" i="1" s="1"/>
  <c r="E2374" i="1"/>
  <c r="B2368" i="1"/>
  <c r="X2369" i="1"/>
  <c r="P2370" i="1"/>
  <c r="N2372" i="1"/>
  <c r="O2371" i="1"/>
  <c r="U2374" i="1"/>
  <c r="A2428" i="1"/>
  <c r="Q2428" i="1" s="1"/>
  <c r="H2427" i="1"/>
  <c r="W2373" i="1"/>
  <c r="M2376" i="1"/>
  <c r="J2376" i="1"/>
  <c r="I2377" i="1"/>
  <c r="K2375" i="1"/>
  <c r="Z2427" i="1"/>
  <c r="C2427" i="1"/>
  <c r="L2373" i="1" l="1"/>
  <c r="F2373" i="1"/>
  <c r="R2428" i="1"/>
  <c r="S2427" i="1"/>
  <c r="D2374" i="1"/>
  <c r="G2374" i="1" s="1"/>
  <c r="E2375" i="1"/>
  <c r="P2371" i="1"/>
  <c r="B2369" i="1"/>
  <c r="N2373" i="1"/>
  <c r="O2372" i="1"/>
  <c r="X2370" i="1"/>
  <c r="A2429" i="1"/>
  <c r="Q2429" i="1" s="1"/>
  <c r="H2428" i="1"/>
  <c r="U2375" i="1"/>
  <c r="J2377" i="1"/>
  <c r="M2377" i="1"/>
  <c r="I2378" i="1"/>
  <c r="K2376" i="1"/>
  <c r="W2374" i="1"/>
  <c r="C2428" i="1"/>
  <c r="Z2428" i="1"/>
  <c r="L2374" i="1" l="1"/>
  <c r="F2374" i="1"/>
  <c r="R2429" i="1"/>
  <c r="S2428" i="1"/>
  <c r="D2375" i="1"/>
  <c r="G2375" i="1" s="1"/>
  <c r="E2376" i="1"/>
  <c r="B2370" i="1"/>
  <c r="N2374" i="1"/>
  <c r="O2373" i="1"/>
  <c r="X2371" i="1"/>
  <c r="P2372" i="1"/>
  <c r="U2376" i="1"/>
  <c r="H2429" i="1"/>
  <c r="A2430" i="1"/>
  <c r="Q2430" i="1" s="1"/>
  <c r="J2378" i="1"/>
  <c r="M2378" i="1"/>
  <c r="I2379" i="1"/>
  <c r="W2375" i="1"/>
  <c r="K2377" i="1"/>
  <c r="Z2429" i="1"/>
  <c r="C2429" i="1"/>
  <c r="D2376" i="1" l="1"/>
  <c r="G2376" i="1" s="1"/>
  <c r="F2375" i="1"/>
  <c r="R2430" i="1"/>
  <c r="S2429" i="1"/>
  <c r="L2375" i="1"/>
  <c r="E2377" i="1"/>
  <c r="B2371" i="1"/>
  <c r="X2372" i="1"/>
  <c r="P2373" i="1"/>
  <c r="N2375" i="1"/>
  <c r="O2374" i="1"/>
  <c r="K2378" i="1"/>
  <c r="Z2430" i="1"/>
  <c r="C2430" i="1"/>
  <c r="W2376" i="1"/>
  <c r="U2377" i="1"/>
  <c r="J2379" i="1"/>
  <c r="M2379" i="1"/>
  <c r="I2380" i="1"/>
  <c r="A2431" i="1"/>
  <c r="Q2431" i="1" s="1"/>
  <c r="H2430" i="1"/>
  <c r="L2376" i="1" l="1"/>
  <c r="F2376" i="1"/>
  <c r="R2431" i="1"/>
  <c r="S2430" i="1"/>
  <c r="E2378" i="1"/>
  <c r="D2377" i="1"/>
  <c r="B2372" i="1"/>
  <c r="P2374" i="1"/>
  <c r="N2376" i="1"/>
  <c r="O2375" i="1"/>
  <c r="X2373" i="1"/>
  <c r="K2379" i="1"/>
  <c r="W2377" i="1"/>
  <c r="Z2431" i="1"/>
  <c r="C2431" i="1"/>
  <c r="A2432" i="1"/>
  <c r="Q2432" i="1" s="1"/>
  <c r="H2431" i="1"/>
  <c r="M2380" i="1"/>
  <c r="J2380" i="1"/>
  <c r="I2381" i="1"/>
  <c r="U2378" i="1"/>
  <c r="F2377" i="1" l="1"/>
  <c r="R2432" i="1"/>
  <c r="S2431" i="1"/>
  <c r="L2377" i="1"/>
  <c r="D2378" i="1"/>
  <c r="G2378" i="1" s="1"/>
  <c r="G2377" i="1"/>
  <c r="E2379" i="1"/>
  <c r="B2373" i="1"/>
  <c r="P2375" i="1"/>
  <c r="N2377" i="1"/>
  <c r="O2376" i="1"/>
  <c r="X2374" i="1"/>
  <c r="J2381" i="1"/>
  <c r="M2381" i="1"/>
  <c r="I2382" i="1"/>
  <c r="A2433" i="1"/>
  <c r="Q2433" i="1" s="1"/>
  <c r="H2432" i="1"/>
  <c r="W2378" i="1"/>
  <c r="K2380" i="1"/>
  <c r="Z2432" i="1"/>
  <c r="C2432" i="1"/>
  <c r="U2379" i="1"/>
  <c r="L2378" i="1" l="1"/>
  <c r="F2378" i="1"/>
  <c r="R2433" i="1"/>
  <c r="S2432" i="1"/>
  <c r="D2379" i="1"/>
  <c r="L2379" i="1" s="1"/>
  <c r="E2380" i="1"/>
  <c r="X2375" i="1"/>
  <c r="P2376" i="1"/>
  <c r="B2374" i="1"/>
  <c r="N2378" i="1"/>
  <c r="O2377" i="1"/>
  <c r="W2379" i="1"/>
  <c r="J2382" i="1"/>
  <c r="M2382" i="1"/>
  <c r="I2383" i="1"/>
  <c r="K2381" i="1"/>
  <c r="U2380" i="1"/>
  <c r="Z2433" i="1"/>
  <c r="C2433" i="1"/>
  <c r="H2433" i="1"/>
  <c r="A2434" i="1"/>
  <c r="Q2434" i="1" s="1"/>
  <c r="F2379" i="1" l="1"/>
  <c r="G2379" i="1"/>
  <c r="R2434" i="1"/>
  <c r="S2433" i="1"/>
  <c r="E2381" i="1"/>
  <c r="D2380" i="1"/>
  <c r="L2380" i="1" s="1"/>
  <c r="B2375" i="1"/>
  <c r="P2377" i="1"/>
  <c r="N2379" i="1"/>
  <c r="O2378" i="1"/>
  <c r="X2376" i="1"/>
  <c r="U2381" i="1"/>
  <c r="J2383" i="1"/>
  <c r="M2383" i="1"/>
  <c r="I2384" i="1"/>
  <c r="Z2434" i="1"/>
  <c r="C2434" i="1"/>
  <c r="A2435" i="1"/>
  <c r="Q2435" i="1" s="1"/>
  <c r="H2434" i="1"/>
  <c r="W2380" i="1"/>
  <c r="K2382" i="1"/>
  <c r="R2435" i="1" l="1"/>
  <c r="S2434" i="1"/>
  <c r="F2380" i="1"/>
  <c r="D2381" i="1"/>
  <c r="G2381" i="1" s="1"/>
  <c r="G2380" i="1"/>
  <c r="E2382" i="1"/>
  <c r="B2376" i="1"/>
  <c r="N2380" i="1"/>
  <c r="O2379" i="1"/>
  <c r="X2377" i="1"/>
  <c r="P2378" i="1"/>
  <c r="U2382" i="1"/>
  <c r="Z2435" i="1"/>
  <c r="C2435" i="1"/>
  <c r="M2384" i="1"/>
  <c r="J2384" i="1"/>
  <c r="I2385" i="1"/>
  <c r="W2381" i="1"/>
  <c r="A2436" i="1"/>
  <c r="Q2436" i="1" s="1"/>
  <c r="H2435" i="1"/>
  <c r="K2383" i="1"/>
  <c r="F2381" i="1" l="1"/>
  <c r="R2436" i="1"/>
  <c r="S2435" i="1"/>
  <c r="L2381" i="1"/>
  <c r="E2383" i="1"/>
  <c r="D2382" i="1"/>
  <c r="L2382" i="1" s="1"/>
  <c r="B2377" i="1"/>
  <c r="P2379" i="1"/>
  <c r="N2381" i="1"/>
  <c r="O2380" i="1"/>
  <c r="X2378" i="1"/>
  <c r="K2384" i="1"/>
  <c r="W2382" i="1"/>
  <c r="U2383" i="1"/>
  <c r="A2437" i="1"/>
  <c r="Q2437" i="1" s="1"/>
  <c r="H2436" i="1"/>
  <c r="C2436" i="1"/>
  <c r="Z2436" i="1"/>
  <c r="J2385" i="1"/>
  <c r="M2385" i="1"/>
  <c r="I2386" i="1"/>
  <c r="S2436" i="1" l="1"/>
  <c r="R2437" i="1"/>
  <c r="F2382" i="1"/>
  <c r="E2384" i="1"/>
  <c r="G2382" i="1"/>
  <c r="D2383" i="1"/>
  <c r="L2383" i="1" s="1"/>
  <c r="B2378" i="1"/>
  <c r="N2382" i="1"/>
  <c r="O2381" i="1"/>
  <c r="P2380" i="1"/>
  <c r="X2379" i="1"/>
  <c r="K2385" i="1"/>
  <c r="Z2437" i="1"/>
  <c r="C2437" i="1"/>
  <c r="H2437" i="1"/>
  <c r="A2438" i="1"/>
  <c r="Q2438" i="1" s="1"/>
  <c r="W2383" i="1"/>
  <c r="J2386" i="1"/>
  <c r="M2386" i="1"/>
  <c r="I2387" i="1"/>
  <c r="U2384" i="1"/>
  <c r="R2438" i="1" l="1"/>
  <c r="S2437" i="1"/>
  <c r="F2383" i="1"/>
  <c r="D2384" i="1"/>
  <c r="G2384" i="1" s="1"/>
  <c r="E2385" i="1"/>
  <c r="G2383" i="1"/>
  <c r="B2379" i="1"/>
  <c r="X2380" i="1"/>
  <c r="P2381" i="1"/>
  <c r="N2383" i="1"/>
  <c r="O2382" i="1"/>
  <c r="K2386" i="1"/>
  <c r="A2439" i="1"/>
  <c r="Q2439" i="1" s="1"/>
  <c r="H2438" i="1"/>
  <c r="Z2438" i="1"/>
  <c r="C2438" i="1"/>
  <c r="W2384" i="1"/>
  <c r="J2387" i="1"/>
  <c r="I2388" i="1"/>
  <c r="U2385" i="1"/>
  <c r="L2384" i="1" l="1"/>
  <c r="F2384" i="1"/>
  <c r="R2439" i="1"/>
  <c r="S2438" i="1"/>
  <c r="D2385" i="1"/>
  <c r="L2385" i="1" s="1"/>
  <c r="E2386" i="1"/>
  <c r="N2384" i="1"/>
  <c r="O2383" i="1"/>
  <c r="B2380" i="1"/>
  <c r="P2382" i="1"/>
  <c r="X2381" i="1"/>
  <c r="J2388" i="1"/>
  <c r="I2389" i="1"/>
  <c r="Z2439" i="1"/>
  <c r="C2439" i="1"/>
  <c r="W2385" i="1"/>
  <c r="A2440" i="1"/>
  <c r="H2439" i="1"/>
  <c r="K2387" i="1"/>
  <c r="U2386" i="1"/>
  <c r="Q2440" i="1" l="1"/>
  <c r="R2440" i="1" s="1"/>
  <c r="G2385" i="1"/>
  <c r="F2385" i="1"/>
  <c r="S2439" i="1"/>
  <c r="D2386" i="1"/>
  <c r="E2387" i="1"/>
  <c r="X2382" i="1"/>
  <c r="B2381" i="1"/>
  <c r="P2383" i="1"/>
  <c r="N2385" i="1"/>
  <c r="O2384" i="1"/>
  <c r="W2386" i="1"/>
  <c r="C2440" i="1"/>
  <c r="Z2440" i="1"/>
  <c r="J2389" i="1"/>
  <c r="I2390" i="1"/>
  <c r="U2387" i="1"/>
  <c r="A2441" i="1"/>
  <c r="Q2441" i="1" s="1"/>
  <c r="H2440" i="1"/>
  <c r="K2388" i="1"/>
  <c r="F2386" i="1" l="1"/>
  <c r="L2386" i="1"/>
  <c r="M2387" i="1" s="1"/>
  <c r="M2388" i="1" s="1"/>
  <c r="M2389" i="1" s="1"/>
  <c r="M2390" i="1" s="1"/>
  <c r="R2441" i="1"/>
  <c r="S2440" i="1"/>
  <c r="E2388" i="1"/>
  <c r="G2386" i="1"/>
  <c r="D2387" i="1"/>
  <c r="P2384" i="1"/>
  <c r="N2386" i="1"/>
  <c r="O2385" i="1"/>
  <c r="B2382" i="1"/>
  <c r="X2383" i="1"/>
  <c r="H2441" i="1"/>
  <c r="A2442" i="1"/>
  <c r="Q2442" i="1" s="1"/>
  <c r="W2387" i="1"/>
  <c r="U2388" i="1"/>
  <c r="J2390" i="1"/>
  <c r="I2391" i="1"/>
  <c r="Z2441" i="1"/>
  <c r="C2441" i="1"/>
  <c r="K2389" i="1"/>
  <c r="O2386" i="1" l="1"/>
  <c r="P2386" i="1" s="1"/>
  <c r="R2442" i="1"/>
  <c r="S2441" i="1"/>
  <c r="E2389" i="1"/>
  <c r="F2387" i="1"/>
  <c r="G2387" i="1"/>
  <c r="D2388" i="1"/>
  <c r="L2387" i="1"/>
  <c r="N2387" i="1"/>
  <c r="B2383" i="1"/>
  <c r="P2385" i="1"/>
  <c r="X2384" i="1"/>
  <c r="U2389" i="1"/>
  <c r="W2388" i="1"/>
  <c r="J2391" i="1"/>
  <c r="M2391" i="1"/>
  <c r="I2392" i="1"/>
  <c r="Z2442" i="1"/>
  <c r="C2442" i="1"/>
  <c r="A2443" i="1"/>
  <c r="Q2443" i="1" s="1"/>
  <c r="H2442" i="1"/>
  <c r="K2390" i="1"/>
  <c r="R2443" i="1" l="1"/>
  <c r="S2442" i="1"/>
  <c r="X2386" i="1"/>
  <c r="G2388" i="1"/>
  <c r="E2390" i="1"/>
  <c r="A5" i="1"/>
  <c r="F2388" i="1"/>
  <c r="L2388" i="1"/>
  <c r="D2389" i="1"/>
  <c r="O2387" i="1"/>
  <c r="N2388" i="1"/>
  <c r="N2389" i="1" s="1"/>
  <c r="N2390" i="1" s="1"/>
  <c r="N2391" i="1" s="1"/>
  <c r="B2384" i="1"/>
  <c r="X2385" i="1"/>
  <c r="U2390" i="1"/>
  <c r="A2444" i="1"/>
  <c r="Q2444" i="1" s="1"/>
  <c r="H2443" i="1"/>
  <c r="C2443" i="1"/>
  <c r="Z2443" i="1"/>
  <c r="M2392" i="1"/>
  <c r="J2392" i="1"/>
  <c r="I2393" i="1"/>
  <c r="W2389" i="1"/>
  <c r="K2391" i="1"/>
  <c r="R2444" i="1" l="1"/>
  <c r="S2443" i="1"/>
  <c r="B2386" i="1"/>
  <c r="E2391" i="1"/>
  <c r="G2389" i="1"/>
  <c r="O2388" i="1"/>
  <c r="D2390" i="1"/>
  <c r="G2390" i="1" s="1"/>
  <c r="P2387" i="1"/>
  <c r="L2389" i="1"/>
  <c r="O2389" i="1" s="1"/>
  <c r="F2389" i="1"/>
  <c r="B2385" i="1"/>
  <c r="N2392" i="1"/>
  <c r="A2445" i="1"/>
  <c r="Q2445" i="1" s="1"/>
  <c r="H2444" i="1"/>
  <c r="U2391" i="1"/>
  <c r="J2393" i="1"/>
  <c r="M2393" i="1"/>
  <c r="I2394" i="1"/>
  <c r="K2392" i="1"/>
  <c r="W2390" i="1"/>
  <c r="C2444" i="1"/>
  <c r="Z2444" i="1"/>
  <c r="D2391" i="1" l="1"/>
  <c r="G2391" i="1" s="1"/>
  <c r="R2445" i="1"/>
  <c r="S2444" i="1"/>
  <c r="P2388" i="1"/>
  <c r="X2388" i="1" s="1"/>
  <c r="L2390" i="1"/>
  <c r="O2390" i="1" s="1"/>
  <c r="P2390" i="1" s="1"/>
  <c r="E2392" i="1"/>
  <c r="F2390" i="1"/>
  <c r="P2389" i="1"/>
  <c r="X2387" i="1"/>
  <c r="N2393" i="1"/>
  <c r="U2392" i="1"/>
  <c r="H2445" i="1"/>
  <c r="A2446" i="1"/>
  <c r="Q2446" i="1" s="1"/>
  <c r="J2394" i="1"/>
  <c r="M2394" i="1"/>
  <c r="I2395" i="1"/>
  <c r="W2391" i="1"/>
  <c r="K2393" i="1"/>
  <c r="Z2445" i="1"/>
  <c r="C2445" i="1"/>
  <c r="F2391" i="1" l="1"/>
  <c r="L2391" i="1"/>
  <c r="O2391" i="1" s="1"/>
  <c r="P2391" i="1" s="1"/>
  <c r="X2391" i="1" s="1"/>
  <c r="S2445" i="1"/>
  <c r="R2446" i="1"/>
  <c r="X2389" i="1"/>
  <c r="B2389" i="1" s="1"/>
  <c r="D2392" i="1"/>
  <c r="E2393" i="1"/>
  <c r="X2390" i="1"/>
  <c r="B2390" i="1" s="1"/>
  <c r="B2387" i="1"/>
  <c r="N2394" i="1"/>
  <c r="B2388" i="1"/>
  <c r="K2394" i="1"/>
  <c r="Z2446" i="1"/>
  <c r="C2446" i="1"/>
  <c r="W2392" i="1"/>
  <c r="U2393" i="1"/>
  <c r="J2395" i="1"/>
  <c r="M2395" i="1"/>
  <c r="I2396" i="1"/>
  <c r="H2446" i="1"/>
  <c r="A2447" i="1"/>
  <c r="Q2447" i="1" s="1"/>
  <c r="R2447" i="1" s="1"/>
  <c r="S2447" i="1" s="1"/>
  <c r="F2392" i="1" l="1"/>
  <c r="L2392" i="1"/>
  <c r="O2392" i="1" s="1"/>
  <c r="G2392" i="1"/>
  <c r="S2446" i="1"/>
  <c r="E2394" i="1"/>
  <c r="D2393" i="1"/>
  <c r="N2395" i="1"/>
  <c r="U2394" i="1"/>
  <c r="H2447" i="1"/>
  <c r="A2448" i="1"/>
  <c r="Q2448" i="1" s="1"/>
  <c r="R2448" i="1" s="1"/>
  <c r="S2448" i="1" s="1"/>
  <c r="W2393" i="1"/>
  <c r="B2391" i="1"/>
  <c r="K2395" i="1"/>
  <c r="M2396" i="1"/>
  <c r="J2396" i="1"/>
  <c r="I2397" i="1"/>
  <c r="Z2447" i="1"/>
  <c r="C2447" i="1"/>
  <c r="F2393" i="1" l="1"/>
  <c r="P2392" i="1"/>
  <c r="D2394" i="1"/>
  <c r="L2394" i="1" s="1"/>
  <c r="O2394" i="1" s="1"/>
  <c r="G2393" i="1"/>
  <c r="E2395" i="1"/>
  <c r="L2393" i="1"/>
  <c r="O2393" i="1" s="1"/>
  <c r="N2396" i="1"/>
  <c r="K2396" i="1"/>
  <c r="A2449" i="1"/>
  <c r="Q2449" i="1" s="1"/>
  <c r="R2449" i="1" s="1"/>
  <c r="S2449" i="1" s="1"/>
  <c r="H2448" i="1"/>
  <c r="Z2448" i="1"/>
  <c r="C2448" i="1"/>
  <c r="J2397" i="1"/>
  <c r="M2397" i="1"/>
  <c r="I2398" i="1"/>
  <c r="W2394" i="1"/>
  <c r="U2395" i="1"/>
  <c r="F2394" i="1" l="1"/>
  <c r="G2394" i="1"/>
  <c r="X2392" i="1"/>
  <c r="D2395" i="1"/>
  <c r="P2394" i="1"/>
  <c r="E2396" i="1"/>
  <c r="P2393" i="1"/>
  <c r="N2397" i="1"/>
  <c r="C2449" i="1"/>
  <c r="Z2449" i="1"/>
  <c r="K2397" i="1"/>
  <c r="J2398" i="1"/>
  <c r="M2398" i="1"/>
  <c r="I2399" i="1"/>
  <c r="A2450" i="1"/>
  <c r="Q2450" i="1" s="1"/>
  <c r="R2450" i="1" s="1"/>
  <c r="S2450" i="1" s="1"/>
  <c r="H2449" i="1"/>
  <c r="W2395" i="1"/>
  <c r="U2396" i="1"/>
  <c r="F2395" i="1" l="1"/>
  <c r="G2395" i="1"/>
  <c r="L2395" i="1"/>
  <c r="O2395" i="1" s="1"/>
  <c r="P2395" i="1" s="1"/>
  <c r="B2392" i="1"/>
  <c r="X2394" i="1"/>
  <c r="B2394" i="1" s="1"/>
  <c r="D2396" i="1"/>
  <c r="G2396" i="1" s="1"/>
  <c r="X2393" i="1"/>
  <c r="E2397" i="1"/>
  <c r="N2398" i="1"/>
  <c r="K2398" i="1"/>
  <c r="C2450" i="1"/>
  <c r="Z2450" i="1"/>
  <c r="A2451" i="1"/>
  <c r="Q2451" i="1" s="1"/>
  <c r="R2451" i="1" s="1"/>
  <c r="S2451" i="1" s="1"/>
  <c r="H2450" i="1"/>
  <c r="W2396" i="1"/>
  <c r="J2399" i="1"/>
  <c r="M2399" i="1"/>
  <c r="I2400" i="1"/>
  <c r="U2397" i="1"/>
  <c r="L2396" i="1" l="1"/>
  <c r="O2396" i="1" s="1"/>
  <c r="P2396" i="1" s="1"/>
  <c r="F2396" i="1"/>
  <c r="X2395" i="1"/>
  <c r="B2395" i="1" s="1"/>
  <c r="B2393" i="1"/>
  <c r="D2397" i="1"/>
  <c r="E2398" i="1"/>
  <c r="N2399" i="1"/>
  <c r="W2397" i="1"/>
  <c r="M2400" i="1"/>
  <c r="J2400" i="1"/>
  <c r="I2401" i="1"/>
  <c r="H2451" i="1"/>
  <c r="A2452" i="1"/>
  <c r="Q2452" i="1" s="1"/>
  <c r="R2452" i="1" s="1"/>
  <c r="S2452" i="1" s="1"/>
  <c r="Z2451" i="1"/>
  <c r="C2451" i="1"/>
  <c r="K2399" i="1"/>
  <c r="U2398" i="1"/>
  <c r="F2397" i="1" l="1"/>
  <c r="L2397" i="1"/>
  <c r="O2397" i="1" s="1"/>
  <c r="P2397" i="1" s="1"/>
  <c r="D2398" i="1"/>
  <c r="L2398" i="1" s="1"/>
  <c r="O2398" i="1" s="1"/>
  <c r="X2396" i="1"/>
  <c r="B2396" i="1" s="1"/>
  <c r="N2400" i="1"/>
  <c r="G2397" i="1"/>
  <c r="E2399" i="1"/>
  <c r="U2399" i="1"/>
  <c r="W2398" i="1"/>
  <c r="J2401" i="1"/>
  <c r="M2401" i="1"/>
  <c r="I2402" i="1"/>
  <c r="K2400" i="1"/>
  <c r="Z2452" i="1"/>
  <c r="C2452" i="1"/>
  <c r="A2453" i="1"/>
  <c r="Q2453" i="1" s="1"/>
  <c r="R2453" i="1" s="1"/>
  <c r="S2453" i="1" s="1"/>
  <c r="H2452" i="1"/>
  <c r="F2398" i="1" l="1"/>
  <c r="G2398" i="1"/>
  <c r="N2401" i="1"/>
  <c r="X2397" i="1"/>
  <c r="B2397" i="1" s="1"/>
  <c r="D2399" i="1"/>
  <c r="E2400" i="1"/>
  <c r="P2398" i="1"/>
  <c r="A2454" i="1"/>
  <c r="Q2454" i="1" s="1"/>
  <c r="R2454" i="1" s="1"/>
  <c r="S2454" i="1" s="1"/>
  <c r="H2453" i="1"/>
  <c r="K2401" i="1"/>
  <c r="U2400" i="1"/>
  <c r="W2399" i="1"/>
  <c r="C2453" i="1"/>
  <c r="Z2453" i="1"/>
  <c r="J2402" i="1"/>
  <c r="M2402" i="1"/>
  <c r="I2403" i="1"/>
  <c r="N2402" i="1" l="1"/>
  <c r="N2403" i="1" s="1"/>
  <c r="D2400" i="1"/>
  <c r="L2400" i="1" s="1"/>
  <c r="O2400" i="1" s="1"/>
  <c r="P2400" i="1" s="1"/>
  <c r="F2399" i="1"/>
  <c r="X2398" i="1"/>
  <c r="B2398" i="1" s="1"/>
  <c r="L2399" i="1"/>
  <c r="O2399" i="1" s="1"/>
  <c r="E2401" i="1"/>
  <c r="G2399" i="1"/>
  <c r="U2401" i="1"/>
  <c r="J2403" i="1"/>
  <c r="M2403" i="1"/>
  <c r="I2404" i="1"/>
  <c r="W2400" i="1"/>
  <c r="C2454" i="1"/>
  <c r="Z2454" i="1"/>
  <c r="A2455" i="1"/>
  <c r="Q2455" i="1" s="1"/>
  <c r="R2455" i="1" s="1"/>
  <c r="S2455" i="1" s="1"/>
  <c r="H2454" i="1"/>
  <c r="K2402" i="1"/>
  <c r="D2401" i="1" l="1"/>
  <c r="G2401" i="1" s="1"/>
  <c r="G2400" i="1"/>
  <c r="F2400" i="1"/>
  <c r="P2399" i="1"/>
  <c r="X2399" i="1" s="1"/>
  <c r="B2399" i="1" s="1"/>
  <c r="E2402" i="1"/>
  <c r="H2455" i="1"/>
  <c r="A2456" i="1"/>
  <c r="Q2456" i="1" s="1"/>
  <c r="R2456" i="1" s="1"/>
  <c r="S2456" i="1" s="1"/>
  <c r="X2400" i="1"/>
  <c r="M2404" i="1"/>
  <c r="N2404" i="1"/>
  <c r="J2404" i="1"/>
  <c r="I2405" i="1"/>
  <c r="U2402" i="1"/>
  <c r="Z2455" i="1"/>
  <c r="C2455" i="1"/>
  <c r="K2403" i="1"/>
  <c r="W2401" i="1"/>
  <c r="F2401" i="1" l="1"/>
  <c r="L2401" i="1"/>
  <c r="O2401" i="1" s="1"/>
  <c r="P2401" i="1" s="1"/>
  <c r="D2402" i="1"/>
  <c r="G2402" i="1" s="1"/>
  <c r="E2403" i="1"/>
  <c r="B2400" i="1"/>
  <c r="U2403" i="1"/>
  <c r="J2405" i="1"/>
  <c r="M2405" i="1"/>
  <c r="N2405" i="1" s="1"/>
  <c r="I2406" i="1"/>
  <c r="Z2456" i="1"/>
  <c r="C2456" i="1"/>
  <c r="K2404" i="1"/>
  <c r="A2457" i="1"/>
  <c r="Q2457" i="1" s="1"/>
  <c r="R2457" i="1" s="1"/>
  <c r="S2457" i="1" s="1"/>
  <c r="H2456" i="1"/>
  <c r="W2402" i="1"/>
  <c r="F2402" i="1" l="1"/>
  <c r="L2402" i="1"/>
  <c r="O2402" i="1" s="1"/>
  <c r="P2402" i="1" s="1"/>
  <c r="D2403" i="1"/>
  <c r="G2403" i="1" s="1"/>
  <c r="E2404" i="1"/>
  <c r="X2401" i="1"/>
  <c r="B2401" i="1" s="1"/>
  <c r="K2405" i="1"/>
  <c r="U2404" i="1"/>
  <c r="C2457" i="1"/>
  <c r="Z2457" i="1"/>
  <c r="J2406" i="1"/>
  <c r="M2406" i="1"/>
  <c r="N2406" i="1" s="1"/>
  <c r="I2407" i="1"/>
  <c r="W2403" i="1"/>
  <c r="A2458" i="1"/>
  <c r="Q2458" i="1" s="1"/>
  <c r="R2458" i="1" s="1"/>
  <c r="S2458" i="1" s="1"/>
  <c r="H2457" i="1"/>
  <c r="F2403" i="1" l="1"/>
  <c r="L2403" i="1"/>
  <c r="O2403" i="1" s="1"/>
  <c r="P2403" i="1" s="1"/>
  <c r="D2404" i="1"/>
  <c r="G2404" i="1" s="1"/>
  <c r="X2402" i="1"/>
  <c r="B2402" i="1" s="1"/>
  <c r="E2405" i="1"/>
  <c r="K2406" i="1"/>
  <c r="W2404" i="1"/>
  <c r="A2459" i="1"/>
  <c r="Q2459" i="1" s="1"/>
  <c r="R2459" i="1" s="1"/>
  <c r="S2459" i="1" s="1"/>
  <c r="H2458" i="1"/>
  <c r="C2458" i="1"/>
  <c r="Z2458" i="1"/>
  <c r="J2407" i="1"/>
  <c r="M2407" i="1"/>
  <c r="N2407" i="1" s="1"/>
  <c r="I2408" i="1"/>
  <c r="U2405" i="1"/>
  <c r="F2404" i="1" l="1"/>
  <c r="L2404" i="1"/>
  <c r="O2404" i="1" s="1"/>
  <c r="P2404" i="1" s="1"/>
  <c r="D2405" i="1"/>
  <c r="G2405" i="1" s="1"/>
  <c r="X2403" i="1"/>
  <c r="B2403" i="1" s="1"/>
  <c r="E2406" i="1"/>
  <c r="H2459" i="1"/>
  <c r="A2460" i="1"/>
  <c r="Q2460" i="1" s="1"/>
  <c r="R2460" i="1" s="1"/>
  <c r="S2460" i="1" s="1"/>
  <c r="K2407" i="1"/>
  <c r="J2408" i="1"/>
  <c r="M2408" i="1"/>
  <c r="N2408" i="1" s="1"/>
  <c r="I2409" i="1"/>
  <c r="W2405" i="1"/>
  <c r="Z2459" i="1"/>
  <c r="C2459" i="1"/>
  <c r="U2406" i="1"/>
  <c r="D2406" i="1" l="1"/>
  <c r="G2406" i="1" s="1"/>
  <c r="F2405" i="1"/>
  <c r="L2405" i="1"/>
  <c r="O2405" i="1" s="1"/>
  <c r="P2405" i="1" s="1"/>
  <c r="X2404" i="1"/>
  <c r="B2404" i="1" s="1"/>
  <c r="E2407" i="1"/>
  <c r="W2406" i="1"/>
  <c r="K2408" i="1"/>
  <c r="Z2460" i="1"/>
  <c r="C2460" i="1"/>
  <c r="U2407" i="1"/>
  <c r="A2461" i="1"/>
  <c r="Q2461" i="1" s="1"/>
  <c r="R2461" i="1" s="1"/>
  <c r="S2461" i="1" s="1"/>
  <c r="H2460" i="1"/>
  <c r="J2409" i="1"/>
  <c r="M2409" i="1"/>
  <c r="N2409" i="1" s="1"/>
  <c r="I2410" i="1"/>
  <c r="F2406" i="1" l="1"/>
  <c r="L2406" i="1"/>
  <c r="O2406" i="1" s="1"/>
  <c r="P2406" i="1" s="1"/>
  <c r="D2407" i="1"/>
  <c r="L2407" i="1" s="1"/>
  <c r="O2407" i="1" s="1"/>
  <c r="X2405" i="1"/>
  <c r="K2409" i="1"/>
  <c r="E2408" i="1"/>
  <c r="U2408" i="1"/>
  <c r="C2461" i="1"/>
  <c r="Z2461" i="1"/>
  <c r="A2462" i="1"/>
  <c r="Q2462" i="1" s="1"/>
  <c r="R2462" i="1" s="1"/>
  <c r="S2462" i="1" s="1"/>
  <c r="H2461" i="1"/>
  <c r="W2407" i="1"/>
  <c r="M2410" i="1"/>
  <c r="N2410" i="1" s="1"/>
  <c r="J2410" i="1"/>
  <c r="I2411" i="1"/>
  <c r="G2407" i="1" l="1"/>
  <c r="F2407" i="1"/>
  <c r="B2405" i="1"/>
  <c r="D2408" i="1"/>
  <c r="L2408" i="1" s="1"/>
  <c r="O2408" i="1" s="1"/>
  <c r="E2409" i="1"/>
  <c r="U2409" i="1"/>
  <c r="X2406" i="1"/>
  <c r="K2410" i="1"/>
  <c r="P2407" i="1"/>
  <c r="A2463" i="1"/>
  <c r="Q2463" i="1" s="1"/>
  <c r="R2463" i="1" s="1"/>
  <c r="S2463" i="1" s="1"/>
  <c r="H2462" i="1"/>
  <c r="W2408" i="1"/>
  <c r="J2411" i="1"/>
  <c r="M2411" i="1"/>
  <c r="N2411" i="1" s="1"/>
  <c r="I2412" i="1"/>
  <c r="C2462" i="1"/>
  <c r="Z2462" i="1"/>
  <c r="G2408" i="1" l="1"/>
  <c r="F2408" i="1"/>
  <c r="D2409" i="1"/>
  <c r="L2409" i="1" s="1"/>
  <c r="O2409" i="1" s="1"/>
  <c r="P2408" i="1"/>
  <c r="X2408" i="1" s="1"/>
  <c r="K2411" i="1"/>
  <c r="X2407" i="1"/>
  <c r="B2407" i="1" s="1"/>
  <c r="U2410" i="1"/>
  <c r="B2406" i="1"/>
  <c r="W2409" i="1"/>
  <c r="E2410" i="1"/>
  <c r="Z2463" i="1"/>
  <c r="C2463" i="1"/>
  <c r="H2463" i="1"/>
  <c r="A2464" i="1"/>
  <c r="Q2464" i="1" s="1"/>
  <c r="R2464" i="1" s="1"/>
  <c r="S2464" i="1" s="1"/>
  <c r="J2412" i="1"/>
  <c r="M2412" i="1"/>
  <c r="N2412" i="1" s="1"/>
  <c r="I2413" i="1"/>
  <c r="G2409" i="1" l="1"/>
  <c r="F2409" i="1"/>
  <c r="E2411" i="1"/>
  <c r="K2412" i="1"/>
  <c r="P2409" i="1"/>
  <c r="W2410" i="1"/>
  <c r="U2411" i="1"/>
  <c r="D2410" i="1"/>
  <c r="B2408" i="1"/>
  <c r="Z2464" i="1"/>
  <c r="C2464" i="1"/>
  <c r="J2413" i="1"/>
  <c r="M2413" i="1"/>
  <c r="N2413" i="1" s="1"/>
  <c r="I2414" i="1"/>
  <c r="A2465" i="1"/>
  <c r="Q2465" i="1" s="1"/>
  <c r="R2465" i="1" s="1"/>
  <c r="S2465" i="1" s="1"/>
  <c r="H2464" i="1"/>
  <c r="X2409" i="1" l="1"/>
  <c r="K2413" i="1"/>
  <c r="G2410" i="1"/>
  <c r="W2411" i="1"/>
  <c r="D2411" i="1"/>
  <c r="U2412" i="1"/>
  <c r="L2410" i="1"/>
  <c r="O2410" i="1" s="1"/>
  <c r="E2412" i="1"/>
  <c r="F2410" i="1"/>
  <c r="M2414" i="1"/>
  <c r="N2414" i="1" s="1"/>
  <c r="J2414" i="1"/>
  <c r="I2415" i="1"/>
  <c r="C2465" i="1"/>
  <c r="Z2465" i="1"/>
  <c r="A2466" i="1"/>
  <c r="Q2466" i="1" s="1"/>
  <c r="R2466" i="1" s="1"/>
  <c r="S2466" i="1" s="1"/>
  <c r="H2465" i="1"/>
  <c r="L2411" i="1" l="1"/>
  <c r="O2411" i="1" s="1"/>
  <c r="P2411" i="1" s="1"/>
  <c r="F2411" i="1"/>
  <c r="K2414" i="1"/>
  <c r="P2410" i="1"/>
  <c r="U2413" i="1"/>
  <c r="G2411" i="1"/>
  <c r="D2412" i="1"/>
  <c r="G2412" i="1" s="1"/>
  <c r="E2413" i="1"/>
  <c r="W2412" i="1"/>
  <c r="B2409" i="1"/>
  <c r="A2467" i="1"/>
  <c r="Q2467" i="1" s="1"/>
  <c r="R2467" i="1" s="1"/>
  <c r="S2467" i="1" s="1"/>
  <c r="H2466" i="1"/>
  <c r="C2466" i="1"/>
  <c r="Z2466" i="1"/>
  <c r="J2415" i="1"/>
  <c r="I2416" i="1"/>
  <c r="F2412" i="1" l="1"/>
  <c r="L2412" i="1"/>
  <c r="O2412" i="1" s="1"/>
  <c r="P2412" i="1" s="1"/>
  <c r="D2413" i="1"/>
  <c r="W2413" i="1"/>
  <c r="U2414" i="1"/>
  <c r="X2410" i="1"/>
  <c r="K2415" i="1"/>
  <c r="E2414" i="1"/>
  <c r="X2411" i="1"/>
  <c r="J2416" i="1"/>
  <c r="I2417" i="1"/>
  <c r="Z2467" i="1"/>
  <c r="C2467" i="1"/>
  <c r="H2467" i="1"/>
  <c r="A2468" i="1"/>
  <c r="Q2468" i="1" s="1"/>
  <c r="R2468" i="1" s="1"/>
  <c r="S2468" i="1" s="1"/>
  <c r="L2413" i="1" l="1"/>
  <c r="O2413" i="1" s="1"/>
  <c r="P2413" i="1" s="1"/>
  <c r="G2413" i="1"/>
  <c r="F2413" i="1"/>
  <c r="D2414" i="1"/>
  <c r="G2414" i="1" s="1"/>
  <c r="E2415" i="1"/>
  <c r="B2410" i="1"/>
  <c r="W2414" i="1"/>
  <c r="B2411" i="1"/>
  <c r="K2416" i="1"/>
  <c r="U2415" i="1"/>
  <c r="X2412" i="1"/>
  <c r="Z2468" i="1"/>
  <c r="C2468" i="1"/>
  <c r="A2469" i="1"/>
  <c r="Q2469" i="1" s="1"/>
  <c r="R2469" i="1" s="1"/>
  <c r="S2469" i="1" s="1"/>
  <c r="H2468" i="1"/>
  <c r="J2417" i="1"/>
  <c r="I2418" i="1"/>
  <c r="L2414" i="1" l="1"/>
  <c r="O2414" i="1" s="1"/>
  <c r="F2414" i="1"/>
  <c r="D2415" i="1"/>
  <c r="G2415" i="1" s="1"/>
  <c r="B2412" i="1"/>
  <c r="W2415" i="1"/>
  <c r="K2417" i="1"/>
  <c r="E2416" i="1"/>
  <c r="X2413" i="1"/>
  <c r="U2416" i="1"/>
  <c r="J2418" i="1"/>
  <c r="I2419" i="1"/>
  <c r="A2470" i="1"/>
  <c r="Q2470" i="1" s="1"/>
  <c r="R2470" i="1" s="1"/>
  <c r="S2470" i="1" s="1"/>
  <c r="H2469" i="1"/>
  <c r="C2469" i="1"/>
  <c r="Z2469" i="1"/>
  <c r="M2415" i="1" l="1"/>
  <c r="N2415" i="1" s="1"/>
  <c r="L2415" i="1"/>
  <c r="F2415" i="1"/>
  <c r="D2416" i="1"/>
  <c r="L2416" i="1" s="1"/>
  <c r="E2417" i="1"/>
  <c r="U2417" i="1"/>
  <c r="W2416" i="1"/>
  <c r="K2418" i="1"/>
  <c r="P2414" i="1"/>
  <c r="B2413" i="1"/>
  <c r="A2471" i="1"/>
  <c r="Q2471" i="1" s="1"/>
  <c r="R2471" i="1" s="1"/>
  <c r="S2471" i="1" s="1"/>
  <c r="H2470" i="1"/>
  <c r="J2419" i="1"/>
  <c r="I2420" i="1"/>
  <c r="C2470" i="1"/>
  <c r="Z2470" i="1"/>
  <c r="M2416" i="1" l="1"/>
  <c r="M2417" i="1" s="1"/>
  <c r="O2415" i="1"/>
  <c r="P2415" i="1" s="1"/>
  <c r="G2416" i="1"/>
  <c r="D2417" i="1"/>
  <c r="L2417" i="1" s="1"/>
  <c r="F2416" i="1"/>
  <c r="K2419" i="1"/>
  <c r="E2418" i="1"/>
  <c r="W2417" i="1"/>
  <c r="U2418" i="1"/>
  <c r="X2414" i="1"/>
  <c r="N2416" i="1"/>
  <c r="O2416" i="1" s="1"/>
  <c r="J2420" i="1"/>
  <c r="I2421" i="1"/>
  <c r="Z2471" i="1"/>
  <c r="C2471" i="1"/>
  <c r="A2472" i="1"/>
  <c r="Q2472" i="1" s="1"/>
  <c r="R2472" i="1" s="1"/>
  <c r="S2472" i="1" s="1"/>
  <c r="H2471" i="1"/>
  <c r="F2417" i="1" l="1"/>
  <c r="E2419" i="1"/>
  <c r="K2420" i="1"/>
  <c r="D2418" i="1"/>
  <c r="U2419" i="1"/>
  <c r="G2417" i="1"/>
  <c r="P2416" i="1"/>
  <c r="B2414" i="1"/>
  <c r="W2418" i="1"/>
  <c r="X2415" i="1"/>
  <c r="N2417" i="1"/>
  <c r="O2417" i="1" s="1"/>
  <c r="M2418" i="1"/>
  <c r="Z2472" i="1"/>
  <c r="C2472" i="1"/>
  <c r="A2473" i="1"/>
  <c r="Q2473" i="1" s="1"/>
  <c r="R2473" i="1" s="1"/>
  <c r="S2473" i="1" s="1"/>
  <c r="H2472" i="1"/>
  <c r="J2421" i="1"/>
  <c r="I2422" i="1"/>
  <c r="D2419" i="1" l="1"/>
  <c r="G2419" i="1" s="1"/>
  <c r="F2418" i="1"/>
  <c r="L2418" i="1"/>
  <c r="G2418" i="1"/>
  <c r="E2420" i="1"/>
  <c r="W2419" i="1"/>
  <c r="U2420" i="1"/>
  <c r="K2421" i="1"/>
  <c r="P2417" i="1"/>
  <c r="B2415" i="1"/>
  <c r="X2416" i="1"/>
  <c r="N2418" i="1"/>
  <c r="M2419" i="1"/>
  <c r="J2422" i="1"/>
  <c r="I2423" i="1"/>
  <c r="Z2473" i="1"/>
  <c r="C2473" i="1"/>
  <c r="A2474" i="1"/>
  <c r="Q2474" i="1" s="1"/>
  <c r="R2474" i="1" s="1"/>
  <c r="S2474" i="1" s="1"/>
  <c r="H2473" i="1"/>
  <c r="L2419" i="1" l="1"/>
  <c r="F2419" i="1"/>
  <c r="O2418" i="1"/>
  <c r="P2418" i="1" s="1"/>
  <c r="D2420" i="1"/>
  <c r="E2421" i="1"/>
  <c r="W2420" i="1"/>
  <c r="U2421" i="1"/>
  <c r="K2422" i="1"/>
  <c r="B2416" i="1"/>
  <c r="X2417" i="1"/>
  <c r="N2419" i="1"/>
  <c r="M2420" i="1"/>
  <c r="Z2474" i="1"/>
  <c r="C2474" i="1"/>
  <c r="H2474" i="1"/>
  <c r="A2475" i="1"/>
  <c r="Q2475" i="1" s="1"/>
  <c r="R2475" i="1" s="1"/>
  <c r="S2475" i="1" s="1"/>
  <c r="J2423" i="1"/>
  <c r="I2424" i="1"/>
  <c r="O2419" i="1" l="1"/>
  <c r="P2419" i="1" s="1"/>
  <c r="G2420" i="1"/>
  <c r="F2420" i="1"/>
  <c r="L2420" i="1"/>
  <c r="E2422" i="1"/>
  <c r="K2423" i="1"/>
  <c r="W2421" i="1"/>
  <c r="U2422" i="1"/>
  <c r="D2421" i="1"/>
  <c r="B2417" i="1"/>
  <c r="X2418" i="1"/>
  <c r="N2420" i="1"/>
  <c r="M2421" i="1"/>
  <c r="J2424" i="1"/>
  <c r="I2425" i="1"/>
  <c r="Z2475" i="1"/>
  <c r="C2475" i="1"/>
  <c r="A2476" i="1"/>
  <c r="Q2476" i="1" s="1"/>
  <c r="R2476" i="1" s="1"/>
  <c r="S2476" i="1" s="1"/>
  <c r="H2475" i="1"/>
  <c r="U2423" i="1" l="1"/>
  <c r="W2423" i="1" s="1"/>
  <c r="O2420" i="1"/>
  <c r="P2420" i="1" s="1"/>
  <c r="X2419" i="1"/>
  <c r="W2422" i="1"/>
  <c r="G2421" i="1"/>
  <c r="L2421" i="1"/>
  <c r="F2421" i="1"/>
  <c r="K2424" i="1"/>
  <c r="E2423" i="1"/>
  <c r="D2422" i="1"/>
  <c r="B2418" i="1"/>
  <c r="N2421" i="1"/>
  <c r="M2422" i="1"/>
  <c r="Z2476" i="1"/>
  <c r="C2476" i="1"/>
  <c r="A2477" i="1"/>
  <c r="Q2477" i="1" s="1"/>
  <c r="R2477" i="1" s="1"/>
  <c r="S2477" i="1" s="1"/>
  <c r="H2476" i="1"/>
  <c r="J2425" i="1"/>
  <c r="I2426" i="1"/>
  <c r="E2424" i="1" l="1"/>
  <c r="X2420" i="1"/>
  <c r="F2422" i="1"/>
  <c r="G2422" i="1"/>
  <c r="L2422" i="1"/>
  <c r="K2425" i="1"/>
  <c r="B2419" i="1"/>
  <c r="O2421" i="1"/>
  <c r="U2424" i="1"/>
  <c r="D2423" i="1"/>
  <c r="N2422" i="1"/>
  <c r="M2423" i="1"/>
  <c r="M2424" i="1" s="1"/>
  <c r="M2425" i="1" s="1"/>
  <c r="M2426" i="1" s="1"/>
  <c r="C2477" i="1"/>
  <c r="Z2477" i="1"/>
  <c r="J2426" i="1"/>
  <c r="I2427" i="1"/>
  <c r="A2478" i="1"/>
  <c r="Q2478" i="1" s="1"/>
  <c r="R2478" i="1" s="1"/>
  <c r="S2478" i="1" s="1"/>
  <c r="H2477" i="1"/>
  <c r="U2425" i="1" l="1"/>
  <c r="W2425" i="1" s="1"/>
  <c r="W2424" i="1"/>
  <c r="K2426" i="1"/>
  <c r="P2421" i="1"/>
  <c r="B2420" i="1"/>
  <c r="G2423" i="1"/>
  <c r="F2423" i="1"/>
  <c r="L2423" i="1"/>
  <c r="E2425" i="1"/>
  <c r="D2424" i="1"/>
  <c r="O2422" i="1"/>
  <c r="N2423" i="1"/>
  <c r="Z2478" i="1"/>
  <c r="C2478" i="1"/>
  <c r="H2478" i="1"/>
  <c r="A2479" i="1"/>
  <c r="Q2479" i="1" s="1"/>
  <c r="R2479" i="1" s="1"/>
  <c r="S2479" i="1" s="1"/>
  <c r="J2427" i="1"/>
  <c r="M2427" i="1"/>
  <c r="I2428" i="1"/>
  <c r="U2426" i="1" l="1"/>
  <c r="W2426" i="1" s="1"/>
  <c r="P2422" i="1"/>
  <c r="D2425" i="1"/>
  <c r="G2425" i="1" s="1"/>
  <c r="X2421" i="1"/>
  <c r="E2426" i="1"/>
  <c r="K2427" i="1"/>
  <c r="F2424" i="1"/>
  <c r="L2424" i="1"/>
  <c r="G2424" i="1"/>
  <c r="O2423" i="1"/>
  <c r="N2424" i="1"/>
  <c r="Z2479" i="1"/>
  <c r="C2479" i="1"/>
  <c r="A2480" i="1"/>
  <c r="Q2480" i="1" s="1"/>
  <c r="R2480" i="1" s="1"/>
  <c r="S2480" i="1" s="1"/>
  <c r="H2479" i="1"/>
  <c r="J2428" i="1"/>
  <c r="M2428" i="1"/>
  <c r="I2429" i="1"/>
  <c r="B2421" i="1" l="1"/>
  <c r="F2425" i="1"/>
  <c r="E2427" i="1"/>
  <c r="L2425" i="1"/>
  <c r="X2422" i="1"/>
  <c r="K2428" i="1"/>
  <c r="P2423" i="1"/>
  <c r="U2427" i="1"/>
  <c r="D2426" i="1"/>
  <c r="N2425" i="1"/>
  <c r="O2424" i="1"/>
  <c r="Z2480" i="1"/>
  <c r="C2480" i="1"/>
  <c r="J2429" i="1"/>
  <c r="M2429" i="1"/>
  <c r="I2430" i="1"/>
  <c r="A2481" i="1"/>
  <c r="Q2481" i="1" s="1"/>
  <c r="R2481" i="1" s="1"/>
  <c r="S2481" i="1" s="1"/>
  <c r="H2480" i="1"/>
  <c r="G2426" i="1" l="1"/>
  <c r="F2426" i="1"/>
  <c r="L2426" i="1"/>
  <c r="B2422" i="1"/>
  <c r="W2427" i="1"/>
  <c r="D2427" i="1"/>
  <c r="P2424" i="1"/>
  <c r="E2428" i="1"/>
  <c r="X2423" i="1"/>
  <c r="K2429" i="1"/>
  <c r="U2428" i="1"/>
  <c r="O2425" i="1"/>
  <c r="N2426" i="1"/>
  <c r="C2481" i="1"/>
  <c r="Z2481" i="1"/>
  <c r="A2482" i="1"/>
  <c r="Q2482" i="1" s="1"/>
  <c r="R2482" i="1" s="1"/>
  <c r="S2482" i="1" s="1"/>
  <c r="H2481" i="1"/>
  <c r="M2430" i="1"/>
  <c r="J2430" i="1"/>
  <c r="I2431" i="1"/>
  <c r="U2429" i="1" l="1"/>
  <c r="W2429" i="1" s="1"/>
  <c r="P2425" i="1"/>
  <c r="D2428" i="1"/>
  <c r="B2423" i="1"/>
  <c r="K2430" i="1"/>
  <c r="W2428" i="1"/>
  <c r="X2424" i="1"/>
  <c r="F2427" i="1"/>
  <c r="L2427" i="1"/>
  <c r="G2427" i="1"/>
  <c r="E2429" i="1"/>
  <c r="N2427" i="1"/>
  <c r="O2426" i="1"/>
  <c r="H2482" i="1"/>
  <c r="A2483" i="1"/>
  <c r="Q2483" i="1" s="1"/>
  <c r="R2483" i="1" s="1"/>
  <c r="S2483" i="1" s="1"/>
  <c r="J2431" i="1"/>
  <c r="M2431" i="1"/>
  <c r="I2432" i="1"/>
  <c r="Z2482" i="1"/>
  <c r="C2482" i="1"/>
  <c r="U2430" i="1" l="1"/>
  <c r="W2430" i="1" s="1"/>
  <c r="K2431" i="1"/>
  <c r="F2428" i="1"/>
  <c r="L2428" i="1"/>
  <c r="G2428" i="1"/>
  <c r="B2424" i="1"/>
  <c r="D2429" i="1"/>
  <c r="X2425" i="1"/>
  <c r="P2426" i="1"/>
  <c r="E2430" i="1"/>
  <c r="O2427" i="1"/>
  <c r="N2428" i="1"/>
  <c r="J2432" i="1"/>
  <c r="M2432" i="1"/>
  <c r="I2433" i="1"/>
  <c r="A2484" i="1"/>
  <c r="Q2484" i="1" s="1"/>
  <c r="R2484" i="1" s="1"/>
  <c r="S2484" i="1" s="1"/>
  <c r="H2483" i="1"/>
  <c r="Z2483" i="1"/>
  <c r="C2483" i="1"/>
  <c r="X2426" i="1" l="1"/>
  <c r="B2425" i="1"/>
  <c r="G2429" i="1"/>
  <c r="F2429" i="1"/>
  <c r="L2429" i="1"/>
  <c r="E2431" i="1"/>
  <c r="P2427" i="1"/>
  <c r="U2431" i="1"/>
  <c r="K2432" i="1"/>
  <c r="U2432" i="1" s="1"/>
  <c r="D2430" i="1"/>
  <c r="N2429" i="1"/>
  <c r="O2428" i="1"/>
  <c r="Z2484" i="1"/>
  <c r="C2484" i="1"/>
  <c r="A2485" i="1"/>
  <c r="Q2485" i="1" s="1"/>
  <c r="R2485" i="1" s="1"/>
  <c r="S2485" i="1" s="1"/>
  <c r="H2484" i="1"/>
  <c r="J2433" i="1"/>
  <c r="M2433" i="1"/>
  <c r="I2434" i="1"/>
  <c r="W2432" i="1" l="1"/>
  <c r="W2431" i="1"/>
  <c r="P2428" i="1"/>
  <c r="X2427" i="1"/>
  <c r="E2432" i="1"/>
  <c r="K2433" i="1"/>
  <c r="F2430" i="1"/>
  <c r="L2430" i="1"/>
  <c r="G2430" i="1"/>
  <c r="D2431" i="1"/>
  <c r="B2426" i="1"/>
  <c r="N2430" i="1"/>
  <c r="O2429" i="1"/>
  <c r="C2485" i="1"/>
  <c r="Z2485" i="1"/>
  <c r="A2486" i="1"/>
  <c r="Q2486" i="1" s="1"/>
  <c r="R2486" i="1" s="1"/>
  <c r="S2486" i="1" s="1"/>
  <c r="H2485" i="1"/>
  <c r="M2434" i="1"/>
  <c r="J2434" i="1"/>
  <c r="I2435" i="1"/>
  <c r="B2427" i="1" l="1"/>
  <c r="K2434" i="1"/>
  <c r="U2434" i="1" s="1"/>
  <c r="X2428" i="1"/>
  <c r="E2433" i="1"/>
  <c r="P2429" i="1"/>
  <c r="L2431" i="1"/>
  <c r="F2431" i="1"/>
  <c r="G2431" i="1"/>
  <c r="U2433" i="1"/>
  <c r="D2432" i="1"/>
  <c r="N2431" i="1"/>
  <c r="O2430" i="1"/>
  <c r="Z2486" i="1"/>
  <c r="C2486" i="1"/>
  <c r="J2435" i="1"/>
  <c r="M2435" i="1"/>
  <c r="I2436" i="1"/>
  <c r="H2486" i="1"/>
  <c r="A2487" i="1"/>
  <c r="Q2487" i="1" s="1"/>
  <c r="R2487" i="1" s="1"/>
  <c r="S2487" i="1" s="1"/>
  <c r="W2434" i="1" l="1"/>
  <c r="P2430" i="1"/>
  <c r="W2433" i="1"/>
  <c r="D2433" i="1"/>
  <c r="G2433" i="1" s="1"/>
  <c r="B2428" i="1"/>
  <c r="E2434" i="1"/>
  <c r="K2435" i="1"/>
  <c r="L2432" i="1"/>
  <c r="G2432" i="1"/>
  <c r="F2432" i="1"/>
  <c r="X2429" i="1"/>
  <c r="O2431" i="1"/>
  <c r="N2432" i="1"/>
  <c r="H2487" i="1"/>
  <c r="A2488" i="1"/>
  <c r="Z2487" i="1"/>
  <c r="C2487" i="1"/>
  <c r="J2436" i="1"/>
  <c r="M2436" i="1"/>
  <c r="I2437" i="1"/>
  <c r="L2433" i="1" l="1"/>
  <c r="Q2488" i="1"/>
  <c r="R2488" i="1" s="1"/>
  <c r="S2488" i="1" s="1"/>
  <c r="F2433" i="1"/>
  <c r="E2435" i="1"/>
  <c r="U2435" i="1"/>
  <c r="D2434" i="1"/>
  <c r="X2430" i="1"/>
  <c r="B2429" i="1"/>
  <c r="P2431" i="1"/>
  <c r="K2436" i="1"/>
  <c r="N2433" i="1"/>
  <c r="O2432" i="1"/>
  <c r="J2437" i="1"/>
  <c r="M2437" i="1"/>
  <c r="I2438" i="1"/>
  <c r="Z2488" i="1"/>
  <c r="C2488" i="1"/>
  <c r="H2488" i="1"/>
  <c r="A2489" i="1"/>
  <c r="Q2489" i="1" s="1"/>
  <c r="R2489" i="1" s="1"/>
  <c r="S2489" i="1" s="1"/>
  <c r="B2430" i="1" l="1"/>
  <c r="F2434" i="1"/>
  <c r="L2434" i="1"/>
  <c r="G2434" i="1"/>
  <c r="K2437" i="1"/>
  <c r="E2436" i="1"/>
  <c r="W2435" i="1"/>
  <c r="X2431" i="1"/>
  <c r="D2435" i="1"/>
  <c r="U2436" i="1"/>
  <c r="P2432" i="1"/>
  <c r="N2434" i="1"/>
  <c r="O2433" i="1"/>
  <c r="Z2489" i="1"/>
  <c r="C2489" i="1"/>
  <c r="M2438" i="1"/>
  <c r="J2438" i="1"/>
  <c r="I2439" i="1"/>
  <c r="A2490" i="1"/>
  <c r="Q2490" i="1" s="1"/>
  <c r="R2490" i="1" s="1"/>
  <c r="S2490" i="1" s="1"/>
  <c r="H2489" i="1"/>
  <c r="F2435" i="1" l="1"/>
  <c r="G2435" i="1"/>
  <c r="L2435" i="1"/>
  <c r="E2437" i="1"/>
  <c r="B2431" i="1"/>
  <c r="U2437" i="1"/>
  <c r="W2437" i="1" s="1"/>
  <c r="X2432" i="1"/>
  <c r="W2436" i="1"/>
  <c r="D2436" i="1"/>
  <c r="P2433" i="1"/>
  <c r="N2435" i="1"/>
  <c r="O2434" i="1"/>
  <c r="Z2490" i="1"/>
  <c r="C2490" i="1"/>
  <c r="K2438" i="1"/>
  <c r="A2491" i="1"/>
  <c r="Q2491" i="1" s="1"/>
  <c r="R2491" i="1" s="1"/>
  <c r="S2491" i="1" s="1"/>
  <c r="H2490" i="1"/>
  <c r="J2439" i="1"/>
  <c r="M2439" i="1"/>
  <c r="I2440" i="1"/>
  <c r="D2437" i="1" l="1"/>
  <c r="B2432" i="1"/>
  <c r="E2438" i="1"/>
  <c r="F2436" i="1"/>
  <c r="G2436" i="1"/>
  <c r="L2436" i="1"/>
  <c r="P2434" i="1"/>
  <c r="X2433" i="1"/>
  <c r="O2435" i="1"/>
  <c r="N2436" i="1"/>
  <c r="U2438" i="1"/>
  <c r="C2491" i="1"/>
  <c r="Z2491" i="1"/>
  <c r="K2439" i="1"/>
  <c r="A2492" i="1"/>
  <c r="Q2492" i="1" s="1"/>
  <c r="R2492" i="1" s="1"/>
  <c r="S2492" i="1" s="1"/>
  <c r="H2491" i="1"/>
  <c r="J2440" i="1"/>
  <c r="M2440" i="1"/>
  <c r="I2441" i="1"/>
  <c r="D2438" i="1" l="1"/>
  <c r="L2438" i="1" s="1"/>
  <c r="E2439" i="1"/>
  <c r="G2437" i="1"/>
  <c r="F2437" i="1"/>
  <c r="L2437" i="1"/>
  <c r="O2436" i="1"/>
  <c r="N2437" i="1"/>
  <c r="B2433" i="1"/>
  <c r="P2435" i="1"/>
  <c r="X2434" i="1"/>
  <c r="U2439" i="1"/>
  <c r="M2441" i="1"/>
  <c r="J2441" i="1"/>
  <c r="I2442" i="1"/>
  <c r="Z2492" i="1"/>
  <c r="C2492" i="1"/>
  <c r="H2492" i="1"/>
  <c r="A2493" i="1"/>
  <c r="Q2493" i="1" s="1"/>
  <c r="R2493" i="1" s="1"/>
  <c r="S2493" i="1" s="1"/>
  <c r="W2438" i="1"/>
  <c r="K2440" i="1"/>
  <c r="E2440" i="1" l="1"/>
  <c r="F2438" i="1"/>
  <c r="D2439" i="1"/>
  <c r="G2438" i="1"/>
  <c r="B2434" i="1"/>
  <c r="X2435" i="1"/>
  <c r="O2437" i="1"/>
  <c r="N2438" i="1"/>
  <c r="P2436" i="1"/>
  <c r="Z2493" i="1"/>
  <c r="C2493" i="1"/>
  <c r="A2494" i="1"/>
  <c r="Q2494" i="1" s="1"/>
  <c r="R2494" i="1" s="1"/>
  <c r="S2494" i="1" s="1"/>
  <c r="H2493" i="1"/>
  <c r="M2442" i="1"/>
  <c r="J2442" i="1"/>
  <c r="I2443" i="1"/>
  <c r="U2440" i="1"/>
  <c r="W2439" i="1"/>
  <c r="K2441" i="1"/>
  <c r="D2440" i="1" l="1"/>
  <c r="G2440" i="1" s="1"/>
  <c r="G2439" i="1"/>
  <c r="L2439" i="1"/>
  <c r="E2441" i="1"/>
  <c r="F2439" i="1"/>
  <c r="B2435" i="1"/>
  <c r="N2439" i="1"/>
  <c r="O2438" i="1"/>
  <c r="P2437" i="1"/>
  <c r="X2436" i="1"/>
  <c r="K2442" i="1"/>
  <c r="W2440" i="1"/>
  <c r="Z2494" i="1"/>
  <c r="C2494" i="1"/>
  <c r="J2443" i="1"/>
  <c r="M2443" i="1"/>
  <c r="I2444" i="1"/>
  <c r="A2495" i="1"/>
  <c r="Q2495" i="1" s="1"/>
  <c r="R2495" i="1" s="1"/>
  <c r="S2495" i="1" s="1"/>
  <c r="H2494" i="1"/>
  <c r="U2441" i="1"/>
  <c r="L2440" i="1" l="1"/>
  <c r="D2441" i="1"/>
  <c r="G2441" i="1" s="1"/>
  <c r="E2442" i="1"/>
  <c r="F2440" i="1"/>
  <c r="X2437" i="1"/>
  <c r="B2436" i="1"/>
  <c r="P2438" i="1"/>
  <c r="N2440" i="1"/>
  <c r="O2439" i="1"/>
  <c r="J2444" i="1"/>
  <c r="M2444" i="1"/>
  <c r="I2445" i="1"/>
  <c r="W2441" i="1"/>
  <c r="K2443" i="1"/>
  <c r="C2495" i="1"/>
  <c r="Z2495" i="1"/>
  <c r="A2496" i="1"/>
  <c r="Q2496" i="1" s="1"/>
  <c r="R2496" i="1" s="1"/>
  <c r="S2496" i="1" s="1"/>
  <c r="H2495" i="1"/>
  <c r="U2442" i="1"/>
  <c r="L2441" i="1" l="1"/>
  <c r="D2442" i="1"/>
  <c r="G2442" i="1" s="1"/>
  <c r="F2441" i="1"/>
  <c r="E2443" i="1"/>
  <c r="B2437" i="1"/>
  <c r="P2439" i="1"/>
  <c r="N2441" i="1"/>
  <c r="O2440" i="1"/>
  <c r="X2438" i="1"/>
  <c r="W2442" i="1"/>
  <c r="M2445" i="1"/>
  <c r="J2445" i="1"/>
  <c r="I2446" i="1"/>
  <c r="U2443" i="1"/>
  <c r="K2444" i="1"/>
  <c r="Z2496" i="1"/>
  <c r="C2496" i="1"/>
  <c r="H2496" i="1"/>
  <c r="A2497" i="1"/>
  <c r="Q2497" i="1" s="1"/>
  <c r="R2497" i="1" s="1"/>
  <c r="S2497" i="1" s="1"/>
  <c r="L2442" i="1" l="1"/>
  <c r="F2442" i="1"/>
  <c r="E2444" i="1"/>
  <c r="D2443" i="1"/>
  <c r="B2438" i="1"/>
  <c r="N2442" i="1"/>
  <c r="O2441" i="1"/>
  <c r="X2439" i="1"/>
  <c r="P2440" i="1"/>
  <c r="Z2497" i="1"/>
  <c r="C2497" i="1"/>
  <c r="M2446" i="1"/>
  <c r="J2446" i="1"/>
  <c r="I2447" i="1"/>
  <c r="U2444" i="1"/>
  <c r="K2445" i="1"/>
  <c r="W2443" i="1"/>
  <c r="A2498" i="1"/>
  <c r="Q2498" i="1" s="1"/>
  <c r="R2498" i="1" s="1"/>
  <c r="S2498" i="1" s="1"/>
  <c r="H2497" i="1"/>
  <c r="G2443" i="1" l="1"/>
  <c r="D2444" i="1"/>
  <c r="L2444" i="1" s="1"/>
  <c r="E2445" i="1"/>
  <c r="F2443" i="1"/>
  <c r="L2443" i="1"/>
  <c r="B2439" i="1"/>
  <c r="X2440" i="1"/>
  <c r="P2441" i="1"/>
  <c r="N2443" i="1"/>
  <c r="O2442" i="1"/>
  <c r="A2499" i="1"/>
  <c r="Q2499" i="1" s="1"/>
  <c r="R2499" i="1" s="1"/>
  <c r="S2499" i="1" s="1"/>
  <c r="H2498" i="1"/>
  <c r="W2444" i="1"/>
  <c r="M2447" i="1"/>
  <c r="J2447" i="1"/>
  <c r="I2448" i="1"/>
  <c r="Z2498" i="1"/>
  <c r="C2498" i="1"/>
  <c r="K2446" i="1"/>
  <c r="U2445" i="1"/>
  <c r="F2444" i="1" l="1"/>
  <c r="G2444" i="1"/>
  <c r="E2446" i="1"/>
  <c r="D2445" i="1"/>
  <c r="B2440" i="1"/>
  <c r="P2442" i="1"/>
  <c r="N2444" i="1"/>
  <c r="O2443" i="1"/>
  <c r="X2441" i="1"/>
  <c r="M2448" i="1"/>
  <c r="J2448" i="1"/>
  <c r="I2449" i="1"/>
  <c r="K2447" i="1"/>
  <c r="U2446" i="1"/>
  <c r="W2445" i="1"/>
  <c r="Z2499" i="1"/>
  <c r="C2499" i="1"/>
  <c r="A2500" i="1"/>
  <c r="Q2500" i="1" s="1"/>
  <c r="R2500" i="1" s="1"/>
  <c r="S2500" i="1" s="1"/>
  <c r="H2499" i="1"/>
  <c r="E2447" i="1" l="1"/>
  <c r="F2445" i="1"/>
  <c r="L2445" i="1"/>
  <c r="D2446" i="1"/>
  <c r="G2445" i="1"/>
  <c r="B2441" i="1"/>
  <c r="P2443" i="1"/>
  <c r="N2445" i="1"/>
  <c r="O2444" i="1"/>
  <c r="X2442" i="1"/>
  <c r="H2500" i="1"/>
  <c r="A2501" i="1"/>
  <c r="Q2501" i="1" s="1"/>
  <c r="R2501" i="1" s="1"/>
  <c r="S2501" i="1" s="1"/>
  <c r="K2448" i="1"/>
  <c r="U2447" i="1"/>
  <c r="Z2500" i="1"/>
  <c r="C2500" i="1"/>
  <c r="W2446" i="1"/>
  <c r="J2449" i="1"/>
  <c r="I2450" i="1"/>
  <c r="E2448" i="1" l="1"/>
  <c r="F2446" i="1"/>
  <c r="D2447" i="1"/>
  <c r="G2447" i="1" s="1"/>
  <c r="G2446" i="1"/>
  <c r="L2446" i="1"/>
  <c r="P2444" i="1"/>
  <c r="N2446" i="1"/>
  <c r="O2445" i="1"/>
  <c r="B2442" i="1"/>
  <c r="X2443" i="1"/>
  <c r="J2450" i="1"/>
  <c r="I2451" i="1"/>
  <c r="W2447" i="1"/>
  <c r="Z2501" i="1"/>
  <c r="C2501" i="1"/>
  <c r="K2449" i="1"/>
  <c r="E2449" i="1" s="1"/>
  <c r="A2502" i="1"/>
  <c r="Q2502" i="1" s="1"/>
  <c r="R2502" i="1" s="1"/>
  <c r="S2502" i="1" s="1"/>
  <c r="H2501" i="1"/>
  <c r="U2448" i="1"/>
  <c r="D2448" i="1" l="1"/>
  <c r="G2448" i="1" s="1"/>
  <c r="L2447" i="1"/>
  <c r="F2447" i="1"/>
  <c r="P2445" i="1"/>
  <c r="D2449" i="1"/>
  <c r="L2449" i="1" s="1"/>
  <c r="B2443" i="1"/>
  <c r="N2447" i="1"/>
  <c r="O2446" i="1"/>
  <c r="X2444" i="1"/>
  <c r="U2449" i="1"/>
  <c r="J2451" i="1"/>
  <c r="I2452" i="1"/>
  <c r="A2503" i="1"/>
  <c r="Q2503" i="1" s="1"/>
  <c r="R2503" i="1" s="1"/>
  <c r="S2503" i="1" s="1"/>
  <c r="H2502" i="1"/>
  <c r="W2448" i="1"/>
  <c r="K2450" i="1"/>
  <c r="E2450" i="1" s="1"/>
  <c r="Z2502" i="1"/>
  <c r="C2502" i="1"/>
  <c r="L2448" i="1" l="1"/>
  <c r="M2449" i="1" s="1"/>
  <c r="M2450" i="1" s="1"/>
  <c r="M2451" i="1" s="1"/>
  <c r="M2452" i="1" s="1"/>
  <c r="F2448" i="1"/>
  <c r="D2450" i="1"/>
  <c r="G2450" i="1" s="1"/>
  <c r="B2444" i="1"/>
  <c r="N2448" i="1"/>
  <c r="O2447" i="1"/>
  <c r="F2449" i="1"/>
  <c r="X2445" i="1"/>
  <c r="P2446" i="1"/>
  <c r="G2449" i="1"/>
  <c r="C2503" i="1"/>
  <c r="Z2503" i="1"/>
  <c r="J2452" i="1"/>
  <c r="I2453" i="1"/>
  <c r="U2450" i="1"/>
  <c r="A2504" i="1"/>
  <c r="Q2504" i="1" s="1"/>
  <c r="R2504" i="1" s="1"/>
  <c r="S2504" i="1" s="1"/>
  <c r="H2503" i="1"/>
  <c r="W2449" i="1"/>
  <c r="K2451" i="1"/>
  <c r="E2451" i="1" s="1"/>
  <c r="O2448" i="1" l="1"/>
  <c r="P2448" i="1" s="1"/>
  <c r="X2448" i="1" s="1"/>
  <c r="L2450" i="1"/>
  <c r="N2449" i="1"/>
  <c r="N2450" i="1" s="1"/>
  <c r="N2451" i="1" s="1"/>
  <c r="N2452" i="1" s="1"/>
  <c r="B2445" i="1"/>
  <c r="D2451" i="1"/>
  <c r="G2451" i="1" s="1"/>
  <c r="P2447" i="1"/>
  <c r="F2450" i="1"/>
  <c r="X2446" i="1"/>
  <c r="K2452" i="1"/>
  <c r="E2452" i="1" s="1"/>
  <c r="W2450" i="1"/>
  <c r="Z2504" i="1"/>
  <c r="C2504" i="1"/>
  <c r="H2504" i="1"/>
  <c r="A2505" i="1"/>
  <c r="Q2505" i="1" s="1"/>
  <c r="R2505" i="1" s="1"/>
  <c r="S2505" i="1" s="1"/>
  <c r="J2453" i="1"/>
  <c r="M2453" i="1"/>
  <c r="I2454" i="1"/>
  <c r="U2451" i="1"/>
  <c r="L2451" i="1" l="1"/>
  <c r="O2451" i="1" s="1"/>
  <c r="P2451" i="1" s="1"/>
  <c r="O2449" i="1"/>
  <c r="P2449" i="1" s="1"/>
  <c r="O2450" i="1"/>
  <c r="P2450" i="1" s="1"/>
  <c r="B2446" i="1"/>
  <c r="D2452" i="1"/>
  <c r="G2452" i="1" s="1"/>
  <c r="X2447" i="1"/>
  <c r="F2451" i="1"/>
  <c r="N2453" i="1"/>
  <c r="K2453" i="1"/>
  <c r="E2453" i="1" s="1"/>
  <c r="A2506" i="1"/>
  <c r="Q2506" i="1" s="1"/>
  <c r="R2506" i="1" s="1"/>
  <c r="S2506" i="1" s="1"/>
  <c r="H2505" i="1"/>
  <c r="B2448" i="1"/>
  <c r="Z2505" i="1"/>
  <c r="C2505" i="1"/>
  <c r="W2451" i="1"/>
  <c r="J2454" i="1"/>
  <c r="M2454" i="1"/>
  <c r="I2455" i="1"/>
  <c r="U2452" i="1"/>
  <c r="L2452" i="1" l="1"/>
  <c r="O2452" i="1" s="1"/>
  <c r="P2452" i="1" s="1"/>
  <c r="X2449" i="1"/>
  <c r="X2450" i="1"/>
  <c r="N2454" i="1"/>
  <c r="B2447" i="1"/>
  <c r="D2453" i="1"/>
  <c r="G2453" i="1" s="1"/>
  <c r="F2452" i="1"/>
  <c r="K2454" i="1"/>
  <c r="E2454" i="1" s="1"/>
  <c r="Z2506" i="1"/>
  <c r="C2506" i="1"/>
  <c r="W2452" i="1"/>
  <c r="A2507" i="1"/>
  <c r="Q2507" i="1" s="1"/>
  <c r="R2507" i="1" s="1"/>
  <c r="S2507" i="1" s="1"/>
  <c r="H2506" i="1"/>
  <c r="X2451" i="1"/>
  <c r="M2455" i="1"/>
  <c r="J2455" i="1"/>
  <c r="I2456" i="1"/>
  <c r="U2453" i="1"/>
  <c r="N2455" i="1" l="1"/>
  <c r="N2456" i="1" s="1"/>
  <c r="B2449" i="1"/>
  <c r="L2453" i="1"/>
  <c r="O2453" i="1" s="1"/>
  <c r="P2453" i="1" s="1"/>
  <c r="B2450" i="1"/>
  <c r="D2454" i="1"/>
  <c r="G2454" i="1" s="1"/>
  <c r="F2453" i="1"/>
  <c r="M2456" i="1"/>
  <c r="J2456" i="1"/>
  <c r="I2457" i="1"/>
  <c r="A2508" i="1"/>
  <c r="Q2508" i="1" s="1"/>
  <c r="R2508" i="1" s="1"/>
  <c r="S2508" i="1" s="1"/>
  <c r="H2507" i="1"/>
  <c r="K2455" i="1"/>
  <c r="E2455" i="1" s="1"/>
  <c r="B2451" i="1"/>
  <c r="W2453" i="1"/>
  <c r="C2507" i="1"/>
  <c r="Z2507" i="1"/>
  <c r="X2452" i="1"/>
  <c r="U2454" i="1"/>
  <c r="L2454" i="1" l="1"/>
  <c r="O2454" i="1" s="1"/>
  <c r="P2454" i="1" s="1"/>
  <c r="D2455" i="1"/>
  <c r="G2455" i="1" s="1"/>
  <c r="F2454" i="1"/>
  <c r="B2452" i="1"/>
  <c r="W2454" i="1"/>
  <c r="X2453" i="1"/>
  <c r="J2457" i="1"/>
  <c r="M2457" i="1"/>
  <c r="N2457" i="1" s="1"/>
  <c r="I2458" i="1"/>
  <c r="U2455" i="1"/>
  <c r="K2456" i="1"/>
  <c r="E2456" i="1" s="1"/>
  <c r="Z2508" i="1"/>
  <c r="C2508" i="1"/>
  <c r="H2508" i="1"/>
  <c r="A2509" i="1"/>
  <c r="Q2509" i="1" s="1"/>
  <c r="R2509" i="1" s="1"/>
  <c r="S2509" i="1" s="1"/>
  <c r="L2455" i="1" l="1"/>
  <c r="O2455" i="1" s="1"/>
  <c r="P2455" i="1" s="1"/>
  <c r="D2456" i="1"/>
  <c r="G2456" i="1" s="1"/>
  <c r="F2455" i="1"/>
  <c r="Z2509" i="1"/>
  <c r="C2509" i="1"/>
  <c r="X2454" i="1"/>
  <c r="J2458" i="1"/>
  <c r="M2458" i="1"/>
  <c r="N2458" i="1" s="1"/>
  <c r="I2459" i="1"/>
  <c r="U2456" i="1"/>
  <c r="K2457" i="1"/>
  <c r="E2457" i="1" s="1"/>
  <c r="W2455" i="1"/>
  <c r="A2510" i="1"/>
  <c r="Q2510" i="1" s="1"/>
  <c r="R2510" i="1" s="1"/>
  <c r="S2510" i="1" s="1"/>
  <c r="H2509" i="1"/>
  <c r="B2453" i="1"/>
  <c r="L2456" i="1" l="1"/>
  <c r="O2456" i="1" s="1"/>
  <c r="P2456" i="1" s="1"/>
  <c r="D2457" i="1"/>
  <c r="G2457" i="1" s="1"/>
  <c r="F2456" i="1"/>
  <c r="B2454" i="1"/>
  <c r="U2457" i="1"/>
  <c r="M2459" i="1"/>
  <c r="N2459" i="1" s="1"/>
  <c r="J2459" i="1"/>
  <c r="I2460" i="1"/>
  <c r="X2455" i="1"/>
  <c r="K2458" i="1"/>
  <c r="E2458" i="1" s="1"/>
  <c r="Z2510" i="1"/>
  <c r="C2510" i="1"/>
  <c r="W2456" i="1"/>
  <c r="A2511" i="1"/>
  <c r="Q2511" i="1" s="1"/>
  <c r="R2511" i="1" s="1"/>
  <c r="S2511" i="1" s="1"/>
  <c r="H2510" i="1"/>
  <c r="L2457" i="1" l="1"/>
  <c r="O2457" i="1" s="1"/>
  <c r="P2457" i="1" s="1"/>
  <c r="D2458" i="1"/>
  <c r="G2458" i="1" s="1"/>
  <c r="F2457" i="1"/>
  <c r="A2512" i="1"/>
  <c r="Q2512" i="1" s="1"/>
  <c r="R2512" i="1" s="1"/>
  <c r="S2512" i="1" s="1"/>
  <c r="H2511" i="1"/>
  <c r="X2456" i="1"/>
  <c r="C2511" i="1"/>
  <c r="Z2511" i="1"/>
  <c r="M2460" i="1"/>
  <c r="N2460" i="1" s="1"/>
  <c r="J2460" i="1"/>
  <c r="I2461" i="1"/>
  <c r="U2458" i="1"/>
  <c r="B2455" i="1"/>
  <c r="W2457" i="1"/>
  <c r="K2459" i="1"/>
  <c r="E2459" i="1" s="1"/>
  <c r="L2458" i="1" l="1"/>
  <c r="O2458" i="1" s="1"/>
  <c r="P2458" i="1" s="1"/>
  <c r="D2459" i="1"/>
  <c r="G2459" i="1" s="1"/>
  <c r="F2458" i="1"/>
  <c r="W2458" i="1"/>
  <c r="X2457" i="1"/>
  <c r="J2461" i="1"/>
  <c r="M2461" i="1"/>
  <c r="N2461" i="1" s="1"/>
  <c r="I2462" i="1"/>
  <c r="B2456" i="1"/>
  <c r="U2459" i="1"/>
  <c r="Z2512" i="1"/>
  <c r="C2512" i="1"/>
  <c r="K2460" i="1"/>
  <c r="E2460" i="1" s="1"/>
  <c r="H2512" i="1"/>
  <c r="A2513" i="1"/>
  <c r="Q2513" i="1" s="1"/>
  <c r="R2513" i="1" s="1"/>
  <c r="S2513" i="1" s="1"/>
  <c r="L2459" i="1" l="1"/>
  <c r="O2459" i="1" s="1"/>
  <c r="D2460" i="1"/>
  <c r="G2460" i="1" s="1"/>
  <c r="F2459" i="1"/>
  <c r="U2460" i="1"/>
  <c r="W2459" i="1"/>
  <c r="J2462" i="1"/>
  <c r="M2462" i="1"/>
  <c r="N2462" i="1" s="1"/>
  <c r="I2463" i="1"/>
  <c r="Z2513" i="1"/>
  <c r="C2513" i="1"/>
  <c r="K2461" i="1"/>
  <c r="E2461" i="1" s="1"/>
  <c r="A2514" i="1"/>
  <c r="Q2514" i="1" s="1"/>
  <c r="R2514" i="1" s="1"/>
  <c r="S2514" i="1" s="1"/>
  <c r="H2513" i="1"/>
  <c r="B2457" i="1"/>
  <c r="X2458" i="1"/>
  <c r="L2460" i="1" l="1"/>
  <c r="O2460" i="1" s="1"/>
  <c r="P2460" i="1" s="1"/>
  <c r="P2459" i="1"/>
  <c r="D2461" i="1"/>
  <c r="G2461" i="1" s="1"/>
  <c r="F2460" i="1"/>
  <c r="K2462" i="1"/>
  <c r="E2462" i="1" s="1"/>
  <c r="A2515" i="1"/>
  <c r="Q2515" i="1" s="1"/>
  <c r="R2515" i="1" s="1"/>
  <c r="S2515" i="1" s="1"/>
  <c r="H2514" i="1"/>
  <c r="B2458" i="1"/>
  <c r="U2461" i="1"/>
  <c r="M2463" i="1"/>
  <c r="N2463" i="1" s="1"/>
  <c r="J2463" i="1"/>
  <c r="I2464" i="1"/>
  <c r="W2460" i="1"/>
  <c r="Z2514" i="1"/>
  <c r="C2514" i="1"/>
  <c r="L2461" i="1" l="1"/>
  <c r="O2461" i="1" s="1"/>
  <c r="P2461" i="1" s="1"/>
  <c r="X2459" i="1"/>
  <c r="D2462" i="1"/>
  <c r="G2462" i="1" s="1"/>
  <c r="F2461" i="1"/>
  <c r="Z2515" i="1"/>
  <c r="C2515" i="1"/>
  <c r="X2460" i="1"/>
  <c r="M2464" i="1"/>
  <c r="J2464" i="1"/>
  <c r="N2464" i="1"/>
  <c r="I2465" i="1"/>
  <c r="A2516" i="1"/>
  <c r="Q2516" i="1" s="1"/>
  <c r="R2516" i="1" s="1"/>
  <c r="S2516" i="1" s="1"/>
  <c r="H2515" i="1"/>
  <c r="K2463" i="1"/>
  <c r="E2463" i="1" s="1"/>
  <c r="W2461" i="1"/>
  <c r="U2462" i="1"/>
  <c r="L2462" i="1" l="1"/>
  <c r="O2462" i="1" s="1"/>
  <c r="B2459" i="1"/>
  <c r="D2463" i="1"/>
  <c r="G2463" i="1" s="1"/>
  <c r="F2462" i="1"/>
  <c r="U2463" i="1"/>
  <c r="J2465" i="1"/>
  <c r="M2465" i="1"/>
  <c r="N2465" i="1" s="1"/>
  <c r="I2466" i="1"/>
  <c r="Z2516" i="1"/>
  <c r="C2516" i="1"/>
  <c r="W2462" i="1"/>
  <c r="X2461" i="1"/>
  <c r="K2464" i="1"/>
  <c r="E2464" i="1" s="1"/>
  <c r="H2516" i="1"/>
  <c r="A2517" i="1"/>
  <c r="Q2517" i="1" s="1"/>
  <c r="R2517" i="1" s="1"/>
  <c r="S2517" i="1" s="1"/>
  <c r="B2460" i="1"/>
  <c r="P2462" i="1" l="1"/>
  <c r="X2462" i="1" s="1"/>
  <c r="L2463" i="1"/>
  <c r="O2463" i="1" s="1"/>
  <c r="P2463" i="1" s="1"/>
  <c r="D2464" i="1"/>
  <c r="G2464" i="1" s="1"/>
  <c r="F2463" i="1"/>
  <c r="B2461" i="1"/>
  <c r="Z2517" i="1"/>
  <c r="C2517" i="1"/>
  <c r="A2518" i="1"/>
  <c r="Q2518" i="1" s="1"/>
  <c r="R2518" i="1" s="1"/>
  <c r="S2518" i="1" s="1"/>
  <c r="H2517" i="1"/>
  <c r="J2466" i="1"/>
  <c r="M2466" i="1"/>
  <c r="N2466" i="1" s="1"/>
  <c r="I2467" i="1"/>
  <c r="U2464" i="1"/>
  <c r="W2463" i="1"/>
  <c r="K2465" i="1"/>
  <c r="E2465" i="1" s="1"/>
  <c r="L2464" i="1" l="1"/>
  <c r="O2464" i="1" s="1"/>
  <c r="P2464" i="1" s="1"/>
  <c r="D2465" i="1"/>
  <c r="G2465" i="1" s="1"/>
  <c r="F2464" i="1"/>
  <c r="K2466" i="1"/>
  <c r="E2466" i="1" s="1"/>
  <c r="W2464" i="1"/>
  <c r="X2463" i="1"/>
  <c r="B2462" i="1"/>
  <c r="M2467" i="1"/>
  <c r="N2467" i="1" s="1"/>
  <c r="J2467" i="1"/>
  <c r="I2468" i="1"/>
  <c r="Z2518" i="1"/>
  <c r="C2518" i="1"/>
  <c r="U2465" i="1"/>
  <c r="A2519" i="1"/>
  <c r="Q2519" i="1" s="1"/>
  <c r="R2519" i="1" s="1"/>
  <c r="S2519" i="1" s="1"/>
  <c r="H2518" i="1"/>
  <c r="L2465" i="1" l="1"/>
  <c r="O2465" i="1" s="1"/>
  <c r="P2465" i="1" s="1"/>
  <c r="D2466" i="1"/>
  <c r="G2466" i="1" s="1"/>
  <c r="F2465" i="1"/>
  <c r="A2520" i="1"/>
  <c r="Q2520" i="1" s="1"/>
  <c r="R2520" i="1" s="1"/>
  <c r="S2520" i="1" s="1"/>
  <c r="H2519" i="1"/>
  <c r="M2468" i="1"/>
  <c r="N2468" i="1" s="1"/>
  <c r="J2468" i="1"/>
  <c r="I2469" i="1"/>
  <c r="K2467" i="1"/>
  <c r="E2467" i="1" s="1"/>
  <c r="B2463" i="1"/>
  <c r="W2465" i="1"/>
  <c r="C2519" i="1"/>
  <c r="Z2519" i="1"/>
  <c r="X2464" i="1"/>
  <c r="U2466" i="1"/>
  <c r="L2466" i="1" l="1"/>
  <c r="O2466" i="1" s="1"/>
  <c r="P2466" i="1" s="1"/>
  <c r="D2467" i="1"/>
  <c r="G2467" i="1" s="1"/>
  <c r="F2466" i="1"/>
  <c r="B2464" i="1"/>
  <c r="W2466" i="1"/>
  <c r="K2468" i="1"/>
  <c r="E2468" i="1" s="1"/>
  <c r="U2467" i="1"/>
  <c r="Z2520" i="1"/>
  <c r="C2520" i="1"/>
  <c r="X2465" i="1"/>
  <c r="J2469" i="1"/>
  <c r="M2469" i="1"/>
  <c r="N2469" i="1" s="1"/>
  <c r="I2470" i="1"/>
  <c r="H2520" i="1"/>
  <c r="A2521" i="1"/>
  <c r="Q2521" i="1" s="1"/>
  <c r="R2521" i="1" s="1"/>
  <c r="S2521" i="1" s="1"/>
  <c r="L2467" i="1" l="1"/>
  <c r="O2467" i="1" s="1"/>
  <c r="P2467" i="1" s="1"/>
  <c r="D2468" i="1"/>
  <c r="G2468" i="1" s="1"/>
  <c r="F2467" i="1"/>
  <c r="B2465" i="1"/>
  <c r="A2522" i="1"/>
  <c r="Q2522" i="1" s="1"/>
  <c r="R2522" i="1" s="1"/>
  <c r="S2522" i="1" s="1"/>
  <c r="H2521" i="1"/>
  <c r="X2466" i="1"/>
  <c r="U2468" i="1"/>
  <c r="J2470" i="1"/>
  <c r="M2470" i="1"/>
  <c r="N2470" i="1" s="1"/>
  <c r="I2471" i="1"/>
  <c r="Z2521" i="1"/>
  <c r="C2521" i="1"/>
  <c r="W2467" i="1"/>
  <c r="K2469" i="1"/>
  <c r="E2469" i="1" s="1"/>
  <c r="L2468" i="1" l="1"/>
  <c r="O2468" i="1" s="1"/>
  <c r="P2468" i="1" s="1"/>
  <c r="D2469" i="1"/>
  <c r="G2469" i="1" s="1"/>
  <c r="F2468" i="1"/>
  <c r="U2469" i="1"/>
  <c r="M2471" i="1"/>
  <c r="N2471" i="1"/>
  <c r="J2471" i="1"/>
  <c r="I2472" i="1"/>
  <c r="X2467" i="1"/>
  <c r="W2468" i="1"/>
  <c r="B2466" i="1"/>
  <c r="Z2522" i="1"/>
  <c r="C2522" i="1"/>
  <c r="K2470" i="1"/>
  <c r="E2470" i="1" s="1"/>
  <c r="A2523" i="1"/>
  <c r="Q2523" i="1" s="1"/>
  <c r="R2523" i="1" s="1"/>
  <c r="S2523" i="1" s="1"/>
  <c r="H2522" i="1"/>
  <c r="L2469" i="1" l="1"/>
  <c r="O2469" i="1" s="1"/>
  <c r="D2470" i="1"/>
  <c r="G2470" i="1" s="1"/>
  <c r="F2469" i="1"/>
  <c r="B2467" i="1"/>
  <c r="J2472" i="1"/>
  <c r="M2472" i="1"/>
  <c r="N2472" i="1" s="1"/>
  <c r="I2473" i="1"/>
  <c r="K2471" i="1"/>
  <c r="E2471" i="1" s="1"/>
  <c r="W2469" i="1"/>
  <c r="C2523" i="1"/>
  <c r="Z2523" i="1"/>
  <c r="U2470" i="1"/>
  <c r="A2524" i="1"/>
  <c r="Q2524" i="1" s="1"/>
  <c r="R2524" i="1" s="1"/>
  <c r="S2524" i="1" s="1"/>
  <c r="H2523" i="1"/>
  <c r="X2468" i="1"/>
  <c r="L2470" i="1" l="1"/>
  <c r="O2470" i="1" s="1"/>
  <c r="P2470" i="1" s="1"/>
  <c r="P2469" i="1"/>
  <c r="X2469" i="1" s="1"/>
  <c r="D2471" i="1"/>
  <c r="G2471" i="1" s="1"/>
  <c r="F2470" i="1"/>
  <c r="W2470" i="1"/>
  <c r="Z2524" i="1"/>
  <c r="C2524" i="1"/>
  <c r="J2473" i="1"/>
  <c r="M2473" i="1"/>
  <c r="N2473" i="1" s="1"/>
  <c r="I2474" i="1"/>
  <c r="B2468" i="1"/>
  <c r="H2524" i="1"/>
  <c r="A2525" i="1"/>
  <c r="Q2525" i="1" s="1"/>
  <c r="R2525" i="1" s="1"/>
  <c r="S2525" i="1" s="1"/>
  <c r="K2472" i="1"/>
  <c r="E2472" i="1" s="1"/>
  <c r="U2471" i="1"/>
  <c r="L2471" i="1" l="1"/>
  <c r="O2471" i="1" s="1"/>
  <c r="P2471" i="1" s="1"/>
  <c r="D2472" i="1"/>
  <c r="G2472" i="1" s="1"/>
  <c r="F2471" i="1"/>
  <c r="Z2525" i="1"/>
  <c r="C2525" i="1"/>
  <c r="W2471" i="1"/>
  <c r="A2526" i="1"/>
  <c r="Q2526" i="1" s="1"/>
  <c r="R2526" i="1" s="1"/>
  <c r="S2526" i="1" s="1"/>
  <c r="H2525" i="1"/>
  <c r="J2474" i="1"/>
  <c r="M2474" i="1"/>
  <c r="N2474" i="1" s="1"/>
  <c r="I2475" i="1"/>
  <c r="X2470" i="1"/>
  <c r="K2473" i="1"/>
  <c r="E2473" i="1" s="1"/>
  <c r="U2472" i="1"/>
  <c r="B2469" i="1"/>
  <c r="L2472" i="1" l="1"/>
  <c r="O2472" i="1" s="1"/>
  <c r="P2472" i="1" s="1"/>
  <c r="D2473" i="1"/>
  <c r="G2473" i="1" s="1"/>
  <c r="F2472" i="1"/>
  <c r="B2470" i="1"/>
  <c r="X2471" i="1"/>
  <c r="Z2526" i="1"/>
  <c r="C2526" i="1"/>
  <c r="U2473" i="1"/>
  <c r="M2475" i="1"/>
  <c r="N2475" i="1" s="1"/>
  <c r="J2475" i="1"/>
  <c r="I2476" i="1"/>
  <c r="A2527" i="1"/>
  <c r="Q2527" i="1" s="1"/>
  <c r="R2527" i="1" s="1"/>
  <c r="S2527" i="1" s="1"/>
  <c r="H2526" i="1"/>
  <c r="W2472" i="1"/>
  <c r="K2474" i="1"/>
  <c r="E2474" i="1" s="1"/>
  <c r="L2473" i="1" l="1"/>
  <c r="O2473" i="1" s="1"/>
  <c r="P2473" i="1" s="1"/>
  <c r="D2474" i="1"/>
  <c r="G2474" i="1" s="1"/>
  <c r="F2473" i="1"/>
  <c r="J2476" i="1"/>
  <c r="M2476" i="1"/>
  <c r="N2476" i="1" s="1"/>
  <c r="I2477" i="1"/>
  <c r="K2475" i="1"/>
  <c r="E2475" i="1" s="1"/>
  <c r="W2473" i="1"/>
  <c r="Z2527" i="1"/>
  <c r="C2527" i="1"/>
  <c r="B2471" i="1"/>
  <c r="U2474" i="1"/>
  <c r="X2472" i="1"/>
  <c r="A2528" i="1"/>
  <c r="Q2528" i="1" s="1"/>
  <c r="R2528" i="1" s="1"/>
  <c r="S2528" i="1" s="1"/>
  <c r="H2527" i="1"/>
  <c r="L2474" i="1" l="1"/>
  <c r="O2474" i="1" s="1"/>
  <c r="P2474" i="1" s="1"/>
  <c r="D2475" i="1"/>
  <c r="G2475" i="1" s="1"/>
  <c r="F2474" i="1"/>
  <c r="Z2528" i="1"/>
  <c r="C2528" i="1"/>
  <c r="J2477" i="1"/>
  <c r="I2478" i="1"/>
  <c r="W2474" i="1"/>
  <c r="X2473" i="1"/>
  <c r="K2476" i="1"/>
  <c r="E2476" i="1" s="1"/>
  <c r="U2475" i="1"/>
  <c r="A2529" i="1"/>
  <c r="Q2529" i="1" s="1"/>
  <c r="R2529" i="1" s="1"/>
  <c r="S2529" i="1" s="1"/>
  <c r="H2528" i="1"/>
  <c r="B2472" i="1"/>
  <c r="L2475" i="1" l="1"/>
  <c r="O2475" i="1" s="1"/>
  <c r="P2475" i="1" s="1"/>
  <c r="D2476" i="1"/>
  <c r="G2476" i="1" s="1"/>
  <c r="F2475" i="1"/>
  <c r="B2473" i="1"/>
  <c r="W2475" i="1"/>
  <c r="Z2529" i="1"/>
  <c r="C2529" i="1"/>
  <c r="J2478" i="1"/>
  <c r="I2479" i="1"/>
  <c r="H2529" i="1"/>
  <c r="A2530" i="1"/>
  <c r="Q2530" i="1" s="1"/>
  <c r="R2530" i="1" s="1"/>
  <c r="S2530" i="1" s="1"/>
  <c r="U2476" i="1"/>
  <c r="K2477" i="1"/>
  <c r="E2477" i="1" s="1"/>
  <c r="X2474" i="1"/>
  <c r="L2476" i="1" l="1"/>
  <c r="O2476" i="1" s="1"/>
  <c r="D2477" i="1"/>
  <c r="G2477" i="1" s="1"/>
  <c r="F2476" i="1"/>
  <c r="U2477" i="1"/>
  <c r="A2531" i="1"/>
  <c r="Q2531" i="1" s="1"/>
  <c r="R2531" i="1" s="1"/>
  <c r="S2531" i="1" s="1"/>
  <c r="H2530" i="1"/>
  <c r="B2474" i="1"/>
  <c r="J2479" i="1"/>
  <c r="I2480" i="1"/>
  <c r="C2530" i="1"/>
  <c r="Z2530" i="1"/>
  <c r="W2476" i="1"/>
  <c r="K2478" i="1"/>
  <c r="E2478" i="1" s="1"/>
  <c r="X2475" i="1"/>
  <c r="M2477" i="1" l="1"/>
  <c r="M2478" i="1" s="1"/>
  <c r="M2479" i="1" s="1"/>
  <c r="M2480" i="1" s="1"/>
  <c r="L2477" i="1"/>
  <c r="D2478" i="1"/>
  <c r="G2478" i="1" s="1"/>
  <c r="F2477" i="1"/>
  <c r="U2478" i="1"/>
  <c r="J2480" i="1"/>
  <c r="I2481" i="1"/>
  <c r="H2531" i="1"/>
  <c r="A2532" i="1"/>
  <c r="Q2532" i="1" s="1"/>
  <c r="R2532" i="1" s="1"/>
  <c r="S2532" i="1" s="1"/>
  <c r="B2475" i="1"/>
  <c r="K2479" i="1"/>
  <c r="E2479" i="1" s="1"/>
  <c r="P2476" i="1"/>
  <c r="W2477" i="1"/>
  <c r="Z2531" i="1"/>
  <c r="C2531" i="1"/>
  <c r="L2478" i="1" l="1"/>
  <c r="N2477" i="1"/>
  <c r="O2477" i="1" s="1"/>
  <c r="D2479" i="1"/>
  <c r="G2479" i="1" s="1"/>
  <c r="F2478" i="1"/>
  <c r="U2479" i="1"/>
  <c r="A2533" i="1"/>
  <c r="Q2533" i="1" s="1"/>
  <c r="R2533" i="1" s="1"/>
  <c r="S2533" i="1" s="1"/>
  <c r="H2532" i="1"/>
  <c r="X2476" i="1"/>
  <c r="J2481" i="1"/>
  <c r="M2481" i="1"/>
  <c r="I2482" i="1"/>
  <c r="C2532" i="1"/>
  <c r="Z2532" i="1"/>
  <c r="K2480" i="1"/>
  <c r="E2480" i="1" s="1"/>
  <c r="W2478" i="1"/>
  <c r="N2478" i="1" l="1"/>
  <c r="N2479" i="1" s="1"/>
  <c r="N2480" i="1" s="1"/>
  <c r="N2481" i="1" s="1"/>
  <c r="N2482" i="1" s="1"/>
  <c r="P2477" i="1"/>
  <c r="X2477" i="1" s="1"/>
  <c r="L2479" i="1"/>
  <c r="D2480" i="1"/>
  <c r="G2480" i="1" s="1"/>
  <c r="F2479" i="1"/>
  <c r="B2476" i="1"/>
  <c r="U2480" i="1"/>
  <c r="H2533" i="1"/>
  <c r="A2534" i="1"/>
  <c r="Q2534" i="1" s="1"/>
  <c r="R2534" i="1" s="1"/>
  <c r="S2534" i="1" s="1"/>
  <c r="J2482" i="1"/>
  <c r="M2482" i="1"/>
  <c r="I2483" i="1"/>
  <c r="W2479" i="1"/>
  <c r="K2481" i="1"/>
  <c r="E2481" i="1" s="1"/>
  <c r="Z2533" i="1"/>
  <c r="C2533" i="1"/>
  <c r="O2478" i="1" l="1"/>
  <c r="P2478" i="1" s="1"/>
  <c r="X2478" i="1" s="1"/>
  <c r="O2479" i="1"/>
  <c r="P2479" i="1" s="1"/>
  <c r="L2480" i="1"/>
  <c r="O2480" i="1" s="1"/>
  <c r="P2480" i="1" s="1"/>
  <c r="D2481" i="1"/>
  <c r="G2481" i="1" s="1"/>
  <c r="F2480" i="1"/>
  <c r="B2477" i="1"/>
  <c r="K2482" i="1"/>
  <c r="E2482" i="1" s="1"/>
  <c r="C2534" i="1"/>
  <c r="Z2534" i="1"/>
  <c r="W2480" i="1"/>
  <c r="U2481" i="1"/>
  <c r="M2483" i="1"/>
  <c r="N2483" i="1" s="1"/>
  <c r="J2483" i="1"/>
  <c r="I2484" i="1"/>
  <c r="A2535" i="1"/>
  <c r="Q2535" i="1" s="1"/>
  <c r="R2535" i="1" s="1"/>
  <c r="S2535" i="1" s="1"/>
  <c r="H2534" i="1"/>
  <c r="L2481" i="1" l="1"/>
  <c r="O2481" i="1" s="1"/>
  <c r="P2481" i="1" s="1"/>
  <c r="D2482" i="1"/>
  <c r="G2482" i="1" s="1"/>
  <c r="F2481" i="1"/>
  <c r="B2478" i="1"/>
  <c r="K2483" i="1"/>
  <c r="E2483" i="1" s="1"/>
  <c r="X2479" i="1"/>
  <c r="X2480" i="1"/>
  <c r="H2535" i="1"/>
  <c r="A2536" i="1"/>
  <c r="Q2536" i="1" s="1"/>
  <c r="R2536" i="1" s="1"/>
  <c r="S2536" i="1" s="1"/>
  <c r="W2481" i="1"/>
  <c r="J2484" i="1"/>
  <c r="M2484" i="1"/>
  <c r="N2484" i="1" s="1"/>
  <c r="I2485" i="1"/>
  <c r="U2482" i="1"/>
  <c r="Z2535" i="1"/>
  <c r="C2535" i="1"/>
  <c r="L2482" i="1" l="1"/>
  <c r="O2482" i="1" s="1"/>
  <c r="P2482" i="1" s="1"/>
  <c r="D2483" i="1"/>
  <c r="G2483" i="1" s="1"/>
  <c r="F2482" i="1"/>
  <c r="C2536" i="1"/>
  <c r="Z2536" i="1"/>
  <c r="A2537" i="1"/>
  <c r="Q2537" i="1" s="1"/>
  <c r="R2537" i="1" s="1"/>
  <c r="S2537" i="1" s="1"/>
  <c r="H2536" i="1"/>
  <c r="B2480" i="1"/>
  <c r="B2479" i="1"/>
  <c r="K2484" i="1"/>
  <c r="E2484" i="1" s="1"/>
  <c r="J2485" i="1"/>
  <c r="M2485" i="1"/>
  <c r="N2485" i="1" s="1"/>
  <c r="I2486" i="1"/>
  <c r="W2482" i="1"/>
  <c r="X2481" i="1"/>
  <c r="U2483" i="1"/>
  <c r="L2483" i="1" l="1"/>
  <c r="O2483" i="1" s="1"/>
  <c r="P2483" i="1" s="1"/>
  <c r="D2484" i="1"/>
  <c r="G2484" i="1" s="1"/>
  <c r="F2483" i="1"/>
  <c r="B2481" i="1"/>
  <c r="J2486" i="1"/>
  <c r="M2486" i="1"/>
  <c r="N2486" i="1" s="1"/>
  <c r="I2487" i="1"/>
  <c r="W2483" i="1"/>
  <c r="X2482" i="1"/>
  <c r="Z2537" i="1"/>
  <c r="C2537" i="1"/>
  <c r="K2485" i="1"/>
  <c r="E2485" i="1" s="1"/>
  <c r="H2537" i="1"/>
  <c r="A2538" i="1"/>
  <c r="Q2538" i="1" s="1"/>
  <c r="R2538" i="1" s="1"/>
  <c r="S2538" i="1" s="1"/>
  <c r="U2484" i="1"/>
  <c r="L2484" i="1" l="1"/>
  <c r="O2484" i="1" s="1"/>
  <c r="P2484" i="1" s="1"/>
  <c r="D2485" i="1"/>
  <c r="G2485" i="1" s="1"/>
  <c r="F2484" i="1"/>
  <c r="K2486" i="1"/>
  <c r="E2486" i="1" s="1"/>
  <c r="U2485" i="1"/>
  <c r="B2482" i="1"/>
  <c r="C2538" i="1"/>
  <c r="Z2538" i="1"/>
  <c r="A2539" i="1"/>
  <c r="Q2539" i="1" s="1"/>
  <c r="R2539" i="1" s="1"/>
  <c r="S2539" i="1" s="1"/>
  <c r="H2538" i="1"/>
  <c r="J2487" i="1"/>
  <c r="M2487" i="1"/>
  <c r="N2487" i="1" s="1"/>
  <c r="I2488" i="1"/>
  <c r="W2484" i="1"/>
  <c r="X2483" i="1"/>
  <c r="L2485" i="1" l="1"/>
  <c r="O2485" i="1" s="1"/>
  <c r="D2486" i="1"/>
  <c r="G2486" i="1" s="1"/>
  <c r="F2485" i="1"/>
  <c r="B2483" i="1"/>
  <c r="K2487" i="1"/>
  <c r="E2487" i="1" s="1"/>
  <c r="X2484" i="1"/>
  <c r="W2485" i="1"/>
  <c r="Z2539" i="1"/>
  <c r="C2539" i="1"/>
  <c r="J2488" i="1"/>
  <c r="M2488" i="1"/>
  <c r="N2488" i="1" s="1"/>
  <c r="I2489" i="1"/>
  <c r="H2539" i="1"/>
  <c r="A2540" i="1"/>
  <c r="Q2540" i="1" s="1"/>
  <c r="R2540" i="1" s="1"/>
  <c r="S2540" i="1" s="1"/>
  <c r="U2486" i="1"/>
  <c r="P2485" i="1" l="1"/>
  <c r="X2485" i="1" s="1"/>
  <c r="L2486" i="1"/>
  <c r="O2486" i="1" s="1"/>
  <c r="P2486" i="1" s="1"/>
  <c r="D2487" i="1"/>
  <c r="G2487" i="1" s="1"/>
  <c r="F2486" i="1"/>
  <c r="K2488" i="1"/>
  <c r="E2488" i="1" s="1"/>
  <c r="W2486" i="1"/>
  <c r="M2489" i="1"/>
  <c r="N2489" i="1" s="1"/>
  <c r="J2489" i="1"/>
  <c r="I2490" i="1"/>
  <c r="B2484" i="1"/>
  <c r="A2541" i="1"/>
  <c r="Q2541" i="1" s="1"/>
  <c r="R2541" i="1" s="1"/>
  <c r="S2541" i="1" s="1"/>
  <c r="H2540" i="1"/>
  <c r="C2540" i="1"/>
  <c r="Z2540" i="1"/>
  <c r="U2487" i="1"/>
  <c r="L2487" i="1" l="1"/>
  <c r="O2487" i="1" s="1"/>
  <c r="P2487" i="1" s="1"/>
  <c r="D2488" i="1"/>
  <c r="G2488" i="1" s="1"/>
  <c r="F2487" i="1"/>
  <c r="B2485" i="1"/>
  <c r="K2489" i="1"/>
  <c r="E2489" i="1" s="1"/>
  <c r="Z2541" i="1"/>
  <c r="C2541" i="1"/>
  <c r="W2487" i="1"/>
  <c r="H2541" i="1"/>
  <c r="A2542" i="1"/>
  <c r="Q2542" i="1" s="1"/>
  <c r="R2542" i="1" s="1"/>
  <c r="S2542" i="1" s="1"/>
  <c r="X2486" i="1"/>
  <c r="J2490" i="1"/>
  <c r="M2490" i="1"/>
  <c r="N2490" i="1" s="1"/>
  <c r="I2491" i="1"/>
  <c r="U2488" i="1"/>
  <c r="L2488" i="1" l="1"/>
  <c r="O2488" i="1" s="1"/>
  <c r="D2489" i="1"/>
  <c r="G2489" i="1" s="1"/>
  <c r="F2488" i="1"/>
  <c r="B2486" i="1"/>
  <c r="K2490" i="1"/>
  <c r="E2490" i="1" s="1"/>
  <c r="C2542" i="1"/>
  <c r="Z2542" i="1"/>
  <c r="X2487" i="1"/>
  <c r="W2488" i="1"/>
  <c r="J2491" i="1"/>
  <c r="M2491" i="1"/>
  <c r="N2491" i="1" s="1"/>
  <c r="I2492" i="1"/>
  <c r="A2543" i="1"/>
  <c r="Q2543" i="1" s="1"/>
  <c r="R2543" i="1" s="1"/>
  <c r="S2543" i="1" s="1"/>
  <c r="H2542" i="1"/>
  <c r="U2489" i="1"/>
  <c r="P2488" i="1" l="1"/>
  <c r="L2489" i="1"/>
  <c r="O2489" i="1" s="1"/>
  <c r="D2490" i="1"/>
  <c r="G2490" i="1" s="1"/>
  <c r="F2489" i="1"/>
  <c r="B2487" i="1"/>
  <c r="J2492" i="1"/>
  <c r="M2492" i="1"/>
  <c r="N2492" i="1" s="1"/>
  <c r="I2493" i="1"/>
  <c r="K2491" i="1"/>
  <c r="E2491" i="1" s="1"/>
  <c r="W2489" i="1"/>
  <c r="Z2543" i="1"/>
  <c r="C2543" i="1"/>
  <c r="H2543" i="1"/>
  <c r="A2544" i="1"/>
  <c r="Q2544" i="1" s="1"/>
  <c r="R2544" i="1" s="1"/>
  <c r="S2544" i="1" s="1"/>
  <c r="U2490" i="1"/>
  <c r="X2488" i="1" l="1"/>
  <c r="P2489" i="1"/>
  <c r="X2489" i="1" s="1"/>
  <c r="L2490" i="1"/>
  <c r="O2490" i="1" s="1"/>
  <c r="P2490" i="1" s="1"/>
  <c r="D2491" i="1"/>
  <c r="G2491" i="1" s="1"/>
  <c r="F2490" i="1"/>
  <c r="A2545" i="1"/>
  <c r="Q2545" i="1" s="1"/>
  <c r="R2545" i="1" s="1"/>
  <c r="S2545" i="1" s="1"/>
  <c r="H2544" i="1"/>
  <c r="M2493" i="1"/>
  <c r="N2493" i="1" s="1"/>
  <c r="J2493" i="1"/>
  <c r="I2494" i="1"/>
  <c r="W2490" i="1"/>
  <c r="C2544" i="1"/>
  <c r="Z2544" i="1"/>
  <c r="K2492" i="1"/>
  <c r="E2492" i="1" s="1"/>
  <c r="U2491" i="1"/>
  <c r="B2488" i="1" l="1"/>
  <c r="L2491" i="1"/>
  <c r="O2491" i="1" s="1"/>
  <c r="D2492" i="1"/>
  <c r="G2492" i="1" s="1"/>
  <c r="F2491" i="1"/>
  <c r="B2489" i="1"/>
  <c r="U2492" i="1"/>
  <c r="W2491" i="1"/>
  <c r="X2490" i="1"/>
  <c r="J2494" i="1"/>
  <c r="M2494" i="1"/>
  <c r="N2494" i="1" s="1"/>
  <c r="I2495" i="1"/>
  <c r="Z2545" i="1"/>
  <c r="C2545" i="1"/>
  <c r="K2493" i="1"/>
  <c r="E2493" i="1" s="1"/>
  <c r="H2545" i="1"/>
  <c r="A2546" i="1"/>
  <c r="Q2546" i="1" s="1"/>
  <c r="R2546" i="1" s="1"/>
  <c r="S2546" i="1" s="1"/>
  <c r="P2491" i="1" l="1"/>
  <c r="L2492" i="1"/>
  <c r="O2492" i="1" s="1"/>
  <c r="P2492" i="1" s="1"/>
  <c r="D2493" i="1"/>
  <c r="G2493" i="1" s="1"/>
  <c r="F2492" i="1"/>
  <c r="K2494" i="1"/>
  <c r="E2494" i="1" s="1"/>
  <c r="U2493" i="1"/>
  <c r="B2490" i="1"/>
  <c r="W2492" i="1"/>
  <c r="C2546" i="1"/>
  <c r="Z2546" i="1"/>
  <c r="A2547" i="1"/>
  <c r="Q2547" i="1" s="1"/>
  <c r="R2547" i="1" s="1"/>
  <c r="S2547" i="1" s="1"/>
  <c r="H2546" i="1"/>
  <c r="J2495" i="1"/>
  <c r="M2495" i="1"/>
  <c r="N2495" i="1" s="1"/>
  <c r="I2496" i="1"/>
  <c r="X2491" i="1" l="1"/>
  <c r="L2493" i="1"/>
  <c r="O2493" i="1" s="1"/>
  <c r="P2493" i="1" s="1"/>
  <c r="D2494" i="1"/>
  <c r="G2494" i="1" s="1"/>
  <c r="F2493" i="1"/>
  <c r="H2547" i="1"/>
  <c r="A2548" i="1"/>
  <c r="Q2548" i="1" s="1"/>
  <c r="R2548" i="1" s="1"/>
  <c r="S2548" i="1" s="1"/>
  <c r="X2492" i="1"/>
  <c r="J2496" i="1"/>
  <c r="M2496" i="1"/>
  <c r="N2496" i="1" s="1"/>
  <c r="I2497" i="1"/>
  <c r="Z2547" i="1"/>
  <c r="C2547" i="1"/>
  <c r="U2494" i="1"/>
  <c r="K2495" i="1"/>
  <c r="E2495" i="1" s="1"/>
  <c r="W2493" i="1"/>
  <c r="B2491" i="1" l="1"/>
  <c r="L2494" i="1"/>
  <c r="O2494" i="1" s="1"/>
  <c r="P2494" i="1" s="1"/>
  <c r="D2495" i="1"/>
  <c r="G2495" i="1" s="1"/>
  <c r="F2494" i="1"/>
  <c r="B2492" i="1"/>
  <c r="K2496" i="1"/>
  <c r="E2496" i="1" s="1"/>
  <c r="X2493" i="1"/>
  <c r="C2548" i="1"/>
  <c r="Z2548" i="1"/>
  <c r="W2494" i="1"/>
  <c r="A2549" i="1"/>
  <c r="Q2549" i="1" s="1"/>
  <c r="R2549" i="1" s="1"/>
  <c r="S2549" i="1" s="1"/>
  <c r="H2548" i="1"/>
  <c r="U2495" i="1"/>
  <c r="M2497" i="1"/>
  <c r="N2497" i="1" s="1"/>
  <c r="J2497" i="1"/>
  <c r="I2498" i="1"/>
  <c r="L2495" i="1" l="1"/>
  <c r="O2495" i="1" s="1"/>
  <c r="P2495" i="1" s="1"/>
  <c r="D2496" i="1"/>
  <c r="G2496" i="1" s="1"/>
  <c r="F2495" i="1"/>
  <c r="J2498" i="1"/>
  <c r="M2498" i="1"/>
  <c r="N2498" i="1" s="1"/>
  <c r="I2499" i="1"/>
  <c r="H2549" i="1"/>
  <c r="A2550" i="1"/>
  <c r="Q2550" i="1" s="1"/>
  <c r="R2550" i="1" s="1"/>
  <c r="S2550" i="1" s="1"/>
  <c r="B2493" i="1"/>
  <c r="K2497" i="1"/>
  <c r="E2497" i="1" s="1"/>
  <c r="W2495" i="1"/>
  <c r="X2494" i="1"/>
  <c r="Z2549" i="1"/>
  <c r="C2549" i="1"/>
  <c r="U2496" i="1"/>
  <c r="L2496" i="1" l="1"/>
  <c r="O2496" i="1" s="1"/>
  <c r="P2496" i="1" s="1"/>
  <c r="D2497" i="1"/>
  <c r="G2497" i="1" s="1"/>
  <c r="F2496" i="1"/>
  <c r="U2497" i="1"/>
  <c r="A2551" i="1"/>
  <c r="Q2551" i="1" s="1"/>
  <c r="R2551" i="1" s="1"/>
  <c r="S2551" i="1" s="1"/>
  <c r="H2550" i="1"/>
  <c r="J2499" i="1"/>
  <c r="M2499" i="1"/>
  <c r="N2499" i="1" s="1"/>
  <c r="I2500" i="1"/>
  <c r="B2494" i="1"/>
  <c r="C2550" i="1"/>
  <c r="Z2550" i="1"/>
  <c r="K2498" i="1"/>
  <c r="E2498" i="1" s="1"/>
  <c r="W2496" i="1"/>
  <c r="X2495" i="1"/>
  <c r="L2497" i="1" l="1"/>
  <c r="O2497" i="1" s="1"/>
  <c r="P2497" i="1" s="1"/>
  <c r="D2498" i="1"/>
  <c r="G2498" i="1" s="1"/>
  <c r="F2497" i="1"/>
  <c r="B2495" i="1"/>
  <c r="J2500" i="1"/>
  <c r="M2500" i="1"/>
  <c r="N2500" i="1" s="1"/>
  <c r="I2501" i="1"/>
  <c r="H2551" i="1"/>
  <c r="A2552" i="1"/>
  <c r="Q2552" i="1" s="1"/>
  <c r="R2552" i="1" s="1"/>
  <c r="S2552" i="1" s="1"/>
  <c r="U2498" i="1"/>
  <c r="K2499" i="1"/>
  <c r="E2499" i="1" s="1"/>
  <c r="W2497" i="1"/>
  <c r="X2496" i="1"/>
  <c r="Z2551" i="1"/>
  <c r="C2551" i="1"/>
  <c r="L2498" i="1" l="1"/>
  <c r="O2498" i="1" s="1"/>
  <c r="P2498" i="1" s="1"/>
  <c r="D2499" i="1"/>
  <c r="G2499" i="1" s="1"/>
  <c r="F2498" i="1"/>
  <c r="K2500" i="1"/>
  <c r="E2500" i="1" s="1"/>
  <c r="U2499" i="1"/>
  <c r="X2497" i="1"/>
  <c r="A2553" i="1"/>
  <c r="Q2553" i="1" s="1"/>
  <c r="R2553" i="1" s="1"/>
  <c r="S2553" i="1" s="1"/>
  <c r="H2552" i="1"/>
  <c r="M2501" i="1"/>
  <c r="N2501" i="1" s="1"/>
  <c r="J2501" i="1"/>
  <c r="I2502" i="1"/>
  <c r="B2496" i="1"/>
  <c r="W2498" i="1"/>
  <c r="Z2552" i="1"/>
  <c r="C2552" i="1"/>
  <c r="L2499" i="1" l="1"/>
  <c r="O2499" i="1" s="1"/>
  <c r="P2499" i="1" s="1"/>
  <c r="D2500" i="1"/>
  <c r="G2500" i="1" s="1"/>
  <c r="F2499" i="1"/>
  <c r="K2501" i="1"/>
  <c r="E2501" i="1" s="1"/>
  <c r="B2497" i="1"/>
  <c r="W2499" i="1"/>
  <c r="J2502" i="1"/>
  <c r="M2502" i="1"/>
  <c r="N2502" i="1" s="1"/>
  <c r="I2503" i="1"/>
  <c r="H2553" i="1"/>
  <c r="A2554" i="1"/>
  <c r="Q2554" i="1" s="1"/>
  <c r="R2554" i="1" s="1"/>
  <c r="S2554" i="1" s="1"/>
  <c r="X2498" i="1"/>
  <c r="Z2553" i="1"/>
  <c r="C2553" i="1"/>
  <c r="U2500" i="1"/>
  <c r="L2500" i="1" l="1"/>
  <c r="O2500" i="1" s="1"/>
  <c r="P2500" i="1" s="1"/>
  <c r="D2501" i="1"/>
  <c r="G2501" i="1" s="1"/>
  <c r="F2500" i="1"/>
  <c r="J2503" i="1"/>
  <c r="M2503" i="1"/>
  <c r="N2503" i="1" s="1"/>
  <c r="I2504" i="1"/>
  <c r="W2500" i="1"/>
  <c r="X2499" i="1"/>
  <c r="B2498" i="1"/>
  <c r="C2554" i="1"/>
  <c r="Z2554" i="1"/>
  <c r="K2502" i="1"/>
  <c r="E2502" i="1" s="1"/>
  <c r="A2555" i="1"/>
  <c r="Q2555" i="1" s="1"/>
  <c r="R2555" i="1" s="1"/>
  <c r="S2555" i="1" s="1"/>
  <c r="H2554" i="1"/>
  <c r="U2501" i="1"/>
  <c r="L2501" i="1" l="1"/>
  <c r="O2501" i="1" s="1"/>
  <c r="P2501" i="1" s="1"/>
  <c r="D2502" i="1"/>
  <c r="G2502" i="1" s="1"/>
  <c r="F2501" i="1"/>
  <c r="B2499" i="1"/>
  <c r="Z2555" i="1"/>
  <c r="C2555" i="1"/>
  <c r="W2501" i="1"/>
  <c r="J2504" i="1"/>
  <c r="M2504" i="1"/>
  <c r="N2504" i="1" s="1"/>
  <c r="I2505" i="1"/>
  <c r="H2555" i="1"/>
  <c r="A2556" i="1"/>
  <c r="Q2556" i="1" s="1"/>
  <c r="R2556" i="1" s="1"/>
  <c r="S2556" i="1" s="1"/>
  <c r="X2500" i="1"/>
  <c r="K2503" i="1"/>
  <c r="E2503" i="1" s="1"/>
  <c r="U2502" i="1"/>
  <c r="L2502" i="1" l="1"/>
  <c r="O2502" i="1" s="1"/>
  <c r="P2502" i="1" s="1"/>
  <c r="D2503" i="1"/>
  <c r="G2503" i="1" s="1"/>
  <c r="F2502" i="1"/>
  <c r="B2500" i="1"/>
  <c r="K2504" i="1"/>
  <c r="E2504" i="1" s="1"/>
  <c r="U2503" i="1"/>
  <c r="X2501" i="1"/>
  <c r="A2557" i="1"/>
  <c r="Q2557" i="1" s="1"/>
  <c r="R2557" i="1" s="1"/>
  <c r="S2557" i="1" s="1"/>
  <c r="H2556" i="1"/>
  <c r="W2502" i="1"/>
  <c r="M2505" i="1"/>
  <c r="N2505" i="1" s="1"/>
  <c r="J2505" i="1"/>
  <c r="I2506" i="1"/>
  <c r="Z2556" i="1"/>
  <c r="C2556" i="1"/>
  <c r="L2503" i="1" l="1"/>
  <c r="O2503" i="1" s="1"/>
  <c r="P2503" i="1" s="1"/>
  <c r="D2504" i="1"/>
  <c r="G2504" i="1" s="1"/>
  <c r="F2503" i="1"/>
  <c r="B2501" i="1"/>
  <c r="J2506" i="1"/>
  <c r="M2506" i="1"/>
  <c r="N2506" i="1" s="1"/>
  <c r="I2507" i="1"/>
  <c r="Z2557" i="1"/>
  <c r="C2557" i="1"/>
  <c r="K2505" i="1"/>
  <c r="E2505" i="1" s="1"/>
  <c r="H2557" i="1"/>
  <c r="A2558" i="1"/>
  <c r="Q2558" i="1" s="1"/>
  <c r="R2558" i="1" s="1"/>
  <c r="S2558" i="1" s="1"/>
  <c r="W2503" i="1"/>
  <c r="X2502" i="1"/>
  <c r="U2504" i="1"/>
  <c r="L2504" i="1" l="1"/>
  <c r="O2504" i="1" s="1"/>
  <c r="P2504" i="1" s="1"/>
  <c r="D2505" i="1"/>
  <c r="G2505" i="1" s="1"/>
  <c r="F2504" i="1"/>
  <c r="U2505" i="1"/>
  <c r="J2507" i="1"/>
  <c r="I2508" i="1"/>
  <c r="C2558" i="1"/>
  <c r="Z2558" i="1"/>
  <c r="W2504" i="1"/>
  <c r="A2559" i="1"/>
  <c r="Q2559" i="1" s="1"/>
  <c r="R2559" i="1" s="1"/>
  <c r="S2559" i="1" s="1"/>
  <c r="H2558" i="1"/>
  <c r="K2506" i="1"/>
  <c r="E2506" i="1" s="1"/>
  <c r="X2503" i="1"/>
  <c r="B2502" i="1"/>
  <c r="L2505" i="1" l="1"/>
  <c r="O2505" i="1" s="1"/>
  <c r="P2505" i="1" s="1"/>
  <c r="D2506" i="1"/>
  <c r="G2506" i="1" s="1"/>
  <c r="F2505" i="1"/>
  <c r="Z2559" i="1"/>
  <c r="C2559" i="1"/>
  <c r="J2508" i="1"/>
  <c r="I2509" i="1"/>
  <c r="U2506" i="1"/>
  <c r="X2504" i="1"/>
  <c r="B2503" i="1"/>
  <c r="H2559" i="1"/>
  <c r="A2560" i="1"/>
  <c r="Q2560" i="1" s="1"/>
  <c r="R2560" i="1" s="1"/>
  <c r="S2560" i="1" s="1"/>
  <c r="K2507" i="1"/>
  <c r="E2507" i="1" s="1"/>
  <c r="W2505" i="1"/>
  <c r="L2506" i="1" l="1"/>
  <c r="O2506" i="1" s="1"/>
  <c r="D2507" i="1"/>
  <c r="G2507" i="1" s="1"/>
  <c r="F2506" i="1"/>
  <c r="B2504" i="1"/>
  <c r="J2509" i="1"/>
  <c r="I2510" i="1"/>
  <c r="U2507" i="1"/>
  <c r="Z2560" i="1"/>
  <c r="C2560" i="1"/>
  <c r="K2508" i="1"/>
  <c r="E2508" i="1" s="1"/>
  <c r="A2561" i="1"/>
  <c r="Q2561" i="1" s="1"/>
  <c r="R2561" i="1" s="1"/>
  <c r="S2561" i="1" s="1"/>
  <c r="H2560" i="1"/>
  <c r="W2506" i="1"/>
  <c r="X2505" i="1"/>
  <c r="M2507" i="1" l="1"/>
  <c r="N2507" i="1" s="1"/>
  <c r="L2507" i="1"/>
  <c r="D2508" i="1"/>
  <c r="G2508" i="1" s="1"/>
  <c r="F2507" i="1"/>
  <c r="B2505" i="1"/>
  <c r="Z2561" i="1"/>
  <c r="C2561" i="1"/>
  <c r="H2561" i="1"/>
  <c r="A2562" i="1"/>
  <c r="Q2562" i="1" s="1"/>
  <c r="R2562" i="1" s="1"/>
  <c r="S2562" i="1" s="1"/>
  <c r="P2506" i="1"/>
  <c r="J2510" i="1"/>
  <c r="I2511" i="1"/>
  <c r="K2509" i="1"/>
  <c r="E2509" i="1" s="1"/>
  <c r="U2508" i="1"/>
  <c r="W2507" i="1"/>
  <c r="M2508" i="1" l="1"/>
  <c r="M2509" i="1" s="1"/>
  <c r="M2510" i="1" s="1"/>
  <c r="M2511" i="1" s="1"/>
  <c r="L2508" i="1"/>
  <c r="D2509" i="1"/>
  <c r="G2509" i="1" s="1"/>
  <c r="F2508" i="1"/>
  <c r="N2508" i="1"/>
  <c r="N2509" i="1" s="1"/>
  <c r="N2510" i="1" s="1"/>
  <c r="W2508" i="1"/>
  <c r="J2511" i="1"/>
  <c r="I2512" i="1"/>
  <c r="Z2562" i="1"/>
  <c r="C2562" i="1"/>
  <c r="O2507" i="1"/>
  <c r="X2506" i="1"/>
  <c r="A2563" i="1"/>
  <c r="Q2563" i="1" s="1"/>
  <c r="R2563" i="1" s="1"/>
  <c r="S2563" i="1" s="1"/>
  <c r="H2562" i="1"/>
  <c r="K2510" i="1"/>
  <c r="E2510" i="1" s="1"/>
  <c r="U2509" i="1"/>
  <c r="L2509" i="1" l="1"/>
  <c r="O2509" i="1" s="1"/>
  <c r="P2509" i="1" s="1"/>
  <c r="D2510" i="1"/>
  <c r="G2510" i="1" s="1"/>
  <c r="F2509" i="1"/>
  <c r="O2508" i="1"/>
  <c r="N2511" i="1"/>
  <c r="N2512" i="1" s="1"/>
  <c r="U2510" i="1"/>
  <c r="P2507" i="1"/>
  <c r="W2509" i="1"/>
  <c r="Z2563" i="1"/>
  <c r="C2563" i="1"/>
  <c r="B2506" i="1"/>
  <c r="J2512" i="1"/>
  <c r="M2512" i="1"/>
  <c r="I2513" i="1"/>
  <c r="H2563" i="1"/>
  <c r="A2564" i="1"/>
  <c r="Q2564" i="1" s="1"/>
  <c r="R2564" i="1" s="1"/>
  <c r="S2564" i="1" s="1"/>
  <c r="K2511" i="1"/>
  <c r="E2511" i="1" s="1"/>
  <c r="P2508" i="1" l="1"/>
  <c r="L2510" i="1"/>
  <c r="O2510" i="1" s="1"/>
  <c r="D2511" i="1"/>
  <c r="G2511" i="1" s="1"/>
  <c r="F2510" i="1"/>
  <c r="A2565" i="1"/>
  <c r="Q2565" i="1" s="1"/>
  <c r="R2565" i="1" s="1"/>
  <c r="S2565" i="1" s="1"/>
  <c r="H2564" i="1"/>
  <c r="K2512" i="1"/>
  <c r="E2512" i="1" s="1"/>
  <c r="W2510" i="1"/>
  <c r="U2511" i="1"/>
  <c r="Z2564" i="1"/>
  <c r="C2564" i="1"/>
  <c r="X2509" i="1"/>
  <c r="M2513" i="1"/>
  <c r="N2513" i="1"/>
  <c r="J2513" i="1"/>
  <c r="I2514" i="1"/>
  <c r="X2507" i="1"/>
  <c r="P2510" i="1" l="1"/>
  <c r="X2510" i="1" s="1"/>
  <c r="L2511" i="1"/>
  <c r="O2511" i="1" s="1"/>
  <c r="P2511" i="1" s="1"/>
  <c r="X2508" i="1"/>
  <c r="D2512" i="1"/>
  <c r="G2512" i="1" s="1"/>
  <c r="F2511" i="1"/>
  <c r="B2507" i="1"/>
  <c r="K2513" i="1"/>
  <c r="E2513" i="1" s="1"/>
  <c r="B2509" i="1"/>
  <c r="U2512" i="1"/>
  <c r="Z2565" i="1"/>
  <c r="C2565" i="1"/>
  <c r="J2514" i="1"/>
  <c r="M2514" i="1"/>
  <c r="N2514" i="1" s="1"/>
  <c r="I2515" i="1"/>
  <c r="W2511" i="1"/>
  <c r="H2565" i="1"/>
  <c r="A2566" i="1"/>
  <c r="Q2566" i="1" s="1"/>
  <c r="R2566" i="1" s="1"/>
  <c r="S2566" i="1" s="1"/>
  <c r="B2508" i="1" l="1"/>
  <c r="L2512" i="1"/>
  <c r="O2512" i="1" s="1"/>
  <c r="P2512" i="1" s="1"/>
  <c r="D2513" i="1"/>
  <c r="G2513" i="1" s="1"/>
  <c r="F2512" i="1"/>
  <c r="B2510" i="1"/>
  <c r="A2567" i="1"/>
  <c r="Q2567" i="1" s="1"/>
  <c r="R2567" i="1" s="1"/>
  <c r="H2566" i="1"/>
  <c r="W2512" i="1"/>
  <c r="K2514" i="1"/>
  <c r="E2514" i="1" s="1"/>
  <c r="X2511" i="1"/>
  <c r="C2566" i="1"/>
  <c r="Z2566" i="1"/>
  <c r="J2515" i="1"/>
  <c r="M2515" i="1"/>
  <c r="N2515" i="1" s="1"/>
  <c r="I2516" i="1"/>
  <c r="U2513" i="1"/>
  <c r="L2513" i="1" l="1"/>
  <c r="O2513" i="1" s="1"/>
  <c r="P2513" i="1" s="1"/>
  <c r="D2514" i="1"/>
  <c r="G2514" i="1" s="1"/>
  <c r="F2513" i="1"/>
  <c r="B2511" i="1"/>
  <c r="X2512" i="1"/>
  <c r="K2515" i="1"/>
  <c r="E2515" i="1" s="1"/>
  <c r="H2567" i="1"/>
  <c r="N2516" i="1"/>
  <c r="J2516" i="1"/>
  <c r="M2516" i="1"/>
  <c r="I2517" i="1"/>
  <c r="W2513" i="1"/>
  <c r="U2514" i="1"/>
  <c r="C2567" i="1"/>
  <c r="Z2567" i="1"/>
  <c r="L2514" i="1" l="1"/>
  <c r="O2514" i="1" s="1"/>
  <c r="P2514" i="1" s="1"/>
  <c r="D2515" i="1"/>
  <c r="G2515" i="1" s="1"/>
  <c r="F2514" i="1"/>
  <c r="X2513" i="1"/>
  <c r="K2516" i="1"/>
  <c r="E2516" i="1" s="1"/>
  <c r="B2512" i="1"/>
  <c r="U2515" i="1"/>
  <c r="W2514" i="1"/>
  <c r="M2517" i="1"/>
  <c r="N2517" i="1" s="1"/>
  <c r="J2517" i="1"/>
  <c r="I2518" i="1"/>
  <c r="L2515" i="1" l="1"/>
  <c r="O2515" i="1" s="1"/>
  <c r="D2516" i="1"/>
  <c r="G2516" i="1" s="1"/>
  <c r="F2515" i="1"/>
  <c r="K2517" i="1"/>
  <c r="E2517" i="1" s="1"/>
  <c r="X2514" i="1"/>
  <c r="W2515" i="1"/>
  <c r="N2518" i="1"/>
  <c r="J2518" i="1"/>
  <c r="M2518" i="1"/>
  <c r="I2519" i="1"/>
  <c r="B2513" i="1"/>
  <c r="U2516" i="1"/>
  <c r="P2515" i="1" l="1"/>
  <c r="X2515" i="1" s="1"/>
  <c r="L2516" i="1"/>
  <c r="O2516" i="1" s="1"/>
  <c r="P2516" i="1" s="1"/>
  <c r="D2517" i="1"/>
  <c r="G2517" i="1" s="1"/>
  <c r="F2516" i="1"/>
  <c r="J2519" i="1"/>
  <c r="M2519" i="1"/>
  <c r="N2519" i="1" s="1"/>
  <c r="I2520" i="1"/>
  <c r="W2516" i="1"/>
  <c r="B2514" i="1"/>
  <c r="K2518" i="1"/>
  <c r="E2518" i="1" s="1"/>
  <c r="U2517" i="1"/>
  <c r="L2517" i="1" l="1"/>
  <c r="O2517" i="1" s="1"/>
  <c r="D2518" i="1"/>
  <c r="G2518" i="1" s="1"/>
  <c r="F2517" i="1"/>
  <c r="U2518" i="1"/>
  <c r="J2520" i="1"/>
  <c r="M2520" i="1"/>
  <c r="N2520" i="1" s="1"/>
  <c r="I2521" i="1"/>
  <c r="X2516" i="1"/>
  <c r="K2519" i="1"/>
  <c r="E2519" i="1" s="1"/>
  <c r="B2515" i="1"/>
  <c r="W2517" i="1"/>
  <c r="L2518" i="1" l="1"/>
  <c r="O2518" i="1" s="1"/>
  <c r="P2518" i="1" s="1"/>
  <c r="P2517" i="1"/>
  <c r="X2517" i="1" s="1"/>
  <c r="D2519" i="1"/>
  <c r="G2519" i="1" s="1"/>
  <c r="F2518" i="1"/>
  <c r="B2516" i="1"/>
  <c r="K2520" i="1"/>
  <c r="E2520" i="1" s="1"/>
  <c r="U2519" i="1"/>
  <c r="W2518" i="1"/>
  <c r="M2521" i="1"/>
  <c r="N2521" i="1" s="1"/>
  <c r="J2521" i="1"/>
  <c r="I2522" i="1"/>
  <c r="L2519" i="1" l="1"/>
  <c r="O2519" i="1" s="1"/>
  <c r="D2520" i="1"/>
  <c r="G2520" i="1" s="1"/>
  <c r="F2519" i="1"/>
  <c r="K2521" i="1"/>
  <c r="E2521" i="1" s="1"/>
  <c r="X2518" i="1"/>
  <c r="W2519" i="1"/>
  <c r="J2522" i="1"/>
  <c r="M2522" i="1"/>
  <c r="N2522" i="1" s="1"/>
  <c r="I2523" i="1"/>
  <c r="B2517" i="1"/>
  <c r="U2520" i="1"/>
  <c r="L2520" i="1" l="1"/>
  <c r="O2520" i="1" s="1"/>
  <c r="P2520" i="1" s="1"/>
  <c r="P2519" i="1"/>
  <c r="X2519" i="1" s="1"/>
  <c r="D2521" i="1"/>
  <c r="G2521" i="1" s="1"/>
  <c r="F2520" i="1"/>
  <c r="K2522" i="1"/>
  <c r="E2522" i="1" s="1"/>
  <c r="B2518" i="1"/>
  <c r="W2520" i="1"/>
  <c r="N2523" i="1"/>
  <c r="J2523" i="1"/>
  <c r="M2523" i="1"/>
  <c r="I2524" i="1"/>
  <c r="U2521" i="1"/>
  <c r="L2521" i="1" l="1"/>
  <c r="O2521" i="1" s="1"/>
  <c r="P2521" i="1" s="1"/>
  <c r="D2522" i="1"/>
  <c r="G2522" i="1" s="1"/>
  <c r="F2521" i="1"/>
  <c r="B2519" i="1"/>
  <c r="K2523" i="1"/>
  <c r="E2523" i="1" s="1"/>
  <c r="W2521" i="1"/>
  <c r="J2524" i="1"/>
  <c r="M2524" i="1"/>
  <c r="N2524" i="1" s="1"/>
  <c r="I2525" i="1"/>
  <c r="X2520" i="1"/>
  <c r="U2522" i="1"/>
  <c r="L2522" i="1" l="1"/>
  <c r="O2522" i="1" s="1"/>
  <c r="P2522" i="1" s="1"/>
  <c r="D2523" i="1"/>
  <c r="G2523" i="1" s="1"/>
  <c r="F2522" i="1"/>
  <c r="X2521" i="1"/>
  <c r="W2522" i="1"/>
  <c r="B2520" i="1"/>
  <c r="M2525" i="1"/>
  <c r="N2525" i="1" s="1"/>
  <c r="J2525" i="1"/>
  <c r="I2526" i="1"/>
  <c r="K2524" i="1"/>
  <c r="E2524" i="1" s="1"/>
  <c r="U2523" i="1"/>
  <c r="L2523" i="1" l="1"/>
  <c r="O2523" i="1" s="1"/>
  <c r="D2524" i="1"/>
  <c r="G2524" i="1" s="1"/>
  <c r="F2523" i="1"/>
  <c r="W2523" i="1"/>
  <c r="X2522" i="1"/>
  <c r="J2526" i="1"/>
  <c r="M2526" i="1"/>
  <c r="N2526" i="1" s="1"/>
  <c r="I2527" i="1"/>
  <c r="U2524" i="1"/>
  <c r="B2521" i="1"/>
  <c r="K2525" i="1"/>
  <c r="E2525" i="1" s="1"/>
  <c r="P2523" i="1" l="1"/>
  <c r="X2523" i="1" s="1"/>
  <c r="L2524" i="1"/>
  <c r="O2524" i="1" s="1"/>
  <c r="P2524" i="1" s="1"/>
  <c r="D2525" i="1"/>
  <c r="G2525" i="1" s="1"/>
  <c r="F2524" i="1"/>
  <c r="U2525" i="1"/>
  <c r="J2527" i="1"/>
  <c r="M2527" i="1"/>
  <c r="N2527" i="1" s="1"/>
  <c r="I2528" i="1"/>
  <c r="W2524" i="1"/>
  <c r="K2526" i="1"/>
  <c r="E2526" i="1" s="1"/>
  <c r="B2522" i="1"/>
  <c r="L2525" i="1" l="1"/>
  <c r="O2525" i="1" s="1"/>
  <c r="P2525" i="1" s="1"/>
  <c r="D2526" i="1"/>
  <c r="G2526" i="1" s="1"/>
  <c r="F2525" i="1"/>
  <c r="B2523" i="1"/>
  <c r="X2524" i="1"/>
  <c r="J2528" i="1"/>
  <c r="M2528" i="1"/>
  <c r="N2528" i="1" s="1"/>
  <c r="I2529" i="1"/>
  <c r="U2526" i="1"/>
  <c r="W2525" i="1"/>
  <c r="K2527" i="1"/>
  <c r="E2527" i="1" s="1"/>
  <c r="L2526" i="1" l="1"/>
  <c r="O2526" i="1" s="1"/>
  <c r="P2526" i="1" s="1"/>
  <c r="D2527" i="1"/>
  <c r="G2527" i="1" s="1"/>
  <c r="F2526" i="1"/>
  <c r="U2527" i="1"/>
  <c r="X2525" i="1"/>
  <c r="J2529" i="1"/>
  <c r="M2529" i="1"/>
  <c r="N2529" i="1" s="1"/>
  <c r="I2530" i="1"/>
  <c r="K2528" i="1"/>
  <c r="E2528" i="1" s="1"/>
  <c r="B2524" i="1"/>
  <c r="W2526" i="1"/>
  <c r="L2527" i="1" l="1"/>
  <c r="O2527" i="1" s="1"/>
  <c r="D2528" i="1"/>
  <c r="G2528" i="1" s="1"/>
  <c r="F2527" i="1"/>
  <c r="B2525" i="1"/>
  <c r="U2528" i="1"/>
  <c r="M2530" i="1"/>
  <c r="N2530" i="1"/>
  <c r="J2530" i="1"/>
  <c r="I2531" i="1"/>
  <c r="W2527" i="1"/>
  <c r="X2526" i="1"/>
  <c r="K2529" i="1"/>
  <c r="E2529" i="1" s="1"/>
  <c r="L2528" i="1" l="1"/>
  <c r="O2528" i="1" s="1"/>
  <c r="P2527" i="1"/>
  <c r="X2527" i="1" s="1"/>
  <c r="D2529" i="1"/>
  <c r="G2529" i="1" s="1"/>
  <c r="F2528" i="1"/>
  <c r="B2526" i="1"/>
  <c r="U2529" i="1"/>
  <c r="J2531" i="1"/>
  <c r="M2531" i="1"/>
  <c r="N2531" i="1" s="1"/>
  <c r="I2532" i="1"/>
  <c r="K2530" i="1"/>
  <c r="E2530" i="1" s="1"/>
  <c r="W2528" i="1"/>
  <c r="P2528" i="1" l="1"/>
  <c r="X2528" i="1" s="1"/>
  <c r="L2529" i="1"/>
  <c r="O2529" i="1" s="1"/>
  <c r="P2529" i="1" s="1"/>
  <c r="D2530" i="1"/>
  <c r="G2530" i="1" s="1"/>
  <c r="F2529" i="1"/>
  <c r="U2530" i="1"/>
  <c r="B2527" i="1"/>
  <c r="M2532" i="1"/>
  <c r="N2532" i="1" s="1"/>
  <c r="J2532" i="1"/>
  <c r="I2533" i="1"/>
  <c r="W2529" i="1"/>
  <c r="K2531" i="1"/>
  <c r="E2531" i="1" s="1"/>
  <c r="L2530" i="1" l="1"/>
  <c r="O2530" i="1" s="1"/>
  <c r="P2530" i="1" s="1"/>
  <c r="D2531" i="1"/>
  <c r="G2531" i="1" s="1"/>
  <c r="F2530" i="1"/>
  <c r="J2533" i="1"/>
  <c r="M2533" i="1"/>
  <c r="N2533" i="1" s="1"/>
  <c r="I2534" i="1"/>
  <c r="K2532" i="1"/>
  <c r="E2532" i="1" s="1"/>
  <c r="U2531" i="1"/>
  <c r="B2528" i="1"/>
  <c r="W2530" i="1"/>
  <c r="X2529" i="1"/>
  <c r="L2531" i="1" l="1"/>
  <c r="O2531" i="1" s="1"/>
  <c r="D2532" i="1"/>
  <c r="G2532" i="1" s="1"/>
  <c r="F2531" i="1"/>
  <c r="B2529" i="1"/>
  <c r="X2530" i="1"/>
  <c r="W2531" i="1"/>
  <c r="M2534" i="1"/>
  <c r="N2534" i="1" s="1"/>
  <c r="J2534" i="1"/>
  <c r="I2535" i="1"/>
  <c r="K2533" i="1"/>
  <c r="E2533" i="1" s="1"/>
  <c r="U2532" i="1"/>
  <c r="P2531" i="1" l="1"/>
  <c r="X2531" i="1" s="1"/>
  <c r="L2532" i="1"/>
  <c r="O2532" i="1" s="1"/>
  <c r="P2532" i="1" s="1"/>
  <c r="D2533" i="1"/>
  <c r="G2533" i="1" s="1"/>
  <c r="F2532" i="1"/>
  <c r="U2533" i="1"/>
  <c r="W2532" i="1"/>
  <c r="J2535" i="1"/>
  <c r="M2535" i="1"/>
  <c r="N2535" i="1" s="1"/>
  <c r="I2536" i="1"/>
  <c r="B2530" i="1"/>
  <c r="K2534" i="1"/>
  <c r="E2534" i="1" s="1"/>
  <c r="L2533" i="1" l="1"/>
  <c r="O2533" i="1" s="1"/>
  <c r="P2533" i="1" s="1"/>
  <c r="D2534" i="1"/>
  <c r="G2534" i="1" s="1"/>
  <c r="F2533" i="1"/>
  <c r="M2536" i="1"/>
  <c r="N2536" i="1" s="1"/>
  <c r="J2536" i="1"/>
  <c r="I2537" i="1"/>
  <c r="B2531" i="1"/>
  <c r="U2534" i="1"/>
  <c r="X2532" i="1"/>
  <c r="W2533" i="1"/>
  <c r="K2535" i="1"/>
  <c r="E2535" i="1" s="1"/>
  <c r="L2534" i="1" l="1"/>
  <c r="O2534" i="1" s="1"/>
  <c r="D2535" i="1"/>
  <c r="G2535" i="1" s="1"/>
  <c r="F2534" i="1"/>
  <c r="B2532" i="1"/>
  <c r="U2535" i="1"/>
  <c r="X2533" i="1"/>
  <c r="J2537" i="1"/>
  <c r="I2538" i="1"/>
  <c r="K2536" i="1"/>
  <c r="E2536" i="1" s="1"/>
  <c r="W2534" i="1"/>
  <c r="L2535" i="1" l="1"/>
  <c r="O2535" i="1" s="1"/>
  <c r="P2534" i="1"/>
  <c r="X2534" i="1" s="1"/>
  <c r="D2536" i="1"/>
  <c r="G2536" i="1" s="1"/>
  <c r="F2535" i="1"/>
  <c r="B2533" i="1"/>
  <c r="U2536" i="1"/>
  <c r="J2538" i="1"/>
  <c r="I2539" i="1"/>
  <c r="W2535" i="1"/>
  <c r="K2537" i="1"/>
  <c r="E2537" i="1" s="1"/>
  <c r="P2535" i="1" l="1"/>
  <c r="X2535" i="1" s="1"/>
  <c r="L2536" i="1"/>
  <c r="M2537" i="1" s="1"/>
  <c r="D2537" i="1"/>
  <c r="G2537" i="1" s="1"/>
  <c r="F2536" i="1"/>
  <c r="B2534" i="1"/>
  <c r="U2537" i="1"/>
  <c r="J2539" i="1"/>
  <c r="I2540" i="1"/>
  <c r="K2538" i="1"/>
  <c r="E2538" i="1" s="1"/>
  <c r="W2536" i="1"/>
  <c r="O2536" i="1" l="1"/>
  <c r="P2536" i="1" s="1"/>
  <c r="L2537" i="1"/>
  <c r="D2538" i="1"/>
  <c r="G2538" i="1" s="1"/>
  <c r="F2537" i="1"/>
  <c r="B2535" i="1"/>
  <c r="U2538" i="1"/>
  <c r="N2537" i="1"/>
  <c r="M2538" i="1"/>
  <c r="M2539" i="1" s="1"/>
  <c r="M2540" i="1" s="1"/>
  <c r="J2540" i="1"/>
  <c r="I2541" i="1"/>
  <c r="W2537" i="1"/>
  <c r="K2539" i="1"/>
  <c r="E2539" i="1" s="1"/>
  <c r="L2538" i="1" l="1"/>
  <c r="O2537" i="1"/>
  <c r="D2539" i="1"/>
  <c r="G2539" i="1" s="1"/>
  <c r="F2538" i="1"/>
  <c r="N2538" i="1"/>
  <c r="N2539" i="1" s="1"/>
  <c r="N2540" i="1" s="1"/>
  <c r="N2541" i="1" s="1"/>
  <c r="U2539" i="1"/>
  <c r="J2541" i="1"/>
  <c r="M2541" i="1"/>
  <c r="I2542" i="1"/>
  <c r="K2540" i="1"/>
  <c r="E2540" i="1" s="1"/>
  <c r="X2536" i="1"/>
  <c r="W2538" i="1"/>
  <c r="P2537" i="1" l="1"/>
  <c r="X2537" i="1" s="1"/>
  <c r="L2539" i="1"/>
  <c r="O2539" i="1" s="1"/>
  <c r="P2539" i="1" s="1"/>
  <c r="D2540" i="1"/>
  <c r="G2540" i="1" s="1"/>
  <c r="F2539" i="1"/>
  <c r="O2538" i="1"/>
  <c r="P2538" i="1" s="1"/>
  <c r="B2536" i="1"/>
  <c r="K2541" i="1"/>
  <c r="E2541" i="1" s="1"/>
  <c r="U2540" i="1"/>
  <c r="M2542" i="1"/>
  <c r="N2542" i="1"/>
  <c r="J2542" i="1"/>
  <c r="I2543" i="1"/>
  <c r="W2539" i="1"/>
  <c r="L2540" i="1" l="1"/>
  <c r="O2540" i="1" s="1"/>
  <c r="D2541" i="1"/>
  <c r="G2541" i="1" s="1"/>
  <c r="F2540" i="1"/>
  <c r="B2537" i="1"/>
  <c r="X2538" i="1"/>
  <c r="J2543" i="1"/>
  <c r="M2543" i="1"/>
  <c r="N2543" i="1" s="1"/>
  <c r="I2544" i="1"/>
  <c r="X2539" i="1"/>
  <c r="K2542" i="1"/>
  <c r="E2542" i="1" s="1"/>
  <c r="W2540" i="1"/>
  <c r="U2541" i="1"/>
  <c r="L2541" i="1" l="1"/>
  <c r="O2541" i="1" s="1"/>
  <c r="P2541" i="1" s="1"/>
  <c r="P2540" i="1"/>
  <c r="X2540" i="1" s="1"/>
  <c r="D2542" i="1"/>
  <c r="G2542" i="1" s="1"/>
  <c r="F2541" i="1"/>
  <c r="B2539" i="1"/>
  <c r="K2543" i="1"/>
  <c r="E2543" i="1" s="1"/>
  <c r="B2538" i="1"/>
  <c r="U2542" i="1"/>
  <c r="W2541" i="1"/>
  <c r="M2544" i="1"/>
  <c r="N2544" i="1"/>
  <c r="J2544" i="1"/>
  <c r="I2545" i="1"/>
  <c r="L2542" i="1" l="1"/>
  <c r="O2542" i="1" s="1"/>
  <c r="P2542" i="1" s="1"/>
  <c r="D2543" i="1"/>
  <c r="G2543" i="1" s="1"/>
  <c r="F2542" i="1"/>
  <c r="K2544" i="1"/>
  <c r="E2544" i="1" s="1"/>
  <c r="X2541" i="1"/>
  <c r="W2542" i="1"/>
  <c r="B2540" i="1"/>
  <c r="J2545" i="1"/>
  <c r="M2545" i="1"/>
  <c r="N2545" i="1" s="1"/>
  <c r="I2546" i="1"/>
  <c r="U2543" i="1"/>
  <c r="L2543" i="1" l="1"/>
  <c r="O2543" i="1" s="1"/>
  <c r="P2543" i="1" s="1"/>
  <c r="D2544" i="1"/>
  <c r="G2544" i="1" s="1"/>
  <c r="F2543" i="1"/>
  <c r="K2545" i="1"/>
  <c r="E2545" i="1" s="1"/>
  <c r="B2541" i="1"/>
  <c r="M2546" i="1"/>
  <c r="N2546" i="1" s="1"/>
  <c r="J2546" i="1"/>
  <c r="I2547" i="1"/>
  <c r="X2542" i="1"/>
  <c r="W2543" i="1"/>
  <c r="U2544" i="1"/>
  <c r="L2544" i="1" l="1"/>
  <c r="O2544" i="1" s="1"/>
  <c r="P2544" i="1" s="1"/>
  <c r="D2545" i="1"/>
  <c r="G2545" i="1" s="1"/>
  <c r="F2544" i="1"/>
  <c r="K2546" i="1"/>
  <c r="E2546" i="1" s="1"/>
  <c r="W2544" i="1"/>
  <c r="J2547" i="1"/>
  <c r="M2547" i="1"/>
  <c r="N2547" i="1" s="1"/>
  <c r="I2548" i="1"/>
  <c r="B2542" i="1"/>
  <c r="X2543" i="1"/>
  <c r="U2545" i="1"/>
  <c r="L2545" i="1" l="1"/>
  <c r="O2545" i="1" s="1"/>
  <c r="D2546" i="1"/>
  <c r="G2546" i="1" s="1"/>
  <c r="F2545" i="1"/>
  <c r="W2545" i="1"/>
  <c r="M2548" i="1"/>
  <c r="N2548" i="1" s="1"/>
  <c r="J2548" i="1"/>
  <c r="I2549" i="1"/>
  <c r="B2543" i="1"/>
  <c r="X2544" i="1"/>
  <c r="K2547" i="1"/>
  <c r="E2547" i="1" s="1"/>
  <c r="U2546" i="1"/>
  <c r="L2546" i="1" l="1"/>
  <c r="O2546" i="1" s="1"/>
  <c r="P2546" i="1" s="1"/>
  <c r="P2545" i="1"/>
  <c r="D2547" i="1"/>
  <c r="G2547" i="1" s="1"/>
  <c r="F2546" i="1"/>
  <c r="B2544" i="1"/>
  <c r="J2549" i="1"/>
  <c r="M2549" i="1"/>
  <c r="N2549" i="1" s="1"/>
  <c r="I2550" i="1"/>
  <c r="K2548" i="1"/>
  <c r="E2548" i="1" s="1"/>
  <c r="U2547" i="1"/>
  <c r="W2546" i="1"/>
  <c r="X2545" i="1" l="1"/>
  <c r="L2547" i="1"/>
  <c r="O2547" i="1" s="1"/>
  <c r="P2547" i="1" s="1"/>
  <c r="D2548" i="1"/>
  <c r="G2548" i="1" s="1"/>
  <c r="F2547" i="1"/>
  <c r="K2549" i="1"/>
  <c r="E2549" i="1" s="1"/>
  <c r="U2548" i="1"/>
  <c r="M2550" i="1"/>
  <c r="N2550" i="1"/>
  <c r="J2550" i="1"/>
  <c r="I2551" i="1"/>
  <c r="W2547" i="1"/>
  <c r="X2546" i="1"/>
  <c r="B2545" i="1" l="1"/>
  <c r="L2548" i="1"/>
  <c r="O2548" i="1" s="1"/>
  <c r="D2549" i="1"/>
  <c r="G2549" i="1" s="1"/>
  <c r="F2548" i="1"/>
  <c r="B2546" i="1"/>
  <c r="K2550" i="1"/>
  <c r="E2550" i="1" s="1"/>
  <c r="W2548" i="1"/>
  <c r="J2551" i="1"/>
  <c r="M2551" i="1"/>
  <c r="N2551" i="1" s="1"/>
  <c r="I2552" i="1"/>
  <c r="X2547" i="1"/>
  <c r="U2549" i="1"/>
  <c r="P2548" i="1" l="1"/>
  <c r="L2549" i="1"/>
  <c r="O2549" i="1" s="1"/>
  <c r="P2549" i="1" s="1"/>
  <c r="D2550" i="1"/>
  <c r="G2550" i="1" s="1"/>
  <c r="F2549" i="1"/>
  <c r="W2549" i="1"/>
  <c r="B2547" i="1"/>
  <c r="M2552" i="1"/>
  <c r="N2552" i="1" s="1"/>
  <c r="J2552" i="1"/>
  <c r="I2553" i="1"/>
  <c r="K2551" i="1"/>
  <c r="E2551" i="1" s="1"/>
  <c r="U2550" i="1"/>
  <c r="X2548" i="1" l="1"/>
  <c r="L2550" i="1"/>
  <c r="O2550" i="1" s="1"/>
  <c r="D2551" i="1"/>
  <c r="G2551" i="1" s="1"/>
  <c r="F2550" i="1"/>
  <c r="X2549" i="1"/>
  <c r="W2550" i="1"/>
  <c r="J2553" i="1"/>
  <c r="M2553" i="1"/>
  <c r="N2553" i="1" s="1"/>
  <c r="I2554" i="1"/>
  <c r="U2551" i="1"/>
  <c r="K2552" i="1"/>
  <c r="E2552" i="1" s="1"/>
  <c r="L2551" i="1" l="1"/>
  <c r="O2551" i="1" s="1"/>
  <c r="P2551" i="1" s="1"/>
  <c r="B2548" i="1"/>
  <c r="P2550" i="1"/>
  <c r="D2552" i="1"/>
  <c r="G2552" i="1" s="1"/>
  <c r="F2551" i="1"/>
  <c r="U2552" i="1"/>
  <c r="M2554" i="1"/>
  <c r="N2554" i="1" s="1"/>
  <c r="J2554" i="1"/>
  <c r="I2555" i="1"/>
  <c r="B2549" i="1"/>
  <c r="W2551" i="1"/>
  <c r="K2553" i="1"/>
  <c r="E2553" i="1" s="1"/>
  <c r="X2550" i="1" l="1"/>
  <c r="L2552" i="1"/>
  <c r="O2552" i="1" s="1"/>
  <c r="D2553" i="1"/>
  <c r="G2553" i="1" s="1"/>
  <c r="F2552" i="1"/>
  <c r="U2553" i="1"/>
  <c r="J2555" i="1"/>
  <c r="M2555" i="1"/>
  <c r="N2555" i="1" s="1"/>
  <c r="I2556" i="1"/>
  <c r="X2551" i="1"/>
  <c r="W2552" i="1"/>
  <c r="K2554" i="1"/>
  <c r="E2554" i="1" s="1"/>
  <c r="B2550" i="1" l="1"/>
  <c r="P2552" i="1"/>
  <c r="X2552" i="1" s="1"/>
  <c r="L2553" i="1"/>
  <c r="O2553" i="1" s="1"/>
  <c r="P2553" i="1" s="1"/>
  <c r="D2554" i="1"/>
  <c r="G2554" i="1" s="1"/>
  <c r="F2553" i="1"/>
  <c r="B2551" i="1"/>
  <c r="M2556" i="1"/>
  <c r="N2556" i="1" s="1"/>
  <c r="J2556" i="1"/>
  <c r="I2557" i="1"/>
  <c r="U2554" i="1"/>
  <c r="W2553" i="1"/>
  <c r="K2555" i="1"/>
  <c r="E2555" i="1" s="1"/>
  <c r="L2554" i="1" l="1"/>
  <c r="O2554" i="1" s="1"/>
  <c r="P2554" i="1" s="1"/>
  <c r="D2555" i="1"/>
  <c r="G2555" i="1" s="1"/>
  <c r="F2554" i="1"/>
  <c r="X2553" i="1"/>
  <c r="J2557" i="1"/>
  <c r="M2557" i="1"/>
  <c r="N2557" i="1" s="1"/>
  <c r="I2558" i="1"/>
  <c r="W2554" i="1"/>
  <c r="K2556" i="1"/>
  <c r="E2556" i="1" s="1"/>
  <c r="B2552" i="1"/>
  <c r="U2555" i="1"/>
  <c r="L2555" i="1" l="1"/>
  <c r="O2555" i="1" s="1"/>
  <c r="P2555" i="1" s="1"/>
  <c r="D2556" i="1"/>
  <c r="G2556" i="1" s="1"/>
  <c r="F2555" i="1"/>
  <c r="W2555" i="1"/>
  <c r="M2558" i="1"/>
  <c r="N2558" i="1" s="1"/>
  <c r="J2558" i="1"/>
  <c r="I2559" i="1"/>
  <c r="U2556" i="1"/>
  <c r="K2557" i="1"/>
  <c r="E2557" i="1" s="1"/>
  <c r="X2554" i="1"/>
  <c r="B2553" i="1"/>
  <c r="L2556" i="1" l="1"/>
  <c r="O2556" i="1" s="1"/>
  <c r="D2557" i="1"/>
  <c r="G2557" i="1" s="1"/>
  <c r="F2556" i="1"/>
  <c r="K2558" i="1"/>
  <c r="E2558" i="1" s="1"/>
  <c r="B2554" i="1"/>
  <c r="U2557" i="1"/>
  <c r="J2559" i="1"/>
  <c r="M2559" i="1"/>
  <c r="N2559" i="1" s="1"/>
  <c r="I2560" i="1"/>
  <c r="X2555" i="1"/>
  <c r="W2556" i="1"/>
  <c r="P2556" i="1" l="1"/>
  <c r="X2556" i="1" s="1"/>
  <c r="L2557" i="1"/>
  <c r="O2557" i="1" s="1"/>
  <c r="D2558" i="1"/>
  <c r="G2558" i="1" s="1"/>
  <c r="F2557" i="1"/>
  <c r="B2555" i="1"/>
  <c r="M2560" i="1"/>
  <c r="N2560" i="1" s="1"/>
  <c r="J2560" i="1"/>
  <c r="I2561" i="1"/>
  <c r="W2557" i="1"/>
  <c r="K2559" i="1"/>
  <c r="E2559" i="1" s="1"/>
  <c r="U2558" i="1"/>
  <c r="L2558" i="1" l="1"/>
  <c r="O2558" i="1" s="1"/>
  <c r="P2557" i="1"/>
  <c r="D2559" i="1"/>
  <c r="G2559" i="1" s="1"/>
  <c r="F2558" i="1"/>
  <c r="K2560" i="1"/>
  <c r="E2560" i="1" s="1"/>
  <c r="B2556" i="1"/>
  <c r="U2559" i="1"/>
  <c r="W2558" i="1"/>
  <c r="J2561" i="1"/>
  <c r="M2561" i="1"/>
  <c r="N2561" i="1" s="1"/>
  <c r="I2562" i="1"/>
  <c r="P2558" i="1" l="1"/>
  <c r="X2558" i="1" s="1"/>
  <c r="X2557" i="1"/>
  <c r="L2559" i="1"/>
  <c r="O2559" i="1" s="1"/>
  <c r="P2559" i="1" s="1"/>
  <c r="D2560" i="1"/>
  <c r="G2560" i="1" s="1"/>
  <c r="F2559" i="1"/>
  <c r="K2561" i="1"/>
  <c r="E2561" i="1" s="1"/>
  <c r="W2559" i="1"/>
  <c r="M2562" i="1"/>
  <c r="N2562" i="1" s="1"/>
  <c r="J2562" i="1"/>
  <c r="I2563" i="1"/>
  <c r="U2560" i="1"/>
  <c r="B2557" i="1" l="1"/>
  <c r="L2560" i="1"/>
  <c r="O2560" i="1" s="1"/>
  <c r="P2560" i="1" s="1"/>
  <c r="D2561" i="1"/>
  <c r="G2561" i="1" s="1"/>
  <c r="F2560" i="1"/>
  <c r="W2560" i="1"/>
  <c r="J2563" i="1"/>
  <c r="M2563" i="1"/>
  <c r="N2563" i="1" s="1"/>
  <c r="I2564" i="1"/>
  <c r="B2558" i="1"/>
  <c r="K2562" i="1"/>
  <c r="E2562" i="1" s="1"/>
  <c r="X2559" i="1"/>
  <c r="U2561" i="1"/>
  <c r="L2561" i="1" l="1"/>
  <c r="O2561" i="1" s="1"/>
  <c r="P2561" i="1" s="1"/>
  <c r="D2562" i="1"/>
  <c r="G2562" i="1" s="1"/>
  <c r="F2561" i="1"/>
  <c r="B2559" i="1"/>
  <c r="M2564" i="1"/>
  <c r="N2564" i="1" s="1"/>
  <c r="J2564" i="1"/>
  <c r="I2565" i="1"/>
  <c r="U2562" i="1"/>
  <c r="W2561" i="1"/>
  <c r="X2560" i="1"/>
  <c r="K2563" i="1"/>
  <c r="E2563" i="1" s="1"/>
  <c r="L2562" i="1" l="1"/>
  <c r="O2562" i="1" s="1"/>
  <c r="P2562" i="1" s="1"/>
  <c r="D2563" i="1"/>
  <c r="G2563" i="1" s="1"/>
  <c r="F2562" i="1"/>
  <c r="B2560" i="1"/>
  <c r="J2565" i="1"/>
  <c r="M2565" i="1"/>
  <c r="N2565" i="1" s="1"/>
  <c r="I2566" i="1"/>
  <c r="K2564" i="1"/>
  <c r="E2564" i="1" s="1"/>
  <c r="U2563" i="1"/>
  <c r="W2562" i="1"/>
  <c r="X2561" i="1"/>
  <c r="L2563" i="1" l="1"/>
  <c r="O2563" i="1" s="1"/>
  <c r="D2564" i="1"/>
  <c r="G2564" i="1" s="1"/>
  <c r="F2563" i="1"/>
  <c r="B2561" i="1"/>
  <c r="K2565" i="1"/>
  <c r="E2565" i="1" s="1"/>
  <c r="U2564" i="1"/>
  <c r="W2563" i="1"/>
  <c r="M2566" i="1"/>
  <c r="N2566" i="1" s="1"/>
  <c r="J2566" i="1"/>
  <c r="I2567" i="1"/>
  <c r="X2562" i="1"/>
  <c r="P2563" i="1" l="1"/>
  <c r="X2563" i="1" s="1"/>
  <c r="L2564" i="1"/>
  <c r="O2564" i="1" s="1"/>
  <c r="D2565" i="1"/>
  <c r="G2565" i="1" s="1"/>
  <c r="F2564" i="1"/>
  <c r="W2564" i="1"/>
  <c r="B2562" i="1"/>
  <c r="M2567" i="1"/>
  <c r="N2567" i="1" s="1"/>
  <c r="J2567" i="1"/>
  <c r="K2566" i="1"/>
  <c r="E2566" i="1" s="1"/>
  <c r="U2565" i="1"/>
  <c r="L2565" i="1" l="1"/>
  <c r="O2565" i="1" s="1"/>
  <c r="P2565" i="1" s="1"/>
  <c r="P2564" i="1"/>
  <c r="X2564" i="1" s="1"/>
  <c r="D2566" i="1"/>
  <c r="G2566" i="1" s="1"/>
  <c r="F2565" i="1"/>
  <c r="W2565" i="1"/>
  <c r="U2566" i="1"/>
  <c r="B2563" i="1"/>
  <c r="K2567" i="1"/>
  <c r="E2567" i="1" s="1"/>
  <c r="L2566" i="1" l="1"/>
  <c r="O2566" i="1" s="1"/>
  <c r="P2566" i="1" s="1"/>
  <c r="D2567" i="1"/>
  <c r="L2567" i="1" s="1"/>
  <c r="O2567" i="1" s="1"/>
  <c r="F2566" i="1"/>
  <c r="X2565" i="1"/>
  <c r="W2566" i="1"/>
  <c r="B2564" i="1"/>
  <c r="U2567" i="1"/>
  <c r="G2567" i="1" l="1"/>
  <c r="F2567" i="1"/>
  <c r="W2567" i="1"/>
  <c r="P2567" i="1"/>
  <c r="S2567" i="1" s="1"/>
  <c r="B2565" i="1"/>
  <c r="X2566" i="1"/>
  <c r="B2566" i="1" l="1"/>
  <c r="X2567" i="1"/>
  <c r="B2567" i="1" l="1"/>
</calcChain>
</file>

<file path=xl/sharedStrings.xml><?xml version="1.0" encoding="utf-8"?>
<sst xmlns="http://schemas.openxmlformats.org/spreadsheetml/2006/main" count="2704" uniqueCount="98">
  <si>
    <t>[FERIADOS]</t>
  </si>
  <si>
    <t>[DATAS-BASE]</t>
  </si>
  <si>
    <t>ENERGISA S.A.. - 7ª EMI DEB - 3ª SER  -  R$ 166.667.000,00 - 166.667 DEB</t>
  </si>
  <si>
    <t>IPCA + 7,5000% AA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</si>
  <si>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</si>
  <si>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</si>
  <si>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</si>
  <si>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</si>
  <si>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</si>
  <si>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</si>
  <si>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</si>
  <si>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</si>
  <si>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</si>
  <si>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</si>
  <si>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</si>
  <si>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</si>
  <si>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</si>
  <si>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</si>
  <si>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</si>
  <si>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</si>
  <si>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</si>
  <si>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</si>
  <si>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</si>
  <si>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</si>
  <si>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</si>
  <si>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</si>
  <si>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</si>
  <si>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</si>
  <si>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</si>
  <si>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</si>
  <si>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</si>
  <si>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</si>
  <si>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</si>
  <si>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</si>
  <si>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</si>
  <si>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</si>
  <si>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</si>
  <si>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</si>
  <si>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</si>
  <si>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</si>
  <si>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</si>
  <si>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</si>
  <si>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</si>
  <si>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</si>
  <si>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</si>
  <si>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</si>
  <si>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</si>
  <si>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</si>
  <si>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</si>
  <si>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</si>
  <si>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</si>
  <si>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</si>
  <si>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</si>
  <si>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</si>
  <si>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</si>
  <si>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</si>
  <si>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</si>
  <si>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</si>
  <si>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</si>
  <si>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</si>
  <si>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</si>
  <si>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</si>
  <si>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</si>
  <si>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</si>
  <si>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</si>
  <si>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</si>
  <si>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</si>
  <si>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</si>
  <si>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</si>
  <si>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</si>
  <si>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</si>
  <si>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</si>
  <si>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ENGE37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</si>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</sst>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0" formatCode="0.000000000%"/>
    <numFmt numFmtId="175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b/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164" fontId="12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4" fillId="4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8" fillId="0" borderId="0" xfId="0" applyNumberFormat="1" applyFont="1"/>
    <xf numFmtId="167" fontId="8" fillId="0" borderId="0" xfId="0" applyNumberFormat="1" applyFont="1"/>
    <xf numFmtId="165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6" fontId="3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4" fillId="0" borderId="3" xfId="0" applyFont="1" applyBorder="1" applyAlignment="1">
      <alignment horizontal="left" vertical="center"/>
    </xf>
    <xf numFmtId="168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fill" vertical="center"/>
    </xf>
    <xf numFmtId="166" fontId="3" fillId="0" borderId="3" xfId="0" applyNumberFormat="1" applyFont="1" applyBorder="1" applyAlignment="1">
      <alignment horizontal="right" vertical="center"/>
    </xf>
    <xf numFmtId="166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right" vertical="center"/>
    </xf>
    <xf numFmtId="167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4" fillId="0" borderId="3" xfId="0" applyFont="1" applyBorder="1" applyAlignment="1">
      <alignment horizontal="right" vertical="center"/>
    </xf>
    <xf numFmtId="0" fontId="8" fillId="0" borderId="3" xfId="0" applyFont="1" applyBorder="1"/>
    <xf numFmtId="0" fontId="4" fillId="2" borderId="3" xfId="0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14" fontId="9" fillId="0" borderId="6" xfId="0" applyNumberFormat="1" applyFont="1" applyBorder="1"/>
    <xf numFmtId="14" fontId="8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14" fillId="5" borderId="0" xfId="0" applyNumberFormat="1" applyFont="1" applyFill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4" fillId="0" borderId="7" xfId="0" applyFont="1" applyBorder="1" applyAlignment="1">
      <alignment horizontal="right" vertical="center"/>
    </xf>
    <xf numFmtId="14" fontId="9" fillId="0" borderId="9" xfId="0" applyNumberFormat="1" applyFont="1" applyBorder="1"/>
    <xf numFmtId="0" fontId="14" fillId="0" borderId="4" xfId="0" applyFont="1" applyBorder="1" applyAlignment="1">
      <alignment vertical="center"/>
    </xf>
    <xf numFmtId="168" fontId="1" fillId="0" borderId="4" xfId="0" applyNumberFormat="1" applyFont="1" applyBorder="1" applyAlignment="1">
      <alignment horizontal="fill" vertical="center"/>
    </xf>
    <xf numFmtId="14" fontId="15" fillId="6" borderId="0" xfId="2" applyNumberFormat="1" applyFont="1" applyBorder="1" applyAlignment="1">
      <alignment horizontal="left"/>
    </xf>
    <xf numFmtId="0" fontId="15" fillId="6" borderId="0" xfId="2" applyFont="1" applyBorder="1" applyAlignment="1">
      <alignment horizontal="center" vertical="center"/>
    </xf>
    <xf numFmtId="0" fontId="15" fillId="6" borderId="0" xfId="2" applyFont="1" applyBorder="1" applyAlignment="1">
      <alignment horizontal="right" vertical="center"/>
    </xf>
    <xf numFmtId="175" fontId="16" fillId="7" borderId="0" xfId="1" applyNumberFormat="1" applyFont="1" applyFill="1" applyBorder="1" applyAlignment="1">
      <alignment horizontal="left"/>
    </xf>
    <xf numFmtId="165" fontId="17" fillId="7" borderId="0" xfId="0" applyNumberFormat="1" applyFont="1" applyFill="1" applyAlignment="1">
      <alignment horizontal="center" vertical="center"/>
    </xf>
    <xf numFmtId="168" fontId="17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167" fontId="17" fillId="7" borderId="0" xfId="0" applyNumberFormat="1" applyFont="1" applyFill="1" applyAlignment="1">
      <alignment horizontal="center" vertical="center"/>
    </xf>
    <xf numFmtId="3" fontId="17" fillId="7" borderId="0" xfId="0" applyNumberFormat="1" applyFont="1" applyFill="1" applyAlignment="1">
      <alignment horizontal="center" vertical="center"/>
    </xf>
    <xf numFmtId="167" fontId="17" fillId="7" borderId="0" xfId="0" applyNumberFormat="1" applyFont="1" applyFill="1" applyAlignment="1">
      <alignment horizontal="centerContinuous" vertical="center"/>
    </xf>
    <xf numFmtId="0" fontId="17" fillId="7" borderId="0" xfId="0" applyFont="1" applyFill="1" applyAlignment="1">
      <alignment horizontal="centerContinuous" vertical="center"/>
    </xf>
    <xf numFmtId="0" fontId="17" fillId="7" borderId="0" xfId="0" applyFont="1" applyFill="1" applyAlignment="1">
      <alignment horizontal="right" vertical="center"/>
    </xf>
    <xf numFmtId="166" fontId="17" fillId="7" borderId="0" xfId="0" applyNumberFormat="1" applyFont="1" applyFill="1" applyAlignment="1">
      <alignment horizontal="centerContinuous" vertical="center"/>
    </xf>
    <xf numFmtId="10" fontId="17" fillId="7" borderId="0" xfId="0" applyNumberFormat="1" applyFont="1" applyFill="1" applyAlignment="1">
      <alignment horizontal="center" vertical="center"/>
    </xf>
    <xf numFmtId="169" fontId="17" fillId="7" borderId="0" xfId="0" applyNumberFormat="1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center" vertical="center"/>
    </xf>
    <xf numFmtId="166" fontId="17" fillId="7" borderId="0" xfId="0" applyNumberFormat="1" applyFont="1" applyFill="1" applyAlignment="1">
      <alignment horizontal="center" vertical="center"/>
    </xf>
    <xf numFmtId="170" fontId="17" fillId="7" borderId="0" xfId="0" applyNumberFormat="1" applyFont="1" applyFill="1" applyAlignment="1">
      <alignment horizontal="center" vertical="center"/>
    </xf>
    <xf numFmtId="14" fontId="17" fillId="0" borderId="5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14" fontId="18" fillId="0" borderId="6" xfId="0" applyNumberFormat="1" applyFont="1" applyBorder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14" fontId="17" fillId="0" borderId="6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4" fillId="0" borderId="9" xfId="0" applyFont="1" applyBorder="1" applyAlignment="1">
      <alignment horizontal="right" vertical="center"/>
    </xf>
    <xf numFmtId="0" fontId="4" fillId="0" borderId="7" xfId="0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/>
    </xf>
    <xf numFmtId="4" fontId="7" fillId="9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right" vertical="center"/>
    </xf>
    <xf numFmtId="0" fontId="17" fillId="7" borderId="0" xfId="0" applyFont="1" applyFill="1" applyAlignment="1">
      <alignment horizontal="left" vertical="center"/>
    </xf>
    <xf numFmtId="0" fontId="17" fillId="8" borderId="0" xfId="0" applyFont="1" applyFill="1" applyAlignment="1">
      <alignment horizontal="center"/>
    </xf>
    <xf numFmtId="166" fontId="17" fillId="8" borderId="0" xfId="0" applyNumberFormat="1" applyFont="1" applyFill="1" applyAlignment="1">
      <alignment horizontal="center"/>
    </xf>
    <xf numFmtId="167" fontId="17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6" fontId="18" fillId="8" borderId="0" xfId="0" applyNumberFormat="1" applyFont="1" applyFill="1" applyAlignment="1">
      <alignment horizontal="center"/>
    </xf>
    <xf numFmtId="3" fontId="18" fillId="9" borderId="0" xfId="0" applyNumberFormat="1" applyFont="1" applyFill="1" applyAlignment="1">
      <alignment horizontal="center" vertical="center"/>
    </xf>
    <xf numFmtId="166" fontId="18" fillId="9" borderId="0" xfId="0" applyNumberFormat="1" applyFont="1" applyFill="1" applyAlignment="1">
      <alignment horizontal="center" vertical="center"/>
    </xf>
    <xf numFmtId="168" fontId="18" fillId="9" borderId="0" xfId="0" applyNumberFormat="1" applyFont="1" applyFill="1" applyAlignment="1">
      <alignment horizontal="left" vertical="center"/>
    </xf>
    <xf numFmtId="4" fontId="17" fillId="9" borderId="0" xfId="0" applyNumberFormat="1" applyFont="1" applyFill="1" applyAlignment="1">
      <alignment horizontal="center" vertical="center"/>
    </xf>
    <xf numFmtId="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166" fontId="17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9</xdr:row>
      <xdr:rowOff>0</xdr:rowOff>
    </xdr:from>
    <xdr:to>
      <xdr:col>47</xdr:col>
      <xdr:colOff>409575</xdr:colOff>
      <xdr:row>18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68B4A1-1CD5-4810-A1B6-FC347DE5C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1666875"/>
          <a:ext cx="70389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19</xdr:row>
      <xdr:rowOff>0</xdr:rowOff>
    </xdr:from>
    <xdr:to>
      <xdr:col>47</xdr:col>
      <xdr:colOff>295275</xdr:colOff>
      <xdr:row>29</xdr:row>
      <xdr:rowOff>38100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2FA8EC6-301A-4E9F-9604-5F5B067D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3286125"/>
          <a:ext cx="692467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30</xdr:row>
      <xdr:rowOff>0</xdr:rowOff>
    </xdr:from>
    <xdr:to>
      <xdr:col>47</xdr:col>
      <xdr:colOff>257175</xdr:colOff>
      <xdr:row>47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3A8378B-DFE1-4E6F-9648-40A37435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5067300"/>
          <a:ext cx="6886575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48</xdr:row>
      <xdr:rowOff>0</xdr:rowOff>
    </xdr:from>
    <xdr:to>
      <xdr:col>47</xdr:col>
      <xdr:colOff>447675</xdr:colOff>
      <xdr:row>77</xdr:row>
      <xdr:rowOff>19050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2ED86DF-B470-4273-8824-E66BECC2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7981950"/>
          <a:ext cx="707707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6411.95</v>
          </cell>
        </row>
        <row r="200">
          <cell r="DA200">
            <v>44788</v>
          </cell>
          <cell r="DB200">
            <v>44789</v>
          </cell>
          <cell r="DC200">
            <v>6388.87</v>
          </cell>
        </row>
        <row r="201">
          <cell r="DA201">
            <v>44819</v>
          </cell>
          <cell r="DB201">
            <v>44820</v>
          </cell>
          <cell r="DC201">
            <v>6370.34</v>
          </cell>
        </row>
        <row r="202">
          <cell r="DA202">
            <v>44851</v>
          </cell>
          <cell r="DB202">
            <v>44850</v>
          </cell>
          <cell r="DC202">
            <v>6407.93</v>
          </cell>
        </row>
        <row r="203">
          <cell r="DA203">
            <v>44881</v>
          </cell>
          <cell r="DB203">
            <v>44881</v>
          </cell>
          <cell r="DC203">
            <v>6434.2</v>
          </cell>
        </row>
        <row r="204">
          <cell r="DA204">
            <v>44910</v>
          </cell>
          <cell r="DB204">
            <v>44911</v>
          </cell>
          <cell r="DC204">
            <v>6474.09</v>
          </cell>
        </row>
        <row r="205">
          <cell r="DA205">
            <v>44942</v>
          </cell>
          <cell r="DB205">
            <v>44942</v>
          </cell>
          <cell r="DC205">
            <v>6508.4</v>
          </cell>
        </row>
        <row r="206">
          <cell r="DA206">
            <v>44972</v>
          </cell>
          <cell r="DB206">
            <v>44973</v>
          </cell>
          <cell r="DC206">
            <v>6563.07</v>
          </cell>
        </row>
        <row r="207">
          <cell r="DA207">
            <v>45000</v>
          </cell>
          <cell r="DB207">
            <v>45001</v>
          </cell>
          <cell r="DC207">
            <v>6609.67</v>
          </cell>
        </row>
        <row r="208">
          <cell r="DA208">
            <v>45033</v>
          </cell>
          <cell r="DB208">
            <v>45032</v>
          </cell>
          <cell r="DC208">
            <v>6649.99</v>
          </cell>
        </row>
        <row r="209">
          <cell r="DA209">
            <v>45061</v>
          </cell>
          <cell r="DB209">
            <v>45062</v>
          </cell>
          <cell r="DC209">
            <v>6665.28</v>
          </cell>
        </row>
        <row r="210">
          <cell r="DA210">
            <v>45092</v>
          </cell>
          <cell r="DB210">
            <v>45093</v>
          </cell>
          <cell r="DC210">
            <v>6659.95</v>
          </cell>
        </row>
        <row r="211">
          <cell r="DA211">
            <v>45124</v>
          </cell>
          <cell r="DB211">
            <v>45123</v>
          </cell>
          <cell r="DC211">
            <v>6667.94</v>
          </cell>
        </row>
        <row r="212">
          <cell r="DA212">
            <v>45153</v>
          </cell>
          <cell r="DB212">
            <v>45154</v>
          </cell>
          <cell r="DC212">
            <v>6683.28</v>
          </cell>
        </row>
        <row r="213">
          <cell r="DA213">
            <v>45184</v>
          </cell>
          <cell r="DB213">
            <v>45185</v>
          </cell>
          <cell r="DC213">
            <v>6700.66</v>
          </cell>
        </row>
        <row r="214">
          <cell r="DA214">
            <v>45215</v>
          </cell>
          <cell r="DB214">
            <v>45215</v>
          </cell>
          <cell r="DC214">
            <v>6716.74</v>
          </cell>
        </row>
        <row r="215">
          <cell r="DA215">
            <v>45246</v>
          </cell>
          <cell r="DB215">
            <v>45246</v>
          </cell>
          <cell r="DC215">
            <v>6735.55</v>
          </cell>
        </row>
        <row r="216">
          <cell r="DA216">
            <v>45275</v>
          </cell>
          <cell r="DB216">
            <v>45276</v>
          </cell>
          <cell r="DC216">
            <v>6773.27</v>
          </cell>
        </row>
        <row r="217">
          <cell r="DA217">
            <v>45306</v>
          </cell>
          <cell r="DB217">
            <v>45307</v>
          </cell>
          <cell r="DC217">
            <v>6801.72</v>
          </cell>
        </row>
        <row r="218">
          <cell r="DA218">
            <v>45337</v>
          </cell>
          <cell r="DB218">
            <v>45338</v>
          </cell>
          <cell r="DC218">
            <v>6858.17</v>
          </cell>
        </row>
        <row r="219">
          <cell r="DA219">
            <v>45366</v>
          </cell>
          <cell r="DB219">
            <v>45367</v>
          </cell>
          <cell r="DC219">
            <v>6869.14</v>
          </cell>
        </row>
        <row r="220">
          <cell r="DA220">
            <v>45397</v>
          </cell>
          <cell r="DB220">
            <v>45398</v>
          </cell>
          <cell r="DC220">
            <v>6895.24</v>
          </cell>
        </row>
        <row r="221">
          <cell r="DA221">
            <v>45427</v>
          </cell>
          <cell r="DB221">
            <v>45428</v>
          </cell>
          <cell r="DC221">
            <v>6926.96</v>
          </cell>
        </row>
        <row r="222">
          <cell r="DA222">
            <v>45460</v>
          </cell>
          <cell r="DB222">
            <v>45459</v>
          </cell>
          <cell r="DC222">
            <v>6941.51</v>
          </cell>
        </row>
        <row r="223">
          <cell r="DA223">
            <v>45488</v>
          </cell>
          <cell r="DB223">
            <v>45489</v>
          </cell>
          <cell r="DC223">
            <v>6967.89</v>
          </cell>
        </row>
        <row r="224">
          <cell r="DA224">
            <v>45519</v>
          </cell>
          <cell r="DB224">
            <v>45520</v>
          </cell>
          <cell r="DC224">
            <v>6966.5</v>
          </cell>
        </row>
        <row r="225">
          <cell r="DA225">
            <v>45551</v>
          </cell>
          <cell r="DB225">
            <v>45551</v>
          </cell>
          <cell r="DC225">
            <v>6966.5</v>
          </cell>
        </row>
        <row r="226">
          <cell r="DA226">
            <v>45580</v>
          </cell>
          <cell r="DB226">
            <v>45581</v>
          </cell>
          <cell r="DC226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J319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95" customWidth="1"/>
    <col min="2" max="2" width="18.85546875" style="50" customWidth="1"/>
    <col min="3" max="3" width="18.85546875" style="46" customWidth="1"/>
    <col min="4" max="5" width="13.7109375" style="46" customWidth="1"/>
    <col min="6" max="6" width="12.140625" style="46" bestFit="1" customWidth="1"/>
    <col min="7" max="7" width="12.42578125" style="46" customWidth="1"/>
    <col min="8" max="8" width="20.140625" style="46" customWidth="1"/>
    <col min="9" max="9" width="15" style="46" customWidth="1"/>
    <col min="10" max="10" width="12.42578125" style="46" customWidth="1"/>
    <col min="11" max="12" width="15" style="46" customWidth="1"/>
    <col min="13" max="13" width="16.28515625" style="46" customWidth="1"/>
    <col min="14" max="14" width="24" style="46" customWidth="1"/>
    <col min="15" max="15" width="22.7109375" style="46" customWidth="1"/>
    <col min="16" max="16" width="18.85546875" style="46" customWidth="1"/>
    <col min="17" max="17" width="11.140625" style="46" customWidth="1"/>
    <col min="18" max="18" width="20.140625" style="51" customWidth="1"/>
    <col min="19" max="19" width="17.5703125" style="50" customWidth="1"/>
    <col min="20" max="20" width="17.5703125" style="46" customWidth="1"/>
    <col min="21" max="22" width="8.5703125" style="46" customWidth="1"/>
    <col min="23" max="23" width="16.28515625" style="46" customWidth="1"/>
    <col min="24" max="24" width="13" style="46" customWidth="1"/>
    <col min="25" max="25" width="12.42578125" style="46" customWidth="1"/>
    <col min="26" max="26" width="15" style="46" customWidth="1"/>
    <col min="27" max="27" width="14.140625" style="46" bestFit="1" customWidth="1"/>
    <col min="28" max="28" width="6" style="46" customWidth="1"/>
    <col min="29" max="29" width="22.7109375" style="46" customWidth="1"/>
    <col min="30" max="30" width="41.85546875" style="46" bestFit="1" customWidth="1"/>
    <col min="31" max="31" width="6.5703125" style="46" bestFit="1" customWidth="1"/>
    <col min="32" max="32" width="10.85546875" style="46" bestFit="1" customWidth="1"/>
    <col min="33" max="33" width="16.28515625" style="46" bestFit="1" customWidth="1"/>
    <col min="34" max="34" width="14.5703125" style="46" bestFit="1" customWidth="1"/>
    <col min="35" max="35" width="11" style="46" bestFit="1" customWidth="1"/>
    <col min="36" max="36" width="11.140625" style="46" bestFit="1" customWidth="1"/>
    <col min="37" max="37" width="11" style="46" bestFit="1" customWidth="1"/>
    <col min="38" max="38" width="8.5703125" style="46" customWidth="1"/>
    <col min="39" max="166" width="12.42578125" style="46" customWidth="1"/>
    <col min="167" max="167" width="20.140625" style="47" customWidth="1"/>
    <col min="168" max="169" width="18.85546875" style="47" customWidth="1"/>
    <col min="170" max="171" width="13.7109375" style="47" customWidth="1"/>
    <col min="172" max="172" width="9.85546875" style="47" customWidth="1"/>
    <col min="173" max="173" width="12.42578125" style="47" customWidth="1"/>
    <col min="174" max="174" width="20.140625" style="47" customWidth="1"/>
    <col min="175" max="175" width="15" style="47" customWidth="1"/>
    <col min="176" max="176" width="12.42578125" style="47" customWidth="1"/>
    <col min="177" max="178" width="15" style="47" customWidth="1"/>
    <col min="179" max="179" width="16.28515625" style="47" customWidth="1"/>
    <col min="180" max="180" width="24" style="47" customWidth="1"/>
    <col min="181" max="181" width="22.7109375" style="47" customWidth="1"/>
    <col min="182" max="182" width="18.85546875" style="47" customWidth="1"/>
    <col min="183" max="183" width="11.140625" style="47" customWidth="1"/>
    <col min="184" max="184" width="20.140625" style="47" customWidth="1"/>
    <col min="185" max="186" width="17.5703125" style="47" customWidth="1"/>
    <col min="187" max="188" width="8.5703125" style="47" customWidth="1"/>
    <col min="189" max="189" width="16.28515625" style="47" customWidth="1"/>
    <col min="190" max="190" width="25.28515625" style="47" customWidth="1"/>
    <col min="191" max="191" width="12.42578125" style="47" customWidth="1"/>
    <col min="192" max="192" width="15" style="47" customWidth="1"/>
    <col min="193" max="193" width="12.42578125" style="47" customWidth="1"/>
    <col min="194" max="194" width="6" style="47" customWidth="1"/>
    <col min="195" max="195" width="22.7109375" style="47" customWidth="1"/>
    <col min="196" max="196" width="31.7109375" style="47" customWidth="1"/>
    <col min="197" max="197" width="13.7109375" style="47" customWidth="1"/>
    <col min="198" max="198" width="16.28515625" style="47" customWidth="1"/>
    <col min="199" max="199" width="22.7109375" style="47" customWidth="1"/>
    <col min="200" max="200" width="21.42578125" style="47" customWidth="1"/>
    <col min="201" max="201" width="17.5703125" style="47" customWidth="1"/>
    <col min="202" max="202" width="16.28515625" style="47" customWidth="1"/>
    <col min="203" max="203" width="13.7109375" style="47" customWidth="1"/>
    <col min="204" max="204" width="8.5703125" style="47" customWidth="1"/>
    <col min="205" max="205" width="15" style="47" customWidth="1"/>
    <col min="206" max="206" width="17.5703125" style="47" customWidth="1"/>
    <col min="207" max="207" width="26.5703125" style="47" customWidth="1"/>
    <col min="208" max="208" width="25.28515625" style="47" customWidth="1"/>
    <col min="209" max="210" width="17.5703125" style="47" customWidth="1"/>
    <col min="211" max="211" width="12.42578125" style="47" customWidth="1"/>
    <col min="212" max="212" width="17.5703125" style="47" customWidth="1"/>
    <col min="213" max="213" width="12.42578125" style="47" customWidth="1"/>
    <col min="214" max="214" width="15" style="47" customWidth="1"/>
    <col min="215" max="215" width="16.28515625" style="47" customWidth="1"/>
    <col min="216" max="217" width="17.5703125" style="47" customWidth="1"/>
    <col min="218" max="218" width="27.85546875" style="47" customWidth="1"/>
    <col min="219" max="219" width="13.7109375" style="47" customWidth="1"/>
    <col min="220" max="221" width="17.5703125" style="47" customWidth="1"/>
    <col min="222" max="222" width="15" style="47" customWidth="1"/>
    <col min="223" max="224" width="12.42578125" style="47" customWidth="1"/>
    <col min="225" max="226" width="17.5703125" style="47" customWidth="1"/>
    <col min="227" max="227" width="22.7109375" style="47" customWidth="1"/>
    <col min="228" max="228" width="15" style="47" customWidth="1"/>
    <col min="229" max="229" width="17.5703125" style="47" customWidth="1"/>
    <col min="230" max="230" width="12.42578125" style="47" customWidth="1"/>
    <col min="231" max="231" width="34.28515625" style="47" customWidth="1"/>
    <col min="232" max="232" width="27.85546875" style="47" customWidth="1"/>
    <col min="233" max="234" width="18.85546875" style="47" customWidth="1"/>
    <col min="235" max="235" width="12.42578125" style="47" customWidth="1"/>
    <col min="236" max="236" width="20.140625" style="47" customWidth="1"/>
    <col min="237" max="237" width="16.28515625" style="47" customWidth="1"/>
    <col min="238" max="238" width="17.5703125" style="47" customWidth="1"/>
    <col min="239" max="422" width="12.42578125" style="47" customWidth="1"/>
    <col min="423" max="423" width="20.140625" style="47" customWidth="1"/>
    <col min="424" max="425" width="18.85546875" style="47" customWidth="1"/>
    <col min="426" max="427" width="13.7109375" style="47" customWidth="1"/>
    <col min="428" max="428" width="9.85546875" style="47" customWidth="1"/>
    <col min="429" max="429" width="12.42578125" style="47" customWidth="1"/>
    <col min="430" max="430" width="20.140625" style="47" customWidth="1"/>
    <col min="431" max="431" width="15" style="47" customWidth="1"/>
    <col min="432" max="432" width="12.42578125" style="47" customWidth="1"/>
    <col min="433" max="434" width="15" style="47" customWidth="1"/>
    <col min="435" max="435" width="16.28515625" style="47" customWidth="1"/>
    <col min="436" max="436" width="24" style="47" customWidth="1"/>
    <col min="437" max="437" width="22.7109375" style="47" customWidth="1"/>
    <col min="438" max="438" width="18.85546875" style="47" customWidth="1"/>
    <col min="439" max="439" width="11.140625" style="47" customWidth="1"/>
    <col min="440" max="440" width="20.140625" style="47" customWidth="1"/>
    <col min="441" max="442" width="17.5703125" style="47" customWidth="1"/>
    <col min="443" max="444" width="8.5703125" style="47" customWidth="1"/>
    <col min="445" max="445" width="16.28515625" style="47" customWidth="1"/>
    <col min="446" max="446" width="25.28515625" style="47" customWidth="1"/>
    <col min="447" max="447" width="12.42578125" style="47" customWidth="1"/>
    <col min="448" max="448" width="15" style="47" customWidth="1"/>
    <col min="449" max="449" width="12.42578125" style="47" customWidth="1"/>
    <col min="450" max="450" width="6" style="47" customWidth="1"/>
    <col min="451" max="451" width="22.7109375" style="47" customWidth="1"/>
    <col min="452" max="452" width="31.7109375" style="47" customWidth="1"/>
    <col min="453" max="453" width="13.7109375" style="47" customWidth="1"/>
    <col min="454" max="454" width="16.28515625" style="47" customWidth="1"/>
    <col min="455" max="455" width="22.7109375" style="47" customWidth="1"/>
    <col min="456" max="456" width="21.42578125" style="47" customWidth="1"/>
    <col min="457" max="457" width="17.5703125" style="47" customWidth="1"/>
    <col min="458" max="458" width="16.28515625" style="47" customWidth="1"/>
    <col min="459" max="459" width="13.7109375" style="47" customWidth="1"/>
    <col min="460" max="460" width="8.5703125" style="47" customWidth="1"/>
    <col min="461" max="461" width="15" style="47" customWidth="1"/>
    <col min="462" max="462" width="17.5703125" style="47" customWidth="1"/>
    <col min="463" max="463" width="26.5703125" style="47" customWidth="1"/>
    <col min="464" max="464" width="25.28515625" style="47" customWidth="1"/>
    <col min="465" max="466" width="17.5703125" style="47" customWidth="1"/>
    <col min="467" max="467" width="12.42578125" style="47" customWidth="1"/>
    <col min="468" max="468" width="17.5703125" style="47" customWidth="1"/>
    <col min="469" max="469" width="12.42578125" style="47" customWidth="1"/>
    <col min="470" max="470" width="15" style="47" customWidth="1"/>
    <col min="471" max="471" width="16.28515625" style="47" customWidth="1"/>
    <col min="472" max="473" width="17.5703125" style="47" customWidth="1"/>
    <col min="474" max="474" width="27.85546875" style="47" customWidth="1"/>
    <col min="475" max="475" width="13.7109375" style="47" customWidth="1"/>
    <col min="476" max="477" width="17.5703125" style="47" customWidth="1"/>
    <col min="478" max="478" width="15" style="47" customWidth="1"/>
    <col min="479" max="480" width="12.42578125" style="47" customWidth="1"/>
    <col min="481" max="482" width="17.5703125" style="47" customWidth="1"/>
    <col min="483" max="483" width="22.7109375" style="47" customWidth="1"/>
    <col min="484" max="484" width="15" style="47" customWidth="1"/>
    <col min="485" max="485" width="17.5703125" style="47" customWidth="1"/>
    <col min="486" max="486" width="12.42578125" style="47" customWidth="1"/>
    <col min="487" max="487" width="34.28515625" style="47" customWidth="1"/>
    <col min="488" max="488" width="27.85546875" style="47" customWidth="1"/>
    <col min="489" max="490" width="18.85546875" style="47" customWidth="1"/>
    <col min="491" max="491" width="12.42578125" style="47" customWidth="1"/>
    <col min="492" max="492" width="20.140625" style="47" customWidth="1"/>
    <col min="493" max="493" width="16.28515625" style="47" customWidth="1"/>
    <col min="494" max="494" width="17.5703125" style="47" customWidth="1"/>
    <col min="495" max="678" width="12.42578125" style="47" customWidth="1"/>
    <col min="679" max="679" width="20.140625" style="47" customWidth="1"/>
    <col min="680" max="681" width="18.85546875" style="47" customWidth="1"/>
    <col min="682" max="683" width="13.7109375" style="47" customWidth="1"/>
    <col min="684" max="684" width="9.85546875" style="47" customWidth="1"/>
    <col min="685" max="685" width="12.42578125" style="47" customWidth="1"/>
    <col min="686" max="686" width="20.140625" style="47" customWidth="1"/>
    <col min="687" max="687" width="15" style="47" customWidth="1"/>
    <col min="688" max="688" width="12.42578125" style="47" customWidth="1"/>
    <col min="689" max="690" width="15" style="47" customWidth="1"/>
    <col min="691" max="691" width="16.28515625" style="47" customWidth="1"/>
    <col min="692" max="692" width="24" style="47" customWidth="1"/>
    <col min="693" max="693" width="22.7109375" style="47" customWidth="1"/>
    <col min="694" max="694" width="18.85546875" style="47" customWidth="1"/>
    <col min="695" max="695" width="11.140625" style="47" customWidth="1"/>
    <col min="696" max="696" width="20.140625" style="47" customWidth="1"/>
    <col min="697" max="698" width="17.5703125" style="47" customWidth="1"/>
    <col min="699" max="700" width="8.5703125" style="47" customWidth="1"/>
    <col min="701" max="701" width="16.28515625" style="47" customWidth="1"/>
    <col min="702" max="702" width="25.28515625" style="47" customWidth="1"/>
    <col min="703" max="703" width="12.42578125" style="47" customWidth="1"/>
    <col min="704" max="704" width="15" style="47" customWidth="1"/>
    <col min="705" max="705" width="12.42578125" style="47" customWidth="1"/>
    <col min="706" max="706" width="6" style="47" customWidth="1"/>
    <col min="707" max="707" width="22.7109375" style="47" customWidth="1"/>
    <col min="708" max="708" width="31.7109375" style="47" customWidth="1"/>
    <col min="709" max="709" width="13.7109375" style="47" customWidth="1"/>
    <col min="710" max="710" width="16.28515625" style="47" customWidth="1"/>
    <col min="711" max="711" width="22.7109375" style="47" customWidth="1"/>
    <col min="712" max="712" width="21.42578125" style="47" customWidth="1"/>
    <col min="713" max="713" width="17.5703125" style="47" customWidth="1"/>
    <col min="714" max="714" width="16.28515625" style="47" customWidth="1"/>
    <col min="715" max="715" width="13.7109375" style="47" customWidth="1"/>
    <col min="716" max="716" width="8.5703125" style="47" customWidth="1"/>
    <col min="717" max="717" width="15" style="47" customWidth="1"/>
    <col min="718" max="718" width="17.5703125" style="47" customWidth="1"/>
    <col min="719" max="719" width="26.5703125" style="47" customWidth="1"/>
    <col min="720" max="720" width="25.28515625" style="47" customWidth="1"/>
    <col min="721" max="722" width="17.5703125" style="47" customWidth="1"/>
    <col min="723" max="723" width="12.42578125" style="47" customWidth="1"/>
    <col min="724" max="724" width="17.5703125" style="47" customWidth="1"/>
    <col min="725" max="725" width="12.42578125" style="47" customWidth="1"/>
    <col min="726" max="726" width="15" style="47" customWidth="1"/>
    <col min="727" max="727" width="16.28515625" style="47" customWidth="1"/>
    <col min="728" max="729" width="17.5703125" style="47" customWidth="1"/>
    <col min="730" max="730" width="27.85546875" style="47" customWidth="1"/>
    <col min="731" max="731" width="13.7109375" style="47" customWidth="1"/>
    <col min="732" max="733" width="17.5703125" style="47" customWidth="1"/>
    <col min="734" max="734" width="15" style="47" customWidth="1"/>
    <col min="735" max="736" width="12.42578125" style="47" customWidth="1"/>
    <col min="737" max="738" width="17.5703125" style="47" customWidth="1"/>
    <col min="739" max="739" width="22.7109375" style="47" customWidth="1"/>
    <col min="740" max="740" width="15" style="47" customWidth="1"/>
    <col min="741" max="741" width="17.5703125" style="47" customWidth="1"/>
    <col min="742" max="742" width="12.42578125" style="47" customWidth="1"/>
    <col min="743" max="743" width="34.28515625" style="47" customWidth="1"/>
    <col min="744" max="744" width="27.85546875" style="47" customWidth="1"/>
    <col min="745" max="746" width="18.85546875" style="47" customWidth="1"/>
    <col min="747" max="747" width="12.42578125" style="47" customWidth="1"/>
    <col min="748" max="748" width="20.140625" style="47" customWidth="1"/>
    <col min="749" max="749" width="16.28515625" style="47" customWidth="1"/>
    <col min="750" max="750" width="17.5703125" style="47" customWidth="1"/>
    <col min="751" max="934" width="12.42578125" style="47" customWidth="1"/>
    <col min="935" max="935" width="20.140625" style="47" customWidth="1"/>
    <col min="936" max="937" width="18.85546875" style="47" customWidth="1"/>
    <col min="938" max="939" width="13.7109375" style="47" customWidth="1"/>
    <col min="940" max="940" width="9.85546875" style="47" customWidth="1"/>
    <col min="941" max="941" width="12.42578125" style="47" customWidth="1"/>
    <col min="942" max="942" width="20.140625" style="47" customWidth="1"/>
    <col min="943" max="943" width="15" style="47" customWidth="1"/>
    <col min="944" max="944" width="12.42578125" style="47" customWidth="1"/>
    <col min="945" max="946" width="15" style="47" customWidth="1"/>
    <col min="947" max="947" width="16.28515625" style="47" customWidth="1"/>
    <col min="948" max="948" width="24" style="47" customWidth="1"/>
    <col min="949" max="949" width="22.7109375" style="47" customWidth="1"/>
    <col min="950" max="950" width="18.85546875" style="47" customWidth="1"/>
    <col min="951" max="951" width="11.140625" style="47" customWidth="1"/>
    <col min="952" max="952" width="20.140625" style="47" customWidth="1"/>
    <col min="953" max="954" width="17.5703125" style="47" customWidth="1"/>
    <col min="955" max="956" width="8.5703125" style="47" customWidth="1"/>
    <col min="957" max="957" width="16.28515625" style="47" customWidth="1"/>
    <col min="958" max="958" width="25.28515625" style="47" customWidth="1"/>
    <col min="959" max="959" width="12.42578125" style="47" customWidth="1"/>
    <col min="960" max="960" width="15" style="47" customWidth="1"/>
    <col min="961" max="961" width="12.42578125" style="47" customWidth="1"/>
    <col min="962" max="962" width="6" style="47" customWidth="1"/>
    <col min="963" max="963" width="22.7109375" style="47" customWidth="1"/>
    <col min="964" max="964" width="31.7109375" style="47" customWidth="1"/>
    <col min="965" max="965" width="13.7109375" style="47" customWidth="1"/>
    <col min="966" max="966" width="16.28515625" style="47" customWidth="1"/>
    <col min="967" max="967" width="22.7109375" style="47" customWidth="1"/>
    <col min="968" max="968" width="21.42578125" style="47" customWidth="1"/>
    <col min="969" max="969" width="17.5703125" style="47" customWidth="1"/>
    <col min="970" max="970" width="16.28515625" style="47" customWidth="1"/>
    <col min="971" max="971" width="13.7109375" style="47" customWidth="1"/>
    <col min="972" max="972" width="8.5703125" style="47" customWidth="1"/>
    <col min="973" max="973" width="15" style="47" customWidth="1"/>
    <col min="974" max="974" width="17.5703125" style="47" customWidth="1"/>
    <col min="975" max="975" width="26.5703125" style="47" customWidth="1"/>
    <col min="976" max="976" width="25.28515625" style="47" customWidth="1"/>
    <col min="977" max="978" width="17.5703125" style="47" customWidth="1"/>
    <col min="979" max="979" width="12.42578125" style="47" customWidth="1"/>
    <col min="980" max="980" width="17.5703125" style="47" customWidth="1"/>
    <col min="981" max="981" width="12.42578125" style="47" customWidth="1"/>
    <col min="982" max="982" width="15" style="47" customWidth="1"/>
    <col min="983" max="983" width="16.28515625" style="47" customWidth="1"/>
    <col min="984" max="985" width="17.5703125" style="47" customWidth="1"/>
    <col min="986" max="986" width="27.85546875" style="47" customWidth="1"/>
    <col min="987" max="987" width="13.7109375" style="47" customWidth="1"/>
    <col min="988" max="989" width="17.5703125" style="47" customWidth="1"/>
    <col min="990" max="990" width="15" style="47" customWidth="1"/>
    <col min="991" max="992" width="12.42578125" style="47" customWidth="1"/>
    <col min="993" max="994" width="17.5703125" style="47" customWidth="1"/>
    <col min="995" max="995" width="22.7109375" style="47" customWidth="1"/>
    <col min="996" max="996" width="15" style="47" customWidth="1"/>
    <col min="997" max="997" width="17.5703125" style="47" customWidth="1"/>
    <col min="998" max="998" width="12.42578125" style="47" customWidth="1"/>
    <col min="999" max="999" width="34.28515625" style="47" customWidth="1"/>
    <col min="1000" max="1000" width="27.85546875" style="47" customWidth="1"/>
    <col min="1001" max="1002" width="18.85546875" style="47" customWidth="1"/>
    <col min="1003" max="1003" width="12.42578125" style="47" customWidth="1"/>
    <col min="1004" max="1004" width="20.140625" style="47" customWidth="1"/>
    <col min="1005" max="1005" width="16.28515625" style="47" customWidth="1"/>
    <col min="1006" max="1006" width="17.5703125" style="47" customWidth="1"/>
    <col min="1007" max="1190" width="12.42578125" style="47" customWidth="1"/>
    <col min="1191" max="1191" width="20.140625" style="47" customWidth="1"/>
    <col min="1192" max="1193" width="18.85546875" style="47" customWidth="1"/>
    <col min="1194" max="1195" width="13.7109375" style="47" customWidth="1"/>
    <col min="1196" max="1196" width="9.85546875" style="47" customWidth="1"/>
    <col min="1197" max="1197" width="12.42578125" style="47" customWidth="1"/>
    <col min="1198" max="1198" width="20.140625" style="47" customWidth="1"/>
    <col min="1199" max="1199" width="15" style="47" customWidth="1"/>
    <col min="1200" max="1200" width="12.42578125" style="47" customWidth="1"/>
    <col min="1201" max="1202" width="15" style="47" customWidth="1"/>
    <col min="1203" max="1203" width="16.28515625" style="47" customWidth="1"/>
    <col min="1204" max="1204" width="24" style="47" customWidth="1"/>
    <col min="1205" max="1205" width="22.7109375" style="47" customWidth="1"/>
    <col min="1206" max="1206" width="18.85546875" style="47" customWidth="1"/>
    <col min="1207" max="1207" width="11.140625" style="47" customWidth="1"/>
    <col min="1208" max="1208" width="20.140625" style="47" customWidth="1"/>
    <col min="1209" max="1210" width="17.5703125" style="47" customWidth="1"/>
    <col min="1211" max="1212" width="8.5703125" style="47" customWidth="1"/>
    <col min="1213" max="1213" width="16.28515625" style="47" customWidth="1"/>
    <col min="1214" max="1214" width="25.28515625" style="47" customWidth="1"/>
    <col min="1215" max="1215" width="12.42578125" style="47" customWidth="1"/>
    <col min="1216" max="1216" width="15" style="47" customWidth="1"/>
    <col min="1217" max="1217" width="12.42578125" style="47" customWidth="1"/>
    <col min="1218" max="1218" width="6" style="47" customWidth="1"/>
    <col min="1219" max="1219" width="22.7109375" style="47" customWidth="1"/>
    <col min="1220" max="1220" width="31.7109375" style="47" customWidth="1"/>
    <col min="1221" max="1221" width="13.7109375" style="47" customWidth="1"/>
    <col min="1222" max="1222" width="16.28515625" style="47" customWidth="1"/>
    <col min="1223" max="1223" width="22.7109375" style="47" customWidth="1"/>
    <col min="1224" max="1224" width="21.42578125" style="47" customWidth="1"/>
    <col min="1225" max="1225" width="17.5703125" style="47" customWidth="1"/>
    <col min="1226" max="1226" width="16.28515625" style="47" customWidth="1"/>
    <col min="1227" max="1227" width="13.7109375" style="47" customWidth="1"/>
    <col min="1228" max="1228" width="8.5703125" style="47" customWidth="1"/>
    <col min="1229" max="1229" width="15" style="47" customWidth="1"/>
    <col min="1230" max="1230" width="17.5703125" style="47" customWidth="1"/>
    <col min="1231" max="1231" width="26.5703125" style="47" customWidth="1"/>
    <col min="1232" max="1232" width="25.28515625" style="47" customWidth="1"/>
    <col min="1233" max="1234" width="17.5703125" style="47" customWidth="1"/>
    <col min="1235" max="1235" width="12.42578125" style="47" customWidth="1"/>
    <col min="1236" max="1236" width="17.5703125" style="47" customWidth="1"/>
    <col min="1237" max="1237" width="12.42578125" style="47" customWidth="1"/>
    <col min="1238" max="1238" width="15" style="47" customWidth="1"/>
    <col min="1239" max="1239" width="16.28515625" style="47" customWidth="1"/>
    <col min="1240" max="1241" width="17.5703125" style="47" customWidth="1"/>
    <col min="1242" max="1242" width="27.85546875" style="47" customWidth="1"/>
    <col min="1243" max="1243" width="13.7109375" style="47" customWidth="1"/>
    <col min="1244" max="1245" width="17.5703125" style="47" customWidth="1"/>
    <col min="1246" max="1246" width="15" style="47" customWidth="1"/>
    <col min="1247" max="1248" width="12.42578125" style="47" customWidth="1"/>
    <col min="1249" max="1250" width="17.5703125" style="47" customWidth="1"/>
    <col min="1251" max="1251" width="22.7109375" style="47" customWidth="1"/>
    <col min="1252" max="1252" width="15" style="47" customWidth="1"/>
    <col min="1253" max="1253" width="17.5703125" style="47" customWidth="1"/>
    <col min="1254" max="1254" width="12.42578125" style="47" customWidth="1"/>
    <col min="1255" max="1255" width="34.28515625" style="47" customWidth="1"/>
    <col min="1256" max="1256" width="27.85546875" style="47" customWidth="1"/>
    <col min="1257" max="1258" width="18.85546875" style="47" customWidth="1"/>
    <col min="1259" max="1259" width="12.42578125" style="47" customWidth="1"/>
    <col min="1260" max="1260" width="20.140625" style="47" customWidth="1"/>
    <col min="1261" max="1261" width="16.28515625" style="47" customWidth="1"/>
    <col min="1262" max="1262" width="17.5703125" style="47" customWidth="1"/>
    <col min="1263" max="1446" width="12.42578125" style="47" customWidth="1"/>
    <col min="1447" max="1447" width="20.140625" style="47" customWidth="1"/>
    <col min="1448" max="1449" width="18.85546875" style="47" customWidth="1"/>
    <col min="1450" max="1451" width="13.7109375" style="47" customWidth="1"/>
    <col min="1452" max="1452" width="9.85546875" style="47" customWidth="1"/>
    <col min="1453" max="1453" width="12.42578125" style="47" customWidth="1"/>
    <col min="1454" max="1454" width="20.140625" style="47" customWidth="1"/>
    <col min="1455" max="1455" width="15" style="47" customWidth="1"/>
    <col min="1456" max="1456" width="12.42578125" style="47" customWidth="1"/>
    <col min="1457" max="1458" width="15" style="47" customWidth="1"/>
    <col min="1459" max="1459" width="16.28515625" style="47" customWidth="1"/>
    <col min="1460" max="1460" width="24" style="47" customWidth="1"/>
    <col min="1461" max="1461" width="22.7109375" style="47" customWidth="1"/>
    <col min="1462" max="1462" width="18.85546875" style="47" customWidth="1"/>
    <col min="1463" max="1463" width="11.140625" style="47" customWidth="1"/>
    <col min="1464" max="1464" width="20.140625" style="47" customWidth="1"/>
    <col min="1465" max="1466" width="17.5703125" style="47" customWidth="1"/>
    <col min="1467" max="1468" width="8.5703125" style="47" customWidth="1"/>
    <col min="1469" max="1469" width="16.28515625" style="47" customWidth="1"/>
    <col min="1470" max="1470" width="25.28515625" style="47" customWidth="1"/>
    <col min="1471" max="1471" width="12.42578125" style="47" customWidth="1"/>
    <col min="1472" max="1472" width="15" style="47" customWidth="1"/>
    <col min="1473" max="1473" width="12.42578125" style="47" customWidth="1"/>
    <col min="1474" max="1474" width="6" style="47" customWidth="1"/>
    <col min="1475" max="1475" width="22.7109375" style="47" customWidth="1"/>
    <col min="1476" max="1476" width="31.7109375" style="47" customWidth="1"/>
    <col min="1477" max="1477" width="13.7109375" style="47" customWidth="1"/>
    <col min="1478" max="1478" width="16.28515625" style="47" customWidth="1"/>
    <col min="1479" max="1479" width="22.7109375" style="47" customWidth="1"/>
    <col min="1480" max="1480" width="21.42578125" style="47" customWidth="1"/>
    <col min="1481" max="1481" width="17.5703125" style="47" customWidth="1"/>
    <col min="1482" max="1482" width="16.28515625" style="47" customWidth="1"/>
    <col min="1483" max="1483" width="13.7109375" style="47" customWidth="1"/>
    <col min="1484" max="1484" width="8.5703125" style="47" customWidth="1"/>
    <col min="1485" max="1485" width="15" style="47" customWidth="1"/>
    <col min="1486" max="1486" width="17.5703125" style="47" customWidth="1"/>
    <col min="1487" max="1487" width="26.5703125" style="47" customWidth="1"/>
    <col min="1488" max="1488" width="25.28515625" style="47" customWidth="1"/>
    <col min="1489" max="1490" width="17.5703125" style="47" customWidth="1"/>
    <col min="1491" max="1491" width="12.42578125" style="47" customWidth="1"/>
    <col min="1492" max="1492" width="17.5703125" style="47" customWidth="1"/>
    <col min="1493" max="1493" width="12.42578125" style="47" customWidth="1"/>
    <col min="1494" max="1494" width="15" style="47" customWidth="1"/>
    <col min="1495" max="1495" width="16.28515625" style="47" customWidth="1"/>
    <col min="1496" max="1497" width="17.5703125" style="47" customWidth="1"/>
    <col min="1498" max="1498" width="27.85546875" style="47" customWidth="1"/>
    <col min="1499" max="1499" width="13.7109375" style="47" customWidth="1"/>
    <col min="1500" max="1501" width="17.5703125" style="47" customWidth="1"/>
    <col min="1502" max="1502" width="15" style="47" customWidth="1"/>
    <col min="1503" max="1504" width="12.42578125" style="47" customWidth="1"/>
    <col min="1505" max="1506" width="17.5703125" style="47" customWidth="1"/>
    <col min="1507" max="1507" width="22.7109375" style="47" customWidth="1"/>
    <col min="1508" max="1508" width="15" style="47" customWidth="1"/>
    <col min="1509" max="1509" width="17.5703125" style="47" customWidth="1"/>
    <col min="1510" max="1510" width="12.42578125" style="47" customWidth="1"/>
    <col min="1511" max="1511" width="34.28515625" style="47" customWidth="1"/>
    <col min="1512" max="1512" width="27.85546875" style="47" customWidth="1"/>
    <col min="1513" max="1514" width="18.85546875" style="47" customWidth="1"/>
    <col min="1515" max="1515" width="12.42578125" style="47" customWidth="1"/>
    <col min="1516" max="1516" width="20.140625" style="47" customWidth="1"/>
    <col min="1517" max="1517" width="16.28515625" style="47" customWidth="1"/>
    <col min="1518" max="1518" width="17.5703125" style="47" customWidth="1"/>
    <col min="1519" max="1702" width="12.42578125" style="47" customWidth="1"/>
    <col min="1703" max="1703" width="20.140625" style="47" customWidth="1"/>
    <col min="1704" max="1705" width="18.85546875" style="47" customWidth="1"/>
    <col min="1706" max="1707" width="13.7109375" style="47" customWidth="1"/>
    <col min="1708" max="1708" width="9.85546875" style="47" customWidth="1"/>
    <col min="1709" max="1709" width="12.42578125" style="47" customWidth="1"/>
    <col min="1710" max="1710" width="20.140625" style="47" customWidth="1"/>
    <col min="1711" max="1711" width="15" style="47" customWidth="1"/>
    <col min="1712" max="1712" width="12.42578125" style="47" customWidth="1"/>
    <col min="1713" max="1714" width="15" style="47" customWidth="1"/>
    <col min="1715" max="1715" width="16.28515625" style="47" customWidth="1"/>
    <col min="1716" max="1716" width="24" style="47" customWidth="1"/>
    <col min="1717" max="1717" width="22.7109375" style="47" customWidth="1"/>
    <col min="1718" max="1718" width="18.85546875" style="47" customWidth="1"/>
    <col min="1719" max="1719" width="11.140625" style="47" customWidth="1"/>
    <col min="1720" max="1720" width="20.140625" style="47" customWidth="1"/>
    <col min="1721" max="1722" width="17.5703125" style="47" customWidth="1"/>
    <col min="1723" max="1724" width="8.5703125" style="47" customWidth="1"/>
    <col min="1725" max="1725" width="16.28515625" style="47" customWidth="1"/>
    <col min="1726" max="1726" width="25.28515625" style="47" customWidth="1"/>
    <col min="1727" max="1727" width="12.42578125" style="47" customWidth="1"/>
    <col min="1728" max="1728" width="15" style="47" customWidth="1"/>
    <col min="1729" max="1729" width="12.42578125" style="47" customWidth="1"/>
    <col min="1730" max="1730" width="6" style="47" customWidth="1"/>
    <col min="1731" max="1731" width="22.7109375" style="47" customWidth="1"/>
    <col min="1732" max="1732" width="31.7109375" style="47" customWidth="1"/>
    <col min="1733" max="1733" width="13.7109375" style="47" customWidth="1"/>
    <col min="1734" max="1734" width="16.28515625" style="47" customWidth="1"/>
    <col min="1735" max="1735" width="22.7109375" style="47" customWidth="1"/>
    <col min="1736" max="1736" width="21.42578125" style="47" customWidth="1"/>
    <col min="1737" max="1737" width="17.5703125" style="47" customWidth="1"/>
    <col min="1738" max="1738" width="16.28515625" style="47" customWidth="1"/>
    <col min="1739" max="1739" width="13.7109375" style="47" customWidth="1"/>
    <col min="1740" max="1740" width="8.5703125" style="47" customWidth="1"/>
    <col min="1741" max="1741" width="15" style="47" customWidth="1"/>
    <col min="1742" max="1742" width="17.5703125" style="47" customWidth="1"/>
    <col min="1743" max="1743" width="26.5703125" style="47" customWidth="1"/>
    <col min="1744" max="1744" width="25.28515625" style="47" customWidth="1"/>
    <col min="1745" max="1746" width="17.5703125" style="47" customWidth="1"/>
    <col min="1747" max="1747" width="12.42578125" style="47" customWidth="1"/>
    <col min="1748" max="1748" width="17.5703125" style="47" customWidth="1"/>
    <col min="1749" max="1749" width="12.42578125" style="47" customWidth="1"/>
    <col min="1750" max="1750" width="15" style="47" customWidth="1"/>
    <col min="1751" max="1751" width="16.28515625" style="47" customWidth="1"/>
    <col min="1752" max="1753" width="17.5703125" style="47" customWidth="1"/>
    <col min="1754" max="1754" width="27.85546875" style="47" customWidth="1"/>
    <col min="1755" max="1755" width="13.7109375" style="47" customWidth="1"/>
    <col min="1756" max="1757" width="17.5703125" style="47" customWidth="1"/>
    <col min="1758" max="1758" width="15" style="47" customWidth="1"/>
    <col min="1759" max="1760" width="12.42578125" style="47" customWidth="1"/>
    <col min="1761" max="1762" width="17.5703125" style="47" customWidth="1"/>
    <col min="1763" max="1763" width="22.7109375" style="47" customWidth="1"/>
    <col min="1764" max="1764" width="15" style="47" customWidth="1"/>
    <col min="1765" max="1765" width="17.5703125" style="47" customWidth="1"/>
    <col min="1766" max="1766" width="12.42578125" style="47" customWidth="1"/>
    <col min="1767" max="1767" width="34.28515625" style="47" customWidth="1"/>
    <col min="1768" max="1768" width="27.85546875" style="47" customWidth="1"/>
    <col min="1769" max="1770" width="18.85546875" style="47" customWidth="1"/>
    <col min="1771" max="1771" width="12.42578125" style="47" customWidth="1"/>
    <col min="1772" max="1772" width="20.140625" style="47" customWidth="1"/>
    <col min="1773" max="1773" width="16.28515625" style="47" customWidth="1"/>
    <col min="1774" max="1774" width="17.5703125" style="47" customWidth="1"/>
    <col min="1775" max="1958" width="12.42578125" style="47" customWidth="1"/>
    <col min="1959" max="1959" width="20.140625" style="47" customWidth="1"/>
    <col min="1960" max="1961" width="18.85546875" style="47" customWidth="1"/>
    <col min="1962" max="1963" width="13.7109375" style="47" customWidth="1"/>
    <col min="1964" max="1964" width="9.85546875" style="47" customWidth="1"/>
    <col min="1965" max="1965" width="12.42578125" style="47" customWidth="1"/>
    <col min="1966" max="1966" width="20.140625" style="47" customWidth="1"/>
    <col min="1967" max="1967" width="15" style="47" customWidth="1"/>
    <col min="1968" max="1968" width="12.42578125" style="47" customWidth="1"/>
    <col min="1969" max="1970" width="15" style="47" customWidth="1"/>
    <col min="1971" max="1971" width="16.28515625" style="47" customWidth="1"/>
    <col min="1972" max="1972" width="24" style="47" customWidth="1"/>
    <col min="1973" max="1973" width="22.7109375" style="47" customWidth="1"/>
    <col min="1974" max="1974" width="18.85546875" style="47" customWidth="1"/>
    <col min="1975" max="1975" width="11.140625" style="47" customWidth="1"/>
    <col min="1976" max="1976" width="20.140625" style="47" customWidth="1"/>
    <col min="1977" max="1978" width="17.5703125" style="47" customWidth="1"/>
    <col min="1979" max="1980" width="8.5703125" style="47" customWidth="1"/>
    <col min="1981" max="1981" width="16.28515625" style="47" customWidth="1"/>
    <col min="1982" max="1982" width="25.28515625" style="47" customWidth="1"/>
    <col min="1983" max="1983" width="12.42578125" style="47" customWidth="1"/>
    <col min="1984" max="1984" width="15" style="47" customWidth="1"/>
    <col min="1985" max="1985" width="12.42578125" style="47" customWidth="1"/>
    <col min="1986" max="1986" width="6" style="47" customWidth="1"/>
    <col min="1987" max="1987" width="22.7109375" style="47" customWidth="1"/>
    <col min="1988" max="1988" width="31.7109375" style="47" customWidth="1"/>
    <col min="1989" max="1989" width="13.7109375" style="47" customWidth="1"/>
    <col min="1990" max="1990" width="16.28515625" style="47" customWidth="1"/>
    <col min="1991" max="1991" width="22.7109375" style="47" customWidth="1"/>
    <col min="1992" max="1992" width="21.42578125" style="47" customWidth="1"/>
    <col min="1993" max="1993" width="17.5703125" style="47" customWidth="1"/>
    <col min="1994" max="1994" width="16.28515625" style="47" customWidth="1"/>
    <col min="1995" max="1995" width="13.7109375" style="47" customWidth="1"/>
    <col min="1996" max="1996" width="8.5703125" style="47" customWidth="1"/>
    <col min="1997" max="1997" width="15" style="47" customWidth="1"/>
    <col min="1998" max="1998" width="17.5703125" style="47" customWidth="1"/>
    <col min="1999" max="1999" width="26.5703125" style="47" customWidth="1"/>
    <col min="2000" max="2000" width="25.28515625" style="47" customWidth="1"/>
    <col min="2001" max="2002" width="17.5703125" style="47" customWidth="1"/>
    <col min="2003" max="2003" width="12.42578125" style="47" customWidth="1"/>
    <col min="2004" max="2004" width="17.5703125" style="47" customWidth="1"/>
    <col min="2005" max="2005" width="12.42578125" style="47" customWidth="1"/>
    <col min="2006" max="2006" width="15" style="47" customWidth="1"/>
    <col min="2007" max="2007" width="16.28515625" style="47" customWidth="1"/>
    <col min="2008" max="2009" width="17.5703125" style="47" customWidth="1"/>
    <col min="2010" max="2010" width="27.85546875" style="47" customWidth="1"/>
    <col min="2011" max="2011" width="13.7109375" style="47" customWidth="1"/>
    <col min="2012" max="2013" width="17.5703125" style="47" customWidth="1"/>
    <col min="2014" max="2014" width="15" style="47" customWidth="1"/>
    <col min="2015" max="2016" width="12.42578125" style="47" customWidth="1"/>
    <col min="2017" max="2018" width="17.5703125" style="47" customWidth="1"/>
    <col min="2019" max="2019" width="22.7109375" style="47" customWidth="1"/>
    <col min="2020" max="2020" width="15" style="47" customWidth="1"/>
    <col min="2021" max="2021" width="17.5703125" style="47" customWidth="1"/>
    <col min="2022" max="2022" width="12.42578125" style="47" customWidth="1"/>
    <col min="2023" max="2023" width="34.28515625" style="47" customWidth="1"/>
    <col min="2024" max="2024" width="27.85546875" style="47" customWidth="1"/>
    <col min="2025" max="2026" width="18.85546875" style="47" customWidth="1"/>
    <col min="2027" max="2027" width="12.42578125" style="47" customWidth="1"/>
    <col min="2028" max="2028" width="20.140625" style="47" customWidth="1"/>
    <col min="2029" max="2029" width="16.28515625" style="47" customWidth="1"/>
    <col min="2030" max="2030" width="17.5703125" style="47" customWidth="1"/>
    <col min="2031" max="2214" width="12.42578125" style="47" customWidth="1"/>
    <col min="2215" max="2215" width="20.140625" style="47" customWidth="1"/>
    <col min="2216" max="2217" width="18.85546875" style="47" customWidth="1"/>
    <col min="2218" max="2219" width="13.7109375" style="47" customWidth="1"/>
    <col min="2220" max="2220" width="9.85546875" style="47" customWidth="1"/>
    <col min="2221" max="2221" width="12.42578125" style="47" customWidth="1"/>
    <col min="2222" max="2222" width="20.140625" style="47" customWidth="1"/>
    <col min="2223" max="2223" width="15" style="47" customWidth="1"/>
    <col min="2224" max="2224" width="12.42578125" style="47" customWidth="1"/>
    <col min="2225" max="2226" width="15" style="47" customWidth="1"/>
    <col min="2227" max="2227" width="16.28515625" style="47" customWidth="1"/>
    <col min="2228" max="2228" width="24" style="47" customWidth="1"/>
    <col min="2229" max="2229" width="22.7109375" style="47" customWidth="1"/>
    <col min="2230" max="2230" width="18.85546875" style="47" customWidth="1"/>
    <col min="2231" max="2231" width="11.140625" style="47" customWidth="1"/>
    <col min="2232" max="2232" width="20.140625" style="47" customWidth="1"/>
    <col min="2233" max="2234" width="17.5703125" style="47" customWidth="1"/>
    <col min="2235" max="2236" width="8.5703125" style="47" customWidth="1"/>
    <col min="2237" max="2237" width="16.28515625" style="47" customWidth="1"/>
    <col min="2238" max="2238" width="25.28515625" style="47" customWidth="1"/>
    <col min="2239" max="2239" width="12.42578125" style="47" customWidth="1"/>
    <col min="2240" max="2240" width="15" style="47" customWidth="1"/>
    <col min="2241" max="2241" width="12.42578125" style="47" customWidth="1"/>
    <col min="2242" max="2242" width="6" style="47" customWidth="1"/>
    <col min="2243" max="2243" width="22.7109375" style="47" customWidth="1"/>
    <col min="2244" max="2244" width="31.7109375" style="47" customWidth="1"/>
    <col min="2245" max="2245" width="13.7109375" style="47" customWidth="1"/>
    <col min="2246" max="2246" width="16.28515625" style="47" customWidth="1"/>
    <col min="2247" max="2247" width="22.7109375" style="47" customWidth="1"/>
    <col min="2248" max="2248" width="21.42578125" style="47" customWidth="1"/>
    <col min="2249" max="2249" width="17.5703125" style="47" customWidth="1"/>
    <col min="2250" max="2250" width="16.28515625" style="47" customWidth="1"/>
    <col min="2251" max="2251" width="13.7109375" style="47" customWidth="1"/>
    <col min="2252" max="2252" width="8.5703125" style="47" customWidth="1"/>
    <col min="2253" max="2253" width="15" style="47" customWidth="1"/>
    <col min="2254" max="2254" width="17.5703125" style="47" customWidth="1"/>
    <col min="2255" max="2255" width="26.5703125" style="47" customWidth="1"/>
    <col min="2256" max="2256" width="25.28515625" style="47" customWidth="1"/>
    <col min="2257" max="2258" width="17.5703125" style="47" customWidth="1"/>
    <col min="2259" max="2259" width="12.42578125" style="47" customWidth="1"/>
    <col min="2260" max="2260" width="17.5703125" style="47" customWidth="1"/>
    <col min="2261" max="2261" width="12.42578125" style="47" customWidth="1"/>
    <col min="2262" max="2262" width="15" style="47" customWidth="1"/>
    <col min="2263" max="2263" width="16.28515625" style="47" customWidth="1"/>
    <col min="2264" max="2265" width="17.5703125" style="47" customWidth="1"/>
    <col min="2266" max="2266" width="27.85546875" style="47" customWidth="1"/>
    <col min="2267" max="2267" width="13.7109375" style="47" customWidth="1"/>
    <col min="2268" max="2269" width="17.5703125" style="47" customWidth="1"/>
    <col min="2270" max="2270" width="15" style="47" customWidth="1"/>
    <col min="2271" max="2272" width="12.42578125" style="47" customWidth="1"/>
    <col min="2273" max="2274" width="17.5703125" style="47" customWidth="1"/>
    <col min="2275" max="2275" width="22.7109375" style="47" customWidth="1"/>
    <col min="2276" max="2276" width="15" style="47" customWidth="1"/>
    <col min="2277" max="2277" width="17.5703125" style="47" customWidth="1"/>
    <col min="2278" max="2278" width="12.42578125" style="47" customWidth="1"/>
    <col min="2279" max="2279" width="34.28515625" style="47" customWidth="1"/>
    <col min="2280" max="2280" width="27.85546875" style="47" customWidth="1"/>
    <col min="2281" max="2282" width="18.85546875" style="47" customWidth="1"/>
    <col min="2283" max="2283" width="12.42578125" style="47" customWidth="1"/>
    <col min="2284" max="2284" width="20.140625" style="47" customWidth="1"/>
    <col min="2285" max="2285" width="16.28515625" style="47" customWidth="1"/>
    <col min="2286" max="2286" width="17.5703125" style="47" customWidth="1"/>
    <col min="2287" max="2470" width="12.42578125" style="47" customWidth="1"/>
    <col min="2471" max="2471" width="20.140625" style="47" customWidth="1"/>
    <col min="2472" max="2473" width="18.85546875" style="47" customWidth="1"/>
    <col min="2474" max="2475" width="13.7109375" style="47" customWidth="1"/>
    <col min="2476" max="2476" width="9.85546875" style="47" customWidth="1"/>
    <col min="2477" max="2477" width="12.42578125" style="47" customWidth="1"/>
    <col min="2478" max="2478" width="20.140625" style="47" customWidth="1"/>
    <col min="2479" max="2479" width="15" style="47" customWidth="1"/>
    <col min="2480" max="2480" width="12.42578125" style="47" customWidth="1"/>
    <col min="2481" max="2482" width="15" style="47" customWidth="1"/>
    <col min="2483" max="2483" width="16.28515625" style="47" customWidth="1"/>
    <col min="2484" max="2484" width="24" style="47" customWidth="1"/>
    <col min="2485" max="2485" width="22.7109375" style="47" customWidth="1"/>
    <col min="2486" max="2486" width="18.85546875" style="47" customWidth="1"/>
    <col min="2487" max="2487" width="11.140625" style="47" customWidth="1"/>
    <col min="2488" max="2488" width="20.140625" style="47" customWidth="1"/>
    <col min="2489" max="2490" width="17.5703125" style="47" customWidth="1"/>
    <col min="2491" max="2492" width="8.5703125" style="47" customWidth="1"/>
    <col min="2493" max="2493" width="16.28515625" style="47" customWidth="1"/>
    <col min="2494" max="2494" width="25.28515625" style="47" customWidth="1"/>
    <col min="2495" max="2495" width="12.42578125" style="47" customWidth="1"/>
    <col min="2496" max="2496" width="15" style="47" customWidth="1"/>
    <col min="2497" max="2497" width="12.42578125" style="47" customWidth="1"/>
    <col min="2498" max="2498" width="6" style="47" customWidth="1"/>
    <col min="2499" max="2499" width="22.7109375" style="47" customWidth="1"/>
    <col min="2500" max="2500" width="31.7109375" style="47" customWidth="1"/>
    <col min="2501" max="2501" width="13.7109375" style="47" customWidth="1"/>
    <col min="2502" max="2502" width="16.28515625" style="47" customWidth="1"/>
    <col min="2503" max="2503" width="22.7109375" style="47" customWidth="1"/>
    <col min="2504" max="2504" width="21.42578125" style="47" customWidth="1"/>
    <col min="2505" max="2505" width="17.5703125" style="47" customWidth="1"/>
    <col min="2506" max="2506" width="16.28515625" style="47" customWidth="1"/>
    <col min="2507" max="2507" width="13.7109375" style="47" customWidth="1"/>
    <col min="2508" max="2508" width="8.5703125" style="47" customWidth="1"/>
    <col min="2509" max="2509" width="15" style="47" customWidth="1"/>
    <col min="2510" max="2510" width="17.5703125" style="47" customWidth="1"/>
    <col min="2511" max="2511" width="26.5703125" style="47" customWidth="1"/>
    <col min="2512" max="2512" width="25.28515625" style="47" customWidth="1"/>
    <col min="2513" max="2514" width="17.5703125" style="47" customWidth="1"/>
    <col min="2515" max="2515" width="12.42578125" style="47" customWidth="1"/>
    <col min="2516" max="2516" width="17.5703125" style="47" customWidth="1"/>
    <col min="2517" max="2517" width="12.42578125" style="47" customWidth="1"/>
    <col min="2518" max="2518" width="15" style="47" customWidth="1"/>
    <col min="2519" max="2519" width="16.28515625" style="47" customWidth="1"/>
    <col min="2520" max="2521" width="17.5703125" style="47" customWidth="1"/>
    <col min="2522" max="2522" width="27.85546875" style="47" customWidth="1"/>
    <col min="2523" max="2523" width="13.7109375" style="47" customWidth="1"/>
    <col min="2524" max="2525" width="17.5703125" style="47" customWidth="1"/>
    <col min="2526" max="2526" width="15" style="47" customWidth="1"/>
    <col min="2527" max="2528" width="12.42578125" style="47" customWidth="1"/>
    <col min="2529" max="2530" width="17.5703125" style="47" customWidth="1"/>
    <col min="2531" max="2531" width="22.7109375" style="47" customWidth="1"/>
    <col min="2532" max="2532" width="15" style="47" customWidth="1"/>
    <col min="2533" max="2533" width="17.5703125" style="47" customWidth="1"/>
    <col min="2534" max="2534" width="12.42578125" style="47" customWidth="1"/>
    <col min="2535" max="2535" width="34.28515625" style="47" customWidth="1"/>
    <col min="2536" max="2536" width="27.85546875" style="47" customWidth="1"/>
    <col min="2537" max="2538" width="18.85546875" style="47" customWidth="1"/>
    <col min="2539" max="2539" width="12.42578125" style="47" customWidth="1"/>
    <col min="2540" max="2540" width="20.140625" style="47" customWidth="1"/>
    <col min="2541" max="2541" width="16.28515625" style="47" customWidth="1"/>
    <col min="2542" max="2542" width="17.5703125" style="47" customWidth="1"/>
    <col min="2543" max="2726" width="12.42578125" style="47" customWidth="1"/>
    <col min="2727" max="2727" width="20.140625" style="47" customWidth="1"/>
    <col min="2728" max="2729" width="18.85546875" style="47" customWidth="1"/>
    <col min="2730" max="2731" width="13.7109375" style="47" customWidth="1"/>
    <col min="2732" max="2732" width="9.85546875" style="47" customWidth="1"/>
    <col min="2733" max="2733" width="12.42578125" style="47" customWidth="1"/>
    <col min="2734" max="2734" width="20.140625" style="47" customWidth="1"/>
    <col min="2735" max="2735" width="15" style="47" customWidth="1"/>
    <col min="2736" max="2736" width="12.42578125" style="47" customWidth="1"/>
    <col min="2737" max="2738" width="15" style="47" customWidth="1"/>
    <col min="2739" max="2739" width="16.28515625" style="47" customWidth="1"/>
    <col min="2740" max="2740" width="24" style="47" customWidth="1"/>
    <col min="2741" max="2741" width="22.7109375" style="47" customWidth="1"/>
    <col min="2742" max="2742" width="18.85546875" style="47" customWidth="1"/>
    <col min="2743" max="2743" width="11.140625" style="47" customWidth="1"/>
    <col min="2744" max="2744" width="20.140625" style="47" customWidth="1"/>
    <col min="2745" max="2746" width="17.5703125" style="47" customWidth="1"/>
    <col min="2747" max="2748" width="8.5703125" style="47" customWidth="1"/>
    <col min="2749" max="2749" width="16.28515625" style="47" customWidth="1"/>
    <col min="2750" max="2750" width="25.28515625" style="47" customWidth="1"/>
    <col min="2751" max="2751" width="12.42578125" style="47" customWidth="1"/>
    <col min="2752" max="2752" width="15" style="47" customWidth="1"/>
    <col min="2753" max="2753" width="12.42578125" style="47" customWidth="1"/>
    <col min="2754" max="2754" width="6" style="47" customWidth="1"/>
    <col min="2755" max="2755" width="22.7109375" style="47" customWidth="1"/>
    <col min="2756" max="2756" width="31.7109375" style="47" customWidth="1"/>
    <col min="2757" max="2757" width="13.7109375" style="47" customWidth="1"/>
    <col min="2758" max="2758" width="16.28515625" style="47" customWidth="1"/>
    <col min="2759" max="2759" width="22.7109375" style="47" customWidth="1"/>
    <col min="2760" max="2760" width="21.42578125" style="47" customWidth="1"/>
    <col min="2761" max="2761" width="17.5703125" style="47" customWidth="1"/>
    <col min="2762" max="2762" width="16.28515625" style="47" customWidth="1"/>
    <col min="2763" max="2763" width="13.7109375" style="47" customWidth="1"/>
    <col min="2764" max="2764" width="8.5703125" style="47" customWidth="1"/>
    <col min="2765" max="2765" width="15" style="47" customWidth="1"/>
    <col min="2766" max="2766" width="17.5703125" style="47" customWidth="1"/>
    <col min="2767" max="2767" width="26.5703125" style="47" customWidth="1"/>
    <col min="2768" max="2768" width="25.28515625" style="47" customWidth="1"/>
    <col min="2769" max="2770" width="17.5703125" style="47" customWidth="1"/>
    <col min="2771" max="2771" width="12.42578125" style="47" customWidth="1"/>
    <col min="2772" max="2772" width="17.5703125" style="47" customWidth="1"/>
    <col min="2773" max="2773" width="12.42578125" style="47" customWidth="1"/>
    <col min="2774" max="2774" width="15" style="47" customWidth="1"/>
    <col min="2775" max="2775" width="16.28515625" style="47" customWidth="1"/>
    <col min="2776" max="2777" width="17.5703125" style="47" customWidth="1"/>
    <col min="2778" max="2778" width="27.85546875" style="47" customWidth="1"/>
    <col min="2779" max="2779" width="13.7109375" style="47" customWidth="1"/>
    <col min="2780" max="2781" width="17.5703125" style="47" customWidth="1"/>
    <col min="2782" max="2782" width="15" style="47" customWidth="1"/>
    <col min="2783" max="2784" width="12.42578125" style="47" customWidth="1"/>
    <col min="2785" max="2786" width="17.5703125" style="47" customWidth="1"/>
    <col min="2787" max="2787" width="22.7109375" style="47" customWidth="1"/>
    <col min="2788" max="2788" width="15" style="47" customWidth="1"/>
    <col min="2789" max="2789" width="17.5703125" style="47" customWidth="1"/>
    <col min="2790" max="2790" width="12.42578125" style="47" customWidth="1"/>
    <col min="2791" max="2791" width="34.28515625" style="47" customWidth="1"/>
    <col min="2792" max="2792" width="27.85546875" style="47" customWidth="1"/>
    <col min="2793" max="2794" width="18.85546875" style="47" customWidth="1"/>
    <col min="2795" max="2795" width="12.42578125" style="47" customWidth="1"/>
    <col min="2796" max="2796" width="20.140625" style="47" customWidth="1"/>
    <col min="2797" max="2797" width="16.28515625" style="47" customWidth="1"/>
    <col min="2798" max="2798" width="17.5703125" style="47" customWidth="1"/>
    <col min="2799" max="2982" width="12.42578125" style="47" customWidth="1"/>
    <col min="2983" max="2983" width="20.140625" style="47" customWidth="1"/>
    <col min="2984" max="2985" width="18.85546875" style="47" customWidth="1"/>
    <col min="2986" max="2987" width="13.7109375" style="47" customWidth="1"/>
    <col min="2988" max="2988" width="9.85546875" style="47" customWidth="1"/>
    <col min="2989" max="2989" width="12.42578125" style="47" customWidth="1"/>
    <col min="2990" max="2990" width="20.140625" style="47" customWidth="1"/>
    <col min="2991" max="2991" width="15" style="47" customWidth="1"/>
    <col min="2992" max="2992" width="12.42578125" style="47" customWidth="1"/>
    <col min="2993" max="2994" width="15" style="47" customWidth="1"/>
    <col min="2995" max="2995" width="16.28515625" style="47" customWidth="1"/>
    <col min="2996" max="2996" width="24" style="47" customWidth="1"/>
    <col min="2997" max="2997" width="22.7109375" style="47" customWidth="1"/>
    <col min="2998" max="2998" width="18.85546875" style="47" customWidth="1"/>
    <col min="2999" max="2999" width="11.140625" style="47" customWidth="1"/>
    <col min="3000" max="3000" width="20.140625" style="47" customWidth="1"/>
    <col min="3001" max="3002" width="17.5703125" style="47" customWidth="1"/>
    <col min="3003" max="3004" width="8.5703125" style="47" customWidth="1"/>
    <col min="3005" max="3005" width="16.28515625" style="47" customWidth="1"/>
    <col min="3006" max="3006" width="25.28515625" style="47" customWidth="1"/>
    <col min="3007" max="3007" width="12.42578125" style="47" customWidth="1"/>
    <col min="3008" max="3008" width="15" style="47" customWidth="1"/>
    <col min="3009" max="3009" width="12.42578125" style="47" customWidth="1"/>
    <col min="3010" max="3010" width="6" style="47" customWidth="1"/>
    <col min="3011" max="3011" width="22.7109375" style="47" customWidth="1"/>
    <col min="3012" max="3012" width="31.7109375" style="47" customWidth="1"/>
    <col min="3013" max="3013" width="13.7109375" style="47" customWidth="1"/>
    <col min="3014" max="3014" width="16.28515625" style="47" customWidth="1"/>
    <col min="3015" max="3015" width="22.7109375" style="47" customWidth="1"/>
    <col min="3016" max="3016" width="21.42578125" style="47" customWidth="1"/>
    <col min="3017" max="3017" width="17.5703125" style="47" customWidth="1"/>
    <col min="3018" max="3018" width="16.28515625" style="47" customWidth="1"/>
    <col min="3019" max="3019" width="13.7109375" style="47" customWidth="1"/>
    <col min="3020" max="3020" width="8.5703125" style="47" customWidth="1"/>
    <col min="3021" max="3021" width="15" style="47" customWidth="1"/>
    <col min="3022" max="3022" width="17.5703125" style="47" customWidth="1"/>
    <col min="3023" max="3023" width="26.5703125" style="47" customWidth="1"/>
    <col min="3024" max="3024" width="25.28515625" style="47" customWidth="1"/>
    <col min="3025" max="3026" width="17.5703125" style="47" customWidth="1"/>
    <col min="3027" max="3027" width="12.42578125" style="47" customWidth="1"/>
    <col min="3028" max="3028" width="17.5703125" style="47" customWidth="1"/>
    <col min="3029" max="3029" width="12.42578125" style="47" customWidth="1"/>
    <col min="3030" max="3030" width="15" style="47" customWidth="1"/>
    <col min="3031" max="3031" width="16.28515625" style="47" customWidth="1"/>
    <col min="3032" max="3033" width="17.5703125" style="47" customWidth="1"/>
    <col min="3034" max="3034" width="27.85546875" style="47" customWidth="1"/>
    <col min="3035" max="3035" width="13.7109375" style="47" customWidth="1"/>
    <col min="3036" max="3037" width="17.5703125" style="47" customWidth="1"/>
    <col min="3038" max="3038" width="15" style="47" customWidth="1"/>
    <col min="3039" max="3040" width="12.42578125" style="47" customWidth="1"/>
    <col min="3041" max="3042" width="17.5703125" style="47" customWidth="1"/>
    <col min="3043" max="3043" width="22.7109375" style="47" customWidth="1"/>
    <col min="3044" max="3044" width="15" style="47" customWidth="1"/>
    <col min="3045" max="3045" width="17.5703125" style="47" customWidth="1"/>
    <col min="3046" max="3046" width="12.42578125" style="47" customWidth="1"/>
    <col min="3047" max="3047" width="34.28515625" style="47" customWidth="1"/>
    <col min="3048" max="3048" width="27.85546875" style="47" customWidth="1"/>
    <col min="3049" max="3050" width="18.85546875" style="47" customWidth="1"/>
    <col min="3051" max="3051" width="12.42578125" style="47" customWidth="1"/>
    <col min="3052" max="3052" width="20.140625" style="47" customWidth="1"/>
    <col min="3053" max="3053" width="16.28515625" style="47" customWidth="1"/>
    <col min="3054" max="3054" width="17.5703125" style="47" customWidth="1"/>
    <col min="3055" max="3238" width="12.42578125" style="47" customWidth="1"/>
    <col min="3239" max="3239" width="20.140625" style="47" customWidth="1"/>
    <col min="3240" max="3241" width="18.85546875" style="47" customWidth="1"/>
    <col min="3242" max="3243" width="13.7109375" style="47" customWidth="1"/>
    <col min="3244" max="3244" width="9.85546875" style="47" customWidth="1"/>
    <col min="3245" max="3245" width="12.42578125" style="47" customWidth="1"/>
    <col min="3246" max="3246" width="20.140625" style="47" customWidth="1"/>
    <col min="3247" max="3247" width="15" style="47" customWidth="1"/>
    <col min="3248" max="3248" width="12.42578125" style="47" customWidth="1"/>
    <col min="3249" max="3250" width="15" style="47" customWidth="1"/>
    <col min="3251" max="3251" width="16.28515625" style="47" customWidth="1"/>
    <col min="3252" max="3252" width="24" style="47" customWidth="1"/>
    <col min="3253" max="3253" width="22.7109375" style="47" customWidth="1"/>
    <col min="3254" max="3254" width="18.85546875" style="47" customWidth="1"/>
    <col min="3255" max="3255" width="11.140625" style="47" customWidth="1"/>
    <col min="3256" max="3256" width="20.140625" style="47" customWidth="1"/>
    <col min="3257" max="3258" width="17.5703125" style="47" customWidth="1"/>
    <col min="3259" max="3260" width="8.5703125" style="47" customWidth="1"/>
    <col min="3261" max="3261" width="16.28515625" style="47" customWidth="1"/>
    <col min="3262" max="3262" width="25.28515625" style="47" customWidth="1"/>
    <col min="3263" max="3263" width="12.42578125" style="47" customWidth="1"/>
    <col min="3264" max="3264" width="15" style="47" customWidth="1"/>
    <col min="3265" max="3265" width="12.42578125" style="47" customWidth="1"/>
    <col min="3266" max="3266" width="6" style="47" customWidth="1"/>
    <col min="3267" max="3267" width="22.7109375" style="47" customWidth="1"/>
    <col min="3268" max="3268" width="31.7109375" style="47" customWidth="1"/>
    <col min="3269" max="3269" width="13.7109375" style="47" customWidth="1"/>
    <col min="3270" max="3270" width="16.28515625" style="47" customWidth="1"/>
    <col min="3271" max="3271" width="22.7109375" style="47" customWidth="1"/>
    <col min="3272" max="3272" width="21.42578125" style="47" customWidth="1"/>
    <col min="3273" max="3273" width="17.5703125" style="47" customWidth="1"/>
    <col min="3274" max="3274" width="16.28515625" style="47" customWidth="1"/>
    <col min="3275" max="3275" width="13.7109375" style="47" customWidth="1"/>
    <col min="3276" max="3276" width="8.5703125" style="47" customWidth="1"/>
    <col min="3277" max="3277" width="15" style="47" customWidth="1"/>
    <col min="3278" max="3278" width="17.5703125" style="47" customWidth="1"/>
    <col min="3279" max="3279" width="26.5703125" style="47" customWidth="1"/>
    <col min="3280" max="3280" width="25.28515625" style="47" customWidth="1"/>
    <col min="3281" max="3282" width="17.5703125" style="47" customWidth="1"/>
    <col min="3283" max="3283" width="12.42578125" style="47" customWidth="1"/>
    <col min="3284" max="3284" width="17.5703125" style="47" customWidth="1"/>
    <col min="3285" max="3285" width="12.42578125" style="47" customWidth="1"/>
    <col min="3286" max="3286" width="15" style="47" customWidth="1"/>
    <col min="3287" max="3287" width="16.28515625" style="47" customWidth="1"/>
    <col min="3288" max="3289" width="17.5703125" style="47" customWidth="1"/>
    <col min="3290" max="3290" width="27.85546875" style="47" customWidth="1"/>
    <col min="3291" max="3291" width="13.7109375" style="47" customWidth="1"/>
    <col min="3292" max="3293" width="17.5703125" style="47" customWidth="1"/>
    <col min="3294" max="3294" width="15" style="47" customWidth="1"/>
    <col min="3295" max="3296" width="12.42578125" style="47" customWidth="1"/>
    <col min="3297" max="3298" width="17.5703125" style="47" customWidth="1"/>
    <col min="3299" max="3299" width="22.7109375" style="47" customWidth="1"/>
    <col min="3300" max="3300" width="15" style="47" customWidth="1"/>
    <col min="3301" max="3301" width="17.5703125" style="47" customWidth="1"/>
    <col min="3302" max="3302" width="12.42578125" style="47" customWidth="1"/>
    <col min="3303" max="3303" width="34.28515625" style="47" customWidth="1"/>
    <col min="3304" max="3304" width="27.85546875" style="47" customWidth="1"/>
    <col min="3305" max="3306" width="18.85546875" style="47" customWidth="1"/>
    <col min="3307" max="3307" width="12.42578125" style="47" customWidth="1"/>
    <col min="3308" max="3308" width="20.140625" style="47" customWidth="1"/>
    <col min="3309" max="3309" width="16.28515625" style="47" customWidth="1"/>
    <col min="3310" max="3310" width="17.5703125" style="47" customWidth="1"/>
    <col min="3311" max="3494" width="12.42578125" style="47" customWidth="1"/>
    <col min="3495" max="3495" width="20.140625" style="47" customWidth="1"/>
    <col min="3496" max="3497" width="18.85546875" style="47" customWidth="1"/>
    <col min="3498" max="3499" width="13.7109375" style="47" customWidth="1"/>
    <col min="3500" max="3500" width="9.85546875" style="47" customWidth="1"/>
    <col min="3501" max="3501" width="12.42578125" style="47" customWidth="1"/>
    <col min="3502" max="3502" width="20.140625" style="47" customWidth="1"/>
    <col min="3503" max="3503" width="15" style="47" customWidth="1"/>
    <col min="3504" max="3504" width="12.42578125" style="47" customWidth="1"/>
    <col min="3505" max="3506" width="15" style="47" customWidth="1"/>
    <col min="3507" max="3507" width="16.28515625" style="47" customWidth="1"/>
    <col min="3508" max="3508" width="24" style="47" customWidth="1"/>
    <col min="3509" max="3509" width="22.7109375" style="47" customWidth="1"/>
    <col min="3510" max="3510" width="18.85546875" style="47" customWidth="1"/>
    <col min="3511" max="3511" width="11.140625" style="47" customWidth="1"/>
    <col min="3512" max="3512" width="20.140625" style="47" customWidth="1"/>
    <col min="3513" max="3514" width="17.5703125" style="47" customWidth="1"/>
    <col min="3515" max="3516" width="8.5703125" style="47" customWidth="1"/>
    <col min="3517" max="3517" width="16.28515625" style="47" customWidth="1"/>
    <col min="3518" max="3518" width="25.28515625" style="47" customWidth="1"/>
    <col min="3519" max="3519" width="12.42578125" style="47" customWidth="1"/>
    <col min="3520" max="3520" width="15" style="47" customWidth="1"/>
    <col min="3521" max="3521" width="12.42578125" style="47" customWidth="1"/>
    <col min="3522" max="3522" width="6" style="47" customWidth="1"/>
    <col min="3523" max="3523" width="22.7109375" style="47" customWidth="1"/>
    <col min="3524" max="3524" width="31.7109375" style="47" customWidth="1"/>
    <col min="3525" max="3525" width="13.7109375" style="47" customWidth="1"/>
    <col min="3526" max="3526" width="16.28515625" style="47" customWidth="1"/>
    <col min="3527" max="3527" width="22.7109375" style="47" customWidth="1"/>
    <col min="3528" max="3528" width="21.42578125" style="47" customWidth="1"/>
    <col min="3529" max="3529" width="17.5703125" style="47" customWidth="1"/>
    <col min="3530" max="3530" width="16.28515625" style="47" customWidth="1"/>
    <col min="3531" max="3531" width="13.7109375" style="47" customWidth="1"/>
    <col min="3532" max="3532" width="8.5703125" style="47" customWidth="1"/>
    <col min="3533" max="3533" width="15" style="47" customWidth="1"/>
    <col min="3534" max="3534" width="17.5703125" style="47" customWidth="1"/>
    <col min="3535" max="3535" width="26.5703125" style="47" customWidth="1"/>
    <col min="3536" max="3536" width="25.28515625" style="47" customWidth="1"/>
    <col min="3537" max="3538" width="17.5703125" style="47" customWidth="1"/>
    <col min="3539" max="3539" width="12.42578125" style="47" customWidth="1"/>
    <col min="3540" max="3540" width="17.5703125" style="47" customWidth="1"/>
    <col min="3541" max="3541" width="12.42578125" style="47" customWidth="1"/>
    <col min="3542" max="3542" width="15" style="47" customWidth="1"/>
    <col min="3543" max="3543" width="16.28515625" style="47" customWidth="1"/>
    <col min="3544" max="3545" width="17.5703125" style="47" customWidth="1"/>
    <col min="3546" max="3546" width="27.85546875" style="47" customWidth="1"/>
    <col min="3547" max="3547" width="13.7109375" style="47" customWidth="1"/>
    <col min="3548" max="3549" width="17.5703125" style="47" customWidth="1"/>
    <col min="3550" max="3550" width="15" style="47" customWidth="1"/>
    <col min="3551" max="3552" width="12.42578125" style="47" customWidth="1"/>
    <col min="3553" max="3554" width="17.5703125" style="47" customWidth="1"/>
    <col min="3555" max="3555" width="22.7109375" style="47" customWidth="1"/>
    <col min="3556" max="3556" width="15" style="47" customWidth="1"/>
    <col min="3557" max="3557" width="17.5703125" style="47" customWidth="1"/>
    <col min="3558" max="3558" width="12.42578125" style="47" customWidth="1"/>
    <col min="3559" max="3559" width="34.28515625" style="47" customWidth="1"/>
    <col min="3560" max="3560" width="27.85546875" style="47" customWidth="1"/>
    <col min="3561" max="3562" width="18.85546875" style="47" customWidth="1"/>
    <col min="3563" max="3563" width="12.42578125" style="47" customWidth="1"/>
    <col min="3564" max="3564" width="20.140625" style="47" customWidth="1"/>
    <col min="3565" max="3565" width="16.28515625" style="47" customWidth="1"/>
    <col min="3566" max="3566" width="17.5703125" style="47" customWidth="1"/>
    <col min="3567" max="3750" width="12.42578125" style="47" customWidth="1"/>
    <col min="3751" max="3751" width="20.140625" style="47" customWidth="1"/>
    <col min="3752" max="3753" width="18.85546875" style="47" customWidth="1"/>
    <col min="3754" max="3755" width="13.7109375" style="47" customWidth="1"/>
    <col min="3756" max="3756" width="9.85546875" style="47" customWidth="1"/>
    <col min="3757" max="3757" width="12.42578125" style="47" customWidth="1"/>
    <col min="3758" max="3758" width="20.140625" style="47" customWidth="1"/>
    <col min="3759" max="3759" width="15" style="47" customWidth="1"/>
    <col min="3760" max="3760" width="12.42578125" style="47" customWidth="1"/>
    <col min="3761" max="3762" width="15" style="47" customWidth="1"/>
    <col min="3763" max="3763" width="16.28515625" style="47" customWidth="1"/>
    <col min="3764" max="3764" width="24" style="47" customWidth="1"/>
    <col min="3765" max="3765" width="22.7109375" style="47" customWidth="1"/>
    <col min="3766" max="3766" width="18.85546875" style="47" customWidth="1"/>
    <col min="3767" max="3767" width="11.140625" style="47" customWidth="1"/>
    <col min="3768" max="3768" width="20.140625" style="47" customWidth="1"/>
    <col min="3769" max="3770" width="17.5703125" style="47" customWidth="1"/>
    <col min="3771" max="3772" width="8.5703125" style="47" customWidth="1"/>
    <col min="3773" max="3773" width="16.28515625" style="47" customWidth="1"/>
    <col min="3774" max="3774" width="25.28515625" style="47" customWidth="1"/>
    <col min="3775" max="3775" width="12.42578125" style="47" customWidth="1"/>
    <col min="3776" max="3776" width="15" style="47" customWidth="1"/>
    <col min="3777" max="3777" width="12.42578125" style="47" customWidth="1"/>
    <col min="3778" max="3778" width="6" style="47" customWidth="1"/>
    <col min="3779" max="3779" width="22.7109375" style="47" customWidth="1"/>
    <col min="3780" max="3780" width="31.7109375" style="47" customWidth="1"/>
    <col min="3781" max="3781" width="13.7109375" style="47" customWidth="1"/>
    <col min="3782" max="3782" width="16.28515625" style="47" customWidth="1"/>
    <col min="3783" max="3783" width="22.7109375" style="47" customWidth="1"/>
    <col min="3784" max="3784" width="21.42578125" style="47" customWidth="1"/>
    <col min="3785" max="3785" width="17.5703125" style="47" customWidth="1"/>
    <col min="3786" max="3786" width="16.28515625" style="47" customWidth="1"/>
    <col min="3787" max="3787" width="13.7109375" style="47" customWidth="1"/>
    <col min="3788" max="3788" width="8.5703125" style="47" customWidth="1"/>
    <col min="3789" max="3789" width="15" style="47" customWidth="1"/>
    <col min="3790" max="3790" width="17.5703125" style="47" customWidth="1"/>
    <col min="3791" max="3791" width="26.5703125" style="47" customWidth="1"/>
    <col min="3792" max="3792" width="25.28515625" style="47" customWidth="1"/>
    <col min="3793" max="3794" width="17.5703125" style="47" customWidth="1"/>
    <col min="3795" max="3795" width="12.42578125" style="47" customWidth="1"/>
    <col min="3796" max="3796" width="17.5703125" style="47" customWidth="1"/>
    <col min="3797" max="3797" width="12.42578125" style="47" customWidth="1"/>
    <col min="3798" max="3798" width="15" style="47" customWidth="1"/>
    <col min="3799" max="3799" width="16.28515625" style="47" customWidth="1"/>
    <col min="3800" max="3801" width="17.5703125" style="47" customWidth="1"/>
    <col min="3802" max="3802" width="27.85546875" style="47" customWidth="1"/>
    <col min="3803" max="3803" width="13.7109375" style="47" customWidth="1"/>
    <col min="3804" max="3805" width="17.5703125" style="47" customWidth="1"/>
    <col min="3806" max="3806" width="15" style="47" customWidth="1"/>
    <col min="3807" max="3808" width="12.42578125" style="47" customWidth="1"/>
    <col min="3809" max="3810" width="17.5703125" style="47" customWidth="1"/>
    <col min="3811" max="3811" width="22.7109375" style="47" customWidth="1"/>
    <col min="3812" max="3812" width="15" style="47" customWidth="1"/>
    <col min="3813" max="3813" width="17.5703125" style="47" customWidth="1"/>
    <col min="3814" max="3814" width="12.42578125" style="47" customWidth="1"/>
    <col min="3815" max="3815" width="34.28515625" style="47" customWidth="1"/>
    <col min="3816" max="3816" width="27.85546875" style="47" customWidth="1"/>
    <col min="3817" max="3818" width="18.85546875" style="47" customWidth="1"/>
    <col min="3819" max="3819" width="12.42578125" style="47" customWidth="1"/>
    <col min="3820" max="3820" width="20.140625" style="47" customWidth="1"/>
    <col min="3821" max="3821" width="16.28515625" style="47" customWidth="1"/>
    <col min="3822" max="3822" width="17.5703125" style="47" customWidth="1"/>
    <col min="3823" max="4006" width="12.42578125" style="47" customWidth="1"/>
    <col min="4007" max="4007" width="20.140625" style="47" customWidth="1"/>
    <col min="4008" max="4009" width="18.85546875" style="47" customWidth="1"/>
    <col min="4010" max="4011" width="13.7109375" style="47" customWidth="1"/>
    <col min="4012" max="4012" width="9.85546875" style="47" customWidth="1"/>
    <col min="4013" max="4013" width="12.42578125" style="47" customWidth="1"/>
    <col min="4014" max="4014" width="20.140625" style="47" customWidth="1"/>
    <col min="4015" max="4015" width="15" style="47" customWidth="1"/>
    <col min="4016" max="4016" width="12.42578125" style="47" customWidth="1"/>
    <col min="4017" max="4018" width="15" style="47" customWidth="1"/>
    <col min="4019" max="4019" width="16.28515625" style="47" customWidth="1"/>
    <col min="4020" max="4020" width="24" style="47" customWidth="1"/>
    <col min="4021" max="4021" width="22.7109375" style="47" customWidth="1"/>
    <col min="4022" max="4022" width="18.85546875" style="47" customWidth="1"/>
    <col min="4023" max="4023" width="11.140625" style="47" customWidth="1"/>
    <col min="4024" max="4024" width="20.140625" style="47" customWidth="1"/>
    <col min="4025" max="4026" width="17.5703125" style="47" customWidth="1"/>
    <col min="4027" max="4028" width="8.5703125" style="47" customWidth="1"/>
    <col min="4029" max="4029" width="16.28515625" style="47" customWidth="1"/>
    <col min="4030" max="4030" width="25.28515625" style="47" customWidth="1"/>
    <col min="4031" max="4031" width="12.42578125" style="47" customWidth="1"/>
    <col min="4032" max="4032" width="15" style="47" customWidth="1"/>
    <col min="4033" max="4033" width="12.42578125" style="47" customWidth="1"/>
    <col min="4034" max="4034" width="6" style="47" customWidth="1"/>
    <col min="4035" max="4035" width="22.7109375" style="47" customWidth="1"/>
    <col min="4036" max="4036" width="31.7109375" style="47" customWidth="1"/>
    <col min="4037" max="4037" width="13.7109375" style="47" customWidth="1"/>
    <col min="4038" max="4038" width="16.28515625" style="47" customWidth="1"/>
    <col min="4039" max="4039" width="22.7109375" style="47" customWidth="1"/>
    <col min="4040" max="4040" width="21.42578125" style="47" customWidth="1"/>
    <col min="4041" max="4041" width="17.5703125" style="47" customWidth="1"/>
    <col min="4042" max="4042" width="16.28515625" style="47" customWidth="1"/>
    <col min="4043" max="4043" width="13.7109375" style="47" customWidth="1"/>
    <col min="4044" max="4044" width="8.5703125" style="47" customWidth="1"/>
    <col min="4045" max="4045" width="15" style="47" customWidth="1"/>
    <col min="4046" max="4046" width="17.5703125" style="47" customWidth="1"/>
    <col min="4047" max="4047" width="26.5703125" style="47" customWidth="1"/>
    <col min="4048" max="4048" width="25.28515625" style="47" customWidth="1"/>
    <col min="4049" max="4050" width="17.5703125" style="47" customWidth="1"/>
    <col min="4051" max="4051" width="12.42578125" style="47" customWidth="1"/>
    <col min="4052" max="4052" width="17.5703125" style="47" customWidth="1"/>
    <col min="4053" max="4053" width="12.42578125" style="47" customWidth="1"/>
    <col min="4054" max="4054" width="15" style="47" customWidth="1"/>
    <col min="4055" max="4055" width="16.28515625" style="47" customWidth="1"/>
    <col min="4056" max="4057" width="17.5703125" style="47" customWidth="1"/>
    <col min="4058" max="4058" width="27.85546875" style="47" customWidth="1"/>
    <col min="4059" max="4059" width="13.7109375" style="47" customWidth="1"/>
    <col min="4060" max="4061" width="17.5703125" style="47" customWidth="1"/>
    <col min="4062" max="4062" width="15" style="47" customWidth="1"/>
    <col min="4063" max="4064" width="12.42578125" style="47" customWidth="1"/>
    <col min="4065" max="4066" width="17.5703125" style="47" customWidth="1"/>
    <col min="4067" max="4067" width="22.7109375" style="47" customWidth="1"/>
    <col min="4068" max="4068" width="15" style="47" customWidth="1"/>
    <col min="4069" max="4069" width="17.5703125" style="47" customWidth="1"/>
    <col min="4070" max="4070" width="12.42578125" style="47" customWidth="1"/>
    <col min="4071" max="4071" width="34.28515625" style="47" customWidth="1"/>
    <col min="4072" max="4072" width="27.85546875" style="47" customWidth="1"/>
    <col min="4073" max="4074" width="18.85546875" style="47" customWidth="1"/>
    <col min="4075" max="4075" width="12.42578125" style="47" customWidth="1"/>
    <col min="4076" max="4076" width="20.140625" style="47" customWidth="1"/>
    <col min="4077" max="4077" width="16.28515625" style="47" customWidth="1"/>
    <col min="4078" max="4078" width="17.5703125" style="47" customWidth="1"/>
    <col min="4079" max="4262" width="12.42578125" style="47" customWidth="1"/>
    <col min="4263" max="4263" width="20.140625" style="47" customWidth="1"/>
    <col min="4264" max="4265" width="18.85546875" style="47" customWidth="1"/>
    <col min="4266" max="4267" width="13.7109375" style="47" customWidth="1"/>
    <col min="4268" max="4268" width="9.85546875" style="47" customWidth="1"/>
    <col min="4269" max="4269" width="12.42578125" style="47" customWidth="1"/>
    <col min="4270" max="4270" width="20.140625" style="47" customWidth="1"/>
    <col min="4271" max="4271" width="15" style="47" customWidth="1"/>
    <col min="4272" max="4272" width="12.42578125" style="47" customWidth="1"/>
    <col min="4273" max="4274" width="15" style="47" customWidth="1"/>
    <col min="4275" max="4275" width="16.28515625" style="47" customWidth="1"/>
    <col min="4276" max="4276" width="24" style="47" customWidth="1"/>
    <col min="4277" max="4277" width="22.7109375" style="47" customWidth="1"/>
    <col min="4278" max="4278" width="18.85546875" style="47" customWidth="1"/>
    <col min="4279" max="4279" width="11.140625" style="47" customWidth="1"/>
    <col min="4280" max="4280" width="20.140625" style="47" customWidth="1"/>
    <col min="4281" max="4282" width="17.5703125" style="47" customWidth="1"/>
    <col min="4283" max="4284" width="8.5703125" style="47" customWidth="1"/>
    <col min="4285" max="4285" width="16.28515625" style="47" customWidth="1"/>
    <col min="4286" max="4286" width="25.28515625" style="47" customWidth="1"/>
    <col min="4287" max="4287" width="12.42578125" style="47" customWidth="1"/>
    <col min="4288" max="4288" width="15" style="47" customWidth="1"/>
    <col min="4289" max="4289" width="12.42578125" style="47" customWidth="1"/>
    <col min="4290" max="4290" width="6" style="47" customWidth="1"/>
    <col min="4291" max="4291" width="22.7109375" style="47" customWidth="1"/>
    <col min="4292" max="4292" width="31.7109375" style="47" customWidth="1"/>
    <col min="4293" max="4293" width="13.7109375" style="47" customWidth="1"/>
    <col min="4294" max="4294" width="16.28515625" style="47" customWidth="1"/>
    <col min="4295" max="4295" width="22.7109375" style="47" customWidth="1"/>
    <col min="4296" max="4296" width="21.42578125" style="47" customWidth="1"/>
    <col min="4297" max="4297" width="17.5703125" style="47" customWidth="1"/>
    <col min="4298" max="4298" width="16.28515625" style="47" customWidth="1"/>
    <col min="4299" max="4299" width="13.7109375" style="47" customWidth="1"/>
    <col min="4300" max="4300" width="8.5703125" style="47" customWidth="1"/>
    <col min="4301" max="4301" width="15" style="47" customWidth="1"/>
    <col min="4302" max="4302" width="17.5703125" style="47" customWidth="1"/>
    <col min="4303" max="4303" width="26.5703125" style="47" customWidth="1"/>
    <col min="4304" max="4304" width="25.28515625" style="47" customWidth="1"/>
    <col min="4305" max="4306" width="17.5703125" style="47" customWidth="1"/>
    <col min="4307" max="4307" width="12.42578125" style="47" customWidth="1"/>
    <col min="4308" max="4308" width="17.5703125" style="47" customWidth="1"/>
    <col min="4309" max="4309" width="12.42578125" style="47" customWidth="1"/>
    <col min="4310" max="4310" width="15" style="47" customWidth="1"/>
    <col min="4311" max="4311" width="16.28515625" style="47" customWidth="1"/>
    <col min="4312" max="4313" width="17.5703125" style="47" customWidth="1"/>
    <col min="4314" max="4314" width="27.85546875" style="47" customWidth="1"/>
    <col min="4315" max="4315" width="13.7109375" style="47" customWidth="1"/>
    <col min="4316" max="4317" width="17.5703125" style="47" customWidth="1"/>
    <col min="4318" max="4318" width="15" style="47" customWidth="1"/>
    <col min="4319" max="4320" width="12.42578125" style="47" customWidth="1"/>
    <col min="4321" max="4322" width="17.5703125" style="47" customWidth="1"/>
    <col min="4323" max="4323" width="22.7109375" style="47" customWidth="1"/>
    <col min="4324" max="4324" width="15" style="47" customWidth="1"/>
    <col min="4325" max="4325" width="17.5703125" style="47" customWidth="1"/>
    <col min="4326" max="4326" width="12.42578125" style="47" customWidth="1"/>
    <col min="4327" max="4327" width="34.28515625" style="47" customWidth="1"/>
    <col min="4328" max="4328" width="27.85546875" style="47" customWidth="1"/>
    <col min="4329" max="4330" width="18.85546875" style="47" customWidth="1"/>
    <col min="4331" max="4331" width="12.42578125" style="47" customWidth="1"/>
    <col min="4332" max="4332" width="20.140625" style="47" customWidth="1"/>
    <col min="4333" max="4333" width="16.28515625" style="47" customWidth="1"/>
    <col min="4334" max="4334" width="17.5703125" style="47" customWidth="1"/>
    <col min="4335" max="4518" width="12.42578125" style="47" customWidth="1"/>
    <col min="4519" max="4519" width="20.140625" style="47" customWidth="1"/>
    <col min="4520" max="4521" width="18.85546875" style="47" customWidth="1"/>
    <col min="4522" max="4523" width="13.7109375" style="47" customWidth="1"/>
    <col min="4524" max="4524" width="9.85546875" style="47" customWidth="1"/>
    <col min="4525" max="4525" width="12.42578125" style="47" customWidth="1"/>
    <col min="4526" max="4526" width="20.140625" style="47" customWidth="1"/>
    <col min="4527" max="4527" width="15" style="47" customWidth="1"/>
    <col min="4528" max="4528" width="12.42578125" style="47" customWidth="1"/>
    <col min="4529" max="4530" width="15" style="47" customWidth="1"/>
    <col min="4531" max="4531" width="16.28515625" style="47" customWidth="1"/>
    <col min="4532" max="4532" width="24" style="47" customWidth="1"/>
    <col min="4533" max="4533" width="22.7109375" style="47" customWidth="1"/>
    <col min="4534" max="4534" width="18.85546875" style="47" customWidth="1"/>
    <col min="4535" max="4535" width="11.140625" style="47" customWidth="1"/>
    <col min="4536" max="4536" width="20.140625" style="47" customWidth="1"/>
    <col min="4537" max="4538" width="17.5703125" style="47" customWidth="1"/>
    <col min="4539" max="4540" width="8.5703125" style="47" customWidth="1"/>
    <col min="4541" max="4541" width="16.28515625" style="47" customWidth="1"/>
    <col min="4542" max="4542" width="25.28515625" style="47" customWidth="1"/>
    <col min="4543" max="4543" width="12.42578125" style="47" customWidth="1"/>
    <col min="4544" max="4544" width="15" style="47" customWidth="1"/>
    <col min="4545" max="4545" width="12.42578125" style="47" customWidth="1"/>
    <col min="4546" max="4546" width="6" style="47" customWidth="1"/>
    <col min="4547" max="4547" width="22.7109375" style="47" customWidth="1"/>
    <col min="4548" max="4548" width="31.7109375" style="47" customWidth="1"/>
    <col min="4549" max="4549" width="13.7109375" style="47" customWidth="1"/>
    <col min="4550" max="4550" width="16.28515625" style="47" customWidth="1"/>
    <col min="4551" max="4551" width="22.7109375" style="47" customWidth="1"/>
    <col min="4552" max="4552" width="21.42578125" style="47" customWidth="1"/>
    <col min="4553" max="4553" width="17.5703125" style="47" customWidth="1"/>
    <col min="4554" max="4554" width="16.28515625" style="47" customWidth="1"/>
    <col min="4555" max="4555" width="13.7109375" style="47" customWidth="1"/>
    <col min="4556" max="4556" width="8.5703125" style="47" customWidth="1"/>
    <col min="4557" max="4557" width="15" style="47" customWidth="1"/>
    <col min="4558" max="4558" width="17.5703125" style="47" customWidth="1"/>
    <col min="4559" max="4559" width="26.5703125" style="47" customWidth="1"/>
    <col min="4560" max="4560" width="25.28515625" style="47" customWidth="1"/>
    <col min="4561" max="4562" width="17.5703125" style="47" customWidth="1"/>
    <col min="4563" max="4563" width="12.42578125" style="47" customWidth="1"/>
    <col min="4564" max="4564" width="17.5703125" style="47" customWidth="1"/>
    <col min="4565" max="4565" width="12.42578125" style="47" customWidth="1"/>
    <col min="4566" max="4566" width="15" style="47" customWidth="1"/>
    <col min="4567" max="4567" width="16.28515625" style="47" customWidth="1"/>
    <col min="4568" max="4569" width="17.5703125" style="47" customWidth="1"/>
    <col min="4570" max="4570" width="27.85546875" style="47" customWidth="1"/>
    <col min="4571" max="4571" width="13.7109375" style="47" customWidth="1"/>
    <col min="4572" max="4573" width="17.5703125" style="47" customWidth="1"/>
    <col min="4574" max="4574" width="15" style="47" customWidth="1"/>
    <col min="4575" max="4576" width="12.42578125" style="47" customWidth="1"/>
    <col min="4577" max="4578" width="17.5703125" style="47" customWidth="1"/>
    <col min="4579" max="4579" width="22.7109375" style="47" customWidth="1"/>
    <col min="4580" max="4580" width="15" style="47" customWidth="1"/>
    <col min="4581" max="4581" width="17.5703125" style="47" customWidth="1"/>
    <col min="4582" max="4582" width="12.42578125" style="47" customWidth="1"/>
    <col min="4583" max="4583" width="34.28515625" style="47" customWidth="1"/>
    <col min="4584" max="4584" width="27.85546875" style="47" customWidth="1"/>
    <col min="4585" max="4586" width="18.85546875" style="47" customWidth="1"/>
    <col min="4587" max="4587" width="12.42578125" style="47" customWidth="1"/>
    <col min="4588" max="4588" width="20.140625" style="47" customWidth="1"/>
    <col min="4589" max="4589" width="16.28515625" style="47" customWidth="1"/>
    <col min="4590" max="4590" width="17.5703125" style="47" customWidth="1"/>
    <col min="4591" max="4774" width="12.42578125" style="47" customWidth="1"/>
    <col min="4775" max="4775" width="20.140625" style="47" customWidth="1"/>
    <col min="4776" max="4777" width="18.85546875" style="47" customWidth="1"/>
    <col min="4778" max="4779" width="13.7109375" style="47" customWidth="1"/>
    <col min="4780" max="4780" width="9.85546875" style="47" customWidth="1"/>
    <col min="4781" max="4781" width="12.42578125" style="47" customWidth="1"/>
    <col min="4782" max="4782" width="20.140625" style="47" customWidth="1"/>
    <col min="4783" max="4783" width="15" style="47" customWidth="1"/>
    <col min="4784" max="4784" width="12.42578125" style="47" customWidth="1"/>
    <col min="4785" max="4786" width="15" style="47" customWidth="1"/>
    <col min="4787" max="4787" width="16.28515625" style="47" customWidth="1"/>
    <col min="4788" max="4788" width="24" style="47" customWidth="1"/>
    <col min="4789" max="4789" width="22.7109375" style="47" customWidth="1"/>
    <col min="4790" max="4790" width="18.85546875" style="47" customWidth="1"/>
    <col min="4791" max="4791" width="11.140625" style="47" customWidth="1"/>
    <col min="4792" max="4792" width="20.140625" style="47" customWidth="1"/>
    <col min="4793" max="4794" width="17.5703125" style="47" customWidth="1"/>
    <col min="4795" max="4796" width="8.5703125" style="47" customWidth="1"/>
    <col min="4797" max="4797" width="16.28515625" style="47" customWidth="1"/>
    <col min="4798" max="4798" width="25.28515625" style="47" customWidth="1"/>
    <col min="4799" max="4799" width="12.42578125" style="47" customWidth="1"/>
    <col min="4800" max="4800" width="15" style="47" customWidth="1"/>
    <col min="4801" max="4801" width="12.42578125" style="47" customWidth="1"/>
    <col min="4802" max="4802" width="6" style="47" customWidth="1"/>
    <col min="4803" max="4803" width="22.7109375" style="47" customWidth="1"/>
    <col min="4804" max="4804" width="31.7109375" style="47" customWidth="1"/>
    <col min="4805" max="4805" width="13.7109375" style="47" customWidth="1"/>
    <col min="4806" max="4806" width="16.28515625" style="47" customWidth="1"/>
    <col min="4807" max="4807" width="22.7109375" style="47" customWidth="1"/>
    <col min="4808" max="4808" width="21.42578125" style="47" customWidth="1"/>
    <col min="4809" max="4809" width="17.5703125" style="47" customWidth="1"/>
    <col min="4810" max="4810" width="16.28515625" style="47" customWidth="1"/>
    <col min="4811" max="4811" width="13.7109375" style="47" customWidth="1"/>
    <col min="4812" max="4812" width="8.5703125" style="47" customWidth="1"/>
    <col min="4813" max="4813" width="15" style="47" customWidth="1"/>
    <col min="4814" max="4814" width="17.5703125" style="47" customWidth="1"/>
    <col min="4815" max="4815" width="26.5703125" style="47" customWidth="1"/>
    <col min="4816" max="4816" width="25.28515625" style="47" customWidth="1"/>
    <col min="4817" max="4818" width="17.5703125" style="47" customWidth="1"/>
    <col min="4819" max="4819" width="12.42578125" style="47" customWidth="1"/>
    <col min="4820" max="4820" width="17.5703125" style="47" customWidth="1"/>
    <col min="4821" max="4821" width="12.42578125" style="47" customWidth="1"/>
    <col min="4822" max="4822" width="15" style="47" customWidth="1"/>
    <col min="4823" max="4823" width="16.28515625" style="47" customWidth="1"/>
    <col min="4824" max="4825" width="17.5703125" style="47" customWidth="1"/>
    <col min="4826" max="4826" width="27.85546875" style="47" customWidth="1"/>
    <col min="4827" max="4827" width="13.7109375" style="47" customWidth="1"/>
    <col min="4828" max="4829" width="17.5703125" style="47" customWidth="1"/>
    <col min="4830" max="4830" width="15" style="47" customWidth="1"/>
    <col min="4831" max="4832" width="12.42578125" style="47" customWidth="1"/>
    <col min="4833" max="4834" width="17.5703125" style="47" customWidth="1"/>
    <col min="4835" max="4835" width="22.7109375" style="47" customWidth="1"/>
    <col min="4836" max="4836" width="15" style="47" customWidth="1"/>
    <col min="4837" max="4837" width="17.5703125" style="47" customWidth="1"/>
    <col min="4838" max="4838" width="12.42578125" style="47" customWidth="1"/>
    <col min="4839" max="4839" width="34.28515625" style="47" customWidth="1"/>
    <col min="4840" max="4840" width="27.85546875" style="47" customWidth="1"/>
    <col min="4841" max="4842" width="18.85546875" style="47" customWidth="1"/>
    <col min="4843" max="4843" width="12.42578125" style="47" customWidth="1"/>
    <col min="4844" max="4844" width="20.140625" style="47" customWidth="1"/>
    <col min="4845" max="4845" width="16.28515625" style="47" customWidth="1"/>
    <col min="4846" max="4846" width="17.5703125" style="47" customWidth="1"/>
    <col min="4847" max="5030" width="12.42578125" style="47" customWidth="1"/>
    <col min="5031" max="5031" width="20.140625" style="47" customWidth="1"/>
    <col min="5032" max="5033" width="18.85546875" style="47" customWidth="1"/>
    <col min="5034" max="5035" width="13.7109375" style="47" customWidth="1"/>
    <col min="5036" max="5036" width="9.85546875" style="47" customWidth="1"/>
    <col min="5037" max="5037" width="12.42578125" style="47" customWidth="1"/>
    <col min="5038" max="5038" width="20.140625" style="47" customWidth="1"/>
    <col min="5039" max="5039" width="15" style="47" customWidth="1"/>
    <col min="5040" max="5040" width="12.42578125" style="47" customWidth="1"/>
    <col min="5041" max="5042" width="15" style="47" customWidth="1"/>
    <col min="5043" max="5043" width="16.28515625" style="47" customWidth="1"/>
    <col min="5044" max="5044" width="24" style="47" customWidth="1"/>
    <col min="5045" max="5045" width="22.7109375" style="47" customWidth="1"/>
    <col min="5046" max="5046" width="18.85546875" style="47" customWidth="1"/>
    <col min="5047" max="5047" width="11.140625" style="47" customWidth="1"/>
    <col min="5048" max="5048" width="20.140625" style="47" customWidth="1"/>
    <col min="5049" max="5050" width="17.5703125" style="47" customWidth="1"/>
    <col min="5051" max="5052" width="8.5703125" style="47" customWidth="1"/>
    <col min="5053" max="5053" width="16.28515625" style="47" customWidth="1"/>
    <col min="5054" max="5054" width="25.28515625" style="47" customWidth="1"/>
    <col min="5055" max="5055" width="12.42578125" style="47" customWidth="1"/>
    <col min="5056" max="5056" width="15" style="47" customWidth="1"/>
    <col min="5057" max="5057" width="12.42578125" style="47" customWidth="1"/>
    <col min="5058" max="5058" width="6" style="47" customWidth="1"/>
    <col min="5059" max="5059" width="22.7109375" style="47" customWidth="1"/>
    <col min="5060" max="5060" width="31.7109375" style="47" customWidth="1"/>
    <col min="5061" max="5061" width="13.7109375" style="47" customWidth="1"/>
    <col min="5062" max="5062" width="16.28515625" style="47" customWidth="1"/>
    <col min="5063" max="5063" width="22.7109375" style="47" customWidth="1"/>
    <col min="5064" max="5064" width="21.42578125" style="47" customWidth="1"/>
    <col min="5065" max="5065" width="17.5703125" style="47" customWidth="1"/>
    <col min="5066" max="5066" width="16.28515625" style="47" customWidth="1"/>
    <col min="5067" max="5067" width="13.7109375" style="47" customWidth="1"/>
    <col min="5068" max="5068" width="8.5703125" style="47" customWidth="1"/>
    <col min="5069" max="5069" width="15" style="47" customWidth="1"/>
    <col min="5070" max="5070" width="17.5703125" style="47" customWidth="1"/>
    <col min="5071" max="5071" width="26.5703125" style="47" customWidth="1"/>
    <col min="5072" max="5072" width="25.28515625" style="47" customWidth="1"/>
    <col min="5073" max="5074" width="17.5703125" style="47" customWidth="1"/>
    <col min="5075" max="5075" width="12.42578125" style="47" customWidth="1"/>
    <col min="5076" max="5076" width="17.5703125" style="47" customWidth="1"/>
    <col min="5077" max="5077" width="12.42578125" style="47" customWidth="1"/>
    <col min="5078" max="5078" width="15" style="47" customWidth="1"/>
    <col min="5079" max="5079" width="16.28515625" style="47" customWidth="1"/>
    <col min="5080" max="5081" width="17.5703125" style="47" customWidth="1"/>
    <col min="5082" max="5082" width="27.85546875" style="47" customWidth="1"/>
    <col min="5083" max="5083" width="13.7109375" style="47" customWidth="1"/>
    <col min="5084" max="5085" width="17.5703125" style="47" customWidth="1"/>
    <col min="5086" max="5086" width="15" style="47" customWidth="1"/>
    <col min="5087" max="5088" width="12.42578125" style="47" customWidth="1"/>
    <col min="5089" max="5090" width="17.5703125" style="47" customWidth="1"/>
    <col min="5091" max="5091" width="22.7109375" style="47" customWidth="1"/>
    <col min="5092" max="5092" width="15" style="47" customWidth="1"/>
    <col min="5093" max="5093" width="17.5703125" style="47" customWidth="1"/>
    <col min="5094" max="5094" width="12.42578125" style="47" customWidth="1"/>
    <col min="5095" max="5095" width="34.28515625" style="47" customWidth="1"/>
    <col min="5096" max="5096" width="27.85546875" style="47" customWidth="1"/>
    <col min="5097" max="5098" width="18.85546875" style="47" customWidth="1"/>
    <col min="5099" max="5099" width="12.42578125" style="47" customWidth="1"/>
    <col min="5100" max="5100" width="20.140625" style="47" customWidth="1"/>
    <col min="5101" max="5101" width="16.28515625" style="47" customWidth="1"/>
    <col min="5102" max="5102" width="17.5703125" style="47" customWidth="1"/>
    <col min="5103" max="5286" width="12.42578125" style="47" customWidth="1"/>
    <col min="5287" max="5287" width="20.140625" style="47" customWidth="1"/>
    <col min="5288" max="5289" width="18.85546875" style="47" customWidth="1"/>
    <col min="5290" max="5291" width="13.7109375" style="47" customWidth="1"/>
    <col min="5292" max="5292" width="9.85546875" style="47" customWidth="1"/>
    <col min="5293" max="5293" width="12.42578125" style="47" customWidth="1"/>
    <col min="5294" max="5294" width="20.140625" style="47" customWidth="1"/>
    <col min="5295" max="5295" width="15" style="47" customWidth="1"/>
    <col min="5296" max="5296" width="12.42578125" style="47" customWidth="1"/>
    <col min="5297" max="5298" width="15" style="47" customWidth="1"/>
    <col min="5299" max="5299" width="16.28515625" style="47" customWidth="1"/>
    <col min="5300" max="5300" width="24" style="47" customWidth="1"/>
    <col min="5301" max="5301" width="22.7109375" style="47" customWidth="1"/>
    <col min="5302" max="5302" width="18.85546875" style="47" customWidth="1"/>
    <col min="5303" max="5303" width="11.140625" style="47" customWidth="1"/>
    <col min="5304" max="5304" width="20.140625" style="47" customWidth="1"/>
    <col min="5305" max="5306" width="17.5703125" style="47" customWidth="1"/>
    <col min="5307" max="5308" width="8.5703125" style="47" customWidth="1"/>
    <col min="5309" max="5309" width="16.28515625" style="47" customWidth="1"/>
    <col min="5310" max="5310" width="25.28515625" style="47" customWidth="1"/>
    <col min="5311" max="5311" width="12.42578125" style="47" customWidth="1"/>
    <col min="5312" max="5312" width="15" style="47" customWidth="1"/>
    <col min="5313" max="5313" width="12.42578125" style="47" customWidth="1"/>
    <col min="5314" max="5314" width="6" style="47" customWidth="1"/>
    <col min="5315" max="5315" width="22.7109375" style="47" customWidth="1"/>
    <col min="5316" max="5316" width="31.7109375" style="47" customWidth="1"/>
    <col min="5317" max="5317" width="13.7109375" style="47" customWidth="1"/>
    <col min="5318" max="5318" width="16.28515625" style="47" customWidth="1"/>
    <col min="5319" max="5319" width="22.7109375" style="47" customWidth="1"/>
    <col min="5320" max="5320" width="21.42578125" style="47" customWidth="1"/>
    <col min="5321" max="5321" width="17.5703125" style="47" customWidth="1"/>
    <col min="5322" max="5322" width="16.28515625" style="47" customWidth="1"/>
    <col min="5323" max="5323" width="13.7109375" style="47" customWidth="1"/>
    <col min="5324" max="5324" width="8.5703125" style="47" customWidth="1"/>
    <col min="5325" max="5325" width="15" style="47" customWidth="1"/>
    <col min="5326" max="5326" width="17.5703125" style="47" customWidth="1"/>
    <col min="5327" max="5327" width="26.5703125" style="47" customWidth="1"/>
    <col min="5328" max="5328" width="25.28515625" style="47" customWidth="1"/>
    <col min="5329" max="5330" width="17.5703125" style="47" customWidth="1"/>
    <col min="5331" max="5331" width="12.42578125" style="47" customWidth="1"/>
    <col min="5332" max="5332" width="17.5703125" style="47" customWidth="1"/>
    <col min="5333" max="5333" width="12.42578125" style="47" customWidth="1"/>
    <col min="5334" max="5334" width="15" style="47" customWidth="1"/>
    <col min="5335" max="5335" width="16.28515625" style="47" customWidth="1"/>
    <col min="5336" max="5337" width="17.5703125" style="47" customWidth="1"/>
    <col min="5338" max="5338" width="27.85546875" style="47" customWidth="1"/>
    <col min="5339" max="5339" width="13.7109375" style="47" customWidth="1"/>
    <col min="5340" max="5341" width="17.5703125" style="47" customWidth="1"/>
    <col min="5342" max="5342" width="15" style="47" customWidth="1"/>
    <col min="5343" max="5344" width="12.42578125" style="47" customWidth="1"/>
    <col min="5345" max="5346" width="17.5703125" style="47" customWidth="1"/>
    <col min="5347" max="5347" width="22.7109375" style="47" customWidth="1"/>
    <col min="5348" max="5348" width="15" style="47" customWidth="1"/>
    <col min="5349" max="5349" width="17.5703125" style="47" customWidth="1"/>
    <col min="5350" max="5350" width="12.42578125" style="47" customWidth="1"/>
    <col min="5351" max="5351" width="34.28515625" style="47" customWidth="1"/>
    <col min="5352" max="5352" width="27.85546875" style="47" customWidth="1"/>
    <col min="5353" max="5354" width="18.85546875" style="47" customWidth="1"/>
    <col min="5355" max="5355" width="12.42578125" style="47" customWidth="1"/>
    <col min="5356" max="5356" width="20.140625" style="47" customWidth="1"/>
    <col min="5357" max="5357" width="16.28515625" style="47" customWidth="1"/>
    <col min="5358" max="5358" width="17.5703125" style="47" customWidth="1"/>
    <col min="5359" max="5542" width="12.42578125" style="47" customWidth="1"/>
    <col min="5543" max="5543" width="20.140625" style="47" customWidth="1"/>
    <col min="5544" max="5545" width="18.85546875" style="47" customWidth="1"/>
    <col min="5546" max="5547" width="13.7109375" style="47" customWidth="1"/>
    <col min="5548" max="5548" width="9.85546875" style="47" customWidth="1"/>
    <col min="5549" max="5549" width="12.42578125" style="47" customWidth="1"/>
    <col min="5550" max="5550" width="20.140625" style="47" customWidth="1"/>
    <col min="5551" max="5551" width="15" style="47" customWidth="1"/>
    <col min="5552" max="5552" width="12.42578125" style="47" customWidth="1"/>
    <col min="5553" max="5554" width="15" style="47" customWidth="1"/>
    <col min="5555" max="5555" width="16.28515625" style="47" customWidth="1"/>
    <col min="5556" max="5556" width="24" style="47" customWidth="1"/>
    <col min="5557" max="5557" width="22.7109375" style="47" customWidth="1"/>
    <col min="5558" max="5558" width="18.85546875" style="47" customWidth="1"/>
    <col min="5559" max="5559" width="11.140625" style="47" customWidth="1"/>
    <col min="5560" max="5560" width="20.140625" style="47" customWidth="1"/>
    <col min="5561" max="5562" width="17.5703125" style="47" customWidth="1"/>
    <col min="5563" max="5564" width="8.5703125" style="47" customWidth="1"/>
    <col min="5565" max="5565" width="16.28515625" style="47" customWidth="1"/>
    <col min="5566" max="5566" width="25.28515625" style="47" customWidth="1"/>
    <col min="5567" max="5567" width="12.42578125" style="47" customWidth="1"/>
    <col min="5568" max="5568" width="15" style="47" customWidth="1"/>
    <col min="5569" max="5569" width="12.42578125" style="47" customWidth="1"/>
    <col min="5570" max="5570" width="6" style="47" customWidth="1"/>
    <col min="5571" max="5571" width="22.7109375" style="47" customWidth="1"/>
    <col min="5572" max="5572" width="31.7109375" style="47" customWidth="1"/>
    <col min="5573" max="5573" width="13.7109375" style="47" customWidth="1"/>
    <col min="5574" max="5574" width="16.28515625" style="47" customWidth="1"/>
    <col min="5575" max="5575" width="22.7109375" style="47" customWidth="1"/>
    <col min="5576" max="5576" width="21.42578125" style="47" customWidth="1"/>
    <col min="5577" max="5577" width="17.5703125" style="47" customWidth="1"/>
    <col min="5578" max="5578" width="16.28515625" style="47" customWidth="1"/>
    <col min="5579" max="5579" width="13.7109375" style="47" customWidth="1"/>
    <col min="5580" max="5580" width="8.5703125" style="47" customWidth="1"/>
    <col min="5581" max="5581" width="15" style="47" customWidth="1"/>
    <col min="5582" max="5582" width="17.5703125" style="47" customWidth="1"/>
    <col min="5583" max="5583" width="26.5703125" style="47" customWidth="1"/>
    <col min="5584" max="5584" width="25.28515625" style="47" customWidth="1"/>
    <col min="5585" max="5586" width="17.5703125" style="47" customWidth="1"/>
    <col min="5587" max="5587" width="12.42578125" style="47" customWidth="1"/>
    <col min="5588" max="5588" width="17.5703125" style="47" customWidth="1"/>
    <col min="5589" max="5589" width="12.42578125" style="47" customWidth="1"/>
    <col min="5590" max="5590" width="15" style="47" customWidth="1"/>
    <col min="5591" max="5591" width="16.28515625" style="47" customWidth="1"/>
    <col min="5592" max="5593" width="17.5703125" style="47" customWidth="1"/>
    <col min="5594" max="5594" width="27.85546875" style="47" customWidth="1"/>
    <col min="5595" max="5595" width="13.7109375" style="47" customWidth="1"/>
    <col min="5596" max="5597" width="17.5703125" style="47" customWidth="1"/>
    <col min="5598" max="5598" width="15" style="47" customWidth="1"/>
    <col min="5599" max="5600" width="12.42578125" style="47" customWidth="1"/>
    <col min="5601" max="5602" width="17.5703125" style="47" customWidth="1"/>
    <col min="5603" max="5603" width="22.7109375" style="47" customWidth="1"/>
    <col min="5604" max="5604" width="15" style="47" customWidth="1"/>
    <col min="5605" max="5605" width="17.5703125" style="47" customWidth="1"/>
    <col min="5606" max="5606" width="12.42578125" style="47" customWidth="1"/>
    <col min="5607" max="5607" width="34.28515625" style="47" customWidth="1"/>
    <col min="5608" max="5608" width="27.85546875" style="47" customWidth="1"/>
    <col min="5609" max="5610" width="18.85546875" style="47" customWidth="1"/>
    <col min="5611" max="5611" width="12.42578125" style="47" customWidth="1"/>
    <col min="5612" max="5612" width="20.140625" style="47" customWidth="1"/>
    <col min="5613" max="5613" width="16.28515625" style="47" customWidth="1"/>
    <col min="5614" max="5614" width="17.5703125" style="47" customWidth="1"/>
    <col min="5615" max="5798" width="12.42578125" style="47" customWidth="1"/>
    <col min="5799" max="5799" width="20.140625" style="47" customWidth="1"/>
    <col min="5800" max="5801" width="18.85546875" style="47" customWidth="1"/>
    <col min="5802" max="5803" width="13.7109375" style="47" customWidth="1"/>
    <col min="5804" max="5804" width="9.85546875" style="47" customWidth="1"/>
    <col min="5805" max="5805" width="12.42578125" style="47" customWidth="1"/>
    <col min="5806" max="5806" width="20.140625" style="47" customWidth="1"/>
    <col min="5807" max="5807" width="15" style="47" customWidth="1"/>
    <col min="5808" max="5808" width="12.42578125" style="47" customWidth="1"/>
    <col min="5809" max="5810" width="15" style="47" customWidth="1"/>
    <col min="5811" max="5811" width="16.28515625" style="47" customWidth="1"/>
    <col min="5812" max="5812" width="24" style="47" customWidth="1"/>
    <col min="5813" max="5813" width="22.7109375" style="47" customWidth="1"/>
    <col min="5814" max="5814" width="18.85546875" style="47" customWidth="1"/>
    <col min="5815" max="5815" width="11.140625" style="47" customWidth="1"/>
    <col min="5816" max="5816" width="20.140625" style="47" customWidth="1"/>
    <col min="5817" max="5818" width="17.5703125" style="47" customWidth="1"/>
    <col min="5819" max="5820" width="8.5703125" style="47" customWidth="1"/>
    <col min="5821" max="5821" width="16.28515625" style="47" customWidth="1"/>
    <col min="5822" max="5822" width="25.28515625" style="47" customWidth="1"/>
    <col min="5823" max="5823" width="12.42578125" style="47" customWidth="1"/>
    <col min="5824" max="5824" width="15" style="47" customWidth="1"/>
    <col min="5825" max="5825" width="12.42578125" style="47" customWidth="1"/>
    <col min="5826" max="5826" width="6" style="47" customWidth="1"/>
    <col min="5827" max="5827" width="22.7109375" style="47" customWidth="1"/>
    <col min="5828" max="5828" width="31.7109375" style="47" customWidth="1"/>
    <col min="5829" max="5829" width="13.7109375" style="47" customWidth="1"/>
    <col min="5830" max="5830" width="16.28515625" style="47" customWidth="1"/>
    <col min="5831" max="5831" width="22.7109375" style="47" customWidth="1"/>
    <col min="5832" max="5832" width="21.42578125" style="47" customWidth="1"/>
    <col min="5833" max="5833" width="17.5703125" style="47" customWidth="1"/>
    <col min="5834" max="5834" width="16.28515625" style="47" customWidth="1"/>
    <col min="5835" max="5835" width="13.7109375" style="47" customWidth="1"/>
    <col min="5836" max="5836" width="8.5703125" style="47" customWidth="1"/>
    <col min="5837" max="5837" width="15" style="47" customWidth="1"/>
    <col min="5838" max="5838" width="17.5703125" style="47" customWidth="1"/>
    <col min="5839" max="5839" width="26.5703125" style="47" customWidth="1"/>
    <col min="5840" max="5840" width="25.28515625" style="47" customWidth="1"/>
    <col min="5841" max="5842" width="17.5703125" style="47" customWidth="1"/>
    <col min="5843" max="5843" width="12.42578125" style="47" customWidth="1"/>
    <col min="5844" max="5844" width="17.5703125" style="47" customWidth="1"/>
    <col min="5845" max="5845" width="12.42578125" style="47" customWidth="1"/>
    <col min="5846" max="5846" width="15" style="47" customWidth="1"/>
    <col min="5847" max="5847" width="16.28515625" style="47" customWidth="1"/>
    <col min="5848" max="5849" width="17.5703125" style="47" customWidth="1"/>
    <col min="5850" max="5850" width="27.85546875" style="47" customWidth="1"/>
    <col min="5851" max="5851" width="13.7109375" style="47" customWidth="1"/>
    <col min="5852" max="5853" width="17.5703125" style="47" customWidth="1"/>
    <col min="5854" max="5854" width="15" style="47" customWidth="1"/>
    <col min="5855" max="5856" width="12.42578125" style="47" customWidth="1"/>
    <col min="5857" max="5858" width="17.5703125" style="47" customWidth="1"/>
    <col min="5859" max="5859" width="22.7109375" style="47" customWidth="1"/>
    <col min="5860" max="5860" width="15" style="47" customWidth="1"/>
    <col min="5861" max="5861" width="17.5703125" style="47" customWidth="1"/>
    <col min="5862" max="5862" width="12.42578125" style="47" customWidth="1"/>
    <col min="5863" max="5863" width="34.28515625" style="47" customWidth="1"/>
    <col min="5864" max="5864" width="27.85546875" style="47" customWidth="1"/>
    <col min="5865" max="5866" width="18.85546875" style="47" customWidth="1"/>
    <col min="5867" max="5867" width="12.42578125" style="47" customWidth="1"/>
    <col min="5868" max="5868" width="20.140625" style="47" customWidth="1"/>
    <col min="5869" max="5869" width="16.28515625" style="47" customWidth="1"/>
    <col min="5870" max="5870" width="17.5703125" style="47" customWidth="1"/>
    <col min="5871" max="6054" width="12.42578125" style="47" customWidth="1"/>
    <col min="6055" max="6055" width="20.140625" style="47" customWidth="1"/>
    <col min="6056" max="6057" width="18.85546875" style="47" customWidth="1"/>
    <col min="6058" max="6059" width="13.7109375" style="47" customWidth="1"/>
    <col min="6060" max="6060" width="9.85546875" style="47" customWidth="1"/>
    <col min="6061" max="6061" width="12.42578125" style="47" customWidth="1"/>
    <col min="6062" max="6062" width="20.140625" style="47" customWidth="1"/>
    <col min="6063" max="6063" width="15" style="47" customWidth="1"/>
    <col min="6064" max="6064" width="12.42578125" style="47" customWidth="1"/>
    <col min="6065" max="6066" width="15" style="47" customWidth="1"/>
    <col min="6067" max="6067" width="16.28515625" style="47" customWidth="1"/>
    <col min="6068" max="6068" width="24" style="47" customWidth="1"/>
    <col min="6069" max="6069" width="22.7109375" style="47" customWidth="1"/>
    <col min="6070" max="6070" width="18.85546875" style="47" customWidth="1"/>
    <col min="6071" max="6071" width="11.140625" style="47" customWidth="1"/>
    <col min="6072" max="6072" width="20.140625" style="47" customWidth="1"/>
    <col min="6073" max="6074" width="17.5703125" style="47" customWidth="1"/>
    <col min="6075" max="6076" width="8.5703125" style="47" customWidth="1"/>
    <col min="6077" max="6077" width="16.28515625" style="47" customWidth="1"/>
    <col min="6078" max="6078" width="25.28515625" style="47" customWidth="1"/>
    <col min="6079" max="6079" width="12.42578125" style="47" customWidth="1"/>
    <col min="6080" max="6080" width="15" style="47" customWidth="1"/>
    <col min="6081" max="6081" width="12.42578125" style="47" customWidth="1"/>
    <col min="6082" max="6082" width="6" style="47" customWidth="1"/>
    <col min="6083" max="6083" width="22.7109375" style="47" customWidth="1"/>
    <col min="6084" max="6084" width="31.7109375" style="47" customWidth="1"/>
    <col min="6085" max="6085" width="13.7109375" style="47" customWidth="1"/>
    <col min="6086" max="6086" width="16.28515625" style="47" customWidth="1"/>
    <col min="6087" max="6087" width="22.7109375" style="47" customWidth="1"/>
    <col min="6088" max="6088" width="21.42578125" style="47" customWidth="1"/>
    <col min="6089" max="6089" width="17.5703125" style="47" customWidth="1"/>
    <col min="6090" max="6090" width="16.28515625" style="47" customWidth="1"/>
    <col min="6091" max="6091" width="13.7109375" style="47" customWidth="1"/>
    <col min="6092" max="6092" width="8.5703125" style="47" customWidth="1"/>
    <col min="6093" max="6093" width="15" style="47" customWidth="1"/>
    <col min="6094" max="6094" width="17.5703125" style="47" customWidth="1"/>
    <col min="6095" max="6095" width="26.5703125" style="47" customWidth="1"/>
    <col min="6096" max="6096" width="25.28515625" style="47" customWidth="1"/>
    <col min="6097" max="6098" width="17.5703125" style="47" customWidth="1"/>
    <col min="6099" max="6099" width="12.42578125" style="47" customWidth="1"/>
    <col min="6100" max="6100" width="17.5703125" style="47" customWidth="1"/>
    <col min="6101" max="6101" width="12.42578125" style="47" customWidth="1"/>
    <col min="6102" max="6102" width="15" style="47" customWidth="1"/>
    <col min="6103" max="6103" width="16.28515625" style="47" customWidth="1"/>
    <col min="6104" max="6105" width="17.5703125" style="47" customWidth="1"/>
    <col min="6106" max="6106" width="27.85546875" style="47" customWidth="1"/>
    <col min="6107" max="6107" width="13.7109375" style="47" customWidth="1"/>
    <col min="6108" max="6109" width="17.5703125" style="47" customWidth="1"/>
    <col min="6110" max="6110" width="15" style="47" customWidth="1"/>
    <col min="6111" max="6112" width="12.42578125" style="47" customWidth="1"/>
    <col min="6113" max="6114" width="17.5703125" style="47" customWidth="1"/>
    <col min="6115" max="6115" width="22.7109375" style="47" customWidth="1"/>
    <col min="6116" max="6116" width="15" style="47" customWidth="1"/>
    <col min="6117" max="6117" width="17.5703125" style="47" customWidth="1"/>
    <col min="6118" max="6118" width="12.42578125" style="47" customWidth="1"/>
    <col min="6119" max="6119" width="34.28515625" style="47" customWidth="1"/>
    <col min="6120" max="6120" width="27.85546875" style="47" customWidth="1"/>
    <col min="6121" max="6122" width="18.85546875" style="47" customWidth="1"/>
    <col min="6123" max="6123" width="12.42578125" style="47" customWidth="1"/>
    <col min="6124" max="6124" width="20.140625" style="47" customWidth="1"/>
    <col min="6125" max="6125" width="16.28515625" style="47" customWidth="1"/>
    <col min="6126" max="6126" width="17.5703125" style="47" customWidth="1"/>
    <col min="6127" max="6310" width="12.42578125" style="47" customWidth="1"/>
    <col min="6311" max="6311" width="20.140625" style="47" customWidth="1"/>
    <col min="6312" max="6313" width="18.85546875" style="47" customWidth="1"/>
    <col min="6314" max="6315" width="13.7109375" style="47" customWidth="1"/>
    <col min="6316" max="6316" width="9.85546875" style="47" customWidth="1"/>
    <col min="6317" max="6317" width="12.42578125" style="47" customWidth="1"/>
    <col min="6318" max="6318" width="20.140625" style="47" customWidth="1"/>
    <col min="6319" max="6319" width="15" style="47" customWidth="1"/>
    <col min="6320" max="6320" width="12.42578125" style="47" customWidth="1"/>
    <col min="6321" max="6322" width="15" style="47" customWidth="1"/>
    <col min="6323" max="6323" width="16.28515625" style="47" customWidth="1"/>
    <col min="6324" max="6324" width="24" style="47" customWidth="1"/>
    <col min="6325" max="6325" width="22.7109375" style="47" customWidth="1"/>
    <col min="6326" max="6326" width="18.85546875" style="47" customWidth="1"/>
    <col min="6327" max="6327" width="11.140625" style="47" customWidth="1"/>
    <col min="6328" max="6328" width="20.140625" style="47" customWidth="1"/>
    <col min="6329" max="6330" width="17.5703125" style="47" customWidth="1"/>
    <col min="6331" max="6332" width="8.5703125" style="47" customWidth="1"/>
    <col min="6333" max="6333" width="16.28515625" style="47" customWidth="1"/>
    <col min="6334" max="6334" width="25.28515625" style="47" customWidth="1"/>
    <col min="6335" max="6335" width="12.42578125" style="47" customWidth="1"/>
    <col min="6336" max="6336" width="15" style="47" customWidth="1"/>
    <col min="6337" max="6337" width="12.42578125" style="47" customWidth="1"/>
    <col min="6338" max="6338" width="6" style="47" customWidth="1"/>
    <col min="6339" max="6339" width="22.7109375" style="47" customWidth="1"/>
    <col min="6340" max="6340" width="31.7109375" style="47" customWidth="1"/>
    <col min="6341" max="6341" width="13.7109375" style="47" customWidth="1"/>
    <col min="6342" max="6342" width="16.28515625" style="47" customWidth="1"/>
    <col min="6343" max="6343" width="22.7109375" style="47" customWidth="1"/>
    <col min="6344" max="6344" width="21.42578125" style="47" customWidth="1"/>
    <col min="6345" max="6345" width="17.5703125" style="47" customWidth="1"/>
    <col min="6346" max="6346" width="16.28515625" style="47" customWidth="1"/>
    <col min="6347" max="6347" width="13.7109375" style="47" customWidth="1"/>
    <col min="6348" max="6348" width="8.5703125" style="47" customWidth="1"/>
    <col min="6349" max="6349" width="15" style="47" customWidth="1"/>
    <col min="6350" max="6350" width="17.5703125" style="47" customWidth="1"/>
    <col min="6351" max="6351" width="26.5703125" style="47" customWidth="1"/>
    <col min="6352" max="6352" width="25.28515625" style="47" customWidth="1"/>
    <col min="6353" max="6354" width="17.5703125" style="47" customWidth="1"/>
    <col min="6355" max="6355" width="12.42578125" style="47" customWidth="1"/>
    <col min="6356" max="6356" width="17.5703125" style="47" customWidth="1"/>
    <col min="6357" max="6357" width="12.42578125" style="47" customWidth="1"/>
    <col min="6358" max="6358" width="15" style="47" customWidth="1"/>
    <col min="6359" max="6359" width="16.28515625" style="47" customWidth="1"/>
    <col min="6360" max="6361" width="17.5703125" style="47" customWidth="1"/>
    <col min="6362" max="6362" width="27.85546875" style="47" customWidth="1"/>
    <col min="6363" max="6363" width="13.7109375" style="47" customWidth="1"/>
    <col min="6364" max="6365" width="17.5703125" style="47" customWidth="1"/>
    <col min="6366" max="6366" width="15" style="47" customWidth="1"/>
    <col min="6367" max="6368" width="12.42578125" style="47" customWidth="1"/>
    <col min="6369" max="6370" width="17.5703125" style="47" customWidth="1"/>
    <col min="6371" max="6371" width="22.7109375" style="47" customWidth="1"/>
    <col min="6372" max="6372" width="15" style="47" customWidth="1"/>
    <col min="6373" max="6373" width="17.5703125" style="47" customWidth="1"/>
    <col min="6374" max="6374" width="12.42578125" style="47" customWidth="1"/>
    <col min="6375" max="6375" width="34.28515625" style="47" customWidth="1"/>
    <col min="6376" max="6376" width="27.85546875" style="47" customWidth="1"/>
    <col min="6377" max="6378" width="18.85546875" style="47" customWidth="1"/>
    <col min="6379" max="6379" width="12.42578125" style="47" customWidth="1"/>
    <col min="6380" max="6380" width="20.140625" style="47" customWidth="1"/>
    <col min="6381" max="6381" width="16.28515625" style="47" customWidth="1"/>
    <col min="6382" max="6382" width="17.5703125" style="47" customWidth="1"/>
    <col min="6383" max="6566" width="12.42578125" style="47" customWidth="1"/>
    <col min="6567" max="6567" width="20.140625" style="47" customWidth="1"/>
    <col min="6568" max="6569" width="18.85546875" style="47" customWidth="1"/>
    <col min="6570" max="6571" width="13.7109375" style="47" customWidth="1"/>
    <col min="6572" max="6572" width="9.85546875" style="47" customWidth="1"/>
    <col min="6573" max="6573" width="12.42578125" style="47" customWidth="1"/>
    <col min="6574" max="6574" width="20.140625" style="47" customWidth="1"/>
    <col min="6575" max="6575" width="15" style="47" customWidth="1"/>
    <col min="6576" max="6576" width="12.42578125" style="47" customWidth="1"/>
    <col min="6577" max="6578" width="15" style="47" customWidth="1"/>
    <col min="6579" max="6579" width="16.28515625" style="47" customWidth="1"/>
    <col min="6580" max="6580" width="24" style="47" customWidth="1"/>
    <col min="6581" max="6581" width="22.7109375" style="47" customWidth="1"/>
    <col min="6582" max="6582" width="18.85546875" style="47" customWidth="1"/>
    <col min="6583" max="6583" width="11.140625" style="47" customWidth="1"/>
    <col min="6584" max="6584" width="20.140625" style="47" customWidth="1"/>
    <col min="6585" max="6586" width="17.5703125" style="47" customWidth="1"/>
    <col min="6587" max="6588" width="8.5703125" style="47" customWidth="1"/>
    <col min="6589" max="6589" width="16.28515625" style="47" customWidth="1"/>
    <col min="6590" max="6590" width="25.28515625" style="47" customWidth="1"/>
    <col min="6591" max="6591" width="12.42578125" style="47" customWidth="1"/>
    <col min="6592" max="6592" width="15" style="47" customWidth="1"/>
    <col min="6593" max="6593" width="12.42578125" style="47" customWidth="1"/>
    <col min="6594" max="6594" width="6" style="47" customWidth="1"/>
    <col min="6595" max="6595" width="22.7109375" style="47" customWidth="1"/>
    <col min="6596" max="6596" width="31.7109375" style="47" customWidth="1"/>
    <col min="6597" max="6597" width="13.7109375" style="47" customWidth="1"/>
    <col min="6598" max="6598" width="16.28515625" style="47" customWidth="1"/>
    <col min="6599" max="6599" width="22.7109375" style="47" customWidth="1"/>
    <col min="6600" max="6600" width="21.42578125" style="47" customWidth="1"/>
    <col min="6601" max="6601" width="17.5703125" style="47" customWidth="1"/>
    <col min="6602" max="6602" width="16.28515625" style="47" customWidth="1"/>
    <col min="6603" max="6603" width="13.7109375" style="47" customWidth="1"/>
    <col min="6604" max="6604" width="8.5703125" style="47" customWidth="1"/>
    <col min="6605" max="6605" width="15" style="47" customWidth="1"/>
    <col min="6606" max="6606" width="17.5703125" style="47" customWidth="1"/>
    <col min="6607" max="6607" width="26.5703125" style="47" customWidth="1"/>
    <col min="6608" max="6608" width="25.28515625" style="47" customWidth="1"/>
    <col min="6609" max="6610" width="17.5703125" style="47" customWidth="1"/>
    <col min="6611" max="6611" width="12.42578125" style="47" customWidth="1"/>
    <col min="6612" max="6612" width="17.5703125" style="47" customWidth="1"/>
    <col min="6613" max="6613" width="12.42578125" style="47" customWidth="1"/>
    <col min="6614" max="6614" width="15" style="47" customWidth="1"/>
    <col min="6615" max="6615" width="16.28515625" style="47" customWidth="1"/>
    <col min="6616" max="6617" width="17.5703125" style="47" customWidth="1"/>
    <col min="6618" max="6618" width="27.85546875" style="47" customWidth="1"/>
    <col min="6619" max="6619" width="13.7109375" style="47" customWidth="1"/>
    <col min="6620" max="6621" width="17.5703125" style="47" customWidth="1"/>
    <col min="6622" max="6622" width="15" style="47" customWidth="1"/>
    <col min="6623" max="6624" width="12.42578125" style="47" customWidth="1"/>
    <col min="6625" max="6626" width="17.5703125" style="47" customWidth="1"/>
    <col min="6627" max="6627" width="22.7109375" style="47" customWidth="1"/>
    <col min="6628" max="6628" width="15" style="47" customWidth="1"/>
    <col min="6629" max="6629" width="17.5703125" style="47" customWidth="1"/>
    <col min="6630" max="6630" width="12.42578125" style="47" customWidth="1"/>
    <col min="6631" max="6631" width="34.28515625" style="47" customWidth="1"/>
    <col min="6632" max="6632" width="27.85546875" style="47" customWidth="1"/>
    <col min="6633" max="6634" width="18.85546875" style="47" customWidth="1"/>
    <col min="6635" max="6635" width="12.42578125" style="47" customWidth="1"/>
    <col min="6636" max="6636" width="20.140625" style="47" customWidth="1"/>
    <col min="6637" max="6637" width="16.28515625" style="47" customWidth="1"/>
    <col min="6638" max="6638" width="17.5703125" style="47" customWidth="1"/>
    <col min="6639" max="6822" width="12.42578125" style="47" customWidth="1"/>
    <col min="6823" max="6823" width="20.140625" style="47" customWidth="1"/>
    <col min="6824" max="6825" width="18.85546875" style="47" customWidth="1"/>
    <col min="6826" max="6827" width="13.7109375" style="47" customWidth="1"/>
    <col min="6828" max="6828" width="9.85546875" style="47" customWidth="1"/>
    <col min="6829" max="6829" width="12.42578125" style="47" customWidth="1"/>
    <col min="6830" max="6830" width="20.140625" style="47" customWidth="1"/>
    <col min="6831" max="6831" width="15" style="47" customWidth="1"/>
    <col min="6832" max="6832" width="12.42578125" style="47" customWidth="1"/>
    <col min="6833" max="6834" width="15" style="47" customWidth="1"/>
    <col min="6835" max="6835" width="16.28515625" style="47" customWidth="1"/>
    <col min="6836" max="6836" width="24" style="47" customWidth="1"/>
    <col min="6837" max="6837" width="22.7109375" style="47" customWidth="1"/>
    <col min="6838" max="6838" width="18.85546875" style="47" customWidth="1"/>
    <col min="6839" max="6839" width="11.140625" style="47" customWidth="1"/>
    <col min="6840" max="6840" width="20.140625" style="47" customWidth="1"/>
    <col min="6841" max="6842" width="17.5703125" style="47" customWidth="1"/>
    <col min="6843" max="6844" width="8.5703125" style="47" customWidth="1"/>
    <col min="6845" max="6845" width="16.28515625" style="47" customWidth="1"/>
    <col min="6846" max="6846" width="25.28515625" style="47" customWidth="1"/>
    <col min="6847" max="6847" width="12.42578125" style="47" customWidth="1"/>
    <col min="6848" max="6848" width="15" style="47" customWidth="1"/>
    <col min="6849" max="6849" width="12.42578125" style="47" customWidth="1"/>
    <col min="6850" max="6850" width="6" style="47" customWidth="1"/>
    <col min="6851" max="6851" width="22.7109375" style="47" customWidth="1"/>
    <col min="6852" max="6852" width="31.7109375" style="47" customWidth="1"/>
    <col min="6853" max="6853" width="13.7109375" style="47" customWidth="1"/>
    <col min="6854" max="6854" width="16.28515625" style="47" customWidth="1"/>
    <col min="6855" max="6855" width="22.7109375" style="47" customWidth="1"/>
    <col min="6856" max="6856" width="21.42578125" style="47" customWidth="1"/>
    <col min="6857" max="6857" width="17.5703125" style="47" customWidth="1"/>
    <col min="6858" max="6858" width="16.28515625" style="47" customWidth="1"/>
    <col min="6859" max="6859" width="13.7109375" style="47" customWidth="1"/>
    <col min="6860" max="6860" width="8.5703125" style="47" customWidth="1"/>
    <col min="6861" max="6861" width="15" style="47" customWidth="1"/>
    <col min="6862" max="6862" width="17.5703125" style="47" customWidth="1"/>
    <col min="6863" max="6863" width="26.5703125" style="47" customWidth="1"/>
    <col min="6864" max="6864" width="25.28515625" style="47" customWidth="1"/>
    <col min="6865" max="6866" width="17.5703125" style="47" customWidth="1"/>
    <col min="6867" max="6867" width="12.42578125" style="47" customWidth="1"/>
    <col min="6868" max="6868" width="17.5703125" style="47" customWidth="1"/>
    <col min="6869" max="6869" width="12.42578125" style="47" customWidth="1"/>
    <col min="6870" max="6870" width="15" style="47" customWidth="1"/>
    <col min="6871" max="6871" width="16.28515625" style="47" customWidth="1"/>
    <col min="6872" max="6873" width="17.5703125" style="47" customWidth="1"/>
    <col min="6874" max="6874" width="27.85546875" style="47" customWidth="1"/>
    <col min="6875" max="6875" width="13.7109375" style="47" customWidth="1"/>
    <col min="6876" max="6877" width="17.5703125" style="47" customWidth="1"/>
    <col min="6878" max="6878" width="15" style="47" customWidth="1"/>
    <col min="6879" max="6880" width="12.42578125" style="47" customWidth="1"/>
    <col min="6881" max="6882" width="17.5703125" style="47" customWidth="1"/>
    <col min="6883" max="6883" width="22.7109375" style="47" customWidth="1"/>
    <col min="6884" max="6884" width="15" style="47" customWidth="1"/>
    <col min="6885" max="6885" width="17.5703125" style="47" customWidth="1"/>
    <col min="6886" max="6886" width="12.42578125" style="47" customWidth="1"/>
    <col min="6887" max="6887" width="34.28515625" style="47" customWidth="1"/>
    <col min="6888" max="6888" width="27.85546875" style="47" customWidth="1"/>
    <col min="6889" max="6890" width="18.85546875" style="47" customWidth="1"/>
    <col min="6891" max="6891" width="12.42578125" style="47" customWidth="1"/>
    <col min="6892" max="6892" width="20.140625" style="47" customWidth="1"/>
    <col min="6893" max="6893" width="16.28515625" style="47" customWidth="1"/>
    <col min="6894" max="6894" width="17.5703125" style="47" customWidth="1"/>
    <col min="6895" max="7078" width="12.42578125" style="47" customWidth="1"/>
    <col min="7079" max="7079" width="20.140625" style="47" customWidth="1"/>
    <col min="7080" max="7081" width="18.85546875" style="47" customWidth="1"/>
    <col min="7082" max="7083" width="13.7109375" style="47" customWidth="1"/>
    <col min="7084" max="7084" width="9.85546875" style="47" customWidth="1"/>
    <col min="7085" max="7085" width="12.42578125" style="47" customWidth="1"/>
    <col min="7086" max="7086" width="20.140625" style="47" customWidth="1"/>
    <col min="7087" max="7087" width="15" style="47" customWidth="1"/>
    <col min="7088" max="7088" width="12.42578125" style="47" customWidth="1"/>
    <col min="7089" max="7090" width="15" style="47" customWidth="1"/>
    <col min="7091" max="7091" width="16.28515625" style="47" customWidth="1"/>
    <col min="7092" max="7092" width="24" style="47" customWidth="1"/>
    <col min="7093" max="7093" width="22.7109375" style="47" customWidth="1"/>
    <col min="7094" max="7094" width="18.85546875" style="47" customWidth="1"/>
    <col min="7095" max="7095" width="11.140625" style="47" customWidth="1"/>
    <col min="7096" max="7096" width="20.140625" style="47" customWidth="1"/>
    <col min="7097" max="7098" width="17.5703125" style="47" customWidth="1"/>
    <col min="7099" max="7100" width="8.5703125" style="47" customWidth="1"/>
    <col min="7101" max="7101" width="16.28515625" style="47" customWidth="1"/>
    <col min="7102" max="7102" width="25.28515625" style="47" customWidth="1"/>
    <col min="7103" max="7103" width="12.42578125" style="47" customWidth="1"/>
    <col min="7104" max="7104" width="15" style="47" customWidth="1"/>
    <col min="7105" max="7105" width="12.42578125" style="47" customWidth="1"/>
    <col min="7106" max="7106" width="6" style="47" customWidth="1"/>
    <col min="7107" max="7107" width="22.7109375" style="47" customWidth="1"/>
    <col min="7108" max="7108" width="31.7109375" style="47" customWidth="1"/>
    <col min="7109" max="7109" width="13.7109375" style="47" customWidth="1"/>
    <col min="7110" max="7110" width="16.28515625" style="47" customWidth="1"/>
    <col min="7111" max="7111" width="22.7109375" style="47" customWidth="1"/>
    <col min="7112" max="7112" width="21.42578125" style="47" customWidth="1"/>
    <col min="7113" max="7113" width="17.5703125" style="47" customWidth="1"/>
    <col min="7114" max="7114" width="16.28515625" style="47" customWidth="1"/>
    <col min="7115" max="7115" width="13.7109375" style="47" customWidth="1"/>
    <col min="7116" max="7116" width="8.5703125" style="47" customWidth="1"/>
    <col min="7117" max="7117" width="15" style="47" customWidth="1"/>
    <col min="7118" max="7118" width="17.5703125" style="47" customWidth="1"/>
    <col min="7119" max="7119" width="26.5703125" style="47" customWidth="1"/>
    <col min="7120" max="7120" width="25.28515625" style="47" customWidth="1"/>
    <col min="7121" max="7122" width="17.5703125" style="47" customWidth="1"/>
    <col min="7123" max="7123" width="12.42578125" style="47" customWidth="1"/>
    <col min="7124" max="7124" width="17.5703125" style="47" customWidth="1"/>
    <col min="7125" max="7125" width="12.42578125" style="47" customWidth="1"/>
    <col min="7126" max="7126" width="15" style="47" customWidth="1"/>
    <col min="7127" max="7127" width="16.28515625" style="47" customWidth="1"/>
    <col min="7128" max="7129" width="17.5703125" style="47" customWidth="1"/>
    <col min="7130" max="7130" width="27.85546875" style="47" customWidth="1"/>
    <col min="7131" max="7131" width="13.7109375" style="47" customWidth="1"/>
    <col min="7132" max="7133" width="17.5703125" style="47" customWidth="1"/>
    <col min="7134" max="7134" width="15" style="47" customWidth="1"/>
    <col min="7135" max="7136" width="12.42578125" style="47" customWidth="1"/>
    <col min="7137" max="7138" width="17.5703125" style="47" customWidth="1"/>
    <col min="7139" max="7139" width="22.7109375" style="47" customWidth="1"/>
    <col min="7140" max="7140" width="15" style="47" customWidth="1"/>
    <col min="7141" max="7141" width="17.5703125" style="47" customWidth="1"/>
    <col min="7142" max="7142" width="12.42578125" style="47" customWidth="1"/>
    <col min="7143" max="7143" width="34.28515625" style="47" customWidth="1"/>
    <col min="7144" max="7144" width="27.85546875" style="47" customWidth="1"/>
    <col min="7145" max="7146" width="18.85546875" style="47" customWidth="1"/>
    <col min="7147" max="7147" width="12.42578125" style="47" customWidth="1"/>
    <col min="7148" max="7148" width="20.140625" style="47" customWidth="1"/>
    <col min="7149" max="7149" width="16.28515625" style="47" customWidth="1"/>
    <col min="7150" max="7150" width="17.5703125" style="47" customWidth="1"/>
    <col min="7151" max="7334" width="12.42578125" style="47" customWidth="1"/>
    <col min="7335" max="7335" width="20.140625" style="47" customWidth="1"/>
    <col min="7336" max="7337" width="18.85546875" style="47" customWidth="1"/>
    <col min="7338" max="7339" width="13.7109375" style="47" customWidth="1"/>
    <col min="7340" max="7340" width="9.85546875" style="47" customWidth="1"/>
    <col min="7341" max="7341" width="12.42578125" style="47" customWidth="1"/>
    <col min="7342" max="7342" width="20.140625" style="47" customWidth="1"/>
    <col min="7343" max="7343" width="15" style="47" customWidth="1"/>
    <col min="7344" max="7344" width="12.42578125" style="47" customWidth="1"/>
    <col min="7345" max="7346" width="15" style="47" customWidth="1"/>
    <col min="7347" max="7347" width="16.28515625" style="47" customWidth="1"/>
    <col min="7348" max="7348" width="24" style="47" customWidth="1"/>
    <col min="7349" max="7349" width="22.7109375" style="47" customWidth="1"/>
    <col min="7350" max="7350" width="18.85546875" style="47" customWidth="1"/>
    <col min="7351" max="7351" width="11.140625" style="47" customWidth="1"/>
    <col min="7352" max="7352" width="20.140625" style="47" customWidth="1"/>
    <col min="7353" max="7354" width="17.5703125" style="47" customWidth="1"/>
    <col min="7355" max="7356" width="8.5703125" style="47" customWidth="1"/>
    <col min="7357" max="7357" width="16.28515625" style="47" customWidth="1"/>
    <col min="7358" max="7358" width="25.28515625" style="47" customWidth="1"/>
    <col min="7359" max="7359" width="12.42578125" style="47" customWidth="1"/>
    <col min="7360" max="7360" width="15" style="47" customWidth="1"/>
    <col min="7361" max="7361" width="12.42578125" style="47" customWidth="1"/>
    <col min="7362" max="7362" width="6" style="47" customWidth="1"/>
    <col min="7363" max="7363" width="22.7109375" style="47" customWidth="1"/>
    <col min="7364" max="7364" width="31.7109375" style="47" customWidth="1"/>
    <col min="7365" max="7365" width="13.7109375" style="47" customWidth="1"/>
    <col min="7366" max="7366" width="16.28515625" style="47" customWidth="1"/>
    <col min="7367" max="7367" width="22.7109375" style="47" customWidth="1"/>
    <col min="7368" max="7368" width="21.42578125" style="47" customWidth="1"/>
    <col min="7369" max="7369" width="17.5703125" style="47" customWidth="1"/>
    <col min="7370" max="7370" width="16.28515625" style="47" customWidth="1"/>
    <col min="7371" max="7371" width="13.7109375" style="47" customWidth="1"/>
    <col min="7372" max="7372" width="8.5703125" style="47" customWidth="1"/>
    <col min="7373" max="7373" width="15" style="47" customWidth="1"/>
    <col min="7374" max="7374" width="17.5703125" style="47" customWidth="1"/>
    <col min="7375" max="7375" width="26.5703125" style="47" customWidth="1"/>
    <col min="7376" max="7376" width="25.28515625" style="47" customWidth="1"/>
    <col min="7377" max="7378" width="17.5703125" style="47" customWidth="1"/>
    <col min="7379" max="7379" width="12.42578125" style="47" customWidth="1"/>
    <col min="7380" max="7380" width="17.5703125" style="47" customWidth="1"/>
    <col min="7381" max="7381" width="12.42578125" style="47" customWidth="1"/>
    <col min="7382" max="7382" width="15" style="47" customWidth="1"/>
    <col min="7383" max="7383" width="16.28515625" style="47" customWidth="1"/>
    <col min="7384" max="7385" width="17.5703125" style="47" customWidth="1"/>
    <col min="7386" max="7386" width="27.85546875" style="47" customWidth="1"/>
    <col min="7387" max="7387" width="13.7109375" style="47" customWidth="1"/>
    <col min="7388" max="7389" width="17.5703125" style="47" customWidth="1"/>
    <col min="7390" max="7390" width="15" style="47" customWidth="1"/>
    <col min="7391" max="7392" width="12.42578125" style="47" customWidth="1"/>
    <col min="7393" max="7394" width="17.5703125" style="47" customWidth="1"/>
    <col min="7395" max="7395" width="22.7109375" style="47" customWidth="1"/>
    <col min="7396" max="7396" width="15" style="47" customWidth="1"/>
    <col min="7397" max="7397" width="17.5703125" style="47" customWidth="1"/>
    <col min="7398" max="7398" width="12.42578125" style="47" customWidth="1"/>
    <col min="7399" max="7399" width="34.28515625" style="47" customWidth="1"/>
    <col min="7400" max="7400" width="27.85546875" style="47" customWidth="1"/>
    <col min="7401" max="7402" width="18.85546875" style="47" customWidth="1"/>
    <col min="7403" max="7403" width="12.42578125" style="47" customWidth="1"/>
    <col min="7404" max="7404" width="20.140625" style="47" customWidth="1"/>
    <col min="7405" max="7405" width="16.28515625" style="47" customWidth="1"/>
    <col min="7406" max="7406" width="17.5703125" style="47" customWidth="1"/>
    <col min="7407" max="7590" width="12.42578125" style="47" customWidth="1"/>
    <col min="7591" max="7591" width="20.140625" style="47" customWidth="1"/>
    <col min="7592" max="7593" width="18.85546875" style="47" customWidth="1"/>
    <col min="7594" max="7595" width="13.7109375" style="47" customWidth="1"/>
    <col min="7596" max="7596" width="9.85546875" style="47" customWidth="1"/>
    <col min="7597" max="7597" width="12.42578125" style="47" customWidth="1"/>
    <col min="7598" max="7598" width="20.140625" style="47" customWidth="1"/>
    <col min="7599" max="7599" width="15" style="47" customWidth="1"/>
    <col min="7600" max="7600" width="12.42578125" style="47" customWidth="1"/>
    <col min="7601" max="7602" width="15" style="47" customWidth="1"/>
    <col min="7603" max="7603" width="16.28515625" style="47" customWidth="1"/>
    <col min="7604" max="7604" width="24" style="47" customWidth="1"/>
    <col min="7605" max="7605" width="22.7109375" style="47" customWidth="1"/>
    <col min="7606" max="7606" width="18.85546875" style="47" customWidth="1"/>
    <col min="7607" max="7607" width="11.140625" style="47" customWidth="1"/>
    <col min="7608" max="7608" width="20.140625" style="47" customWidth="1"/>
    <col min="7609" max="7610" width="17.5703125" style="47" customWidth="1"/>
    <col min="7611" max="7612" width="8.5703125" style="47" customWidth="1"/>
    <col min="7613" max="7613" width="16.28515625" style="47" customWidth="1"/>
    <col min="7614" max="7614" width="25.28515625" style="47" customWidth="1"/>
    <col min="7615" max="7615" width="12.42578125" style="47" customWidth="1"/>
    <col min="7616" max="7616" width="15" style="47" customWidth="1"/>
    <col min="7617" max="7617" width="12.42578125" style="47" customWidth="1"/>
    <col min="7618" max="7618" width="6" style="47" customWidth="1"/>
    <col min="7619" max="7619" width="22.7109375" style="47" customWidth="1"/>
    <col min="7620" max="7620" width="31.7109375" style="47" customWidth="1"/>
    <col min="7621" max="7621" width="13.7109375" style="47" customWidth="1"/>
    <col min="7622" max="7622" width="16.28515625" style="47" customWidth="1"/>
    <col min="7623" max="7623" width="22.7109375" style="47" customWidth="1"/>
    <col min="7624" max="7624" width="21.42578125" style="47" customWidth="1"/>
    <col min="7625" max="7625" width="17.5703125" style="47" customWidth="1"/>
    <col min="7626" max="7626" width="16.28515625" style="47" customWidth="1"/>
    <col min="7627" max="7627" width="13.7109375" style="47" customWidth="1"/>
    <col min="7628" max="7628" width="8.5703125" style="47" customWidth="1"/>
    <col min="7629" max="7629" width="15" style="47" customWidth="1"/>
    <col min="7630" max="7630" width="17.5703125" style="47" customWidth="1"/>
    <col min="7631" max="7631" width="26.5703125" style="47" customWidth="1"/>
    <col min="7632" max="7632" width="25.28515625" style="47" customWidth="1"/>
    <col min="7633" max="7634" width="17.5703125" style="47" customWidth="1"/>
    <col min="7635" max="7635" width="12.42578125" style="47" customWidth="1"/>
    <col min="7636" max="7636" width="17.5703125" style="47" customWidth="1"/>
    <col min="7637" max="7637" width="12.42578125" style="47" customWidth="1"/>
    <col min="7638" max="7638" width="15" style="47" customWidth="1"/>
    <col min="7639" max="7639" width="16.28515625" style="47" customWidth="1"/>
    <col min="7640" max="7641" width="17.5703125" style="47" customWidth="1"/>
    <col min="7642" max="7642" width="27.85546875" style="47" customWidth="1"/>
    <col min="7643" max="7643" width="13.7109375" style="47" customWidth="1"/>
    <col min="7644" max="7645" width="17.5703125" style="47" customWidth="1"/>
    <col min="7646" max="7646" width="15" style="47" customWidth="1"/>
    <col min="7647" max="7648" width="12.42578125" style="47" customWidth="1"/>
    <col min="7649" max="7650" width="17.5703125" style="47" customWidth="1"/>
    <col min="7651" max="7651" width="22.7109375" style="47" customWidth="1"/>
    <col min="7652" max="7652" width="15" style="47" customWidth="1"/>
    <col min="7653" max="7653" width="17.5703125" style="47" customWidth="1"/>
    <col min="7654" max="7654" width="12.42578125" style="47" customWidth="1"/>
    <col min="7655" max="7655" width="34.28515625" style="47" customWidth="1"/>
    <col min="7656" max="7656" width="27.85546875" style="47" customWidth="1"/>
    <col min="7657" max="7658" width="18.85546875" style="47" customWidth="1"/>
    <col min="7659" max="7659" width="12.42578125" style="47" customWidth="1"/>
    <col min="7660" max="7660" width="20.140625" style="47" customWidth="1"/>
    <col min="7661" max="7661" width="16.28515625" style="47" customWidth="1"/>
    <col min="7662" max="7662" width="17.5703125" style="47" customWidth="1"/>
    <col min="7663" max="7846" width="12.42578125" style="47" customWidth="1"/>
    <col min="7847" max="7847" width="20.140625" style="47" customWidth="1"/>
    <col min="7848" max="7849" width="18.85546875" style="47" customWidth="1"/>
    <col min="7850" max="7851" width="13.7109375" style="47" customWidth="1"/>
    <col min="7852" max="7852" width="9.85546875" style="47" customWidth="1"/>
    <col min="7853" max="7853" width="12.42578125" style="47" customWidth="1"/>
    <col min="7854" max="7854" width="20.140625" style="47" customWidth="1"/>
    <col min="7855" max="7855" width="15" style="47" customWidth="1"/>
    <col min="7856" max="7856" width="12.42578125" style="47" customWidth="1"/>
    <col min="7857" max="7858" width="15" style="47" customWidth="1"/>
    <col min="7859" max="7859" width="16.28515625" style="47" customWidth="1"/>
    <col min="7860" max="7860" width="24" style="47" customWidth="1"/>
    <col min="7861" max="7861" width="22.7109375" style="47" customWidth="1"/>
    <col min="7862" max="7862" width="18.85546875" style="47" customWidth="1"/>
    <col min="7863" max="7863" width="11.140625" style="47" customWidth="1"/>
    <col min="7864" max="7864" width="20.140625" style="47" customWidth="1"/>
    <col min="7865" max="7866" width="17.5703125" style="47" customWidth="1"/>
    <col min="7867" max="7868" width="8.5703125" style="47" customWidth="1"/>
    <col min="7869" max="7869" width="16.28515625" style="47" customWidth="1"/>
    <col min="7870" max="7870" width="25.28515625" style="47" customWidth="1"/>
    <col min="7871" max="7871" width="12.42578125" style="47" customWidth="1"/>
    <col min="7872" max="7872" width="15" style="47" customWidth="1"/>
    <col min="7873" max="7873" width="12.42578125" style="47" customWidth="1"/>
    <col min="7874" max="7874" width="6" style="47" customWidth="1"/>
    <col min="7875" max="7875" width="22.7109375" style="47" customWidth="1"/>
    <col min="7876" max="7876" width="31.7109375" style="47" customWidth="1"/>
    <col min="7877" max="7877" width="13.7109375" style="47" customWidth="1"/>
    <col min="7878" max="7878" width="16.28515625" style="47" customWidth="1"/>
    <col min="7879" max="7879" width="22.7109375" style="47" customWidth="1"/>
    <col min="7880" max="7880" width="21.42578125" style="47" customWidth="1"/>
    <col min="7881" max="7881" width="17.5703125" style="47" customWidth="1"/>
    <col min="7882" max="7882" width="16.28515625" style="47" customWidth="1"/>
    <col min="7883" max="7883" width="13.7109375" style="47" customWidth="1"/>
    <col min="7884" max="7884" width="8.5703125" style="47" customWidth="1"/>
    <col min="7885" max="7885" width="15" style="47" customWidth="1"/>
    <col min="7886" max="7886" width="17.5703125" style="47" customWidth="1"/>
    <col min="7887" max="7887" width="26.5703125" style="47" customWidth="1"/>
    <col min="7888" max="7888" width="25.28515625" style="47" customWidth="1"/>
    <col min="7889" max="7890" width="17.5703125" style="47" customWidth="1"/>
    <col min="7891" max="7891" width="12.42578125" style="47" customWidth="1"/>
    <col min="7892" max="7892" width="17.5703125" style="47" customWidth="1"/>
    <col min="7893" max="7893" width="12.42578125" style="47" customWidth="1"/>
    <col min="7894" max="7894" width="15" style="47" customWidth="1"/>
    <col min="7895" max="7895" width="16.28515625" style="47" customWidth="1"/>
    <col min="7896" max="7897" width="17.5703125" style="47" customWidth="1"/>
    <col min="7898" max="7898" width="27.85546875" style="47" customWidth="1"/>
    <col min="7899" max="7899" width="13.7109375" style="47" customWidth="1"/>
    <col min="7900" max="7901" width="17.5703125" style="47" customWidth="1"/>
    <col min="7902" max="7902" width="15" style="47" customWidth="1"/>
    <col min="7903" max="7904" width="12.42578125" style="47" customWidth="1"/>
    <col min="7905" max="7906" width="17.5703125" style="47" customWidth="1"/>
    <col min="7907" max="7907" width="22.7109375" style="47" customWidth="1"/>
    <col min="7908" max="7908" width="15" style="47" customWidth="1"/>
    <col min="7909" max="7909" width="17.5703125" style="47" customWidth="1"/>
    <col min="7910" max="7910" width="12.42578125" style="47" customWidth="1"/>
    <col min="7911" max="7911" width="34.28515625" style="47" customWidth="1"/>
    <col min="7912" max="7912" width="27.85546875" style="47" customWidth="1"/>
    <col min="7913" max="7914" width="18.85546875" style="47" customWidth="1"/>
    <col min="7915" max="7915" width="12.42578125" style="47" customWidth="1"/>
    <col min="7916" max="7916" width="20.140625" style="47" customWidth="1"/>
    <col min="7917" max="7917" width="16.28515625" style="47" customWidth="1"/>
    <col min="7918" max="7918" width="17.5703125" style="47" customWidth="1"/>
    <col min="7919" max="8102" width="12.42578125" style="47" customWidth="1"/>
    <col min="8103" max="8103" width="20.140625" style="47" customWidth="1"/>
    <col min="8104" max="8105" width="18.85546875" style="47" customWidth="1"/>
    <col min="8106" max="8107" width="13.7109375" style="47" customWidth="1"/>
    <col min="8108" max="8108" width="9.85546875" style="47" customWidth="1"/>
    <col min="8109" max="8109" width="12.42578125" style="47" customWidth="1"/>
    <col min="8110" max="8110" width="20.140625" style="47" customWidth="1"/>
    <col min="8111" max="8111" width="15" style="47" customWidth="1"/>
    <col min="8112" max="8112" width="12.42578125" style="47" customWidth="1"/>
    <col min="8113" max="8114" width="15" style="47" customWidth="1"/>
    <col min="8115" max="8115" width="16.28515625" style="47" customWidth="1"/>
    <col min="8116" max="8116" width="24" style="47" customWidth="1"/>
    <col min="8117" max="8117" width="22.7109375" style="47" customWidth="1"/>
    <col min="8118" max="8118" width="18.85546875" style="47" customWidth="1"/>
    <col min="8119" max="8119" width="11.140625" style="47" customWidth="1"/>
    <col min="8120" max="8120" width="20.140625" style="47" customWidth="1"/>
    <col min="8121" max="8122" width="17.5703125" style="47" customWidth="1"/>
    <col min="8123" max="8124" width="8.5703125" style="47" customWidth="1"/>
    <col min="8125" max="8125" width="16.28515625" style="47" customWidth="1"/>
    <col min="8126" max="8126" width="25.28515625" style="47" customWidth="1"/>
    <col min="8127" max="8127" width="12.42578125" style="47" customWidth="1"/>
    <col min="8128" max="8128" width="15" style="47" customWidth="1"/>
    <col min="8129" max="8129" width="12.42578125" style="47" customWidth="1"/>
    <col min="8130" max="8130" width="6" style="47" customWidth="1"/>
    <col min="8131" max="8131" width="22.7109375" style="47" customWidth="1"/>
    <col min="8132" max="8132" width="31.7109375" style="47" customWidth="1"/>
    <col min="8133" max="8133" width="13.7109375" style="47" customWidth="1"/>
    <col min="8134" max="8134" width="16.28515625" style="47" customWidth="1"/>
    <col min="8135" max="8135" width="22.7109375" style="47" customWidth="1"/>
    <col min="8136" max="8136" width="21.42578125" style="47" customWidth="1"/>
    <col min="8137" max="8137" width="17.5703125" style="47" customWidth="1"/>
    <col min="8138" max="8138" width="16.28515625" style="47" customWidth="1"/>
    <col min="8139" max="8139" width="13.7109375" style="47" customWidth="1"/>
    <col min="8140" max="8140" width="8.5703125" style="47" customWidth="1"/>
    <col min="8141" max="8141" width="15" style="47" customWidth="1"/>
    <col min="8142" max="8142" width="17.5703125" style="47" customWidth="1"/>
    <col min="8143" max="8143" width="26.5703125" style="47" customWidth="1"/>
    <col min="8144" max="8144" width="25.28515625" style="47" customWidth="1"/>
    <col min="8145" max="8146" width="17.5703125" style="47" customWidth="1"/>
    <col min="8147" max="8147" width="12.42578125" style="47" customWidth="1"/>
    <col min="8148" max="8148" width="17.5703125" style="47" customWidth="1"/>
    <col min="8149" max="8149" width="12.42578125" style="47" customWidth="1"/>
    <col min="8150" max="8150" width="15" style="47" customWidth="1"/>
    <col min="8151" max="8151" width="16.28515625" style="47" customWidth="1"/>
    <col min="8152" max="8153" width="17.5703125" style="47" customWidth="1"/>
    <col min="8154" max="8154" width="27.85546875" style="47" customWidth="1"/>
    <col min="8155" max="8155" width="13.7109375" style="47" customWidth="1"/>
    <col min="8156" max="8157" width="17.5703125" style="47" customWidth="1"/>
    <col min="8158" max="8158" width="15" style="47" customWidth="1"/>
    <col min="8159" max="8160" width="12.42578125" style="47" customWidth="1"/>
    <col min="8161" max="8162" width="17.5703125" style="47" customWidth="1"/>
    <col min="8163" max="8163" width="22.7109375" style="47" customWidth="1"/>
    <col min="8164" max="8164" width="15" style="47" customWidth="1"/>
    <col min="8165" max="8165" width="17.5703125" style="47" customWidth="1"/>
    <col min="8166" max="8166" width="12.42578125" style="47" customWidth="1"/>
    <col min="8167" max="8167" width="34.28515625" style="47" customWidth="1"/>
    <col min="8168" max="8168" width="27.85546875" style="47" customWidth="1"/>
    <col min="8169" max="8170" width="18.85546875" style="47" customWidth="1"/>
    <col min="8171" max="8171" width="12.42578125" style="47" customWidth="1"/>
    <col min="8172" max="8172" width="20.140625" style="47" customWidth="1"/>
    <col min="8173" max="8173" width="16.28515625" style="47" customWidth="1"/>
    <col min="8174" max="8174" width="17.5703125" style="47" customWidth="1"/>
    <col min="8175" max="8358" width="12.42578125" style="47" customWidth="1"/>
    <col min="8359" max="8359" width="20.140625" style="47" customWidth="1"/>
    <col min="8360" max="8361" width="18.85546875" style="47" customWidth="1"/>
    <col min="8362" max="8363" width="13.7109375" style="47" customWidth="1"/>
    <col min="8364" max="8364" width="9.85546875" style="47" customWidth="1"/>
    <col min="8365" max="8365" width="12.42578125" style="47" customWidth="1"/>
    <col min="8366" max="8366" width="20.140625" style="47" customWidth="1"/>
    <col min="8367" max="8367" width="15" style="47" customWidth="1"/>
    <col min="8368" max="8368" width="12.42578125" style="47" customWidth="1"/>
    <col min="8369" max="8370" width="15" style="47" customWidth="1"/>
    <col min="8371" max="8371" width="16.28515625" style="47" customWidth="1"/>
    <col min="8372" max="8372" width="24" style="47" customWidth="1"/>
    <col min="8373" max="8373" width="22.7109375" style="47" customWidth="1"/>
    <col min="8374" max="8374" width="18.85546875" style="47" customWidth="1"/>
    <col min="8375" max="8375" width="11.140625" style="47" customWidth="1"/>
    <col min="8376" max="8376" width="20.140625" style="47" customWidth="1"/>
    <col min="8377" max="8378" width="17.5703125" style="47" customWidth="1"/>
    <col min="8379" max="8380" width="8.5703125" style="47" customWidth="1"/>
    <col min="8381" max="8381" width="16.28515625" style="47" customWidth="1"/>
    <col min="8382" max="8382" width="25.28515625" style="47" customWidth="1"/>
    <col min="8383" max="8383" width="12.42578125" style="47" customWidth="1"/>
    <col min="8384" max="8384" width="15" style="47" customWidth="1"/>
    <col min="8385" max="8385" width="12.42578125" style="47" customWidth="1"/>
    <col min="8386" max="8386" width="6" style="47" customWidth="1"/>
    <col min="8387" max="8387" width="22.7109375" style="47" customWidth="1"/>
    <col min="8388" max="8388" width="31.7109375" style="47" customWidth="1"/>
    <col min="8389" max="8389" width="13.7109375" style="47" customWidth="1"/>
    <col min="8390" max="8390" width="16.28515625" style="47" customWidth="1"/>
    <col min="8391" max="8391" width="22.7109375" style="47" customWidth="1"/>
    <col min="8392" max="8392" width="21.42578125" style="47" customWidth="1"/>
    <col min="8393" max="8393" width="17.5703125" style="47" customWidth="1"/>
    <col min="8394" max="8394" width="16.28515625" style="47" customWidth="1"/>
    <col min="8395" max="8395" width="13.7109375" style="47" customWidth="1"/>
    <col min="8396" max="8396" width="8.5703125" style="47" customWidth="1"/>
    <col min="8397" max="8397" width="15" style="47" customWidth="1"/>
    <col min="8398" max="8398" width="17.5703125" style="47" customWidth="1"/>
    <col min="8399" max="8399" width="26.5703125" style="47" customWidth="1"/>
    <col min="8400" max="8400" width="25.28515625" style="47" customWidth="1"/>
    <col min="8401" max="8402" width="17.5703125" style="47" customWidth="1"/>
    <col min="8403" max="8403" width="12.42578125" style="47" customWidth="1"/>
    <col min="8404" max="8404" width="17.5703125" style="47" customWidth="1"/>
    <col min="8405" max="8405" width="12.42578125" style="47" customWidth="1"/>
    <col min="8406" max="8406" width="15" style="47" customWidth="1"/>
    <col min="8407" max="8407" width="16.28515625" style="47" customWidth="1"/>
    <col min="8408" max="8409" width="17.5703125" style="47" customWidth="1"/>
    <col min="8410" max="8410" width="27.85546875" style="47" customWidth="1"/>
    <col min="8411" max="8411" width="13.7109375" style="47" customWidth="1"/>
    <col min="8412" max="8413" width="17.5703125" style="47" customWidth="1"/>
    <col min="8414" max="8414" width="15" style="47" customWidth="1"/>
    <col min="8415" max="8416" width="12.42578125" style="47" customWidth="1"/>
    <col min="8417" max="8418" width="17.5703125" style="47" customWidth="1"/>
    <col min="8419" max="8419" width="22.7109375" style="47" customWidth="1"/>
    <col min="8420" max="8420" width="15" style="47" customWidth="1"/>
    <col min="8421" max="8421" width="17.5703125" style="47" customWidth="1"/>
    <col min="8422" max="8422" width="12.42578125" style="47" customWidth="1"/>
    <col min="8423" max="8423" width="34.28515625" style="47" customWidth="1"/>
    <col min="8424" max="8424" width="27.85546875" style="47" customWidth="1"/>
    <col min="8425" max="8426" width="18.85546875" style="47" customWidth="1"/>
    <col min="8427" max="8427" width="12.42578125" style="47" customWidth="1"/>
    <col min="8428" max="8428" width="20.140625" style="47" customWidth="1"/>
    <col min="8429" max="8429" width="16.28515625" style="47" customWidth="1"/>
    <col min="8430" max="8430" width="17.5703125" style="47" customWidth="1"/>
    <col min="8431" max="8614" width="12.42578125" style="47" customWidth="1"/>
    <col min="8615" max="8615" width="20.140625" style="47" customWidth="1"/>
    <col min="8616" max="8617" width="18.85546875" style="47" customWidth="1"/>
    <col min="8618" max="8619" width="13.7109375" style="47" customWidth="1"/>
    <col min="8620" max="8620" width="9.85546875" style="47" customWidth="1"/>
    <col min="8621" max="8621" width="12.42578125" style="47" customWidth="1"/>
    <col min="8622" max="8622" width="20.140625" style="47" customWidth="1"/>
    <col min="8623" max="8623" width="15" style="47" customWidth="1"/>
    <col min="8624" max="8624" width="12.42578125" style="47" customWidth="1"/>
    <col min="8625" max="8626" width="15" style="47" customWidth="1"/>
    <col min="8627" max="8627" width="16.28515625" style="47" customWidth="1"/>
    <col min="8628" max="8628" width="24" style="47" customWidth="1"/>
    <col min="8629" max="8629" width="22.7109375" style="47" customWidth="1"/>
    <col min="8630" max="8630" width="18.85546875" style="47" customWidth="1"/>
    <col min="8631" max="8631" width="11.140625" style="47" customWidth="1"/>
    <col min="8632" max="8632" width="20.140625" style="47" customWidth="1"/>
    <col min="8633" max="8634" width="17.5703125" style="47" customWidth="1"/>
    <col min="8635" max="8636" width="8.5703125" style="47" customWidth="1"/>
    <col min="8637" max="8637" width="16.28515625" style="47" customWidth="1"/>
    <col min="8638" max="8638" width="25.28515625" style="47" customWidth="1"/>
    <col min="8639" max="8639" width="12.42578125" style="47" customWidth="1"/>
    <col min="8640" max="8640" width="15" style="47" customWidth="1"/>
    <col min="8641" max="8641" width="12.42578125" style="47" customWidth="1"/>
    <col min="8642" max="8642" width="6" style="47" customWidth="1"/>
    <col min="8643" max="8643" width="22.7109375" style="47" customWidth="1"/>
    <col min="8644" max="8644" width="31.7109375" style="47" customWidth="1"/>
    <col min="8645" max="8645" width="13.7109375" style="47" customWidth="1"/>
    <col min="8646" max="8646" width="16.28515625" style="47" customWidth="1"/>
    <col min="8647" max="8647" width="22.7109375" style="47" customWidth="1"/>
    <col min="8648" max="8648" width="21.42578125" style="47" customWidth="1"/>
    <col min="8649" max="8649" width="17.5703125" style="47" customWidth="1"/>
    <col min="8650" max="8650" width="16.28515625" style="47" customWidth="1"/>
    <col min="8651" max="8651" width="13.7109375" style="47" customWidth="1"/>
    <col min="8652" max="8652" width="8.5703125" style="47" customWidth="1"/>
    <col min="8653" max="8653" width="15" style="47" customWidth="1"/>
    <col min="8654" max="8654" width="17.5703125" style="47" customWidth="1"/>
    <col min="8655" max="8655" width="26.5703125" style="47" customWidth="1"/>
    <col min="8656" max="8656" width="25.28515625" style="47" customWidth="1"/>
    <col min="8657" max="8658" width="17.5703125" style="47" customWidth="1"/>
    <col min="8659" max="8659" width="12.42578125" style="47" customWidth="1"/>
    <col min="8660" max="8660" width="17.5703125" style="47" customWidth="1"/>
    <col min="8661" max="8661" width="12.42578125" style="47" customWidth="1"/>
    <col min="8662" max="8662" width="15" style="47" customWidth="1"/>
    <col min="8663" max="8663" width="16.28515625" style="47" customWidth="1"/>
    <col min="8664" max="8665" width="17.5703125" style="47" customWidth="1"/>
    <col min="8666" max="8666" width="27.85546875" style="47" customWidth="1"/>
    <col min="8667" max="8667" width="13.7109375" style="47" customWidth="1"/>
    <col min="8668" max="8669" width="17.5703125" style="47" customWidth="1"/>
    <col min="8670" max="8670" width="15" style="47" customWidth="1"/>
    <col min="8671" max="8672" width="12.42578125" style="47" customWidth="1"/>
    <col min="8673" max="8674" width="17.5703125" style="47" customWidth="1"/>
    <col min="8675" max="8675" width="22.7109375" style="47" customWidth="1"/>
    <col min="8676" max="8676" width="15" style="47" customWidth="1"/>
    <col min="8677" max="8677" width="17.5703125" style="47" customWidth="1"/>
    <col min="8678" max="8678" width="12.42578125" style="47" customWidth="1"/>
    <col min="8679" max="8679" width="34.28515625" style="47" customWidth="1"/>
    <col min="8680" max="8680" width="27.85546875" style="47" customWidth="1"/>
    <col min="8681" max="8682" width="18.85546875" style="47" customWidth="1"/>
    <col min="8683" max="8683" width="12.42578125" style="47" customWidth="1"/>
    <col min="8684" max="8684" width="20.140625" style="47" customWidth="1"/>
    <col min="8685" max="8685" width="16.28515625" style="47" customWidth="1"/>
    <col min="8686" max="8686" width="17.5703125" style="47" customWidth="1"/>
    <col min="8687" max="8870" width="12.42578125" style="47" customWidth="1"/>
    <col min="8871" max="8871" width="20.140625" style="47" customWidth="1"/>
    <col min="8872" max="8873" width="18.85546875" style="47" customWidth="1"/>
    <col min="8874" max="8875" width="13.7109375" style="47" customWidth="1"/>
    <col min="8876" max="8876" width="9.85546875" style="47" customWidth="1"/>
    <col min="8877" max="8877" width="12.42578125" style="47" customWidth="1"/>
    <col min="8878" max="8878" width="20.140625" style="47" customWidth="1"/>
    <col min="8879" max="8879" width="15" style="47" customWidth="1"/>
    <col min="8880" max="8880" width="12.42578125" style="47" customWidth="1"/>
    <col min="8881" max="8882" width="15" style="47" customWidth="1"/>
    <col min="8883" max="8883" width="16.28515625" style="47" customWidth="1"/>
    <col min="8884" max="8884" width="24" style="47" customWidth="1"/>
    <col min="8885" max="8885" width="22.7109375" style="47" customWidth="1"/>
    <col min="8886" max="8886" width="18.85546875" style="47" customWidth="1"/>
    <col min="8887" max="8887" width="11.140625" style="47" customWidth="1"/>
    <col min="8888" max="8888" width="20.140625" style="47" customWidth="1"/>
    <col min="8889" max="8890" width="17.5703125" style="47" customWidth="1"/>
    <col min="8891" max="8892" width="8.5703125" style="47" customWidth="1"/>
    <col min="8893" max="8893" width="16.28515625" style="47" customWidth="1"/>
    <col min="8894" max="8894" width="25.28515625" style="47" customWidth="1"/>
    <col min="8895" max="8895" width="12.42578125" style="47" customWidth="1"/>
    <col min="8896" max="8896" width="15" style="47" customWidth="1"/>
    <col min="8897" max="8897" width="12.42578125" style="47" customWidth="1"/>
    <col min="8898" max="8898" width="6" style="47" customWidth="1"/>
    <col min="8899" max="8899" width="22.7109375" style="47" customWidth="1"/>
    <col min="8900" max="8900" width="31.7109375" style="47" customWidth="1"/>
    <col min="8901" max="8901" width="13.7109375" style="47" customWidth="1"/>
    <col min="8902" max="8902" width="16.28515625" style="47" customWidth="1"/>
    <col min="8903" max="8903" width="22.7109375" style="47" customWidth="1"/>
    <col min="8904" max="8904" width="21.42578125" style="47" customWidth="1"/>
    <col min="8905" max="8905" width="17.5703125" style="47" customWidth="1"/>
    <col min="8906" max="8906" width="16.28515625" style="47" customWidth="1"/>
    <col min="8907" max="8907" width="13.7109375" style="47" customWidth="1"/>
    <col min="8908" max="8908" width="8.5703125" style="47" customWidth="1"/>
    <col min="8909" max="8909" width="15" style="47" customWidth="1"/>
    <col min="8910" max="8910" width="17.5703125" style="47" customWidth="1"/>
    <col min="8911" max="8911" width="26.5703125" style="47" customWidth="1"/>
    <col min="8912" max="8912" width="25.28515625" style="47" customWidth="1"/>
    <col min="8913" max="8914" width="17.5703125" style="47" customWidth="1"/>
    <col min="8915" max="8915" width="12.42578125" style="47" customWidth="1"/>
    <col min="8916" max="8916" width="17.5703125" style="47" customWidth="1"/>
    <col min="8917" max="8917" width="12.42578125" style="47" customWidth="1"/>
    <col min="8918" max="8918" width="15" style="47" customWidth="1"/>
    <col min="8919" max="8919" width="16.28515625" style="47" customWidth="1"/>
    <col min="8920" max="8921" width="17.5703125" style="47" customWidth="1"/>
    <col min="8922" max="8922" width="27.85546875" style="47" customWidth="1"/>
    <col min="8923" max="8923" width="13.7109375" style="47" customWidth="1"/>
    <col min="8924" max="8925" width="17.5703125" style="47" customWidth="1"/>
    <col min="8926" max="8926" width="15" style="47" customWidth="1"/>
    <col min="8927" max="8928" width="12.42578125" style="47" customWidth="1"/>
    <col min="8929" max="8930" width="17.5703125" style="47" customWidth="1"/>
    <col min="8931" max="8931" width="22.7109375" style="47" customWidth="1"/>
    <col min="8932" max="8932" width="15" style="47" customWidth="1"/>
    <col min="8933" max="8933" width="17.5703125" style="47" customWidth="1"/>
    <col min="8934" max="8934" width="12.42578125" style="47" customWidth="1"/>
    <col min="8935" max="8935" width="34.28515625" style="47" customWidth="1"/>
    <col min="8936" max="8936" width="27.85546875" style="47" customWidth="1"/>
    <col min="8937" max="8938" width="18.85546875" style="47" customWidth="1"/>
    <col min="8939" max="8939" width="12.42578125" style="47" customWidth="1"/>
    <col min="8940" max="8940" width="20.140625" style="47" customWidth="1"/>
    <col min="8941" max="8941" width="16.28515625" style="47" customWidth="1"/>
    <col min="8942" max="8942" width="17.5703125" style="47" customWidth="1"/>
    <col min="8943" max="9126" width="12.42578125" style="47" customWidth="1"/>
    <col min="9127" max="9127" width="20.140625" style="47" customWidth="1"/>
    <col min="9128" max="9129" width="18.85546875" style="47" customWidth="1"/>
    <col min="9130" max="9131" width="13.7109375" style="47" customWidth="1"/>
    <col min="9132" max="9132" width="9.85546875" style="47" customWidth="1"/>
    <col min="9133" max="9133" width="12.42578125" style="47" customWidth="1"/>
    <col min="9134" max="9134" width="20.140625" style="47" customWidth="1"/>
    <col min="9135" max="9135" width="15" style="47" customWidth="1"/>
    <col min="9136" max="9136" width="12.42578125" style="47" customWidth="1"/>
    <col min="9137" max="9138" width="15" style="47" customWidth="1"/>
    <col min="9139" max="9139" width="16.28515625" style="47" customWidth="1"/>
    <col min="9140" max="9140" width="24" style="47" customWidth="1"/>
    <col min="9141" max="9141" width="22.7109375" style="47" customWidth="1"/>
    <col min="9142" max="9142" width="18.85546875" style="47" customWidth="1"/>
    <col min="9143" max="9143" width="11.140625" style="47" customWidth="1"/>
    <col min="9144" max="9144" width="20.140625" style="47" customWidth="1"/>
    <col min="9145" max="9146" width="17.5703125" style="47" customWidth="1"/>
    <col min="9147" max="9148" width="8.5703125" style="47" customWidth="1"/>
    <col min="9149" max="9149" width="16.28515625" style="47" customWidth="1"/>
    <col min="9150" max="9150" width="25.28515625" style="47" customWidth="1"/>
    <col min="9151" max="9151" width="12.42578125" style="47" customWidth="1"/>
    <col min="9152" max="9152" width="15" style="47" customWidth="1"/>
    <col min="9153" max="9153" width="12.42578125" style="47" customWidth="1"/>
    <col min="9154" max="9154" width="6" style="47" customWidth="1"/>
    <col min="9155" max="9155" width="22.7109375" style="47" customWidth="1"/>
    <col min="9156" max="9156" width="31.7109375" style="47" customWidth="1"/>
    <col min="9157" max="9157" width="13.7109375" style="47" customWidth="1"/>
    <col min="9158" max="9158" width="16.28515625" style="47" customWidth="1"/>
    <col min="9159" max="9159" width="22.7109375" style="47" customWidth="1"/>
    <col min="9160" max="9160" width="21.42578125" style="47" customWidth="1"/>
    <col min="9161" max="9161" width="17.5703125" style="47" customWidth="1"/>
    <col min="9162" max="9162" width="16.28515625" style="47" customWidth="1"/>
    <col min="9163" max="9163" width="13.7109375" style="47" customWidth="1"/>
    <col min="9164" max="9164" width="8.5703125" style="47" customWidth="1"/>
    <col min="9165" max="9165" width="15" style="47" customWidth="1"/>
    <col min="9166" max="9166" width="17.5703125" style="47" customWidth="1"/>
    <col min="9167" max="9167" width="26.5703125" style="47" customWidth="1"/>
    <col min="9168" max="9168" width="25.28515625" style="47" customWidth="1"/>
    <col min="9169" max="9170" width="17.5703125" style="47" customWidth="1"/>
    <col min="9171" max="9171" width="12.42578125" style="47" customWidth="1"/>
    <col min="9172" max="9172" width="17.5703125" style="47" customWidth="1"/>
    <col min="9173" max="9173" width="12.42578125" style="47" customWidth="1"/>
    <col min="9174" max="9174" width="15" style="47" customWidth="1"/>
    <col min="9175" max="9175" width="16.28515625" style="47" customWidth="1"/>
    <col min="9176" max="9177" width="17.5703125" style="47" customWidth="1"/>
    <col min="9178" max="9178" width="27.85546875" style="47" customWidth="1"/>
    <col min="9179" max="9179" width="13.7109375" style="47" customWidth="1"/>
    <col min="9180" max="9181" width="17.5703125" style="47" customWidth="1"/>
    <col min="9182" max="9182" width="15" style="47" customWidth="1"/>
    <col min="9183" max="9184" width="12.42578125" style="47" customWidth="1"/>
    <col min="9185" max="9186" width="17.5703125" style="47" customWidth="1"/>
    <col min="9187" max="9187" width="22.7109375" style="47" customWidth="1"/>
    <col min="9188" max="9188" width="15" style="47" customWidth="1"/>
    <col min="9189" max="9189" width="17.5703125" style="47" customWidth="1"/>
    <col min="9190" max="9190" width="12.42578125" style="47" customWidth="1"/>
    <col min="9191" max="9191" width="34.28515625" style="47" customWidth="1"/>
    <col min="9192" max="9192" width="27.85546875" style="47" customWidth="1"/>
    <col min="9193" max="9194" width="18.85546875" style="47" customWidth="1"/>
    <col min="9195" max="9195" width="12.42578125" style="47" customWidth="1"/>
    <col min="9196" max="9196" width="20.140625" style="47" customWidth="1"/>
    <col min="9197" max="9197" width="16.28515625" style="47" customWidth="1"/>
    <col min="9198" max="9198" width="17.5703125" style="47" customWidth="1"/>
    <col min="9199" max="9382" width="12.42578125" style="47" customWidth="1"/>
    <col min="9383" max="9383" width="20.140625" style="47" customWidth="1"/>
    <col min="9384" max="9385" width="18.85546875" style="47" customWidth="1"/>
    <col min="9386" max="9387" width="13.7109375" style="47" customWidth="1"/>
    <col min="9388" max="9388" width="9.85546875" style="47" customWidth="1"/>
    <col min="9389" max="9389" width="12.42578125" style="47" customWidth="1"/>
    <col min="9390" max="9390" width="20.140625" style="47" customWidth="1"/>
    <col min="9391" max="9391" width="15" style="47" customWidth="1"/>
    <col min="9392" max="9392" width="12.42578125" style="47" customWidth="1"/>
    <col min="9393" max="9394" width="15" style="47" customWidth="1"/>
    <col min="9395" max="9395" width="16.28515625" style="47" customWidth="1"/>
    <col min="9396" max="9396" width="24" style="47" customWidth="1"/>
    <col min="9397" max="9397" width="22.7109375" style="47" customWidth="1"/>
    <col min="9398" max="9398" width="18.85546875" style="47" customWidth="1"/>
    <col min="9399" max="9399" width="11.140625" style="47" customWidth="1"/>
    <col min="9400" max="9400" width="20.140625" style="47" customWidth="1"/>
    <col min="9401" max="9402" width="17.5703125" style="47" customWidth="1"/>
    <col min="9403" max="9404" width="8.5703125" style="47" customWidth="1"/>
    <col min="9405" max="9405" width="16.28515625" style="47" customWidth="1"/>
    <col min="9406" max="9406" width="25.28515625" style="47" customWidth="1"/>
    <col min="9407" max="9407" width="12.42578125" style="47" customWidth="1"/>
    <col min="9408" max="9408" width="15" style="47" customWidth="1"/>
    <col min="9409" max="9409" width="12.42578125" style="47" customWidth="1"/>
    <col min="9410" max="9410" width="6" style="47" customWidth="1"/>
    <col min="9411" max="9411" width="22.7109375" style="47" customWidth="1"/>
    <col min="9412" max="9412" width="31.7109375" style="47" customWidth="1"/>
    <col min="9413" max="9413" width="13.7109375" style="47" customWidth="1"/>
    <col min="9414" max="9414" width="16.28515625" style="47" customWidth="1"/>
    <col min="9415" max="9415" width="22.7109375" style="47" customWidth="1"/>
    <col min="9416" max="9416" width="21.42578125" style="47" customWidth="1"/>
    <col min="9417" max="9417" width="17.5703125" style="47" customWidth="1"/>
    <col min="9418" max="9418" width="16.28515625" style="47" customWidth="1"/>
    <col min="9419" max="9419" width="13.7109375" style="47" customWidth="1"/>
    <col min="9420" max="9420" width="8.5703125" style="47" customWidth="1"/>
    <col min="9421" max="9421" width="15" style="47" customWidth="1"/>
    <col min="9422" max="9422" width="17.5703125" style="47" customWidth="1"/>
    <col min="9423" max="9423" width="26.5703125" style="47" customWidth="1"/>
    <col min="9424" max="9424" width="25.28515625" style="47" customWidth="1"/>
    <col min="9425" max="9426" width="17.5703125" style="47" customWidth="1"/>
    <col min="9427" max="9427" width="12.42578125" style="47" customWidth="1"/>
    <col min="9428" max="9428" width="17.5703125" style="47" customWidth="1"/>
    <col min="9429" max="9429" width="12.42578125" style="47" customWidth="1"/>
    <col min="9430" max="9430" width="15" style="47" customWidth="1"/>
    <col min="9431" max="9431" width="16.28515625" style="47" customWidth="1"/>
    <col min="9432" max="9433" width="17.5703125" style="47" customWidth="1"/>
    <col min="9434" max="9434" width="27.85546875" style="47" customWidth="1"/>
    <col min="9435" max="9435" width="13.7109375" style="47" customWidth="1"/>
    <col min="9436" max="9437" width="17.5703125" style="47" customWidth="1"/>
    <col min="9438" max="9438" width="15" style="47" customWidth="1"/>
    <col min="9439" max="9440" width="12.42578125" style="47" customWidth="1"/>
    <col min="9441" max="9442" width="17.5703125" style="47" customWidth="1"/>
    <col min="9443" max="9443" width="22.7109375" style="47" customWidth="1"/>
    <col min="9444" max="9444" width="15" style="47" customWidth="1"/>
    <col min="9445" max="9445" width="17.5703125" style="47" customWidth="1"/>
    <col min="9446" max="9446" width="12.42578125" style="47" customWidth="1"/>
    <col min="9447" max="9447" width="34.28515625" style="47" customWidth="1"/>
    <col min="9448" max="9448" width="27.85546875" style="47" customWidth="1"/>
    <col min="9449" max="9450" width="18.85546875" style="47" customWidth="1"/>
    <col min="9451" max="9451" width="12.42578125" style="47" customWidth="1"/>
    <col min="9452" max="9452" width="20.140625" style="47" customWidth="1"/>
    <col min="9453" max="9453" width="16.28515625" style="47" customWidth="1"/>
    <col min="9454" max="9454" width="17.5703125" style="47" customWidth="1"/>
    <col min="9455" max="9638" width="12.42578125" style="47" customWidth="1"/>
    <col min="9639" max="9639" width="20.140625" style="47" customWidth="1"/>
    <col min="9640" max="9641" width="18.85546875" style="47" customWidth="1"/>
    <col min="9642" max="9643" width="13.7109375" style="47" customWidth="1"/>
    <col min="9644" max="9644" width="9.85546875" style="47" customWidth="1"/>
    <col min="9645" max="9645" width="12.42578125" style="47" customWidth="1"/>
    <col min="9646" max="9646" width="20.140625" style="47" customWidth="1"/>
    <col min="9647" max="9647" width="15" style="47" customWidth="1"/>
    <col min="9648" max="9648" width="12.42578125" style="47" customWidth="1"/>
    <col min="9649" max="9650" width="15" style="47" customWidth="1"/>
    <col min="9651" max="9651" width="16.28515625" style="47" customWidth="1"/>
    <col min="9652" max="9652" width="24" style="47" customWidth="1"/>
    <col min="9653" max="9653" width="22.7109375" style="47" customWidth="1"/>
    <col min="9654" max="9654" width="18.85546875" style="47" customWidth="1"/>
    <col min="9655" max="9655" width="11.140625" style="47" customWidth="1"/>
    <col min="9656" max="9656" width="20.140625" style="47" customWidth="1"/>
    <col min="9657" max="9658" width="17.5703125" style="47" customWidth="1"/>
    <col min="9659" max="9660" width="8.5703125" style="47" customWidth="1"/>
    <col min="9661" max="9661" width="16.28515625" style="47" customWidth="1"/>
    <col min="9662" max="9662" width="25.28515625" style="47" customWidth="1"/>
    <col min="9663" max="9663" width="12.42578125" style="47" customWidth="1"/>
    <col min="9664" max="9664" width="15" style="47" customWidth="1"/>
    <col min="9665" max="9665" width="12.42578125" style="47" customWidth="1"/>
    <col min="9666" max="9666" width="6" style="47" customWidth="1"/>
    <col min="9667" max="9667" width="22.7109375" style="47" customWidth="1"/>
    <col min="9668" max="9668" width="31.7109375" style="47" customWidth="1"/>
    <col min="9669" max="9669" width="13.7109375" style="47" customWidth="1"/>
    <col min="9670" max="9670" width="16.28515625" style="47" customWidth="1"/>
    <col min="9671" max="9671" width="22.7109375" style="47" customWidth="1"/>
    <col min="9672" max="9672" width="21.42578125" style="47" customWidth="1"/>
    <col min="9673" max="9673" width="17.5703125" style="47" customWidth="1"/>
    <col min="9674" max="9674" width="16.28515625" style="47" customWidth="1"/>
    <col min="9675" max="9675" width="13.7109375" style="47" customWidth="1"/>
    <col min="9676" max="9676" width="8.5703125" style="47" customWidth="1"/>
    <col min="9677" max="9677" width="15" style="47" customWidth="1"/>
    <col min="9678" max="9678" width="17.5703125" style="47" customWidth="1"/>
    <col min="9679" max="9679" width="26.5703125" style="47" customWidth="1"/>
    <col min="9680" max="9680" width="25.28515625" style="47" customWidth="1"/>
    <col min="9681" max="9682" width="17.5703125" style="47" customWidth="1"/>
    <col min="9683" max="9683" width="12.42578125" style="47" customWidth="1"/>
    <col min="9684" max="9684" width="17.5703125" style="47" customWidth="1"/>
    <col min="9685" max="9685" width="12.42578125" style="47" customWidth="1"/>
    <col min="9686" max="9686" width="15" style="47" customWidth="1"/>
    <col min="9687" max="9687" width="16.28515625" style="47" customWidth="1"/>
    <col min="9688" max="9689" width="17.5703125" style="47" customWidth="1"/>
    <col min="9690" max="9690" width="27.85546875" style="47" customWidth="1"/>
    <col min="9691" max="9691" width="13.7109375" style="47" customWidth="1"/>
    <col min="9692" max="9693" width="17.5703125" style="47" customWidth="1"/>
    <col min="9694" max="9694" width="15" style="47" customWidth="1"/>
    <col min="9695" max="9696" width="12.42578125" style="47" customWidth="1"/>
    <col min="9697" max="9698" width="17.5703125" style="47" customWidth="1"/>
    <col min="9699" max="9699" width="22.7109375" style="47" customWidth="1"/>
    <col min="9700" max="9700" width="15" style="47" customWidth="1"/>
    <col min="9701" max="9701" width="17.5703125" style="47" customWidth="1"/>
    <col min="9702" max="9702" width="12.42578125" style="47" customWidth="1"/>
    <col min="9703" max="9703" width="34.28515625" style="47" customWidth="1"/>
    <col min="9704" max="9704" width="27.85546875" style="47" customWidth="1"/>
    <col min="9705" max="9706" width="18.85546875" style="47" customWidth="1"/>
    <col min="9707" max="9707" width="12.42578125" style="47" customWidth="1"/>
    <col min="9708" max="9708" width="20.140625" style="47" customWidth="1"/>
    <col min="9709" max="9709" width="16.28515625" style="47" customWidth="1"/>
    <col min="9710" max="9710" width="17.5703125" style="47" customWidth="1"/>
    <col min="9711" max="9894" width="12.42578125" style="47" customWidth="1"/>
    <col min="9895" max="9895" width="20.140625" style="47" customWidth="1"/>
    <col min="9896" max="9897" width="18.85546875" style="47" customWidth="1"/>
    <col min="9898" max="9899" width="13.7109375" style="47" customWidth="1"/>
    <col min="9900" max="9900" width="9.85546875" style="47" customWidth="1"/>
    <col min="9901" max="9901" width="12.42578125" style="47" customWidth="1"/>
    <col min="9902" max="9902" width="20.140625" style="47" customWidth="1"/>
    <col min="9903" max="9903" width="15" style="47" customWidth="1"/>
    <col min="9904" max="9904" width="12.42578125" style="47" customWidth="1"/>
    <col min="9905" max="9906" width="15" style="47" customWidth="1"/>
    <col min="9907" max="9907" width="16.28515625" style="47" customWidth="1"/>
    <col min="9908" max="9908" width="24" style="47" customWidth="1"/>
    <col min="9909" max="9909" width="22.7109375" style="47" customWidth="1"/>
    <col min="9910" max="9910" width="18.85546875" style="47" customWidth="1"/>
    <col min="9911" max="9911" width="11.140625" style="47" customWidth="1"/>
    <col min="9912" max="9912" width="20.140625" style="47" customWidth="1"/>
    <col min="9913" max="9914" width="17.5703125" style="47" customWidth="1"/>
    <col min="9915" max="9916" width="8.5703125" style="47" customWidth="1"/>
    <col min="9917" max="9917" width="16.28515625" style="47" customWidth="1"/>
    <col min="9918" max="9918" width="25.28515625" style="47" customWidth="1"/>
    <col min="9919" max="9919" width="12.42578125" style="47" customWidth="1"/>
    <col min="9920" max="9920" width="15" style="47" customWidth="1"/>
    <col min="9921" max="9921" width="12.42578125" style="47" customWidth="1"/>
    <col min="9922" max="9922" width="6" style="47" customWidth="1"/>
    <col min="9923" max="9923" width="22.7109375" style="47" customWidth="1"/>
    <col min="9924" max="9924" width="31.7109375" style="47" customWidth="1"/>
    <col min="9925" max="9925" width="13.7109375" style="47" customWidth="1"/>
    <col min="9926" max="9926" width="16.28515625" style="47" customWidth="1"/>
    <col min="9927" max="9927" width="22.7109375" style="47" customWidth="1"/>
    <col min="9928" max="9928" width="21.42578125" style="47" customWidth="1"/>
    <col min="9929" max="9929" width="17.5703125" style="47" customWidth="1"/>
    <col min="9930" max="9930" width="16.28515625" style="47" customWidth="1"/>
    <col min="9931" max="9931" width="13.7109375" style="47" customWidth="1"/>
    <col min="9932" max="9932" width="8.5703125" style="47" customWidth="1"/>
    <col min="9933" max="9933" width="15" style="47" customWidth="1"/>
    <col min="9934" max="9934" width="17.5703125" style="47" customWidth="1"/>
    <col min="9935" max="9935" width="26.5703125" style="47" customWidth="1"/>
    <col min="9936" max="9936" width="25.28515625" style="47" customWidth="1"/>
    <col min="9937" max="9938" width="17.5703125" style="47" customWidth="1"/>
    <col min="9939" max="9939" width="12.42578125" style="47" customWidth="1"/>
    <col min="9940" max="9940" width="17.5703125" style="47" customWidth="1"/>
    <col min="9941" max="9941" width="12.42578125" style="47" customWidth="1"/>
    <col min="9942" max="9942" width="15" style="47" customWidth="1"/>
    <col min="9943" max="9943" width="16.28515625" style="47" customWidth="1"/>
    <col min="9944" max="9945" width="17.5703125" style="47" customWidth="1"/>
    <col min="9946" max="9946" width="27.85546875" style="47" customWidth="1"/>
    <col min="9947" max="9947" width="13.7109375" style="47" customWidth="1"/>
    <col min="9948" max="9949" width="17.5703125" style="47" customWidth="1"/>
    <col min="9950" max="9950" width="15" style="47" customWidth="1"/>
    <col min="9951" max="9952" width="12.42578125" style="47" customWidth="1"/>
    <col min="9953" max="9954" width="17.5703125" style="47" customWidth="1"/>
    <col min="9955" max="9955" width="22.7109375" style="47" customWidth="1"/>
    <col min="9956" max="9956" width="15" style="47" customWidth="1"/>
    <col min="9957" max="9957" width="17.5703125" style="47" customWidth="1"/>
    <col min="9958" max="9958" width="12.42578125" style="47" customWidth="1"/>
    <col min="9959" max="9959" width="34.28515625" style="47" customWidth="1"/>
    <col min="9960" max="9960" width="27.85546875" style="47" customWidth="1"/>
    <col min="9961" max="9962" width="18.85546875" style="47" customWidth="1"/>
    <col min="9963" max="9963" width="12.42578125" style="47" customWidth="1"/>
    <col min="9964" max="9964" width="20.140625" style="47" customWidth="1"/>
    <col min="9965" max="9965" width="16.28515625" style="47" customWidth="1"/>
    <col min="9966" max="9966" width="17.5703125" style="47" customWidth="1"/>
    <col min="9967" max="10150" width="12.42578125" style="47" customWidth="1"/>
    <col min="10151" max="10151" width="20.140625" style="47" customWidth="1"/>
    <col min="10152" max="10153" width="18.85546875" style="47" customWidth="1"/>
    <col min="10154" max="10155" width="13.7109375" style="47" customWidth="1"/>
    <col min="10156" max="10156" width="9.85546875" style="47" customWidth="1"/>
    <col min="10157" max="10157" width="12.42578125" style="47" customWidth="1"/>
    <col min="10158" max="10158" width="20.140625" style="47" customWidth="1"/>
    <col min="10159" max="10159" width="15" style="47" customWidth="1"/>
    <col min="10160" max="10160" width="12.42578125" style="47" customWidth="1"/>
    <col min="10161" max="10162" width="15" style="47" customWidth="1"/>
    <col min="10163" max="10163" width="16.28515625" style="47" customWidth="1"/>
    <col min="10164" max="10164" width="24" style="47" customWidth="1"/>
    <col min="10165" max="10165" width="22.7109375" style="47" customWidth="1"/>
    <col min="10166" max="10166" width="18.85546875" style="47" customWidth="1"/>
    <col min="10167" max="10167" width="11.140625" style="47" customWidth="1"/>
    <col min="10168" max="10168" width="20.140625" style="47" customWidth="1"/>
    <col min="10169" max="10170" width="17.5703125" style="47" customWidth="1"/>
    <col min="10171" max="10172" width="8.5703125" style="47" customWidth="1"/>
    <col min="10173" max="10173" width="16.28515625" style="47" customWidth="1"/>
    <col min="10174" max="10174" width="25.28515625" style="47" customWidth="1"/>
    <col min="10175" max="10175" width="12.42578125" style="47" customWidth="1"/>
    <col min="10176" max="10176" width="15" style="47" customWidth="1"/>
    <col min="10177" max="10177" width="12.42578125" style="47" customWidth="1"/>
    <col min="10178" max="10178" width="6" style="47" customWidth="1"/>
    <col min="10179" max="10179" width="22.7109375" style="47" customWidth="1"/>
    <col min="10180" max="10180" width="31.7109375" style="47" customWidth="1"/>
    <col min="10181" max="10181" width="13.7109375" style="47" customWidth="1"/>
    <col min="10182" max="10182" width="16.28515625" style="47" customWidth="1"/>
    <col min="10183" max="10183" width="22.7109375" style="47" customWidth="1"/>
    <col min="10184" max="10184" width="21.42578125" style="47" customWidth="1"/>
    <col min="10185" max="10185" width="17.5703125" style="47" customWidth="1"/>
    <col min="10186" max="10186" width="16.28515625" style="47" customWidth="1"/>
    <col min="10187" max="10187" width="13.7109375" style="47" customWidth="1"/>
    <col min="10188" max="10188" width="8.5703125" style="47" customWidth="1"/>
    <col min="10189" max="10189" width="15" style="47" customWidth="1"/>
    <col min="10190" max="10190" width="17.5703125" style="47" customWidth="1"/>
    <col min="10191" max="10191" width="26.5703125" style="47" customWidth="1"/>
    <col min="10192" max="10192" width="25.28515625" style="47" customWidth="1"/>
    <col min="10193" max="10194" width="17.5703125" style="47" customWidth="1"/>
    <col min="10195" max="10195" width="12.42578125" style="47" customWidth="1"/>
    <col min="10196" max="10196" width="17.5703125" style="47" customWidth="1"/>
    <col min="10197" max="10197" width="12.42578125" style="47" customWidth="1"/>
    <col min="10198" max="10198" width="15" style="47" customWidth="1"/>
    <col min="10199" max="10199" width="16.28515625" style="47" customWidth="1"/>
    <col min="10200" max="10201" width="17.5703125" style="47" customWidth="1"/>
    <col min="10202" max="10202" width="27.85546875" style="47" customWidth="1"/>
    <col min="10203" max="10203" width="13.7109375" style="47" customWidth="1"/>
    <col min="10204" max="10205" width="17.5703125" style="47" customWidth="1"/>
    <col min="10206" max="10206" width="15" style="47" customWidth="1"/>
    <col min="10207" max="10208" width="12.42578125" style="47" customWidth="1"/>
    <col min="10209" max="10210" width="17.5703125" style="47" customWidth="1"/>
    <col min="10211" max="10211" width="22.7109375" style="47" customWidth="1"/>
    <col min="10212" max="10212" width="15" style="47" customWidth="1"/>
    <col min="10213" max="10213" width="17.5703125" style="47" customWidth="1"/>
    <col min="10214" max="10214" width="12.42578125" style="47" customWidth="1"/>
    <col min="10215" max="10215" width="34.28515625" style="47" customWidth="1"/>
    <col min="10216" max="10216" width="27.85546875" style="47" customWidth="1"/>
    <col min="10217" max="10218" width="18.85546875" style="47" customWidth="1"/>
    <col min="10219" max="10219" width="12.42578125" style="47" customWidth="1"/>
    <col min="10220" max="10220" width="20.140625" style="47" customWidth="1"/>
    <col min="10221" max="10221" width="16.28515625" style="47" customWidth="1"/>
    <col min="10222" max="10222" width="17.5703125" style="47" customWidth="1"/>
    <col min="10223" max="10406" width="12.42578125" style="47" customWidth="1"/>
    <col min="10407" max="10407" width="20.140625" style="47" customWidth="1"/>
    <col min="10408" max="10409" width="18.85546875" style="47" customWidth="1"/>
    <col min="10410" max="10411" width="13.7109375" style="47" customWidth="1"/>
    <col min="10412" max="10412" width="9.85546875" style="47" customWidth="1"/>
    <col min="10413" max="10413" width="12.42578125" style="47" customWidth="1"/>
    <col min="10414" max="10414" width="20.140625" style="47" customWidth="1"/>
    <col min="10415" max="10415" width="15" style="47" customWidth="1"/>
    <col min="10416" max="10416" width="12.42578125" style="47" customWidth="1"/>
    <col min="10417" max="10418" width="15" style="47" customWidth="1"/>
    <col min="10419" max="10419" width="16.28515625" style="47" customWidth="1"/>
    <col min="10420" max="10420" width="24" style="47" customWidth="1"/>
    <col min="10421" max="10421" width="22.7109375" style="47" customWidth="1"/>
    <col min="10422" max="10422" width="18.85546875" style="47" customWidth="1"/>
    <col min="10423" max="10423" width="11.140625" style="47" customWidth="1"/>
    <col min="10424" max="10424" width="20.140625" style="47" customWidth="1"/>
    <col min="10425" max="10426" width="17.5703125" style="47" customWidth="1"/>
    <col min="10427" max="10428" width="8.5703125" style="47" customWidth="1"/>
    <col min="10429" max="10429" width="16.28515625" style="47" customWidth="1"/>
    <col min="10430" max="10430" width="25.28515625" style="47" customWidth="1"/>
    <col min="10431" max="10431" width="12.42578125" style="47" customWidth="1"/>
    <col min="10432" max="10432" width="15" style="47" customWidth="1"/>
    <col min="10433" max="10433" width="12.42578125" style="47" customWidth="1"/>
    <col min="10434" max="10434" width="6" style="47" customWidth="1"/>
    <col min="10435" max="10435" width="22.7109375" style="47" customWidth="1"/>
    <col min="10436" max="10436" width="31.7109375" style="47" customWidth="1"/>
    <col min="10437" max="10437" width="13.7109375" style="47" customWidth="1"/>
    <col min="10438" max="10438" width="16.28515625" style="47" customWidth="1"/>
    <col min="10439" max="10439" width="22.7109375" style="47" customWidth="1"/>
    <col min="10440" max="10440" width="21.42578125" style="47" customWidth="1"/>
    <col min="10441" max="10441" width="17.5703125" style="47" customWidth="1"/>
    <col min="10442" max="10442" width="16.28515625" style="47" customWidth="1"/>
    <col min="10443" max="10443" width="13.7109375" style="47" customWidth="1"/>
    <col min="10444" max="10444" width="8.5703125" style="47" customWidth="1"/>
    <col min="10445" max="10445" width="15" style="47" customWidth="1"/>
    <col min="10446" max="10446" width="17.5703125" style="47" customWidth="1"/>
    <col min="10447" max="10447" width="26.5703125" style="47" customWidth="1"/>
    <col min="10448" max="10448" width="25.28515625" style="47" customWidth="1"/>
    <col min="10449" max="10450" width="17.5703125" style="47" customWidth="1"/>
    <col min="10451" max="10451" width="12.42578125" style="47" customWidth="1"/>
    <col min="10452" max="10452" width="17.5703125" style="47" customWidth="1"/>
    <col min="10453" max="10453" width="12.42578125" style="47" customWidth="1"/>
    <col min="10454" max="10454" width="15" style="47" customWidth="1"/>
    <col min="10455" max="10455" width="16.28515625" style="47" customWidth="1"/>
    <col min="10456" max="10457" width="17.5703125" style="47" customWidth="1"/>
    <col min="10458" max="10458" width="27.85546875" style="47" customWidth="1"/>
    <col min="10459" max="10459" width="13.7109375" style="47" customWidth="1"/>
    <col min="10460" max="10461" width="17.5703125" style="47" customWidth="1"/>
    <col min="10462" max="10462" width="15" style="47" customWidth="1"/>
    <col min="10463" max="10464" width="12.42578125" style="47" customWidth="1"/>
    <col min="10465" max="10466" width="17.5703125" style="47" customWidth="1"/>
    <col min="10467" max="10467" width="22.7109375" style="47" customWidth="1"/>
    <col min="10468" max="10468" width="15" style="47" customWidth="1"/>
    <col min="10469" max="10469" width="17.5703125" style="47" customWidth="1"/>
    <col min="10470" max="10470" width="12.42578125" style="47" customWidth="1"/>
    <col min="10471" max="10471" width="34.28515625" style="47" customWidth="1"/>
    <col min="10472" max="10472" width="27.85546875" style="47" customWidth="1"/>
    <col min="10473" max="10474" width="18.85546875" style="47" customWidth="1"/>
    <col min="10475" max="10475" width="12.42578125" style="47" customWidth="1"/>
    <col min="10476" max="10476" width="20.140625" style="47" customWidth="1"/>
    <col min="10477" max="10477" width="16.28515625" style="47" customWidth="1"/>
    <col min="10478" max="10478" width="17.5703125" style="47" customWidth="1"/>
    <col min="10479" max="10662" width="12.42578125" style="47" customWidth="1"/>
    <col min="10663" max="10663" width="20.140625" style="47" customWidth="1"/>
    <col min="10664" max="10665" width="18.85546875" style="47" customWidth="1"/>
    <col min="10666" max="10667" width="13.7109375" style="47" customWidth="1"/>
    <col min="10668" max="10668" width="9.85546875" style="47" customWidth="1"/>
    <col min="10669" max="10669" width="12.42578125" style="47" customWidth="1"/>
    <col min="10670" max="10670" width="20.140625" style="47" customWidth="1"/>
    <col min="10671" max="10671" width="15" style="47" customWidth="1"/>
    <col min="10672" max="10672" width="12.42578125" style="47" customWidth="1"/>
    <col min="10673" max="10674" width="15" style="47" customWidth="1"/>
    <col min="10675" max="10675" width="16.28515625" style="47" customWidth="1"/>
    <col min="10676" max="10676" width="24" style="47" customWidth="1"/>
    <col min="10677" max="10677" width="22.7109375" style="47" customWidth="1"/>
    <col min="10678" max="10678" width="18.85546875" style="47" customWidth="1"/>
    <col min="10679" max="10679" width="11.140625" style="47" customWidth="1"/>
    <col min="10680" max="10680" width="20.140625" style="47" customWidth="1"/>
    <col min="10681" max="10682" width="17.5703125" style="47" customWidth="1"/>
    <col min="10683" max="10684" width="8.5703125" style="47" customWidth="1"/>
    <col min="10685" max="10685" width="16.28515625" style="47" customWidth="1"/>
    <col min="10686" max="10686" width="25.28515625" style="47" customWidth="1"/>
    <col min="10687" max="10687" width="12.42578125" style="47" customWidth="1"/>
    <col min="10688" max="10688" width="15" style="47" customWidth="1"/>
    <col min="10689" max="10689" width="12.42578125" style="47" customWidth="1"/>
    <col min="10690" max="10690" width="6" style="47" customWidth="1"/>
    <col min="10691" max="10691" width="22.7109375" style="47" customWidth="1"/>
    <col min="10692" max="10692" width="31.7109375" style="47" customWidth="1"/>
    <col min="10693" max="10693" width="13.7109375" style="47" customWidth="1"/>
    <col min="10694" max="10694" width="16.28515625" style="47" customWidth="1"/>
    <col min="10695" max="10695" width="22.7109375" style="47" customWidth="1"/>
    <col min="10696" max="10696" width="21.42578125" style="47" customWidth="1"/>
    <col min="10697" max="10697" width="17.5703125" style="47" customWidth="1"/>
    <col min="10698" max="10698" width="16.28515625" style="47" customWidth="1"/>
    <col min="10699" max="10699" width="13.7109375" style="47" customWidth="1"/>
    <col min="10700" max="10700" width="8.5703125" style="47" customWidth="1"/>
    <col min="10701" max="10701" width="15" style="47" customWidth="1"/>
    <col min="10702" max="10702" width="17.5703125" style="47" customWidth="1"/>
    <col min="10703" max="10703" width="26.5703125" style="47" customWidth="1"/>
    <col min="10704" max="10704" width="25.28515625" style="47" customWidth="1"/>
    <col min="10705" max="10706" width="17.5703125" style="47" customWidth="1"/>
    <col min="10707" max="10707" width="12.42578125" style="47" customWidth="1"/>
    <col min="10708" max="10708" width="17.5703125" style="47" customWidth="1"/>
    <col min="10709" max="10709" width="12.42578125" style="47" customWidth="1"/>
    <col min="10710" max="10710" width="15" style="47" customWidth="1"/>
    <col min="10711" max="10711" width="16.28515625" style="47" customWidth="1"/>
    <col min="10712" max="10713" width="17.5703125" style="47" customWidth="1"/>
    <col min="10714" max="10714" width="27.85546875" style="47" customWidth="1"/>
    <col min="10715" max="10715" width="13.7109375" style="47" customWidth="1"/>
    <col min="10716" max="10717" width="17.5703125" style="47" customWidth="1"/>
    <col min="10718" max="10718" width="15" style="47" customWidth="1"/>
    <col min="10719" max="10720" width="12.42578125" style="47" customWidth="1"/>
    <col min="10721" max="10722" width="17.5703125" style="47" customWidth="1"/>
    <col min="10723" max="10723" width="22.7109375" style="47" customWidth="1"/>
    <col min="10724" max="10724" width="15" style="47" customWidth="1"/>
    <col min="10725" max="10725" width="17.5703125" style="47" customWidth="1"/>
    <col min="10726" max="10726" width="12.42578125" style="47" customWidth="1"/>
    <col min="10727" max="10727" width="34.28515625" style="47" customWidth="1"/>
    <col min="10728" max="10728" width="27.85546875" style="47" customWidth="1"/>
    <col min="10729" max="10730" width="18.85546875" style="47" customWidth="1"/>
    <col min="10731" max="10731" width="12.42578125" style="47" customWidth="1"/>
    <col min="10732" max="10732" width="20.140625" style="47" customWidth="1"/>
    <col min="10733" max="10733" width="16.28515625" style="47" customWidth="1"/>
    <col min="10734" max="10734" width="17.5703125" style="47" customWidth="1"/>
    <col min="10735" max="10918" width="12.42578125" style="47" customWidth="1"/>
    <col min="10919" max="10919" width="20.140625" style="47" customWidth="1"/>
    <col min="10920" max="10921" width="18.85546875" style="47" customWidth="1"/>
    <col min="10922" max="10923" width="13.7109375" style="47" customWidth="1"/>
    <col min="10924" max="10924" width="9.85546875" style="47" customWidth="1"/>
    <col min="10925" max="10925" width="12.42578125" style="47" customWidth="1"/>
    <col min="10926" max="10926" width="20.140625" style="47" customWidth="1"/>
    <col min="10927" max="10927" width="15" style="47" customWidth="1"/>
    <col min="10928" max="10928" width="12.42578125" style="47" customWidth="1"/>
    <col min="10929" max="10930" width="15" style="47" customWidth="1"/>
    <col min="10931" max="10931" width="16.28515625" style="47" customWidth="1"/>
    <col min="10932" max="10932" width="24" style="47" customWidth="1"/>
    <col min="10933" max="10933" width="22.7109375" style="47" customWidth="1"/>
    <col min="10934" max="10934" width="18.85546875" style="47" customWidth="1"/>
    <col min="10935" max="10935" width="11.140625" style="47" customWidth="1"/>
    <col min="10936" max="10936" width="20.140625" style="47" customWidth="1"/>
    <col min="10937" max="10938" width="17.5703125" style="47" customWidth="1"/>
    <col min="10939" max="10940" width="8.5703125" style="47" customWidth="1"/>
    <col min="10941" max="10941" width="16.28515625" style="47" customWidth="1"/>
    <col min="10942" max="10942" width="25.28515625" style="47" customWidth="1"/>
    <col min="10943" max="10943" width="12.42578125" style="47" customWidth="1"/>
    <col min="10944" max="10944" width="15" style="47" customWidth="1"/>
    <col min="10945" max="10945" width="12.42578125" style="47" customWidth="1"/>
    <col min="10946" max="10946" width="6" style="47" customWidth="1"/>
    <col min="10947" max="10947" width="22.7109375" style="47" customWidth="1"/>
    <col min="10948" max="10948" width="31.7109375" style="47" customWidth="1"/>
    <col min="10949" max="10949" width="13.7109375" style="47" customWidth="1"/>
    <col min="10950" max="10950" width="16.28515625" style="47" customWidth="1"/>
    <col min="10951" max="10951" width="22.7109375" style="47" customWidth="1"/>
    <col min="10952" max="10952" width="21.42578125" style="47" customWidth="1"/>
    <col min="10953" max="10953" width="17.5703125" style="47" customWidth="1"/>
    <col min="10954" max="10954" width="16.28515625" style="47" customWidth="1"/>
    <col min="10955" max="10955" width="13.7109375" style="47" customWidth="1"/>
    <col min="10956" max="10956" width="8.5703125" style="47" customWidth="1"/>
    <col min="10957" max="10957" width="15" style="47" customWidth="1"/>
    <col min="10958" max="10958" width="17.5703125" style="47" customWidth="1"/>
    <col min="10959" max="10959" width="26.5703125" style="47" customWidth="1"/>
    <col min="10960" max="10960" width="25.28515625" style="47" customWidth="1"/>
    <col min="10961" max="10962" width="17.5703125" style="47" customWidth="1"/>
    <col min="10963" max="10963" width="12.42578125" style="47" customWidth="1"/>
    <col min="10964" max="10964" width="17.5703125" style="47" customWidth="1"/>
    <col min="10965" max="10965" width="12.42578125" style="47" customWidth="1"/>
    <col min="10966" max="10966" width="15" style="47" customWidth="1"/>
    <col min="10967" max="10967" width="16.28515625" style="47" customWidth="1"/>
    <col min="10968" max="10969" width="17.5703125" style="47" customWidth="1"/>
    <col min="10970" max="10970" width="27.85546875" style="47" customWidth="1"/>
    <col min="10971" max="10971" width="13.7109375" style="47" customWidth="1"/>
    <col min="10972" max="10973" width="17.5703125" style="47" customWidth="1"/>
    <col min="10974" max="10974" width="15" style="47" customWidth="1"/>
    <col min="10975" max="10976" width="12.42578125" style="47" customWidth="1"/>
    <col min="10977" max="10978" width="17.5703125" style="47" customWidth="1"/>
    <col min="10979" max="10979" width="22.7109375" style="47" customWidth="1"/>
    <col min="10980" max="10980" width="15" style="47" customWidth="1"/>
    <col min="10981" max="10981" width="17.5703125" style="47" customWidth="1"/>
    <col min="10982" max="10982" width="12.42578125" style="47" customWidth="1"/>
    <col min="10983" max="10983" width="34.28515625" style="47" customWidth="1"/>
    <col min="10984" max="10984" width="27.85546875" style="47" customWidth="1"/>
    <col min="10985" max="10986" width="18.85546875" style="47" customWidth="1"/>
    <col min="10987" max="10987" width="12.42578125" style="47" customWidth="1"/>
    <col min="10988" max="10988" width="20.140625" style="47" customWidth="1"/>
    <col min="10989" max="10989" width="16.28515625" style="47" customWidth="1"/>
    <col min="10990" max="10990" width="17.5703125" style="47" customWidth="1"/>
    <col min="10991" max="11174" width="12.42578125" style="47" customWidth="1"/>
    <col min="11175" max="11175" width="20.140625" style="47" customWidth="1"/>
    <col min="11176" max="11177" width="18.85546875" style="47" customWidth="1"/>
    <col min="11178" max="11179" width="13.7109375" style="47" customWidth="1"/>
    <col min="11180" max="11180" width="9.85546875" style="47" customWidth="1"/>
    <col min="11181" max="11181" width="12.42578125" style="47" customWidth="1"/>
    <col min="11182" max="11182" width="20.140625" style="47" customWidth="1"/>
    <col min="11183" max="11183" width="15" style="47" customWidth="1"/>
    <col min="11184" max="11184" width="12.42578125" style="47" customWidth="1"/>
    <col min="11185" max="11186" width="15" style="47" customWidth="1"/>
    <col min="11187" max="11187" width="16.28515625" style="47" customWidth="1"/>
    <col min="11188" max="11188" width="24" style="47" customWidth="1"/>
    <col min="11189" max="11189" width="22.7109375" style="47" customWidth="1"/>
    <col min="11190" max="11190" width="18.85546875" style="47" customWidth="1"/>
    <col min="11191" max="11191" width="11.140625" style="47" customWidth="1"/>
    <col min="11192" max="11192" width="20.140625" style="47" customWidth="1"/>
    <col min="11193" max="11194" width="17.5703125" style="47" customWidth="1"/>
    <col min="11195" max="11196" width="8.5703125" style="47" customWidth="1"/>
    <col min="11197" max="11197" width="16.28515625" style="47" customWidth="1"/>
    <col min="11198" max="11198" width="25.28515625" style="47" customWidth="1"/>
    <col min="11199" max="11199" width="12.42578125" style="47" customWidth="1"/>
    <col min="11200" max="11200" width="15" style="47" customWidth="1"/>
    <col min="11201" max="11201" width="12.42578125" style="47" customWidth="1"/>
    <col min="11202" max="11202" width="6" style="47" customWidth="1"/>
    <col min="11203" max="11203" width="22.7109375" style="47" customWidth="1"/>
    <col min="11204" max="11204" width="31.7109375" style="47" customWidth="1"/>
    <col min="11205" max="11205" width="13.7109375" style="47" customWidth="1"/>
    <col min="11206" max="11206" width="16.28515625" style="47" customWidth="1"/>
    <col min="11207" max="11207" width="22.7109375" style="47" customWidth="1"/>
    <col min="11208" max="11208" width="21.42578125" style="47" customWidth="1"/>
    <col min="11209" max="11209" width="17.5703125" style="47" customWidth="1"/>
    <col min="11210" max="11210" width="16.28515625" style="47" customWidth="1"/>
    <col min="11211" max="11211" width="13.7109375" style="47" customWidth="1"/>
    <col min="11212" max="11212" width="8.5703125" style="47" customWidth="1"/>
    <col min="11213" max="11213" width="15" style="47" customWidth="1"/>
    <col min="11214" max="11214" width="17.5703125" style="47" customWidth="1"/>
    <col min="11215" max="11215" width="26.5703125" style="47" customWidth="1"/>
    <col min="11216" max="11216" width="25.28515625" style="47" customWidth="1"/>
    <col min="11217" max="11218" width="17.5703125" style="47" customWidth="1"/>
    <col min="11219" max="11219" width="12.42578125" style="47" customWidth="1"/>
    <col min="11220" max="11220" width="17.5703125" style="47" customWidth="1"/>
    <col min="11221" max="11221" width="12.42578125" style="47" customWidth="1"/>
    <col min="11222" max="11222" width="15" style="47" customWidth="1"/>
    <col min="11223" max="11223" width="16.28515625" style="47" customWidth="1"/>
    <col min="11224" max="11225" width="17.5703125" style="47" customWidth="1"/>
    <col min="11226" max="11226" width="27.85546875" style="47" customWidth="1"/>
    <col min="11227" max="11227" width="13.7109375" style="47" customWidth="1"/>
    <col min="11228" max="11229" width="17.5703125" style="47" customWidth="1"/>
    <col min="11230" max="11230" width="15" style="47" customWidth="1"/>
    <col min="11231" max="11232" width="12.42578125" style="47" customWidth="1"/>
    <col min="11233" max="11234" width="17.5703125" style="47" customWidth="1"/>
    <col min="11235" max="11235" width="22.7109375" style="47" customWidth="1"/>
    <col min="11236" max="11236" width="15" style="47" customWidth="1"/>
    <col min="11237" max="11237" width="17.5703125" style="47" customWidth="1"/>
    <col min="11238" max="11238" width="12.42578125" style="47" customWidth="1"/>
    <col min="11239" max="11239" width="34.28515625" style="47" customWidth="1"/>
    <col min="11240" max="11240" width="27.85546875" style="47" customWidth="1"/>
    <col min="11241" max="11242" width="18.85546875" style="47" customWidth="1"/>
    <col min="11243" max="11243" width="12.42578125" style="47" customWidth="1"/>
    <col min="11244" max="11244" width="20.140625" style="47" customWidth="1"/>
    <col min="11245" max="11245" width="16.28515625" style="47" customWidth="1"/>
    <col min="11246" max="11246" width="17.5703125" style="47" customWidth="1"/>
    <col min="11247" max="11430" width="12.42578125" style="47" customWidth="1"/>
    <col min="11431" max="11431" width="20.140625" style="47" customWidth="1"/>
    <col min="11432" max="11433" width="18.85546875" style="47" customWidth="1"/>
    <col min="11434" max="11435" width="13.7109375" style="47" customWidth="1"/>
    <col min="11436" max="11436" width="9.85546875" style="47" customWidth="1"/>
    <col min="11437" max="11437" width="12.42578125" style="47" customWidth="1"/>
    <col min="11438" max="11438" width="20.140625" style="47" customWidth="1"/>
    <col min="11439" max="11439" width="15" style="47" customWidth="1"/>
    <col min="11440" max="11440" width="12.42578125" style="47" customWidth="1"/>
    <col min="11441" max="11442" width="15" style="47" customWidth="1"/>
    <col min="11443" max="11443" width="16.28515625" style="47" customWidth="1"/>
    <col min="11444" max="11444" width="24" style="47" customWidth="1"/>
    <col min="11445" max="11445" width="22.7109375" style="47" customWidth="1"/>
    <col min="11446" max="11446" width="18.85546875" style="47" customWidth="1"/>
    <col min="11447" max="11447" width="11.140625" style="47" customWidth="1"/>
    <col min="11448" max="11448" width="20.140625" style="47" customWidth="1"/>
    <col min="11449" max="11450" width="17.5703125" style="47" customWidth="1"/>
    <col min="11451" max="11452" width="8.5703125" style="47" customWidth="1"/>
    <col min="11453" max="11453" width="16.28515625" style="47" customWidth="1"/>
    <col min="11454" max="11454" width="25.28515625" style="47" customWidth="1"/>
    <col min="11455" max="11455" width="12.42578125" style="47" customWidth="1"/>
    <col min="11456" max="11456" width="15" style="47" customWidth="1"/>
    <col min="11457" max="11457" width="12.42578125" style="47" customWidth="1"/>
    <col min="11458" max="11458" width="6" style="47" customWidth="1"/>
    <col min="11459" max="11459" width="22.7109375" style="47" customWidth="1"/>
    <col min="11460" max="11460" width="31.7109375" style="47" customWidth="1"/>
    <col min="11461" max="11461" width="13.7109375" style="47" customWidth="1"/>
    <col min="11462" max="11462" width="16.28515625" style="47" customWidth="1"/>
    <col min="11463" max="11463" width="22.7109375" style="47" customWidth="1"/>
    <col min="11464" max="11464" width="21.42578125" style="47" customWidth="1"/>
    <col min="11465" max="11465" width="17.5703125" style="47" customWidth="1"/>
    <col min="11466" max="11466" width="16.28515625" style="47" customWidth="1"/>
    <col min="11467" max="11467" width="13.7109375" style="47" customWidth="1"/>
    <col min="11468" max="11468" width="8.5703125" style="47" customWidth="1"/>
    <col min="11469" max="11469" width="15" style="47" customWidth="1"/>
    <col min="11470" max="11470" width="17.5703125" style="47" customWidth="1"/>
    <col min="11471" max="11471" width="26.5703125" style="47" customWidth="1"/>
    <col min="11472" max="11472" width="25.28515625" style="47" customWidth="1"/>
    <col min="11473" max="11474" width="17.5703125" style="47" customWidth="1"/>
    <col min="11475" max="11475" width="12.42578125" style="47" customWidth="1"/>
    <col min="11476" max="11476" width="17.5703125" style="47" customWidth="1"/>
    <col min="11477" max="11477" width="12.42578125" style="47" customWidth="1"/>
    <col min="11478" max="11478" width="15" style="47" customWidth="1"/>
    <col min="11479" max="11479" width="16.28515625" style="47" customWidth="1"/>
    <col min="11480" max="11481" width="17.5703125" style="47" customWidth="1"/>
    <col min="11482" max="11482" width="27.85546875" style="47" customWidth="1"/>
    <col min="11483" max="11483" width="13.7109375" style="47" customWidth="1"/>
    <col min="11484" max="11485" width="17.5703125" style="47" customWidth="1"/>
    <col min="11486" max="11486" width="15" style="47" customWidth="1"/>
    <col min="11487" max="11488" width="12.42578125" style="47" customWidth="1"/>
    <col min="11489" max="11490" width="17.5703125" style="47" customWidth="1"/>
    <col min="11491" max="11491" width="22.7109375" style="47" customWidth="1"/>
    <col min="11492" max="11492" width="15" style="47" customWidth="1"/>
    <col min="11493" max="11493" width="17.5703125" style="47" customWidth="1"/>
    <col min="11494" max="11494" width="12.42578125" style="47" customWidth="1"/>
    <col min="11495" max="11495" width="34.28515625" style="47" customWidth="1"/>
    <col min="11496" max="11496" width="27.85546875" style="47" customWidth="1"/>
    <col min="11497" max="11498" width="18.85546875" style="47" customWidth="1"/>
    <col min="11499" max="11499" width="12.42578125" style="47" customWidth="1"/>
    <col min="11500" max="11500" width="20.140625" style="47" customWidth="1"/>
    <col min="11501" max="11501" width="16.28515625" style="47" customWidth="1"/>
    <col min="11502" max="11502" width="17.5703125" style="47" customWidth="1"/>
    <col min="11503" max="11686" width="12.42578125" style="47" customWidth="1"/>
    <col min="11687" max="11687" width="20.140625" style="47" customWidth="1"/>
    <col min="11688" max="11689" width="18.85546875" style="47" customWidth="1"/>
    <col min="11690" max="11691" width="13.7109375" style="47" customWidth="1"/>
    <col min="11692" max="11692" width="9.85546875" style="47" customWidth="1"/>
    <col min="11693" max="11693" width="12.42578125" style="47" customWidth="1"/>
    <col min="11694" max="11694" width="20.140625" style="47" customWidth="1"/>
    <col min="11695" max="11695" width="15" style="47" customWidth="1"/>
    <col min="11696" max="11696" width="12.42578125" style="47" customWidth="1"/>
    <col min="11697" max="11698" width="15" style="47" customWidth="1"/>
    <col min="11699" max="11699" width="16.28515625" style="47" customWidth="1"/>
    <col min="11700" max="11700" width="24" style="47" customWidth="1"/>
    <col min="11701" max="11701" width="22.7109375" style="47" customWidth="1"/>
    <col min="11702" max="11702" width="18.85546875" style="47" customWidth="1"/>
    <col min="11703" max="11703" width="11.140625" style="47" customWidth="1"/>
    <col min="11704" max="11704" width="20.140625" style="47" customWidth="1"/>
    <col min="11705" max="11706" width="17.5703125" style="47" customWidth="1"/>
    <col min="11707" max="11708" width="8.5703125" style="47" customWidth="1"/>
    <col min="11709" max="11709" width="16.28515625" style="47" customWidth="1"/>
    <col min="11710" max="11710" width="25.28515625" style="47" customWidth="1"/>
    <col min="11711" max="11711" width="12.42578125" style="47" customWidth="1"/>
    <col min="11712" max="11712" width="15" style="47" customWidth="1"/>
    <col min="11713" max="11713" width="12.42578125" style="47" customWidth="1"/>
    <col min="11714" max="11714" width="6" style="47" customWidth="1"/>
    <col min="11715" max="11715" width="22.7109375" style="47" customWidth="1"/>
    <col min="11716" max="11716" width="31.7109375" style="47" customWidth="1"/>
    <col min="11717" max="11717" width="13.7109375" style="47" customWidth="1"/>
    <col min="11718" max="11718" width="16.28515625" style="47" customWidth="1"/>
    <col min="11719" max="11719" width="22.7109375" style="47" customWidth="1"/>
    <col min="11720" max="11720" width="21.42578125" style="47" customWidth="1"/>
    <col min="11721" max="11721" width="17.5703125" style="47" customWidth="1"/>
    <col min="11722" max="11722" width="16.28515625" style="47" customWidth="1"/>
    <col min="11723" max="11723" width="13.7109375" style="47" customWidth="1"/>
    <col min="11724" max="11724" width="8.5703125" style="47" customWidth="1"/>
    <col min="11725" max="11725" width="15" style="47" customWidth="1"/>
    <col min="11726" max="11726" width="17.5703125" style="47" customWidth="1"/>
    <col min="11727" max="11727" width="26.5703125" style="47" customWidth="1"/>
    <col min="11728" max="11728" width="25.28515625" style="47" customWidth="1"/>
    <col min="11729" max="11730" width="17.5703125" style="47" customWidth="1"/>
    <col min="11731" max="11731" width="12.42578125" style="47" customWidth="1"/>
    <col min="11732" max="11732" width="17.5703125" style="47" customWidth="1"/>
    <col min="11733" max="11733" width="12.42578125" style="47" customWidth="1"/>
    <col min="11734" max="11734" width="15" style="47" customWidth="1"/>
    <col min="11735" max="11735" width="16.28515625" style="47" customWidth="1"/>
    <col min="11736" max="11737" width="17.5703125" style="47" customWidth="1"/>
    <col min="11738" max="11738" width="27.85546875" style="47" customWidth="1"/>
    <col min="11739" max="11739" width="13.7109375" style="47" customWidth="1"/>
    <col min="11740" max="11741" width="17.5703125" style="47" customWidth="1"/>
    <col min="11742" max="11742" width="15" style="47" customWidth="1"/>
    <col min="11743" max="11744" width="12.42578125" style="47" customWidth="1"/>
    <col min="11745" max="11746" width="17.5703125" style="47" customWidth="1"/>
    <col min="11747" max="11747" width="22.7109375" style="47" customWidth="1"/>
    <col min="11748" max="11748" width="15" style="47" customWidth="1"/>
    <col min="11749" max="11749" width="17.5703125" style="47" customWidth="1"/>
    <col min="11750" max="11750" width="12.42578125" style="47" customWidth="1"/>
    <col min="11751" max="11751" width="34.28515625" style="47" customWidth="1"/>
    <col min="11752" max="11752" width="27.85546875" style="47" customWidth="1"/>
    <col min="11753" max="11754" width="18.85546875" style="47" customWidth="1"/>
    <col min="11755" max="11755" width="12.42578125" style="47" customWidth="1"/>
    <col min="11756" max="11756" width="20.140625" style="47" customWidth="1"/>
    <col min="11757" max="11757" width="16.28515625" style="47" customWidth="1"/>
    <col min="11758" max="11758" width="17.5703125" style="47" customWidth="1"/>
    <col min="11759" max="11942" width="12.42578125" style="47" customWidth="1"/>
    <col min="11943" max="11943" width="20.140625" style="47" customWidth="1"/>
    <col min="11944" max="11945" width="18.85546875" style="47" customWidth="1"/>
    <col min="11946" max="11947" width="13.7109375" style="47" customWidth="1"/>
    <col min="11948" max="11948" width="9.85546875" style="47" customWidth="1"/>
    <col min="11949" max="11949" width="12.42578125" style="47" customWidth="1"/>
    <col min="11950" max="11950" width="20.140625" style="47" customWidth="1"/>
    <col min="11951" max="11951" width="15" style="47" customWidth="1"/>
    <col min="11952" max="11952" width="12.42578125" style="47" customWidth="1"/>
    <col min="11953" max="11954" width="15" style="47" customWidth="1"/>
    <col min="11955" max="11955" width="16.28515625" style="47" customWidth="1"/>
    <col min="11956" max="11956" width="24" style="47" customWidth="1"/>
    <col min="11957" max="11957" width="22.7109375" style="47" customWidth="1"/>
    <col min="11958" max="11958" width="18.85546875" style="47" customWidth="1"/>
    <col min="11959" max="11959" width="11.140625" style="47" customWidth="1"/>
    <col min="11960" max="11960" width="20.140625" style="47" customWidth="1"/>
    <col min="11961" max="11962" width="17.5703125" style="47" customWidth="1"/>
    <col min="11963" max="11964" width="8.5703125" style="47" customWidth="1"/>
    <col min="11965" max="11965" width="16.28515625" style="47" customWidth="1"/>
    <col min="11966" max="11966" width="25.28515625" style="47" customWidth="1"/>
    <col min="11967" max="11967" width="12.42578125" style="47" customWidth="1"/>
    <col min="11968" max="11968" width="15" style="47" customWidth="1"/>
    <col min="11969" max="11969" width="12.42578125" style="47" customWidth="1"/>
    <col min="11970" max="11970" width="6" style="47" customWidth="1"/>
    <col min="11971" max="11971" width="22.7109375" style="47" customWidth="1"/>
    <col min="11972" max="11972" width="31.7109375" style="47" customWidth="1"/>
    <col min="11973" max="11973" width="13.7109375" style="47" customWidth="1"/>
    <col min="11974" max="11974" width="16.28515625" style="47" customWidth="1"/>
    <col min="11975" max="11975" width="22.7109375" style="47" customWidth="1"/>
    <col min="11976" max="11976" width="21.42578125" style="47" customWidth="1"/>
    <col min="11977" max="11977" width="17.5703125" style="47" customWidth="1"/>
    <col min="11978" max="11978" width="16.28515625" style="47" customWidth="1"/>
    <col min="11979" max="11979" width="13.7109375" style="47" customWidth="1"/>
    <col min="11980" max="11980" width="8.5703125" style="47" customWidth="1"/>
    <col min="11981" max="11981" width="15" style="47" customWidth="1"/>
    <col min="11982" max="11982" width="17.5703125" style="47" customWidth="1"/>
    <col min="11983" max="11983" width="26.5703125" style="47" customWidth="1"/>
    <col min="11984" max="11984" width="25.28515625" style="47" customWidth="1"/>
    <col min="11985" max="11986" width="17.5703125" style="47" customWidth="1"/>
    <col min="11987" max="11987" width="12.42578125" style="47" customWidth="1"/>
    <col min="11988" max="11988" width="17.5703125" style="47" customWidth="1"/>
    <col min="11989" max="11989" width="12.42578125" style="47" customWidth="1"/>
    <col min="11990" max="11990" width="15" style="47" customWidth="1"/>
    <col min="11991" max="11991" width="16.28515625" style="47" customWidth="1"/>
    <col min="11992" max="11993" width="17.5703125" style="47" customWidth="1"/>
    <col min="11994" max="11994" width="27.85546875" style="47" customWidth="1"/>
    <col min="11995" max="11995" width="13.7109375" style="47" customWidth="1"/>
    <col min="11996" max="11997" width="17.5703125" style="47" customWidth="1"/>
    <col min="11998" max="11998" width="15" style="47" customWidth="1"/>
    <col min="11999" max="12000" width="12.42578125" style="47" customWidth="1"/>
    <col min="12001" max="12002" width="17.5703125" style="47" customWidth="1"/>
    <col min="12003" max="12003" width="22.7109375" style="47" customWidth="1"/>
    <col min="12004" max="12004" width="15" style="47" customWidth="1"/>
    <col min="12005" max="12005" width="17.5703125" style="47" customWidth="1"/>
    <col min="12006" max="12006" width="12.42578125" style="47" customWidth="1"/>
    <col min="12007" max="12007" width="34.28515625" style="47" customWidth="1"/>
    <col min="12008" max="12008" width="27.85546875" style="47" customWidth="1"/>
    <col min="12009" max="12010" width="18.85546875" style="47" customWidth="1"/>
    <col min="12011" max="12011" width="12.42578125" style="47" customWidth="1"/>
    <col min="12012" max="12012" width="20.140625" style="47" customWidth="1"/>
    <col min="12013" max="12013" width="16.28515625" style="47" customWidth="1"/>
    <col min="12014" max="12014" width="17.5703125" style="47" customWidth="1"/>
    <col min="12015" max="12198" width="12.42578125" style="47" customWidth="1"/>
    <col min="12199" max="12199" width="20.140625" style="47" customWidth="1"/>
    <col min="12200" max="12201" width="18.85546875" style="47" customWidth="1"/>
    <col min="12202" max="12203" width="13.7109375" style="47" customWidth="1"/>
    <col min="12204" max="12204" width="9.85546875" style="47" customWidth="1"/>
    <col min="12205" max="12205" width="12.42578125" style="47" customWidth="1"/>
    <col min="12206" max="12206" width="20.140625" style="47" customWidth="1"/>
    <col min="12207" max="12207" width="15" style="47" customWidth="1"/>
    <col min="12208" max="12208" width="12.42578125" style="47" customWidth="1"/>
    <col min="12209" max="12210" width="15" style="47" customWidth="1"/>
    <col min="12211" max="12211" width="16.28515625" style="47" customWidth="1"/>
    <col min="12212" max="12212" width="24" style="47" customWidth="1"/>
    <col min="12213" max="12213" width="22.7109375" style="47" customWidth="1"/>
    <col min="12214" max="12214" width="18.85546875" style="47" customWidth="1"/>
    <col min="12215" max="12215" width="11.140625" style="47" customWidth="1"/>
    <col min="12216" max="12216" width="20.140625" style="47" customWidth="1"/>
    <col min="12217" max="12218" width="17.5703125" style="47" customWidth="1"/>
    <col min="12219" max="12220" width="8.5703125" style="47" customWidth="1"/>
    <col min="12221" max="12221" width="16.28515625" style="47" customWidth="1"/>
    <col min="12222" max="12222" width="25.28515625" style="47" customWidth="1"/>
    <col min="12223" max="12223" width="12.42578125" style="47" customWidth="1"/>
    <col min="12224" max="12224" width="15" style="47" customWidth="1"/>
    <col min="12225" max="12225" width="12.42578125" style="47" customWidth="1"/>
    <col min="12226" max="12226" width="6" style="47" customWidth="1"/>
    <col min="12227" max="12227" width="22.7109375" style="47" customWidth="1"/>
    <col min="12228" max="12228" width="31.7109375" style="47" customWidth="1"/>
    <col min="12229" max="12229" width="13.7109375" style="47" customWidth="1"/>
    <col min="12230" max="12230" width="16.28515625" style="47" customWidth="1"/>
    <col min="12231" max="12231" width="22.7109375" style="47" customWidth="1"/>
    <col min="12232" max="12232" width="21.42578125" style="47" customWidth="1"/>
    <col min="12233" max="12233" width="17.5703125" style="47" customWidth="1"/>
    <col min="12234" max="12234" width="16.28515625" style="47" customWidth="1"/>
    <col min="12235" max="12235" width="13.7109375" style="47" customWidth="1"/>
    <col min="12236" max="12236" width="8.5703125" style="47" customWidth="1"/>
    <col min="12237" max="12237" width="15" style="47" customWidth="1"/>
    <col min="12238" max="12238" width="17.5703125" style="47" customWidth="1"/>
    <col min="12239" max="12239" width="26.5703125" style="47" customWidth="1"/>
    <col min="12240" max="12240" width="25.28515625" style="47" customWidth="1"/>
    <col min="12241" max="12242" width="17.5703125" style="47" customWidth="1"/>
    <col min="12243" max="12243" width="12.42578125" style="47" customWidth="1"/>
    <col min="12244" max="12244" width="17.5703125" style="47" customWidth="1"/>
    <col min="12245" max="12245" width="12.42578125" style="47" customWidth="1"/>
    <col min="12246" max="12246" width="15" style="47" customWidth="1"/>
    <col min="12247" max="12247" width="16.28515625" style="47" customWidth="1"/>
    <col min="12248" max="12249" width="17.5703125" style="47" customWidth="1"/>
    <col min="12250" max="12250" width="27.85546875" style="47" customWidth="1"/>
    <col min="12251" max="12251" width="13.7109375" style="47" customWidth="1"/>
    <col min="12252" max="12253" width="17.5703125" style="47" customWidth="1"/>
    <col min="12254" max="12254" width="15" style="47" customWidth="1"/>
    <col min="12255" max="12256" width="12.42578125" style="47" customWidth="1"/>
    <col min="12257" max="12258" width="17.5703125" style="47" customWidth="1"/>
    <col min="12259" max="12259" width="22.7109375" style="47" customWidth="1"/>
    <col min="12260" max="12260" width="15" style="47" customWidth="1"/>
    <col min="12261" max="12261" width="17.5703125" style="47" customWidth="1"/>
    <col min="12262" max="12262" width="12.42578125" style="47" customWidth="1"/>
    <col min="12263" max="12263" width="34.28515625" style="47" customWidth="1"/>
    <col min="12264" max="12264" width="27.85546875" style="47" customWidth="1"/>
    <col min="12265" max="12266" width="18.85546875" style="47" customWidth="1"/>
    <col min="12267" max="12267" width="12.42578125" style="47" customWidth="1"/>
    <col min="12268" max="12268" width="20.140625" style="47" customWidth="1"/>
    <col min="12269" max="12269" width="16.28515625" style="47" customWidth="1"/>
    <col min="12270" max="12270" width="17.5703125" style="47" customWidth="1"/>
    <col min="12271" max="12454" width="12.42578125" style="47" customWidth="1"/>
    <col min="12455" max="12455" width="20.140625" style="47" customWidth="1"/>
    <col min="12456" max="12457" width="18.85546875" style="47" customWidth="1"/>
    <col min="12458" max="12459" width="13.7109375" style="47" customWidth="1"/>
    <col min="12460" max="12460" width="9.85546875" style="47" customWidth="1"/>
    <col min="12461" max="12461" width="12.42578125" style="47" customWidth="1"/>
    <col min="12462" max="12462" width="20.140625" style="47" customWidth="1"/>
    <col min="12463" max="12463" width="15" style="47" customWidth="1"/>
    <col min="12464" max="12464" width="12.42578125" style="47" customWidth="1"/>
    <col min="12465" max="12466" width="15" style="47" customWidth="1"/>
    <col min="12467" max="12467" width="16.28515625" style="47" customWidth="1"/>
    <col min="12468" max="12468" width="24" style="47" customWidth="1"/>
    <col min="12469" max="12469" width="22.7109375" style="47" customWidth="1"/>
    <col min="12470" max="12470" width="18.85546875" style="47" customWidth="1"/>
    <col min="12471" max="12471" width="11.140625" style="47" customWidth="1"/>
    <col min="12472" max="12472" width="20.140625" style="47" customWidth="1"/>
    <col min="12473" max="12474" width="17.5703125" style="47" customWidth="1"/>
    <col min="12475" max="12476" width="8.5703125" style="47" customWidth="1"/>
    <col min="12477" max="12477" width="16.28515625" style="47" customWidth="1"/>
    <col min="12478" max="12478" width="25.28515625" style="47" customWidth="1"/>
    <col min="12479" max="12479" width="12.42578125" style="47" customWidth="1"/>
    <col min="12480" max="12480" width="15" style="47" customWidth="1"/>
    <col min="12481" max="12481" width="12.42578125" style="47" customWidth="1"/>
    <col min="12482" max="12482" width="6" style="47" customWidth="1"/>
    <col min="12483" max="12483" width="22.7109375" style="47" customWidth="1"/>
    <col min="12484" max="12484" width="31.7109375" style="47" customWidth="1"/>
    <col min="12485" max="12485" width="13.7109375" style="47" customWidth="1"/>
    <col min="12486" max="12486" width="16.28515625" style="47" customWidth="1"/>
    <col min="12487" max="12487" width="22.7109375" style="47" customWidth="1"/>
    <col min="12488" max="12488" width="21.42578125" style="47" customWidth="1"/>
    <col min="12489" max="12489" width="17.5703125" style="47" customWidth="1"/>
    <col min="12490" max="12490" width="16.28515625" style="47" customWidth="1"/>
    <col min="12491" max="12491" width="13.7109375" style="47" customWidth="1"/>
    <col min="12492" max="12492" width="8.5703125" style="47" customWidth="1"/>
    <col min="12493" max="12493" width="15" style="47" customWidth="1"/>
    <col min="12494" max="12494" width="17.5703125" style="47" customWidth="1"/>
    <col min="12495" max="12495" width="26.5703125" style="47" customWidth="1"/>
    <col min="12496" max="12496" width="25.28515625" style="47" customWidth="1"/>
    <col min="12497" max="12498" width="17.5703125" style="47" customWidth="1"/>
    <col min="12499" max="12499" width="12.42578125" style="47" customWidth="1"/>
    <col min="12500" max="12500" width="17.5703125" style="47" customWidth="1"/>
    <col min="12501" max="12501" width="12.42578125" style="47" customWidth="1"/>
    <col min="12502" max="12502" width="15" style="47" customWidth="1"/>
    <col min="12503" max="12503" width="16.28515625" style="47" customWidth="1"/>
    <col min="12504" max="12505" width="17.5703125" style="47" customWidth="1"/>
    <col min="12506" max="12506" width="27.85546875" style="47" customWidth="1"/>
    <col min="12507" max="12507" width="13.7109375" style="47" customWidth="1"/>
    <col min="12508" max="12509" width="17.5703125" style="47" customWidth="1"/>
    <col min="12510" max="12510" width="15" style="47" customWidth="1"/>
    <col min="12511" max="12512" width="12.42578125" style="47" customWidth="1"/>
    <col min="12513" max="12514" width="17.5703125" style="47" customWidth="1"/>
    <col min="12515" max="12515" width="22.7109375" style="47" customWidth="1"/>
    <col min="12516" max="12516" width="15" style="47" customWidth="1"/>
    <col min="12517" max="12517" width="17.5703125" style="47" customWidth="1"/>
    <col min="12518" max="12518" width="12.42578125" style="47" customWidth="1"/>
    <col min="12519" max="12519" width="34.28515625" style="47" customWidth="1"/>
    <col min="12520" max="12520" width="27.85546875" style="47" customWidth="1"/>
    <col min="12521" max="12522" width="18.85546875" style="47" customWidth="1"/>
    <col min="12523" max="12523" width="12.42578125" style="47" customWidth="1"/>
    <col min="12524" max="12524" width="20.140625" style="47" customWidth="1"/>
    <col min="12525" max="12525" width="16.28515625" style="47" customWidth="1"/>
    <col min="12526" max="12526" width="17.5703125" style="47" customWidth="1"/>
    <col min="12527" max="12710" width="12.42578125" style="47" customWidth="1"/>
    <col min="12711" max="12711" width="20.140625" style="47" customWidth="1"/>
    <col min="12712" max="12713" width="18.85546875" style="47" customWidth="1"/>
    <col min="12714" max="12715" width="13.7109375" style="47" customWidth="1"/>
    <col min="12716" max="12716" width="9.85546875" style="47" customWidth="1"/>
    <col min="12717" max="12717" width="12.42578125" style="47" customWidth="1"/>
    <col min="12718" max="12718" width="20.140625" style="47" customWidth="1"/>
    <col min="12719" max="12719" width="15" style="47" customWidth="1"/>
    <col min="12720" max="12720" width="12.42578125" style="47" customWidth="1"/>
    <col min="12721" max="12722" width="15" style="47" customWidth="1"/>
    <col min="12723" max="12723" width="16.28515625" style="47" customWidth="1"/>
    <col min="12724" max="12724" width="24" style="47" customWidth="1"/>
    <col min="12725" max="12725" width="22.7109375" style="47" customWidth="1"/>
    <col min="12726" max="12726" width="18.85546875" style="47" customWidth="1"/>
    <col min="12727" max="12727" width="11.140625" style="47" customWidth="1"/>
    <col min="12728" max="12728" width="20.140625" style="47" customWidth="1"/>
    <col min="12729" max="12730" width="17.5703125" style="47" customWidth="1"/>
    <col min="12731" max="12732" width="8.5703125" style="47" customWidth="1"/>
    <col min="12733" max="12733" width="16.28515625" style="47" customWidth="1"/>
    <col min="12734" max="12734" width="25.28515625" style="47" customWidth="1"/>
    <col min="12735" max="12735" width="12.42578125" style="47" customWidth="1"/>
    <col min="12736" max="12736" width="15" style="47" customWidth="1"/>
    <col min="12737" max="12737" width="12.42578125" style="47" customWidth="1"/>
    <col min="12738" max="12738" width="6" style="47" customWidth="1"/>
    <col min="12739" max="12739" width="22.7109375" style="47" customWidth="1"/>
    <col min="12740" max="12740" width="31.7109375" style="47" customWidth="1"/>
    <col min="12741" max="12741" width="13.7109375" style="47" customWidth="1"/>
    <col min="12742" max="12742" width="16.28515625" style="47" customWidth="1"/>
    <col min="12743" max="12743" width="22.7109375" style="47" customWidth="1"/>
    <col min="12744" max="12744" width="21.42578125" style="47" customWidth="1"/>
    <col min="12745" max="12745" width="17.5703125" style="47" customWidth="1"/>
    <col min="12746" max="12746" width="16.28515625" style="47" customWidth="1"/>
    <col min="12747" max="12747" width="13.7109375" style="47" customWidth="1"/>
    <col min="12748" max="12748" width="8.5703125" style="47" customWidth="1"/>
    <col min="12749" max="12749" width="15" style="47" customWidth="1"/>
    <col min="12750" max="12750" width="17.5703125" style="47" customWidth="1"/>
    <col min="12751" max="12751" width="26.5703125" style="47" customWidth="1"/>
    <col min="12752" max="12752" width="25.28515625" style="47" customWidth="1"/>
    <col min="12753" max="12754" width="17.5703125" style="47" customWidth="1"/>
    <col min="12755" max="12755" width="12.42578125" style="47" customWidth="1"/>
    <col min="12756" max="12756" width="17.5703125" style="47" customWidth="1"/>
    <col min="12757" max="12757" width="12.42578125" style="47" customWidth="1"/>
    <col min="12758" max="12758" width="15" style="47" customWidth="1"/>
    <col min="12759" max="12759" width="16.28515625" style="47" customWidth="1"/>
    <col min="12760" max="12761" width="17.5703125" style="47" customWidth="1"/>
    <col min="12762" max="12762" width="27.85546875" style="47" customWidth="1"/>
    <col min="12763" max="12763" width="13.7109375" style="47" customWidth="1"/>
    <col min="12764" max="12765" width="17.5703125" style="47" customWidth="1"/>
    <col min="12766" max="12766" width="15" style="47" customWidth="1"/>
    <col min="12767" max="12768" width="12.42578125" style="47" customWidth="1"/>
    <col min="12769" max="12770" width="17.5703125" style="47" customWidth="1"/>
    <col min="12771" max="12771" width="22.7109375" style="47" customWidth="1"/>
    <col min="12772" max="12772" width="15" style="47" customWidth="1"/>
    <col min="12773" max="12773" width="17.5703125" style="47" customWidth="1"/>
    <col min="12774" max="12774" width="12.42578125" style="47" customWidth="1"/>
    <col min="12775" max="12775" width="34.28515625" style="47" customWidth="1"/>
    <col min="12776" max="12776" width="27.85546875" style="47" customWidth="1"/>
    <col min="12777" max="12778" width="18.85546875" style="47" customWidth="1"/>
    <col min="12779" max="12779" width="12.42578125" style="47" customWidth="1"/>
    <col min="12780" max="12780" width="20.140625" style="47" customWidth="1"/>
    <col min="12781" max="12781" width="16.28515625" style="47" customWidth="1"/>
    <col min="12782" max="12782" width="17.5703125" style="47" customWidth="1"/>
    <col min="12783" max="12966" width="12.42578125" style="47" customWidth="1"/>
    <col min="12967" max="12967" width="20.140625" style="47" customWidth="1"/>
    <col min="12968" max="12969" width="18.85546875" style="47" customWidth="1"/>
    <col min="12970" max="12971" width="13.7109375" style="47" customWidth="1"/>
    <col min="12972" max="12972" width="9.85546875" style="47" customWidth="1"/>
    <col min="12973" max="12973" width="12.42578125" style="47" customWidth="1"/>
    <col min="12974" max="12974" width="20.140625" style="47" customWidth="1"/>
    <col min="12975" max="12975" width="15" style="47" customWidth="1"/>
    <col min="12976" max="12976" width="12.42578125" style="47" customWidth="1"/>
    <col min="12977" max="12978" width="15" style="47" customWidth="1"/>
    <col min="12979" max="12979" width="16.28515625" style="47" customWidth="1"/>
    <col min="12980" max="12980" width="24" style="47" customWidth="1"/>
    <col min="12981" max="12981" width="22.7109375" style="47" customWidth="1"/>
    <col min="12982" max="12982" width="18.85546875" style="47" customWidth="1"/>
    <col min="12983" max="12983" width="11.140625" style="47" customWidth="1"/>
    <col min="12984" max="12984" width="20.140625" style="47" customWidth="1"/>
    <col min="12985" max="12986" width="17.5703125" style="47" customWidth="1"/>
    <col min="12987" max="12988" width="8.5703125" style="47" customWidth="1"/>
    <col min="12989" max="12989" width="16.28515625" style="47" customWidth="1"/>
    <col min="12990" max="12990" width="25.28515625" style="47" customWidth="1"/>
    <col min="12991" max="12991" width="12.42578125" style="47" customWidth="1"/>
    <col min="12992" max="12992" width="15" style="47" customWidth="1"/>
    <col min="12993" max="12993" width="12.42578125" style="47" customWidth="1"/>
    <col min="12994" max="12994" width="6" style="47" customWidth="1"/>
    <col min="12995" max="12995" width="22.7109375" style="47" customWidth="1"/>
    <col min="12996" max="12996" width="31.7109375" style="47" customWidth="1"/>
    <col min="12997" max="12997" width="13.7109375" style="47" customWidth="1"/>
    <col min="12998" max="12998" width="16.28515625" style="47" customWidth="1"/>
    <col min="12999" max="12999" width="22.7109375" style="47" customWidth="1"/>
    <col min="13000" max="13000" width="21.42578125" style="47" customWidth="1"/>
    <col min="13001" max="13001" width="17.5703125" style="47" customWidth="1"/>
    <col min="13002" max="13002" width="16.28515625" style="47" customWidth="1"/>
    <col min="13003" max="13003" width="13.7109375" style="47" customWidth="1"/>
    <col min="13004" max="13004" width="8.5703125" style="47" customWidth="1"/>
    <col min="13005" max="13005" width="15" style="47" customWidth="1"/>
    <col min="13006" max="13006" width="17.5703125" style="47" customWidth="1"/>
    <col min="13007" max="13007" width="26.5703125" style="47" customWidth="1"/>
    <col min="13008" max="13008" width="25.28515625" style="47" customWidth="1"/>
    <col min="13009" max="13010" width="17.5703125" style="47" customWidth="1"/>
    <col min="13011" max="13011" width="12.42578125" style="47" customWidth="1"/>
    <col min="13012" max="13012" width="17.5703125" style="47" customWidth="1"/>
    <col min="13013" max="13013" width="12.42578125" style="47" customWidth="1"/>
    <col min="13014" max="13014" width="15" style="47" customWidth="1"/>
    <col min="13015" max="13015" width="16.28515625" style="47" customWidth="1"/>
    <col min="13016" max="13017" width="17.5703125" style="47" customWidth="1"/>
    <col min="13018" max="13018" width="27.85546875" style="47" customWidth="1"/>
    <col min="13019" max="13019" width="13.7109375" style="47" customWidth="1"/>
    <col min="13020" max="13021" width="17.5703125" style="47" customWidth="1"/>
    <col min="13022" max="13022" width="15" style="47" customWidth="1"/>
    <col min="13023" max="13024" width="12.42578125" style="47" customWidth="1"/>
    <col min="13025" max="13026" width="17.5703125" style="47" customWidth="1"/>
    <col min="13027" max="13027" width="22.7109375" style="47" customWidth="1"/>
    <col min="13028" max="13028" width="15" style="47" customWidth="1"/>
    <col min="13029" max="13029" width="17.5703125" style="47" customWidth="1"/>
    <col min="13030" max="13030" width="12.42578125" style="47" customWidth="1"/>
    <col min="13031" max="13031" width="34.28515625" style="47" customWidth="1"/>
    <col min="13032" max="13032" width="27.85546875" style="47" customWidth="1"/>
    <col min="13033" max="13034" width="18.85546875" style="47" customWidth="1"/>
    <col min="13035" max="13035" width="12.42578125" style="47" customWidth="1"/>
    <col min="13036" max="13036" width="20.140625" style="47" customWidth="1"/>
    <col min="13037" max="13037" width="16.28515625" style="47" customWidth="1"/>
    <col min="13038" max="13038" width="17.5703125" style="47" customWidth="1"/>
    <col min="13039" max="13222" width="12.42578125" style="47" customWidth="1"/>
    <col min="13223" max="13223" width="20.140625" style="47" customWidth="1"/>
    <col min="13224" max="13225" width="18.85546875" style="47" customWidth="1"/>
    <col min="13226" max="13227" width="13.7109375" style="47" customWidth="1"/>
    <col min="13228" max="13228" width="9.85546875" style="47" customWidth="1"/>
    <col min="13229" max="13229" width="12.42578125" style="47" customWidth="1"/>
    <col min="13230" max="13230" width="20.140625" style="47" customWidth="1"/>
    <col min="13231" max="13231" width="15" style="47" customWidth="1"/>
    <col min="13232" max="13232" width="12.42578125" style="47" customWidth="1"/>
    <col min="13233" max="13234" width="15" style="47" customWidth="1"/>
    <col min="13235" max="13235" width="16.28515625" style="47" customWidth="1"/>
    <col min="13236" max="13236" width="24" style="47" customWidth="1"/>
    <col min="13237" max="13237" width="22.7109375" style="47" customWidth="1"/>
    <col min="13238" max="13238" width="18.85546875" style="47" customWidth="1"/>
    <col min="13239" max="13239" width="11.140625" style="47" customWidth="1"/>
    <col min="13240" max="13240" width="20.140625" style="47" customWidth="1"/>
    <col min="13241" max="13242" width="17.5703125" style="47" customWidth="1"/>
    <col min="13243" max="13244" width="8.5703125" style="47" customWidth="1"/>
    <col min="13245" max="13245" width="16.28515625" style="47" customWidth="1"/>
    <col min="13246" max="13246" width="25.28515625" style="47" customWidth="1"/>
    <col min="13247" max="13247" width="12.42578125" style="47" customWidth="1"/>
    <col min="13248" max="13248" width="15" style="47" customWidth="1"/>
    <col min="13249" max="13249" width="12.42578125" style="47" customWidth="1"/>
    <col min="13250" max="13250" width="6" style="47" customWidth="1"/>
    <col min="13251" max="13251" width="22.7109375" style="47" customWidth="1"/>
    <col min="13252" max="13252" width="31.7109375" style="47" customWidth="1"/>
    <col min="13253" max="13253" width="13.7109375" style="47" customWidth="1"/>
    <col min="13254" max="13254" width="16.28515625" style="47" customWidth="1"/>
    <col min="13255" max="13255" width="22.7109375" style="47" customWidth="1"/>
    <col min="13256" max="13256" width="21.42578125" style="47" customWidth="1"/>
    <col min="13257" max="13257" width="17.5703125" style="47" customWidth="1"/>
    <col min="13258" max="13258" width="16.28515625" style="47" customWidth="1"/>
    <col min="13259" max="13259" width="13.7109375" style="47" customWidth="1"/>
    <col min="13260" max="13260" width="8.5703125" style="47" customWidth="1"/>
    <col min="13261" max="13261" width="15" style="47" customWidth="1"/>
    <col min="13262" max="13262" width="17.5703125" style="47" customWidth="1"/>
    <col min="13263" max="13263" width="26.5703125" style="47" customWidth="1"/>
    <col min="13264" max="13264" width="25.28515625" style="47" customWidth="1"/>
    <col min="13265" max="13266" width="17.5703125" style="47" customWidth="1"/>
    <col min="13267" max="13267" width="12.42578125" style="47" customWidth="1"/>
    <col min="13268" max="13268" width="17.5703125" style="47" customWidth="1"/>
    <col min="13269" max="13269" width="12.42578125" style="47" customWidth="1"/>
    <col min="13270" max="13270" width="15" style="47" customWidth="1"/>
    <col min="13271" max="13271" width="16.28515625" style="47" customWidth="1"/>
    <col min="13272" max="13273" width="17.5703125" style="47" customWidth="1"/>
    <col min="13274" max="13274" width="27.85546875" style="47" customWidth="1"/>
    <col min="13275" max="13275" width="13.7109375" style="47" customWidth="1"/>
    <col min="13276" max="13277" width="17.5703125" style="47" customWidth="1"/>
    <col min="13278" max="13278" width="15" style="47" customWidth="1"/>
    <col min="13279" max="13280" width="12.42578125" style="47" customWidth="1"/>
    <col min="13281" max="13282" width="17.5703125" style="47" customWidth="1"/>
    <col min="13283" max="13283" width="22.7109375" style="47" customWidth="1"/>
    <col min="13284" max="13284" width="15" style="47" customWidth="1"/>
    <col min="13285" max="13285" width="17.5703125" style="47" customWidth="1"/>
    <col min="13286" max="13286" width="12.42578125" style="47" customWidth="1"/>
    <col min="13287" max="13287" width="34.28515625" style="47" customWidth="1"/>
    <col min="13288" max="13288" width="27.85546875" style="47" customWidth="1"/>
    <col min="13289" max="13290" width="18.85546875" style="47" customWidth="1"/>
    <col min="13291" max="13291" width="12.42578125" style="47" customWidth="1"/>
    <col min="13292" max="13292" width="20.140625" style="47" customWidth="1"/>
    <col min="13293" max="13293" width="16.28515625" style="47" customWidth="1"/>
    <col min="13294" max="13294" width="17.5703125" style="47" customWidth="1"/>
    <col min="13295" max="13478" width="12.42578125" style="47" customWidth="1"/>
    <col min="13479" max="13479" width="20.140625" style="47" customWidth="1"/>
    <col min="13480" max="13481" width="18.85546875" style="47" customWidth="1"/>
    <col min="13482" max="13483" width="13.7109375" style="47" customWidth="1"/>
    <col min="13484" max="13484" width="9.85546875" style="47" customWidth="1"/>
    <col min="13485" max="13485" width="12.42578125" style="47" customWidth="1"/>
    <col min="13486" max="13486" width="20.140625" style="47" customWidth="1"/>
    <col min="13487" max="13487" width="15" style="47" customWidth="1"/>
    <col min="13488" max="13488" width="12.42578125" style="47" customWidth="1"/>
    <col min="13489" max="13490" width="15" style="47" customWidth="1"/>
    <col min="13491" max="13491" width="16.28515625" style="47" customWidth="1"/>
    <col min="13492" max="13492" width="24" style="47" customWidth="1"/>
    <col min="13493" max="13493" width="22.7109375" style="47" customWidth="1"/>
    <col min="13494" max="13494" width="18.85546875" style="47" customWidth="1"/>
    <col min="13495" max="13495" width="11.140625" style="47" customWidth="1"/>
    <col min="13496" max="13496" width="20.140625" style="47" customWidth="1"/>
    <col min="13497" max="13498" width="17.5703125" style="47" customWidth="1"/>
    <col min="13499" max="13500" width="8.5703125" style="47" customWidth="1"/>
    <col min="13501" max="13501" width="16.28515625" style="47" customWidth="1"/>
    <col min="13502" max="13502" width="25.28515625" style="47" customWidth="1"/>
    <col min="13503" max="13503" width="12.42578125" style="47" customWidth="1"/>
    <col min="13504" max="13504" width="15" style="47" customWidth="1"/>
    <col min="13505" max="13505" width="12.42578125" style="47" customWidth="1"/>
    <col min="13506" max="13506" width="6" style="47" customWidth="1"/>
    <col min="13507" max="13507" width="22.7109375" style="47" customWidth="1"/>
    <col min="13508" max="13508" width="31.7109375" style="47" customWidth="1"/>
    <col min="13509" max="13509" width="13.7109375" style="47" customWidth="1"/>
    <col min="13510" max="13510" width="16.28515625" style="47" customWidth="1"/>
    <col min="13511" max="13511" width="22.7109375" style="47" customWidth="1"/>
    <col min="13512" max="13512" width="21.42578125" style="47" customWidth="1"/>
    <col min="13513" max="13513" width="17.5703125" style="47" customWidth="1"/>
    <col min="13514" max="13514" width="16.28515625" style="47" customWidth="1"/>
    <col min="13515" max="13515" width="13.7109375" style="47" customWidth="1"/>
    <col min="13516" max="13516" width="8.5703125" style="47" customWidth="1"/>
    <col min="13517" max="13517" width="15" style="47" customWidth="1"/>
    <col min="13518" max="13518" width="17.5703125" style="47" customWidth="1"/>
    <col min="13519" max="13519" width="26.5703125" style="47" customWidth="1"/>
    <col min="13520" max="13520" width="25.28515625" style="47" customWidth="1"/>
    <col min="13521" max="13522" width="17.5703125" style="47" customWidth="1"/>
    <col min="13523" max="13523" width="12.42578125" style="47" customWidth="1"/>
    <col min="13524" max="13524" width="17.5703125" style="47" customWidth="1"/>
    <col min="13525" max="13525" width="12.42578125" style="47" customWidth="1"/>
    <col min="13526" max="13526" width="15" style="47" customWidth="1"/>
    <col min="13527" max="13527" width="16.28515625" style="47" customWidth="1"/>
    <col min="13528" max="13529" width="17.5703125" style="47" customWidth="1"/>
    <col min="13530" max="13530" width="27.85546875" style="47" customWidth="1"/>
    <col min="13531" max="13531" width="13.7109375" style="47" customWidth="1"/>
    <col min="13532" max="13533" width="17.5703125" style="47" customWidth="1"/>
    <col min="13534" max="13534" width="15" style="47" customWidth="1"/>
    <col min="13535" max="13536" width="12.42578125" style="47" customWidth="1"/>
    <col min="13537" max="13538" width="17.5703125" style="47" customWidth="1"/>
    <col min="13539" max="13539" width="22.7109375" style="47" customWidth="1"/>
    <col min="13540" max="13540" width="15" style="47" customWidth="1"/>
    <col min="13541" max="13541" width="17.5703125" style="47" customWidth="1"/>
    <col min="13542" max="13542" width="12.42578125" style="47" customWidth="1"/>
    <col min="13543" max="13543" width="34.28515625" style="47" customWidth="1"/>
    <col min="13544" max="13544" width="27.85546875" style="47" customWidth="1"/>
    <col min="13545" max="13546" width="18.85546875" style="47" customWidth="1"/>
    <col min="13547" max="13547" width="12.42578125" style="47" customWidth="1"/>
    <col min="13548" max="13548" width="20.140625" style="47" customWidth="1"/>
    <col min="13549" max="13549" width="16.28515625" style="47" customWidth="1"/>
    <col min="13550" max="13550" width="17.5703125" style="47" customWidth="1"/>
    <col min="13551" max="13734" width="12.42578125" style="47" customWidth="1"/>
    <col min="13735" max="13735" width="20.140625" style="47" customWidth="1"/>
    <col min="13736" max="13737" width="18.85546875" style="47" customWidth="1"/>
    <col min="13738" max="13739" width="13.7109375" style="47" customWidth="1"/>
    <col min="13740" max="13740" width="9.85546875" style="47" customWidth="1"/>
    <col min="13741" max="13741" width="12.42578125" style="47" customWidth="1"/>
    <col min="13742" max="13742" width="20.140625" style="47" customWidth="1"/>
    <col min="13743" max="13743" width="15" style="47" customWidth="1"/>
    <col min="13744" max="13744" width="12.42578125" style="47" customWidth="1"/>
    <col min="13745" max="13746" width="15" style="47" customWidth="1"/>
    <col min="13747" max="13747" width="16.28515625" style="47" customWidth="1"/>
    <col min="13748" max="13748" width="24" style="47" customWidth="1"/>
    <col min="13749" max="13749" width="22.7109375" style="47" customWidth="1"/>
    <col min="13750" max="13750" width="18.85546875" style="47" customWidth="1"/>
    <col min="13751" max="13751" width="11.140625" style="47" customWidth="1"/>
    <col min="13752" max="13752" width="20.140625" style="47" customWidth="1"/>
    <col min="13753" max="13754" width="17.5703125" style="47" customWidth="1"/>
    <col min="13755" max="13756" width="8.5703125" style="47" customWidth="1"/>
    <col min="13757" max="13757" width="16.28515625" style="47" customWidth="1"/>
    <col min="13758" max="13758" width="25.28515625" style="47" customWidth="1"/>
    <col min="13759" max="13759" width="12.42578125" style="47" customWidth="1"/>
    <col min="13760" max="13760" width="15" style="47" customWidth="1"/>
    <col min="13761" max="13761" width="12.42578125" style="47" customWidth="1"/>
    <col min="13762" max="13762" width="6" style="47" customWidth="1"/>
    <col min="13763" max="13763" width="22.7109375" style="47" customWidth="1"/>
    <col min="13764" max="13764" width="31.7109375" style="47" customWidth="1"/>
    <col min="13765" max="13765" width="13.7109375" style="47" customWidth="1"/>
    <col min="13766" max="13766" width="16.28515625" style="47" customWidth="1"/>
    <col min="13767" max="13767" width="22.7109375" style="47" customWidth="1"/>
    <col min="13768" max="13768" width="21.42578125" style="47" customWidth="1"/>
    <col min="13769" max="13769" width="17.5703125" style="47" customWidth="1"/>
    <col min="13770" max="13770" width="16.28515625" style="47" customWidth="1"/>
    <col min="13771" max="13771" width="13.7109375" style="47" customWidth="1"/>
    <col min="13772" max="13772" width="8.5703125" style="47" customWidth="1"/>
    <col min="13773" max="13773" width="15" style="47" customWidth="1"/>
    <col min="13774" max="13774" width="17.5703125" style="47" customWidth="1"/>
    <col min="13775" max="13775" width="26.5703125" style="47" customWidth="1"/>
    <col min="13776" max="13776" width="25.28515625" style="47" customWidth="1"/>
    <col min="13777" max="13778" width="17.5703125" style="47" customWidth="1"/>
    <col min="13779" max="13779" width="12.42578125" style="47" customWidth="1"/>
    <col min="13780" max="13780" width="17.5703125" style="47" customWidth="1"/>
    <col min="13781" max="13781" width="12.42578125" style="47" customWidth="1"/>
    <col min="13782" max="13782" width="15" style="47" customWidth="1"/>
    <col min="13783" max="13783" width="16.28515625" style="47" customWidth="1"/>
    <col min="13784" max="13785" width="17.5703125" style="47" customWidth="1"/>
    <col min="13786" max="13786" width="27.85546875" style="47" customWidth="1"/>
    <col min="13787" max="13787" width="13.7109375" style="47" customWidth="1"/>
    <col min="13788" max="13789" width="17.5703125" style="47" customWidth="1"/>
    <col min="13790" max="13790" width="15" style="47" customWidth="1"/>
    <col min="13791" max="13792" width="12.42578125" style="47" customWidth="1"/>
    <col min="13793" max="13794" width="17.5703125" style="47" customWidth="1"/>
    <col min="13795" max="13795" width="22.7109375" style="47" customWidth="1"/>
    <col min="13796" max="13796" width="15" style="47" customWidth="1"/>
    <col min="13797" max="13797" width="17.5703125" style="47" customWidth="1"/>
    <col min="13798" max="13798" width="12.42578125" style="47" customWidth="1"/>
    <col min="13799" max="13799" width="34.28515625" style="47" customWidth="1"/>
    <col min="13800" max="13800" width="27.85546875" style="47" customWidth="1"/>
    <col min="13801" max="13802" width="18.85546875" style="47" customWidth="1"/>
    <col min="13803" max="13803" width="12.42578125" style="47" customWidth="1"/>
    <col min="13804" max="13804" width="20.140625" style="47" customWidth="1"/>
    <col min="13805" max="13805" width="16.28515625" style="47" customWidth="1"/>
    <col min="13806" max="13806" width="17.5703125" style="47" customWidth="1"/>
    <col min="13807" max="13990" width="12.42578125" style="47" customWidth="1"/>
    <col min="13991" max="13991" width="20.140625" style="47" customWidth="1"/>
    <col min="13992" max="13993" width="18.85546875" style="47" customWidth="1"/>
    <col min="13994" max="13995" width="13.7109375" style="47" customWidth="1"/>
    <col min="13996" max="13996" width="9.85546875" style="47" customWidth="1"/>
    <col min="13997" max="13997" width="12.42578125" style="47" customWidth="1"/>
    <col min="13998" max="13998" width="20.140625" style="47" customWidth="1"/>
    <col min="13999" max="13999" width="15" style="47" customWidth="1"/>
    <col min="14000" max="14000" width="12.42578125" style="47" customWidth="1"/>
    <col min="14001" max="14002" width="15" style="47" customWidth="1"/>
    <col min="14003" max="14003" width="16.28515625" style="47" customWidth="1"/>
    <col min="14004" max="14004" width="24" style="47" customWidth="1"/>
    <col min="14005" max="14005" width="22.7109375" style="47" customWidth="1"/>
    <col min="14006" max="14006" width="18.85546875" style="47" customWidth="1"/>
    <col min="14007" max="14007" width="11.140625" style="47" customWidth="1"/>
    <col min="14008" max="14008" width="20.140625" style="47" customWidth="1"/>
    <col min="14009" max="14010" width="17.5703125" style="47" customWidth="1"/>
    <col min="14011" max="14012" width="8.5703125" style="47" customWidth="1"/>
    <col min="14013" max="14013" width="16.28515625" style="47" customWidth="1"/>
    <col min="14014" max="14014" width="25.28515625" style="47" customWidth="1"/>
    <col min="14015" max="14015" width="12.42578125" style="47" customWidth="1"/>
    <col min="14016" max="14016" width="15" style="47" customWidth="1"/>
    <col min="14017" max="14017" width="12.42578125" style="47" customWidth="1"/>
    <col min="14018" max="14018" width="6" style="47" customWidth="1"/>
    <col min="14019" max="14019" width="22.7109375" style="47" customWidth="1"/>
    <col min="14020" max="14020" width="31.7109375" style="47" customWidth="1"/>
    <col min="14021" max="14021" width="13.7109375" style="47" customWidth="1"/>
    <col min="14022" max="14022" width="16.28515625" style="47" customWidth="1"/>
    <col min="14023" max="14023" width="22.7109375" style="47" customWidth="1"/>
    <col min="14024" max="14024" width="21.42578125" style="47" customWidth="1"/>
    <col min="14025" max="14025" width="17.5703125" style="47" customWidth="1"/>
    <col min="14026" max="14026" width="16.28515625" style="47" customWidth="1"/>
    <col min="14027" max="14027" width="13.7109375" style="47" customWidth="1"/>
    <col min="14028" max="14028" width="8.5703125" style="47" customWidth="1"/>
    <col min="14029" max="14029" width="15" style="47" customWidth="1"/>
    <col min="14030" max="14030" width="17.5703125" style="47" customWidth="1"/>
    <col min="14031" max="14031" width="26.5703125" style="47" customWidth="1"/>
    <col min="14032" max="14032" width="25.28515625" style="47" customWidth="1"/>
    <col min="14033" max="14034" width="17.5703125" style="47" customWidth="1"/>
    <col min="14035" max="14035" width="12.42578125" style="47" customWidth="1"/>
    <col min="14036" max="14036" width="17.5703125" style="47" customWidth="1"/>
    <col min="14037" max="14037" width="12.42578125" style="47" customWidth="1"/>
    <col min="14038" max="14038" width="15" style="47" customWidth="1"/>
    <col min="14039" max="14039" width="16.28515625" style="47" customWidth="1"/>
    <col min="14040" max="14041" width="17.5703125" style="47" customWidth="1"/>
    <col min="14042" max="14042" width="27.85546875" style="47" customWidth="1"/>
    <col min="14043" max="14043" width="13.7109375" style="47" customWidth="1"/>
    <col min="14044" max="14045" width="17.5703125" style="47" customWidth="1"/>
    <col min="14046" max="14046" width="15" style="47" customWidth="1"/>
    <col min="14047" max="14048" width="12.42578125" style="47" customWidth="1"/>
    <col min="14049" max="14050" width="17.5703125" style="47" customWidth="1"/>
    <col min="14051" max="14051" width="22.7109375" style="47" customWidth="1"/>
    <col min="14052" max="14052" width="15" style="47" customWidth="1"/>
    <col min="14053" max="14053" width="17.5703125" style="47" customWidth="1"/>
    <col min="14054" max="14054" width="12.42578125" style="47" customWidth="1"/>
    <col min="14055" max="14055" width="34.28515625" style="47" customWidth="1"/>
    <col min="14056" max="14056" width="27.85546875" style="47" customWidth="1"/>
    <col min="14057" max="14058" width="18.85546875" style="47" customWidth="1"/>
    <col min="14059" max="14059" width="12.42578125" style="47" customWidth="1"/>
    <col min="14060" max="14060" width="20.140625" style="47" customWidth="1"/>
    <col min="14061" max="14061" width="16.28515625" style="47" customWidth="1"/>
    <col min="14062" max="14062" width="17.5703125" style="47" customWidth="1"/>
    <col min="14063" max="14246" width="12.42578125" style="47" customWidth="1"/>
    <col min="14247" max="14247" width="20.140625" style="47" customWidth="1"/>
    <col min="14248" max="14249" width="18.85546875" style="47" customWidth="1"/>
    <col min="14250" max="14251" width="13.7109375" style="47" customWidth="1"/>
    <col min="14252" max="14252" width="9.85546875" style="47" customWidth="1"/>
    <col min="14253" max="14253" width="12.42578125" style="47" customWidth="1"/>
    <col min="14254" max="14254" width="20.140625" style="47" customWidth="1"/>
    <col min="14255" max="14255" width="15" style="47" customWidth="1"/>
    <col min="14256" max="14256" width="12.42578125" style="47" customWidth="1"/>
    <col min="14257" max="14258" width="15" style="47" customWidth="1"/>
    <col min="14259" max="14259" width="16.28515625" style="47" customWidth="1"/>
    <col min="14260" max="14260" width="24" style="47" customWidth="1"/>
    <col min="14261" max="14261" width="22.7109375" style="47" customWidth="1"/>
    <col min="14262" max="14262" width="18.85546875" style="47" customWidth="1"/>
    <col min="14263" max="14263" width="11.140625" style="47" customWidth="1"/>
    <col min="14264" max="14264" width="20.140625" style="47" customWidth="1"/>
    <col min="14265" max="14266" width="17.5703125" style="47" customWidth="1"/>
    <col min="14267" max="14268" width="8.5703125" style="47" customWidth="1"/>
    <col min="14269" max="14269" width="16.28515625" style="47" customWidth="1"/>
    <col min="14270" max="14270" width="25.28515625" style="47" customWidth="1"/>
    <col min="14271" max="14271" width="12.42578125" style="47" customWidth="1"/>
    <col min="14272" max="14272" width="15" style="47" customWidth="1"/>
    <col min="14273" max="14273" width="12.42578125" style="47" customWidth="1"/>
    <col min="14274" max="14274" width="6" style="47" customWidth="1"/>
    <col min="14275" max="14275" width="22.7109375" style="47" customWidth="1"/>
    <col min="14276" max="14276" width="31.7109375" style="47" customWidth="1"/>
    <col min="14277" max="14277" width="13.7109375" style="47" customWidth="1"/>
    <col min="14278" max="14278" width="16.28515625" style="47" customWidth="1"/>
    <col min="14279" max="14279" width="22.7109375" style="47" customWidth="1"/>
    <col min="14280" max="14280" width="21.42578125" style="47" customWidth="1"/>
    <col min="14281" max="14281" width="17.5703125" style="47" customWidth="1"/>
    <col min="14282" max="14282" width="16.28515625" style="47" customWidth="1"/>
    <col min="14283" max="14283" width="13.7109375" style="47" customWidth="1"/>
    <col min="14284" max="14284" width="8.5703125" style="47" customWidth="1"/>
    <col min="14285" max="14285" width="15" style="47" customWidth="1"/>
    <col min="14286" max="14286" width="17.5703125" style="47" customWidth="1"/>
    <col min="14287" max="14287" width="26.5703125" style="47" customWidth="1"/>
    <col min="14288" max="14288" width="25.28515625" style="47" customWidth="1"/>
    <col min="14289" max="14290" width="17.5703125" style="47" customWidth="1"/>
    <col min="14291" max="14291" width="12.42578125" style="47" customWidth="1"/>
    <col min="14292" max="14292" width="17.5703125" style="47" customWidth="1"/>
    <col min="14293" max="14293" width="12.42578125" style="47" customWidth="1"/>
    <col min="14294" max="14294" width="15" style="47" customWidth="1"/>
    <col min="14295" max="14295" width="16.28515625" style="47" customWidth="1"/>
    <col min="14296" max="14297" width="17.5703125" style="47" customWidth="1"/>
    <col min="14298" max="14298" width="27.85546875" style="47" customWidth="1"/>
    <col min="14299" max="14299" width="13.7109375" style="47" customWidth="1"/>
    <col min="14300" max="14301" width="17.5703125" style="47" customWidth="1"/>
    <col min="14302" max="14302" width="15" style="47" customWidth="1"/>
    <col min="14303" max="14304" width="12.42578125" style="47" customWidth="1"/>
    <col min="14305" max="14306" width="17.5703125" style="47" customWidth="1"/>
    <col min="14307" max="14307" width="22.7109375" style="47" customWidth="1"/>
    <col min="14308" max="14308" width="15" style="47" customWidth="1"/>
    <col min="14309" max="14309" width="17.5703125" style="47" customWidth="1"/>
    <col min="14310" max="14310" width="12.42578125" style="47" customWidth="1"/>
    <col min="14311" max="14311" width="34.28515625" style="47" customWidth="1"/>
    <col min="14312" max="14312" width="27.85546875" style="47" customWidth="1"/>
    <col min="14313" max="14314" width="18.85546875" style="47" customWidth="1"/>
    <col min="14315" max="14315" width="12.42578125" style="47" customWidth="1"/>
    <col min="14316" max="14316" width="20.140625" style="47" customWidth="1"/>
    <col min="14317" max="14317" width="16.28515625" style="47" customWidth="1"/>
    <col min="14318" max="14318" width="17.5703125" style="47" customWidth="1"/>
    <col min="14319" max="14502" width="12.42578125" style="47" customWidth="1"/>
    <col min="14503" max="14503" width="20.140625" style="47" customWidth="1"/>
    <col min="14504" max="14505" width="18.85546875" style="47" customWidth="1"/>
    <col min="14506" max="14507" width="13.7109375" style="47" customWidth="1"/>
    <col min="14508" max="14508" width="9.85546875" style="47" customWidth="1"/>
    <col min="14509" max="14509" width="12.42578125" style="47" customWidth="1"/>
    <col min="14510" max="14510" width="20.140625" style="47" customWidth="1"/>
    <col min="14511" max="14511" width="15" style="47" customWidth="1"/>
    <col min="14512" max="14512" width="12.42578125" style="47" customWidth="1"/>
    <col min="14513" max="14514" width="15" style="47" customWidth="1"/>
    <col min="14515" max="14515" width="16.28515625" style="47" customWidth="1"/>
    <col min="14516" max="14516" width="24" style="47" customWidth="1"/>
    <col min="14517" max="14517" width="22.7109375" style="47" customWidth="1"/>
    <col min="14518" max="14518" width="18.85546875" style="47" customWidth="1"/>
    <col min="14519" max="14519" width="11.140625" style="47" customWidth="1"/>
    <col min="14520" max="14520" width="20.140625" style="47" customWidth="1"/>
    <col min="14521" max="14522" width="17.5703125" style="47" customWidth="1"/>
    <col min="14523" max="14524" width="8.5703125" style="47" customWidth="1"/>
    <col min="14525" max="14525" width="16.28515625" style="47" customWidth="1"/>
    <col min="14526" max="14526" width="25.28515625" style="47" customWidth="1"/>
    <col min="14527" max="14527" width="12.42578125" style="47" customWidth="1"/>
    <col min="14528" max="14528" width="15" style="47" customWidth="1"/>
    <col min="14529" max="14529" width="12.42578125" style="47" customWidth="1"/>
    <col min="14530" max="14530" width="6" style="47" customWidth="1"/>
    <col min="14531" max="14531" width="22.7109375" style="47" customWidth="1"/>
    <col min="14532" max="14532" width="31.7109375" style="47" customWidth="1"/>
    <col min="14533" max="14533" width="13.7109375" style="47" customWidth="1"/>
    <col min="14534" max="14534" width="16.28515625" style="47" customWidth="1"/>
    <col min="14535" max="14535" width="22.7109375" style="47" customWidth="1"/>
    <col min="14536" max="14536" width="21.42578125" style="47" customWidth="1"/>
    <col min="14537" max="14537" width="17.5703125" style="47" customWidth="1"/>
    <col min="14538" max="14538" width="16.28515625" style="47" customWidth="1"/>
    <col min="14539" max="14539" width="13.7109375" style="47" customWidth="1"/>
    <col min="14540" max="14540" width="8.5703125" style="47" customWidth="1"/>
    <col min="14541" max="14541" width="15" style="47" customWidth="1"/>
    <col min="14542" max="14542" width="17.5703125" style="47" customWidth="1"/>
    <col min="14543" max="14543" width="26.5703125" style="47" customWidth="1"/>
    <col min="14544" max="14544" width="25.28515625" style="47" customWidth="1"/>
    <col min="14545" max="14546" width="17.5703125" style="47" customWidth="1"/>
    <col min="14547" max="14547" width="12.42578125" style="47" customWidth="1"/>
    <col min="14548" max="14548" width="17.5703125" style="47" customWidth="1"/>
    <col min="14549" max="14549" width="12.42578125" style="47" customWidth="1"/>
    <col min="14550" max="14550" width="15" style="47" customWidth="1"/>
    <col min="14551" max="14551" width="16.28515625" style="47" customWidth="1"/>
    <col min="14552" max="14553" width="17.5703125" style="47" customWidth="1"/>
    <col min="14554" max="14554" width="27.85546875" style="47" customWidth="1"/>
    <col min="14555" max="14555" width="13.7109375" style="47" customWidth="1"/>
    <col min="14556" max="14557" width="17.5703125" style="47" customWidth="1"/>
    <col min="14558" max="14558" width="15" style="47" customWidth="1"/>
    <col min="14559" max="14560" width="12.42578125" style="47" customWidth="1"/>
    <col min="14561" max="14562" width="17.5703125" style="47" customWidth="1"/>
    <col min="14563" max="14563" width="22.7109375" style="47" customWidth="1"/>
    <col min="14564" max="14564" width="15" style="47" customWidth="1"/>
    <col min="14565" max="14565" width="17.5703125" style="47" customWidth="1"/>
    <col min="14566" max="14566" width="12.42578125" style="47" customWidth="1"/>
    <col min="14567" max="14567" width="34.28515625" style="47" customWidth="1"/>
    <col min="14568" max="14568" width="27.85546875" style="47" customWidth="1"/>
    <col min="14569" max="14570" width="18.85546875" style="47" customWidth="1"/>
    <col min="14571" max="14571" width="12.42578125" style="47" customWidth="1"/>
    <col min="14572" max="14572" width="20.140625" style="47" customWidth="1"/>
    <col min="14573" max="14573" width="16.28515625" style="47" customWidth="1"/>
    <col min="14574" max="14574" width="17.5703125" style="47" customWidth="1"/>
    <col min="14575" max="14758" width="12.42578125" style="47" customWidth="1"/>
    <col min="14759" max="14759" width="20.140625" style="47" customWidth="1"/>
    <col min="14760" max="14761" width="18.85546875" style="47" customWidth="1"/>
    <col min="14762" max="14763" width="13.7109375" style="47" customWidth="1"/>
    <col min="14764" max="14764" width="9.85546875" style="47" customWidth="1"/>
    <col min="14765" max="14765" width="12.42578125" style="47" customWidth="1"/>
    <col min="14766" max="14766" width="20.140625" style="47" customWidth="1"/>
    <col min="14767" max="14767" width="15" style="47" customWidth="1"/>
    <col min="14768" max="14768" width="12.42578125" style="47" customWidth="1"/>
    <col min="14769" max="14770" width="15" style="47" customWidth="1"/>
    <col min="14771" max="14771" width="16.28515625" style="47" customWidth="1"/>
    <col min="14772" max="14772" width="24" style="47" customWidth="1"/>
    <col min="14773" max="14773" width="22.7109375" style="47" customWidth="1"/>
    <col min="14774" max="14774" width="18.85546875" style="47" customWidth="1"/>
    <col min="14775" max="14775" width="11.140625" style="47" customWidth="1"/>
    <col min="14776" max="14776" width="20.140625" style="47" customWidth="1"/>
    <col min="14777" max="14778" width="17.5703125" style="47" customWidth="1"/>
    <col min="14779" max="14780" width="8.5703125" style="47" customWidth="1"/>
    <col min="14781" max="14781" width="16.28515625" style="47" customWidth="1"/>
    <col min="14782" max="14782" width="25.28515625" style="47" customWidth="1"/>
    <col min="14783" max="14783" width="12.42578125" style="47" customWidth="1"/>
    <col min="14784" max="14784" width="15" style="47" customWidth="1"/>
    <col min="14785" max="14785" width="12.42578125" style="47" customWidth="1"/>
    <col min="14786" max="14786" width="6" style="47" customWidth="1"/>
    <col min="14787" max="14787" width="22.7109375" style="47" customWidth="1"/>
    <col min="14788" max="14788" width="31.7109375" style="47" customWidth="1"/>
    <col min="14789" max="14789" width="13.7109375" style="47" customWidth="1"/>
    <col min="14790" max="14790" width="16.28515625" style="47" customWidth="1"/>
    <col min="14791" max="14791" width="22.7109375" style="47" customWidth="1"/>
    <col min="14792" max="14792" width="21.42578125" style="47" customWidth="1"/>
    <col min="14793" max="14793" width="17.5703125" style="47" customWidth="1"/>
    <col min="14794" max="14794" width="16.28515625" style="47" customWidth="1"/>
    <col min="14795" max="14795" width="13.7109375" style="47" customWidth="1"/>
    <col min="14796" max="14796" width="8.5703125" style="47" customWidth="1"/>
    <col min="14797" max="14797" width="15" style="47" customWidth="1"/>
    <col min="14798" max="14798" width="17.5703125" style="47" customWidth="1"/>
    <col min="14799" max="14799" width="26.5703125" style="47" customWidth="1"/>
    <col min="14800" max="14800" width="25.28515625" style="47" customWidth="1"/>
    <col min="14801" max="14802" width="17.5703125" style="47" customWidth="1"/>
    <col min="14803" max="14803" width="12.42578125" style="47" customWidth="1"/>
    <col min="14804" max="14804" width="17.5703125" style="47" customWidth="1"/>
    <col min="14805" max="14805" width="12.42578125" style="47" customWidth="1"/>
    <col min="14806" max="14806" width="15" style="47" customWidth="1"/>
    <col min="14807" max="14807" width="16.28515625" style="47" customWidth="1"/>
    <col min="14808" max="14809" width="17.5703125" style="47" customWidth="1"/>
    <col min="14810" max="14810" width="27.85546875" style="47" customWidth="1"/>
    <col min="14811" max="14811" width="13.7109375" style="47" customWidth="1"/>
    <col min="14812" max="14813" width="17.5703125" style="47" customWidth="1"/>
    <col min="14814" max="14814" width="15" style="47" customWidth="1"/>
    <col min="14815" max="14816" width="12.42578125" style="47" customWidth="1"/>
    <col min="14817" max="14818" width="17.5703125" style="47" customWidth="1"/>
    <col min="14819" max="14819" width="22.7109375" style="47" customWidth="1"/>
    <col min="14820" max="14820" width="15" style="47" customWidth="1"/>
    <col min="14821" max="14821" width="17.5703125" style="47" customWidth="1"/>
    <col min="14822" max="14822" width="12.42578125" style="47" customWidth="1"/>
    <col min="14823" max="14823" width="34.28515625" style="47" customWidth="1"/>
    <col min="14824" max="14824" width="27.85546875" style="47" customWidth="1"/>
    <col min="14825" max="14826" width="18.85546875" style="47" customWidth="1"/>
    <col min="14827" max="14827" width="12.42578125" style="47" customWidth="1"/>
    <col min="14828" max="14828" width="20.140625" style="47" customWidth="1"/>
    <col min="14829" max="14829" width="16.28515625" style="47" customWidth="1"/>
    <col min="14830" max="14830" width="17.5703125" style="47" customWidth="1"/>
    <col min="14831" max="15014" width="12.42578125" style="47" customWidth="1"/>
    <col min="15015" max="15015" width="20.140625" style="47" customWidth="1"/>
    <col min="15016" max="15017" width="18.85546875" style="47" customWidth="1"/>
    <col min="15018" max="15019" width="13.7109375" style="47" customWidth="1"/>
    <col min="15020" max="15020" width="9.85546875" style="47" customWidth="1"/>
    <col min="15021" max="15021" width="12.42578125" style="47" customWidth="1"/>
    <col min="15022" max="15022" width="20.140625" style="47" customWidth="1"/>
    <col min="15023" max="15023" width="15" style="47" customWidth="1"/>
    <col min="15024" max="15024" width="12.42578125" style="47" customWidth="1"/>
    <col min="15025" max="15026" width="15" style="47" customWidth="1"/>
    <col min="15027" max="15027" width="16.28515625" style="47" customWidth="1"/>
    <col min="15028" max="15028" width="24" style="47" customWidth="1"/>
    <col min="15029" max="15029" width="22.7109375" style="47" customWidth="1"/>
    <col min="15030" max="15030" width="18.85546875" style="47" customWidth="1"/>
    <col min="15031" max="15031" width="11.140625" style="47" customWidth="1"/>
    <col min="15032" max="15032" width="20.140625" style="47" customWidth="1"/>
    <col min="15033" max="15034" width="17.5703125" style="47" customWidth="1"/>
    <col min="15035" max="15036" width="8.5703125" style="47" customWidth="1"/>
    <col min="15037" max="15037" width="16.28515625" style="47" customWidth="1"/>
    <col min="15038" max="15038" width="25.28515625" style="47" customWidth="1"/>
    <col min="15039" max="15039" width="12.42578125" style="47" customWidth="1"/>
    <col min="15040" max="15040" width="15" style="47" customWidth="1"/>
    <col min="15041" max="15041" width="12.42578125" style="47" customWidth="1"/>
    <col min="15042" max="15042" width="6" style="47" customWidth="1"/>
    <col min="15043" max="15043" width="22.7109375" style="47" customWidth="1"/>
    <col min="15044" max="15044" width="31.7109375" style="47" customWidth="1"/>
    <col min="15045" max="15045" width="13.7109375" style="47" customWidth="1"/>
    <col min="15046" max="15046" width="16.28515625" style="47" customWidth="1"/>
    <col min="15047" max="15047" width="22.7109375" style="47" customWidth="1"/>
    <col min="15048" max="15048" width="21.42578125" style="47" customWidth="1"/>
    <col min="15049" max="15049" width="17.5703125" style="47" customWidth="1"/>
    <col min="15050" max="15050" width="16.28515625" style="47" customWidth="1"/>
    <col min="15051" max="15051" width="13.7109375" style="47" customWidth="1"/>
    <col min="15052" max="15052" width="8.5703125" style="47" customWidth="1"/>
    <col min="15053" max="15053" width="15" style="47" customWidth="1"/>
    <col min="15054" max="15054" width="17.5703125" style="47" customWidth="1"/>
    <col min="15055" max="15055" width="26.5703125" style="47" customWidth="1"/>
    <col min="15056" max="15056" width="25.28515625" style="47" customWidth="1"/>
    <col min="15057" max="15058" width="17.5703125" style="47" customWidth="1"/>
    <col min="15059" max="15059" width="12.42578125" style="47" customWidth="1"/>
    <col min="15060" max="15060" width="17.5703125" style="47" customWidth="1"/>
    <col min="15061" max="15061" width="12.42578125" style="47" customWidth="1"/>
    <col min="15062" max="15062" width="15" style="47" customWidth="1"/>
    <col min="15063" max="15063" width="16.28515625" style="47" customWidth="1"/>
    <col min="15064" max="15065" width="17.5703125" style="47" customWidth="1"/>
    <col min="15066" max="15066" width="27.85546875" style="47" customWidth="1"/>
    <col min="15067" max="15067" width="13.7109375" style="47" customWidth="1"/>
    <col min="15068" max="15069" width="17.5703125" style="47" customWidth="1"/>
    <col min="15070" max="15070" width="15" style="47" customWidth="1"/>
    <col min="15071" max="15072" width="12.42578125" style="47" customWidth="1"/>
    <col min="15073" max="15074" width="17.5703125" style="47" customWidth="1"/>
    <col min="15075" max="15075" width="22.7109375" style="47" customWidth="1"/>
    <col min="15076" max="15076" width="15" style="47" customWidth="1"/>
    <col min="15077" max="15077" width="17.5703125" style="47" customWidth="1"/>
    <col min="15078" max="15078" width="12.42578125" style="47" customWidth="1"/>
    <col min="15079" max="15079" width="34.28515625" style="47" customWidth="1"/>
    <col min="15080" max="15080" width="27.85546875" style="47" customWidth="1"/>
    <col min="15081" max="15082" width="18.85546875" style="47" customWidth="1"/>
    <col min="15083" max="15083" width="12.42578125" style="47" customWidth="1"/>
    <col min="15084" max="15084" width="20.140625" style="47" customWidth="1"/>
    <col min="15085" max="15085" width="16.28515625" style="47" customWidth="1"/>
    <col min="15086" max="15086" width="17.5703125" style="47" customWidth="1"/>
    <col min="15087" max="15270" width="12.42578125" style="47" customWidth="1"/>
    <col min="15271" max="15271" width="20.140625" style="47" customWidth="1"/>
    <col min="15272" max="15273" width="18.85546875" style="47" customWidth="1"/>
    <col min="15274" max="15275" width="13.7109375" style="47" customWidth="1"/>
    <col min="15276" max="15276" width="9.85546875" style="47" customWidth="1"/>
    <col min="15277" max="15277" width="12.42578125" style="47" customWidth="1"/>
    <col min="15278" max="15278" width="20.140625" style="47" customWidth="1"/>
    <col min="15279" max="15279" width="15" style="47" customWidth="1"/>
    <col min="15280" max="15280" width="12.42578125" style="47" customWidth="1"/>
    <col min="15281" max="15282" width="15" style="47" customWidth="1"/>
    <col min="15283" max="15283" width="16.28515625" style="47" customWidth="1"/>
    <col min="15284" max="15284" width="24" style="47" customWidth="1"/>
    <col min="15285" max="15285" width="22.7109375" style="47" customWidth="1"/>
    <col min="15286" max="15286" width="18.85546875" style="47" customWidth="1"/>
    <col min="15287" max="15287" width="11.140625" style="47" customWidth="1"/>
    <col min="15288" max="15288" width="20.140625" style="47" customWidth="1"/>
    <col min="15289" max="15290" width="17.5703125" style="47" customWidth="1"/>
    <col min="15291" max="15292" width="8.5703125" style="47" customWidth="1"/>
    <col min="15293" max="15293" width="16.28515625" style="47" customWidth="1"/>
    <col min="15294" max="15294" width="25.28515625" style="47" customWidth="1"/>
    <col min="15295" max="15295" width="12.42578125" style="47" customWidth="1"/>
    <col min="15296" max="15296" width="15" style="47" customWidth="1"/>
    <col min="15297" max="15297" width="12.42578125" style="47" customWidth="1"/>
    <col min="15298" max="15298" width="6" style="47" customWidth="1"/>
    <col min="15299" max="15299" width="22.7109375" style="47" customWidth="1"/>
    <col min="15300" max="15300" width="31.7109375" style="47" customWidth="1"/>
    <col min="15301" max="15301" width="13.7109375" style="47" customWidth="1"/>
    <col min="15302" max="15302" width="16.28515625" style="47" customWidth="1"/>
    <col min="15303" max="15303" width="22.7109375" style="47" customWidth="1"/>
    <col min="15304" max="15304" width="21.42578125" style="47" customWidth="1"/>
    <col min="15305" max="15305" width="17.5703125" style="47" customWidth="1"/>
    <col min="15306" max="15306" width="16.28515625" style="47" customWidth="1"/>
    <col min="15307" max="15307" width="13.7109375" style="47" customWidth="1"/>
    <col min="15308" max="15308" width="8.5703125" style="47" customWidth="1"/>
    <col min="15309" max="15309" width="15" style="47" customWidth="1"/>
    <col min="15310" max="15310" width="17.5703125" style="47" customWidth="1"/>
    <col min="15311" max="15311" width="26.5703125" style="47" customWidth="1"/>
    <col min="15312" max="15312" width="25.28515625" style="47" customWidth="1"/>
    <col min="15313" max="15314" width="17.5703125" style="47" customWidth="1"/>
    <col min="15315" max="15315" width="12.42578125" style="47" customWidth="1"/>
    <col min="15316" max="15316" width="17.5703125" style="47" customWidth="1"/>
    <col min="15317" max="15317" width="12.42578125" style="47" customWidth="1"/>
    <col min="15318" max="15318" width="15" style="47" customWidth="1"/>
    <col min="15319" max="15319" width="16.28515625" style="47" customWidth="1"/>
    <col min="15320" max="15321" width="17.5703125" style="47" customWidth="1"/>
    <col min="15322" max="15322" width="27.85546875" style="47" customWidth="1"/>
    <col min="15323" max="15323" width="13.7109375" style="47" customWidth="1"/>
    <col min="15324" max="15325" width="17.5703125" style="47" customWidth="1"/>
    <col min="15326" max="15326" width="15" style="47" customWidth="1"/>
    <col min="15327" max="15328" width="12.42578125" style="47" customWidth="1"/>
    <col min="15329" max="15330" width="17.5703125" style="47" customWidth="1"/>
    <col min="15331" max="15331" width="22.7109375" style="47" customWidth="1"/>
    <col min="15332" max="15332" width="15" style="47" customWidth="1"/>
    <col min="15333" max="15333" width="17.5703125" style="47" customWidth="1"/>
    <col min="15334" max="15334" width="12.42578125" style="47" customWidth="1"/>
    <col min="15335" max="15335" width="34.28515625" style="47" customWidth="1"/>
    <col min="15336" max="15336" width="27.85546875" style="47" customWidth="1"/>
    <col min="15337" max="15338" width="18.85546875" style="47" customWidth="1"/>
    <col min="15339" max="15339" width="12.42578125" style="47" customWidth="1"/>
    <col min="15340" max="15340" width="20.140625" style="47" customWidth="1"/>
    <col min="15341" max="15341" width="16.28515625" style="47" customWidth="1"/>
    <col min="15342" max="15342" width="17.5703125" style="47" customWidth="1"/>
    <col min="15343" max="15526" width="12.42578125" style="47" customWidth="1"/>
    <col min="15527" max="15527" width="20.140625" style="47" customWidth="1"/>
    <col min="15528" max="15529" width="18.85546875" style="47" customWidth="1"/>
    <col min="15530" max="15531" width="13.7109375" style="47" customWidth="1"/>
    <col min="15532" max="15532" width="9.85546875" style="47" customWidth="1"/>
    <col min="15533" max="15533" width="12.42578125" style="47" customWidth="1"/>
    <col min="15534" max="15534" width="20.140625" style="47" customWidth="1"/>
    <col min="15535" max="15535" width="15" style="47" customWidth="1"/>
    <col min="15536" max="15536" width="12.42578125" style="47" customWidth="1"/>
    <col min="15537" max="15538" width="15" style="47" customWidth="1"/>
    <col min="15539" max="15539" width="16.28515625" style="47" customWidth="1"/>
    <col min="15540" max="15540" width="24" style="47" customWidth="1"/>
    <col min="15541" max="15541" width="22.7109375" style="47" customWidth="1"/>
    <col min="15542" max="15542" width="18.85546875" style="47" customWidth="1"/>
    <col min="15543" max="15543" width="11.140625" style="47" customWidth="1"/>
    <col min="15544" max="15544" width="20.140625" style="47" customWidth="1"/>
    <col min="15545" max="15546" width="17.5703125" style="47" customWidth="1"/>
    <col min="15547" max="15548" width="8.5703125" style="47" customWidth="1"/>
    <col min="15549" max="15549" width="16.28515625" style="47" customWidth="1"/>
    <col min="15550" max="15550" width="25.28515625" style="47" customWidth="1"/>
    <col min="15551" max="15551" width="12.42578125" style="47" customWidth="1"/>
    <col min="15552" max="15552" width="15" style="47" customWidth="1"/>
    <col min="15553" max="15553" width="12.42578125" style="47" customWidth="1"/>
    <col min="15554" max="15554" width="6" style="47" customWidth="1"/>
    <col min="15555" max="15555" width="22.7109375" style="47" customWidth="1"/>
    <col min="15556" max="15556" width="31.7109375" style="47" customWidth="1"/>
    <col min="15557" max="15557" width="13.7109375" style="47" customWidth="1"/>
    <col min="15558" max="15558" width="16.28515625" style="47" customWidth="1"/>
    <col min="15559" max="15559" width="22.7109375" style="47" customWidth="1"/>
    <col min="15560" max="15560" width="21.42578125" style="47" customWidth="1"/>
    <col min="15561" max="15561" width="17.5703125" style="47" customWidth="1"/>
    <col min="15562" max="15562" width="16.28515625" style="47" customWidth="1"/>
    <col min="15563" max="15563" width="13.7109375" style="47" customWidth="1"/>
    <col min="15564" max="15564" width="8.5703125" style="47" customWidth="1"/>
    <col min="15565" max="15565" width="15" style="47" customWidth="1"/>
    <col min="15566" max="15566" width="17.5703125" style="47" customWidth="1"/>
    <col min="15567" max="15567" width="26.5703125" style="47" customWidth="1"/>
    <col min="15568" max="15568" width="25.28515625" style="47" customWidth="1"/>
    <col min="15569" max="15570" width="17.5703125" style="47" customWidth="1"/>
    <col min="15571" max="15571" width="12.42578125" style="47" customWidth="1"/>
    <col min="15572" max="15572" width="17.5703125" style="47" customWidth="1"/>
    <col min="15573" max="15573" width="12.42578125" style="47" customWidth="1"/>
    <col min="15574" max="15574" width="15" style="47" customWidth="1"/>
    <col min="15575" max="15575" width="16.28515625" style="47" customWidth="1"/>
    <col min="15576" max="15577" width="17.5703125" style="47" customWidth="1"/>
    <col min="15578" max="15578" width="27.85546875" style="47" customWidth="1"/>
    <col min="15579" max="15579" width="13.7109375" style="47" customWidth="1"/>
    <col min="15580" max="15581" width="17.5703125" style="47" customWidth="1"/>
    <col min="15582" max="15582" width="15" style="47" customWidth="1"/>
    <col min="15583" max="15584" width="12.42578125" style="47" customWidth="1"/>
    <col min="15585" max="15586" width="17.5703125" style="47" customWidth="1"/>
    <col min="15587" max="15587" width="22.7109375" style="47" customWidth="1"/>
    <col min="15588" max="15588" width="15" style="47" customWidth="1"/>
    <col min="15589" max="15589" width="17.5703125" style="47" customWidth="1"/>
    <col min="15590" max="15590" width="12.42578125" style="47" customWidth="1"/>
    <col min="15591" max="15591" width="34.28515625" style="47" customWidth="1"/>
    <col min="15592" max="15592" width="27.85546875" style="47" customWidth="1"/>
    <col min="15593" max="15594" width="18.85546875" style="47" customWidth="1"/>
    <col min="15595" max="15595" width="12.42578125" style="47" customWidth="1"/>
    <col min="15596" max="15596" width="20.140625" style="47" customWidth="1"/>
    <col min="15597" max="15597" width="16.28515625" style="47" customWidth="1"/>
    <col min="15598" max="15598" width="17.5703125" style="47" customWidth="1"/>
    <col min="15599" max="15782" width="12.42578125" style="47" customWidth="1"/>
    <col min="15783" max="15783" width="20.140625" style="47" customWidth="1"/>
    <col min="15784" max="15785" width="18.85546875" style="47" customWidth="1"/>
    <col min="15786" max="15787" width="13.7109375" style="47" customWidth="1"/>
    <col min="15788" max="15788" width="9.85546875" style="47" customWidth="1"/>
    <col min="15789" max="15789" width="12.42578125" style="47" customWidth="1"/>
    <col min="15790" max="15790" width="20.140625" style="47" customWidth="1"/>
    <col min="15791" max="15791" width="15" style="47" customWidth="1"/>
    <col min="15792" max="15792" width="12.42578125" style="47" customWidth="1"/>
    <col min="15793" max="15794" width="15" style="47" customWidth="1"/>
    <col min="15795" max="15795" width="16.28515625" style="47" customWidth="1"/>
    <col min="15796" max="15796" width="24" style="47" customWidth="1"/>
    <col min="15797" max="15797" width="22.7109375" style="47" customWidth="1"/>
    <col min="15798" max="15798" width="18.85546875" style="47" customWidth="1"/>
    <col min="15799" max="15799" width="11.140625" style="47" customWidth="1"/>
    <col min="15800" max="15800" width="20.140625" style="47" customWidth="1"/>
    <col min="15801" max="15802" width="17.5703125" style="47" customWidth="1"/>
    <col min="15803" max="15804" width="8.5703125" style="47" customWidth="1"/>
    <col min="15805" max="15805" width="16.28515625" style="47" customWidth="1"/>
    <col min="15806" max="15806" width="25.28515625" style="47" customWidth="1"/>
    <col min="15807" max="15807" width="12.42578125" style="47" customWidth="1"/>
    <col min="15808" max="15808" width="15" style="47" customWidth="1"/>
    <col min="15809" max="15809" width="12.42578125" style="47" customWidth="1"/>
    <col min="15810" max="15810" width="6" style="47" customWidth="1"/>
    <col min="15811" max="15811" width="22.7109375" style="47" customWidth="1"/>
    <col min="15812" max="15812" width="31.7109375" style="47" customWidth="1"/>
    <col min="15813" max="15813" width="13.7109375" style="47" customWidth="1"/>
    <col min="15814" max="15814" width="16.28515625" style="47" customWidth="1"/>
    <col min="15815" max="15815" width="22.7109375" style="47" customWidth="1"/>
    <col min="15816" max="15816" width="21.42578125" style="47" customWidth="1"/>
    <col min="15817" max="15817" width="17.5703125" style="47" customWidth="1"/>
    <col min="15818" max="15818" width="16.28515625" style="47" customWidth="1"/>
    <col min="15819" max="15819" width="13.7109375" style="47" customWidth="1"/>
    <col min="15820" max="15820" width="8.5703125" style="47" customWidth="1"/>
    <col min="15821" max="15821" width="15" style="47" customWidth="1"/>
    <col min="15822" max="15822" width="17.5703125" style="47" customWidth="1"/>
    <col min="15823" max="15823" width="26.5703125" style="47" customWidth="1"/>
    <col min="15824" max="15824" width="25.28515625" style="47" customWidth="1"/>
    <col min="15825" max="15826" width="17.5703125" style="47" customWidth="1"/>
    <col min="15827" max="15827" width="12.42578125" style="47" customWidth="1"/>
    <col min="15828" max="15828" width="17.5703125" style="47" customWidth="1"/>
    <col min="15829" max="15829" width="12.42578125" style="47" customWidth="1"/>
    <col min="15830" max="15830" width="15" style="47" customWidth="1"/>
    <col min="15831" max="15831" width="16.28515625" style="47" customWidth="1"/>
    <col min="15832" max="15833" width="17.5703125" style="47" customWidth="1"/>
    <col min="15834" max="15834" width="27.85546875" style="47" customWidth="1"/>
    <col min="15835" max="15835" width="13.7109375" style="47" customWidth="1"/>
    <col min="15836" max="15837" width="17.5703125" style="47" customWidth="1"/>
    <col min="15838" max="15838" width="15" style="47" customWidth="1"/>
    <col min="15839" max="15840" width="12.42578125" style="47" customWidth="1"/>
    <col min="15841" max="15842" width="17.5703125" style="47" customWidth="1"/>
    <col min="15843" max="15843" width="22.7109375" style="47" customWidth="1"/>
    <col min="15844" max="15844" width="15" style="47" customWidth="1"/>
    <col min="15845" max="15845" width="17.5703125" style="47" customWidth="1"/>
    <col min="15846" max="15846" width="12.42578125" style="47" customWidth="1"/>
    <col min="15847" max="15847" width="34.28515625" style="47" customWidth="1"/>
    <col min="15848" max="15848" width="27.85546875" style="47" customWidth="1"/>
    <col min="15849" max="15850" width="18.85546875" style="47" customWidth="1"/>
    <col min="15851" max="15851" width="12.42578125" style="47" customWidth="1"/>
    <col min="15852" max="15852" width="20.140625" style="47" customWidth="1"/>
    <col min="15853" max="15853" width="16.28515625" style="47" customWidth="1"/>
    <col min="15854" max="15854" width="17.5703125" style="47" customWidth="1"/>
    <col min="15855" max="16038" width="12.42578125" style="47" customWidth="1"/>
    <col min="16039" max="16039" width="20.140625" style="47" customWidth="1"/>
    <col min="16040" max="16041" width="18.85546875" style="47" customWidth="1"/>
    <col min="16042" max="16043" width="13.7109375" style="47" customWidth="1"/>
    <col min="16044" max="16044" width="9.85546875" style="47" customWidth="1"/>
    <col min="16045" max="16045" width="12.42578125" style="47" customWidth="1"/>
    <col min="16046" max="16046" width="20.140625" style="47" customWidth="1"/>
    <col min="16047" max="16047" width="15" style="47" customWidth="1"/>
    <col min="16048" max="16048" width="12.42578125" style="47" customWidth="1"/>
    <col min="16049" max="16050" width="15" style="47" customWidth="1"/>
    <col min="16051" max="16051" width="16.28515625" style="47" customWidth="1"/>
    <col min="16052" max="16052" width="24" style="47" customWidth="1"/>
    <col min="16053" max="16053" width="22.7109375" style="47" customWidth="1"/>
    <col min="16054" max="16054" width="18.85546875" style="47" customWidth="1"/>
    <col min="16055" max="16055" width="11.140625" style="47" customWidth="1"/>
    <col min="16056" max="16056" width="20.140625" style="47" customWidth="1"/>
    <col min="16057" max="16058" width="17.5703125" style="47" customWidth="1"/>
    <col min="16059" max="16060" width="8.5703125" style="47" customWidth="1"/>
    <col min="16061" max="16061" width="16.28515625" style="47" customWidth="1"/>
    <col min="16062" max="16062" width="25.28515625" style="47" customWidth="1"/>
    <col min="16063" max="16063" width="12.42578125" style="47" customWidth="1"/>
    <col min="16064" max="16064" width="15" style="47" customWidth="1"/>
    <col min="16065" max="16065" width="12.42578125" style="47" customWidth="1"/>
    <col min="16066" max="16066" width="6" style="47" customWidth="1"/>
    <col min="16067" max="16067" width="22.7109375" style="47" customWidth="1"/>
    <col min="16068" max="16068" width="31.7109375" style="47" customWidth="1"/>
    <col min="16069" max="16069" width="13.7109375" style="47" customWidth="1"/>
    <col min="16070" max="16070" width="16.28515625" style="47" customWidth="1"/>
    <col min="16071" max="16071" width="22.7109375" style="47" customWidth="1"/>
    <col min="16072" max="16072" width="21.42578125" style="47" customWidth="1"/>
    <col min="16073" max="16073" width="17.5703125" style="47" customWidth="1"/>
    <col min="16074" max="16074" width="16.28515625" style="47" customWidth="1"/>
    <col min="16075" max="16075" width="13.7109375" style="47" customWidth="1"/>
    <col min="16076" max="16076" width="8.5703125" style="47" customWidth="1"/>
    <col min="16077" max="16077" width="15" style="47" customWidth="1"/>
    <col min="16078" max="16078" width="17.5703125" style="47" customWidth="1"/>
    <col min="16079" max="16079" width="26.5703125" style="47" customWidth="1"/>
    <col min="16080" max="16080" width="25.28515625" style="47" customWidth="1"/>
    <col min="16081" max="16082" width="17.5703125" style="47" customWidth="1"/>
    <col min="16083" max="16083" width="12.42578125" style="47" customWidth="1"/>
    <col min="16084" max="16084" width="17.5703125" style="47" customWidth="1"/>
    <col min="16085" max="16085" width="12.42578125" style="47" customWidth="1"/>
    <col min="16086" max="16086" width="15" style="47" customWidth="1"/>
    <col min="16087" max="16087" width="16.28515625" style="47" customWidth="1"/>
    <col min="16088" max="16089" width="17.5703125" style="47" customWidth="1"/>
    <col min="16090" max="16090" width="27.85546875" style="47" customWidth="1"/>
    <col min="16091" max="16091" width="13.7109375" style="47" customWidth="1"/>
    <col min="16092" max="16093" width="17.5703125" style="47" customWidth="1"/>
    <col min="16094" max="16094" width="15" style="47" customWidth="1"/>
    <col min="16095" max="16096" width="12.42578125" style="47" customWidth="1"/>
    <col min="16097" max="16098" width="17.5703125" style="47" customWidth="1"/>
    <col min="16099" max="16099" width="22.7109375" style="47" customWidth="1"/>
    <col min="16100" max="16100" width="15" style="47" customWidth="1"/>
    <col min="16101" max="16101" width="17.5703125" style="47" customWidth="1"/>
    <col min="16102" max="16102" width="12.42578125" style="47" customWidth="1"/>
    <col min="16103" max="16103" width="34.28515625" style="47" customWidth="1"/>
    <col min="16104" max="16104" width="27.85546875" style="47" customWidth="1"/>
    <col min="16105" max="16106" width="18.85546875" style="47" customWidth="1"/>
    <col min="16107" max="16107" width="12.42578125" style="47" customWidth="1"/>
    <col min="16108" max="16108" width="20.140625" style="47" customWidth="1"/>
    <col min="16109" max="16109" width="16.28515625" style="47" customWidth="1"/>
    <col min="16110" max="16110" width="17.5703125" style="47" customWidth="1"/>
    <col min="16111" max="16384" width="12.42578125" style="47" customWidth="1"/>
  </cols>
  <sheetData>
    <row r="1" spans="1:166" s="62" customFormat="1" ht="14.25" x14ac:dyDescent="0.2">
      <c r="A1" s="97"/>
      <c r="B1" s="98">
        <f ca="1">WORKDAY(TODAY(),1,$AC$118:$AC$502)</f>
        <v>45546</v>
      </c>
      <c r="C1" s="53"/>
      <c r="D1" s="53"/>
      <c r="E1" s="54"/>
      <c r="F1" s="55"/>
      <c r="G1" s="55"/>
      <c r="H1" s="55"/>
      <c r="I1" s="53"/>
      <c r="J1" s="56"/>
      <c r="K1" s="57"/>
      <c r="L1" s="53"/>
      <c r="M1" s="53"/>
      <c r="N1" s="53"/>
      <c r="O1" s="53"/>
      <c r="P1" s="53"/>
      <c r="Q1" s="53"/>
      <c r="R1" s="58"/>
      <c r="S1" s="52"/>
      <c r="T1" s="53"/>
      <c r="U1" s="53"/>
      <c r="V1" s="53"/>
      <c r="W1" s="53"/>
      <c r="X1" s="53"/>
      <c r="Y1" s="59"/>
      <c r="Z1" s="53"/>
      <c r="AA1" s="59"/>
      <c r="AB1" s="53"/>
      <c r="AC1" s="185" t="s">
        <v>0</v>
      </c>
      <c r="AD1" s="186"/>
      <c r="AE1" s="187"/>
      <c r="AF1" s="187"/>
      <c r="AG1" s="185" t="s">
        <v>1</v>
      </c>
      <c r="AH1" s="187"/>
      <c r="AI1" s="187"/>
      <c r="AJ1" s="187"/>
      <c r="AK1" s="187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9"/>
      <c r="BR1" s="53"/>
      <c r="BS1" s="53"/>
      <c r="BT1" s="53"/>
      <c r="BU1" s="53"/>
      <c r="BV1" s="53"/>
      <c r="BW1" s="53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</row>
    <row r="2" spans="1:166" s="81" customFormat="1" ht="21" customHeight="1" x14ac:dyDescent="0.2">
      <c r="A2" s="94"/>
      <c r="B2" s="99" t="s">
        <v>2</v>
      </c>
      <c r="C2" s="64"/>
      <c r="D2" s="65"/>
      <c r="E2" s="66"/>
      <c r="F2" s="67"/>
      <c r="G2" s="67"/>
      <c r="H2" s="67"/>
      <c r="I2" s="67"/>
      <c r="J2" s="68"/>
      <c r="K2" s="69"/>
      <c r="L2" s="70"/>
      <c r="M2" s="67"/>
      <c r="N2" s="67"/>
      <c r="O2" s="67"/>
      <c r="P2" s="71"/>
      <c r="Q2" s="67"/>
      <c r="R2" s="72"/>
      <c r="S2" s="73"/>
      <c r="T2" s="72"/>
      <c r="U2" s="67"/>
      <c r="V2" s="67"/>
      <c r="W2" s="67"/>
      <c r="X2" s="73"/>
      <c r="Y2" s="74"/>
      <c r="Z2" s="67"/>
      <c r="AA2" s="74"/>
      <c r="AB2" s="67"/>
      <c r="AC2" s="67"/>
      <c r="AD2" s="63"/>
      <c r="AE2" s="70"/>
      <c r="AF2" s="70"/>
      <c r="AG2" s="70"/>
      <c r="AH2" s="75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8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7"/>
      <c r="BR2" s="79"/>
      <c r="BS2" s="79"/>
      <c r="BT2" s="78"/>
      <c r="BU2" s="70"/>
      <c r="BV2" s="70"/>
      <c r="BW2" s="7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</row>
    <row r="3" spans="1:166" s="81" customFormat="1" ht="14.25" x14ac:dyDescent="0.2">
      <c r="A3" s="101"/>
      <c r="B3" s="102" t="s">
        <v>3</v>
      </c>
      <c r="C3" s="103"/>
      <c r="D3" s="188">
        <v>4</v>
      </c>
      <c r="E3" s="189">
        <f>D3+1</f>
        <v>5</v>
      </c>
      <c r="F3" s="189">
        <f t="shared" ref="F3:Z3" si="0">E3+1</f>
        <v>6</v>
      </c>
      <c r="G3" s="189">
        <f t="shared" si="0"/>
        <v>7</v>
      </c>
      <c r="H3" s="189">
        <f t="shared" si="0"/>
        <v>8</v>
      </c>
      <c r="I3" s="189">
        <f t="shared" si="0"/>
        <v>9</v>
      </c>
      <c r="J3" s="189">
        <f t="shared" si="0"/>
        <v>10</v>
      </c>
      <c r="K3" s="189">
        <f t="shared" si="0"/>
        <v>11</v>
      </c>
      <c r="L3" s="189">
        <f t="shared" si="0"/>
        <v>12</v>
      </c>
      <c r="M3" s="189">
        <f t="shared" si="0"/>
        <v>13</v>
      </c>
      <c r="N3" s="189">
        <f t="shared" si="0"/>
        <v>14</v>
      </c>
      <c r="O3" s="189">
        <f t="shared" si="0"/>
        <v>15</v>
      </c>
      <c r="P3" s="189">
        <f t="shared" si="0"/>
        <v>16</v>
      </c>
      <c r="Q3" s="189">
        <f t="shared" si="0"/>
        <v>17</v>
      </c>
      <c r="R3" s="189">
        <f t="shared" si="0"/>
        <v>18</v>
      </c>
      <c r="S3" s="189">
        <f t="shared" si="0"/>
        <v>19</v>
      </c>
      <c r="T3" s="189">
        <f t="shared" si="0"/>
        <v>20</v>
      </c>
      <c r="U3" s="189">
        <f t="shared" si="0"/>
        <v>21</v>
      </c>
      <c r="V3" s="189">
        <f t="shared" si="0"/>
        <v>22</v>
      </c>
      <c r="W3" s="189">
        <f t="shared" si="0"/>
        <v>23</v>
      </c>
      <c r="X3" s="189">
        <f t="shared" si="0"/>
        <v>24</v>
      </c>
      <c r="Y3" s="189">
        <f t="shared" si="0"/>
        <v>25</v>
      </c>
      <c r="Z3" s="189">
        <f t="shared" si="0"/>
        <v>26</v>
      </c>
      <c r="AA3" s="77"/>
      <c r="AB3" s="70"/>
      <c r="AC3" s="76"/>
      <c r="AD3" s="63"/>
      <c r="AE3" s="70"/>
      <c r="AF3" s="70"/>
      <c r="AG3" s="70"/>
      <c r="AH3" s="75"/>
      <c r="AI3" s="70"/>
      <c r="AJ3" s="70"/>
      <c r="AK3" s="70"/>
      <c r="AL3" s="70"/>
      <c r="AM3" s="70"/>
      <c r="AN3" s="70"/>
      <c r="AO3" s="70"/>
      <c r="AP3" s="79"/>
      <c r="AQ3" s="79"/>
      <c r="AR3" s="79"/>
      <c r="AS3" s="83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2"/>
      <c r="BI3" s="70"/>
      <c r="BJ3" s="70"/>
      <c r="BK3" s="70"/>
      <c r="BL3" s="70"/>
      <c r="BM3" s="70"/>
      <c r="BN3" s="70"/>
      <c r="BO3" s="70"/>
      <c r="BP3" s="70"/>
      <c r="BQ3" s="77"/>
      <c r="BR3" s="70"/>
      <c r="BS3" s="70"/>
      <c r="BT3" s="78"/>
      <c r="BU3" s="70"/>
      <c r="BV3" s="70"/>
      <c r="BW3" s="7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</row>
    <row r="4" spans="1:166" s="81" customFormat="1" ht="15" customHeight="1" x14ac:dyDescent="0.2">
      <c r="A4" s="104"/>
      <c r="B4" s="105" t="s">
        <v>73</v>
      </c>
      <c r="C4" s="105" t="s">
        <v>74</v>
      </c>
      <c r="D4" s="105" t="s">
        <v>75</v>
      </c>
      <c r="E4" s="105" t="s">
        <v>76</v>
      </c>
      <c r="F4" s="105" t="s">
        <v>77</v>
      </c>
      <c r="G4" s="105" t="s">
        <v>78</v>
      </c>
      <c r="H4" s="105" t="s">
        <v>79</v>
      </c>
      <c r="I4" s="105" t="s">
        <v>80</v>
      </c>
      <c r="J4" s="105" t="s">
        <v>81</v>
      </c>
      <c r="K4" s="105" t="s">
        <v>82</v>
      </c>
      <c r="L4" s="105" t="s">
        <v>83</v>
      </c>
      <c r="M4" s="105" t="s">
        <v>84</v>
      </c>
      <c r="N4" s="105" t="s">
        <v>85</v>
      </c>
      <c r="O4" s="105" t="s">
        <v>86</v>
      </c>
      <c r="P4" s="105" t="s">
        <v>87</v>
      </c>
      <c r="Q4" s="105" t="s">
        <v>88</v>
      </c>
      <c r="R4" s="105" t="s">
        <v>89</v>
      </c>
      <c r="S4" s="105" t="s">
        <v>90</v>
      </c>
      <c r="T4" s="105" t="s">
        <v>91</v>
      </c>
      <c r="U4" s="105" t="s">
        <v>92</v>
      </c>
      <c r="V4" s="105" t="s">
        <v>93</v>
      </c>
      <c r="W4" s="105" t="s">
        <v>94</v>
      </c>
      <c r="X4" s="105" t="s">
        <v>95</v>
      </c>
      <c r="Y4" s="105" t="s">
        <v>96</v>
      </c>
      <c r="Z4" s="106" t="s">
        <v>97</v>
      </c>
      <c r="AA4" s="100"/>
      <c r="AB4" s="88"/>
      <c r="AC4" s="88"/>
      <c r="AD4" s="154"/>
      <c r="AE4" s="88"/>
      <c r="AF4" s="88"/>
      <c r="AG4" s="88"/>
      <c r="AH4" s="88"/>
      <c r="AI4" s="88"/>
      <c r="AJ4" s="88"/>
      <c r="AK4" s="8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85"/>
      <c r="BR4" s="78"/>
      <c r="BS4" s="78"/>
      <c r="BT4" s="78"/>
      <c r="BU4" s="78"/>
      <c r="BV4" s="78"/>
      <c r="BW4" s="78"/>
      <c r="BX4" s="86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</row>
    <row r="5" spans="1:166" s="81" customFormat="1" x14ac:dyDescent="0.2">
      <c r="A5" s="107" t="str">
        <f>IF(A4="Sim",VLOOKUP($B$1,$A$10:$Z$2567,24),"")</f>
        <v/>
      </c>
      <c r="B5" s="108" t="s">
        <v>5</v>
      </c>
      <c r="C5" s="109" t="s">
        <v>6</v>
      </c>
      <c r="D5" s="110" t="s">
        <v>7</v>
      </c>
      <c r="E5" s="110" t="s">
        <v>7</v>
      </c>
      <c r="F5" s="111" t="s">
        <v>7</v>
      </c>
      <c r="G5" s="111" t="s">
        <v>7</v>
      </c>
      <c r="H5" s="112" t="s">
        <v>8</v>
      </c>
      <c r="I5" s="112" t="s">
        <v>8</v>
      </c>
      <c r="J5" s="111" t="s">
        <v>7</v>
      </c>
      <c r="K5" s="111" t="s">
        <v>7</v>
      </c>
      <c r="L5" s="111" t="s">
        <v>7</v>
      </c>
      <c r="M5" s="111" t="s">
        <v>7</v>
      </c>
      <c r="N5" s="111" t="s">
        <v>7</v>
      </c>
      <c r="O5" s="111" t="s">
        <v>7</v>
      </c>
      <c r="P5" s="109" t="s">
        <v>6</v>
      </c>
      <c r="Q5" s="113" t="s">
        <v>9</v>
      </c>
      <c r="R5" s="112" t="s">
        <v>6</v>
      </c>
      <c r="S5" s="108" t="s">
        <v>6</v>
      </c>
      <c r="T5" s="114" t="s">
        <v>10</v>
      </c>
      <c r="U5" s="115" t="s">
        <v>10</v>
      </c>
      <c r="V5" s="115" t="s">
        <v>10</v>
      </c>
      <c r="W5" s="115" t="s">
        <v>10</v>
      </c>
      <c r="X5" s="108" t="s">
        <v>6</v>
      </c>
      <c r="Y5" s="116" t="s">
        <v>11</v>
      </c>
      <c r="Z5" s="111" t="s">
        <v>11</v>
      </c>
      <c r="AA5" s="148"/>
      <c r="AB5" s="111"/>
      <c r="AC5" s="121"/>
      <c r="AD5" s="170"/>
      <c r="AE5" s="111"/>
      <c r="AF5" s="111"/>
      <c r="AG5" s="111"/>
      <c r="AH5" s="112"/>
      <c r="AI5" s="111"/>
      <c r="AJ5" s="111"/>
      <c r="AK5" s="111"/>
      <c r="AL5" s="150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85"/>
      <c r="BR5" s="78"/>
      <c r="BS5" s="78"/>
      <c r="BT5" s="78"/>
      <c r="BU5" s="78"/>
      <c r="BV5" s="78"/>
      <c r="BW5" s="7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</row>
    <row r="6" spans="1:166" s="81" customFormat="1" x14ac:dyDescent="0.2">
      <c r="A6" s="107" t="str">
        <f>IF(A4="Sim",VLOOKUP($B$1,$A$10:$Z$2567,19),"")</f>
        <v/>
      </c>
      <c r="B6" s="108" t="s">
        <v>72</v>
      </c>
      <c r="C6" s="109" t="s">
        <v>12</v>
      </c>
      <c r="D6" s="110" t="s">
        <v>13</v>
      </c>
      <c r="E6" s="110" t="s">
        <v>13</v>
      </c>
      <c r="F6" s="117" t="s">
        <v>14</v>
      </c>
      <c r="G6" s="118" t="s">
        <v>15</v>
      </c>
      <c r="H6" s="112" t="s">
        <v>16</v>
      </c>
      <c r="I6" s="112" t="s">
        <v>16</v>
      </c>
      <c r="J6" s="111" t="s">
        <v>17</v>
      </c>
      <c r="K6" s="111" t="s">
        <v>17</v>
      </c>
      <c r="L6" s="111" t="s">
        <v>18</v>
      </c>
      <c r="M6" s="119" t="s">
        <v>18</v>
      </c>
      <c r="N6" s="119" t="s">
        <v>18</v>
      </c>
      <c r="O6" s="109" t="s">
        <v>18</v>
      </c>
      <c r="P6" s="109" t="s">
        <v>12</v>
      </c>
      <c r="Q6" s="113" t="s">
        <v>19</v>
      </c>
      <c r="R6" s="112" t="s">
        <v>20</v>
      </c>
      <c r="S6" s="108" t="s">
        <v>20</v>
      </c>
      <c r="T6" s="112" t="s">
        <v>21</v>
      </c>
      <c r="U6" s="111" t="s">
        <v>22</v>
      </c>
      <c r="V6" s="111" t="s">
        <v>23</v>
      </c>
      <c r="W6" s="111" t="s">
        <v>18</v>
      </c>
      <c r="X6" s="108" t="s">
        <v>10</v>
      </c>
      <c r="Y6" s="116" t="s">
        <v>24</v>
      </c>
      <c r="Z6" s="111" t="s">
        <v>24</v>
      </c>
      <c r="AA6" s="148"/>
      <c r="AB6" s="111"/>
      <c r="AC6" s="121"/>
      <c r="AD6" s="170"/>
      <c r="AE6" s="111"/>
      <c r="AF6" s="111"/>
      <c r="AG6" s="111"/>
      <c r="AH6" s="112"/>
      <c r="AI6" s="111"/>
      <c r="AJ6" s="111"/>
      <c r="AK6" s="111"/>
      <c r="AL6" s="150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85"/>
      <c r="BR6" s="78"/>
      <c r="BS6" s="78"/>
      <c r="BT6" s="78"/>
      <c r="BU6" s="78"/>
      <c r="BV6" s="78"/>
      <c r="BW6" s="7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</row>
    <row r="7" spans="1:166" s="81" customFormat="1" x14ac:dyDescent="0.2">
      <c r="A7" s="120"/>
      <c r="B7" s="108" t="s">
        <v>25</v>
      </c>
      <c r="C7" s="109"/>
      <c r="D7" s="110" t="s">
        <v>26</v>
      </c>
      <c r="E7" s="110" t="s">
        <v>26</v>
      </c>
      <c r="F7" s="121" t="s">
        <v>27</v>
      </c>
      <c r="G7" s="118" t="s">
        <v>28</v>
      </c>
      <c r="H7" s="112" t="s">
        <v>29</v>
      </c>
      <c r="I7" s="112" t="s">
        <v>29</v>
      </c>
      <c r="J7" s="111" t="s">
        <v>30</v>
      </c>
      <c r="K7" s="111" t="s">
        <v>31</v>
      </c>
      <c r="L7" s="111" t="s">
        <v>32</v>
      </c>
      <c r="M7" s="119" t="s">
        <v>33</v>
      </c>
      <c r="N7" s="111" t="s">
        <v>32</v>
      </c>
      <c r="O7" s="109" t="s">
        <v>32</v>
      </c>
      <c r="P7" s="109" t="s">
        <v>34</v>
      </c>
      <c r="Q7" s="113"/>
      <c r="R7" s="112"/>
      <c r="S7" s="108" t="s">
        <v>34</v>
      </c>
      <c r="T7" s="112" t="s">
        <v>35</v>
      </c>
      <c r="U7" s="111" t="s">
        <v>36</v>
      </c>
      <c r="V7" s="111" t="s">
        <v>22</v>
      </c>
      <c r="W7" s="111" t="s">
        <v>37</v>
      </c>
      <c r="X7" s="108"/>
      <c r="Y7" s="116" t="s">
        <v>38</v>
      </c>
      <c r="Z7" s="111" t="s">
        <v>4</v>
      </c>
      <c r="AA7" s="148"/>
      <c r="AB7" s="111"/>
      <c r="AC7" s="121"/>
      <c r="AD7" s="170">
        <v>1</v>
      </c>
      <c r="AE7" s="111">
        <v>2</v>
      </c>
      <c r="AF7" s="111">
        <v>3</v>
      </c>
      <c r="AG7" s="111">
        <v>4</v>
      </c>
      <c r="AH7" s="111">
        <v>5</v>
      </c>
      <c r="AI7" s="111">
        <v>6</v>
      </c>
      <c r="AJ7" s="111">
        <v>7</v>
      </c>
      <c r="AK7" s="111">
        <v>8</v>
      </c>
      <c r="AL7" s="151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85"/>
      <c r="BR7" s="78"/>
      <c r="BS7" s="78"/>
      <c r="BT7" s="78"/>
      <c r="BU7" s="78"/>
      <c r="BV7" s="78"/>
      <c r="BW7" s="78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</row>
    <row r="8" spans="1:166" s="81" customFormat="1" x14ac:dyDescent="0.2">
      <c r="A8" s="120" t="s">
        <v>4</v>
      </c>
      <c r="B8" s="108" t="s">
        <v>39</v>
      </c>
      <c r="C8" s="109" t="s">
        <v>40</v>
      </c>
      <c r="D8" s="110" t="s">
        <v>41</v>
      </c>
      <c r="E8" s="110" t="s">
        <v>42</v>
      </c>
      <c r="F8" s="121"/>
      <c r="G8" s="118"/>
      <c r="H8" s="112" t="s">
        <v>43</v>
      </c>
      <c r="I8" s="112"/>
      <c r="J8" s="111" t="s">
        <v>44</v>
      </c>
      <c r="K8" s="111" t="s">
        <v>45</v>
      </c>
      <c r="L8" s="111" t="s">
        <v>14</v>
      </c>
      <c r="M8" s="111" t="s">
        <v>14</v>
      </c>
      <c r="N8" s="111" t="s">
        <v>46</v>
      </c>
      <c r="O8" s="109" t="s">
        <v>47</v>
      </c>
      <c r="P8" s="109" t="s">
        <v>48</v>
      </c>
      <c r="Q8" s="113"/>
      <c r="R8" s="112" t="s">
        <v>49</v>
      </c>
      <c r="S8" s="108" t="s">
        <v>50</v>
      </c>
      <c r="T8" s="112"/>
      <c r="U8" s="111" t="s">
        <v>51</v>
      </c>
      <c r="V8" s="111"/>
      <c r="W8" s="111" t="s">
        <v>52</v>
      </c>
      <c r="X8" s="108"/>
      <c r="Y8" s="116" t="s">
        <v>53</v>
      </c>
      <c r="Z8" s="111"/>
      <c r="AA8" s="148"/>
      <c r="AB8" s="171" t="s">
        <v>54</v>
      </c>
      <c r="AC8" s="172" t="s">
        <v>8</v>
      </c>
      <c r="AD8" s="171" t="s">
        <v>55</v>
      </c>
      <c r="AE8" s="171" t="s">
        <v>56</v>
      </c>
      <c r="AF8" s="171" t="s">
        <v>57</v>
      </c>
      <c r="AG8" s="171" t="s">
        <v>58</v>
      </c>
      <c r="AH8" s="173" t="s">
        <v>58</v>
      </c>
      <c r="AI8" s="171" t="s">
        <v>59</v>
      </c>
      <c r="AJ8" s="171" t="s">
        <v>54</v>
      </c>
      <c r="AK8" s="171" t="s">
        <v>16</v>
      </c>
      <c r="AL8" s="152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85"/>
      <c r="BR8" s="87"/>
      <c r="BS8" s="87"/>
      <c r="BT8" s="87"/>
      <c r="BU8" s="87"/>
      <c r="BV8" s="87"/>
      <c r="BW8" s="87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</row>
    <row r="9" spans="1:166" s="93" customFormat="1" x14ac:dyDescent="0.2">
      <c r="A9" s="120">
        <v>42231</v>
      </c>
      <c r="B9" s="108" t="s">
        <v>60</v>
      </c>
      <c r="C9" s="109" t="s">
        <v>60</v>
      </c>
      <c r="D9" s="110"/>
      <c r="E9" s="110"/>
      <c r="F9" s="121"/>
      <c r="G9" s="118"/>
      <c r="H9" s="112"/>
      <c r="I9" s="112"/>
      <c r="J9" s="112"/>
      <c r="K9" s="112"/>
      <c r="L9" s="111"/>
      <c r="M9" s="119"/>
      <c r="N9" s="119"/>
      <c r="O9" s="109"/>
      <c r="P9" s="109" t="s">
        <v>60</v>
      </c>
      <c r="Q9" s="113"/>
      <c r="R9" s="112" t="s">
        <v>61</v>
      </c>
      <c r="S9" s="108" t="s">
        <v>60</v>
      </c>
      <c r="T9" s="112"/>
      <c r="U9" s="113"/>
      <c r="V9" s="113"/>
      <c r="W9" s="122"/>
      <c r="X9" s="108" t="s">
        <v>60</v>
      </c>
      <c r="Y9" s="116"/>
      <c r="Z9" s="111"/>
      <c r="AA9" s="149"/>
      <c r="AB9" s="174"/>
      <c r="AC9" s="175"/>
      <c r="AD9" s="171" t="s">
        <v>60</v>
      </c>
      <c r="AE9" s="171" t="s">
        <v>62</v>
      </c>
      <c r="AF9" s="173">
        <f>T10</f>
        <v>7.4999999999999997E-2</v>
      </c>
      <c r="AG9" s="171" t="s">
        <v>60</v>
      </c>
      <c r="AH9" s="173" t="s">
        <v>61</v>
      </c>
      <c r="AI9" s="171" t="s">
        <v>60</v>
      </c>
      <c r="AJ9" s="174"/>
      <c r="AK9" s="171" t="s">
        <v>63</v>
      </c>
      <c r="AL9" s="153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9"/>
      <c r="BR9" s="90"/>
      <c r="BS9" s="90"/>
      <c r="BT9" s="91"/>
      <c r="BU9" s="91"/>
      <c r="BV9" s="91"/>
      <c r="BW9" s="91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</row>
    <row r="10" spans="1:166" x14ac:dyDescent="0.2">
      <c r="A10" s="123">
        <v>42231</v>
      </c>
      <c r="B10" s="124">
        <f t="shared" ref="B10:B73" si="1">(P10+X10)</f>
        <v>1000</v>
      </c>
      <c r="C10" s="125">
        <v>1000</v>
      </c>
      <c r="D10" s="126">
        <v>4337.1099999999997</v>
      </c>
      <c r="E10" s="126">
        <v>4346.6499999999996</v>
      </c>
      <c r="F10" s="127">
        <v>42217</v>
      </c>
      <c r="G10" s="128">
        <f t="shared" ref="G10:G73" si="2">(E10/D10)-1</f>
        <v>2.1996214068815689E-3</v>
      </c>
      <c r="H10" s="129">
        <f>AJ118</f>
        <v>42262</v>
      </c>
      <c r="I10" s="127">
        <f t="shared" ref="I10:I73" si="3">IF(A10&gt;I9,H10,I9)</f>
        <v>42262</v>
      </c>
      <c r="J10" s="130">
        <v>20</v>
      </c>
      <c r="K10" s="130">
        <f t="shared" ref="K10:K73" si="4">(J10-(NETWORKDAYS(A10,I10,AC$118:AC$502)-1))</f>
        <v>0</v>
      </c>
      <c r="L10" s="131">
        <f t="shared" ref="L10:L73" si="5">TRUNC((E10/D10)^TRUNC((K10/J10),9),8)</f>
        <v>1</v>
      </c>
      <c r="M10" s="132">
        <v>1</v>
      </c>
      <c r="N10" s="132">
        <v>1</v>
      </c>
      <c r="O10" s="131">
        <f t="shared" ref="O10:O40" si="6">TRUNC(((E10/D10)^(K10/J10)),8)</f>
        <v>1</v>
      </c>
      <c r="P10" s="124">
        <f t="shared" ref="P10:P73" si="7">TRUNC(C10*O10,6)</f>
        <v>1000</v>
      </c>
      <c r="Q10" s="133">
        <f t="shared" ref="Q10:Q73" si="8">IF(VLOOKUP(A10,AC$10:AJ$114,8)=VLOOKUP(A9,AC$10:AJ$114,8),0,VLOOKUP(A10,AC$10:AJ$114,8))</f>
        <v>0</v>
      </c>
      <c r="R10" s="134">
        <f t="shared" ref="R10:R73" si="9">IF(Q10&gt;0,VLOOKUP($A10,$AC$10:$AH$114,6),0)</f>
        <v>0</v>
      </c>
      <c r="S10" s="124">
        <f t="shared" ref="S10:S73" si="10">IF(R10&gt;0,TRUNC(R10*P10,6),0)</f>
        <v>0</v>
      </c>
      <c r="T10" s="135">
        <v>7.4999999999999997E-2</v>
      </c>
      <c r="U10" s="133">
        <v>0</v>
      </c>
      <c r="V10" s="133">
        <v>252</v>
      </c>
      <c r="W10" s="132">
        <f t="shared" ref="W10:W73" si="11">ROUND((1+T10)^(U10/V10),9)</f>
        <v>1</v>
      </c>
      <c r="X10" s="124">
        <f t="shared" ref="X10:X73" si="12">TRUNC((P10*(W10-1)),6)</f>
        <v>0</v>
      </c>
      <c r="Y10" s="136" t="s">
        <v>64</v>
      </c>
      <c r="Z10" s="127">
        <v>42415</v>
      </c>
      <c r="AA10" s="6"/>
      <c r="AB10" s="176"/>
      <c r="AC10" s="177"/>
      <c r="AD10" s="178"/>
      <c r="AE10" s="179"/>
      <c r="AF10" s="180">
        <v>0</v>
      </c>
      <c r="AG10" s="180">
        <v>0</v>
      </c>
      <c r="AH10" s="181"/>
      <c r="AI10" s="182">
        <v>0</v>
      </c>
      <c r="AJ10" s="176"/>
      <c r="AK10" s="177"/>
      <c r="AL10" s="12"/>
      <c r="AM10" s="1"/>
      <c r="AN10" s="18"/>
      <c r="AO10" s="18"/>
      <c r="AP10" s="18"/>
      <c r="AQ10" s="24"/>
      <c r="AR10" s="25"/>
      <c r="AS10" s="18"/>
      <c r="AT10" s="18"/>
      <c r="AU10" s="18"/>
      <c r="AV10" s="18"/>
      <c r="AW10" s="18"/>
      <c r="AX10" s="24"/>
      <c r="AY10" s="18"/>
      <c r="AZ10" s="18"/>
      <c r="BA10" s="18"/>
      <c r="BB10" s="1"/>
      <c r="BC10" s="1"/>
      <c r="BD10" s="1"/>
      <c r="BE10" s="1"/>
      <c r="BF10" s="1"/>
      <c r="BG10" s="8"/>
      <c r="BH10" s="16"/>
      <c r="BI10" s="1"/>
      <c r="BJ10" s="1"/>
      <c r="BK10" s="1"/>
      <c r="BL10" s="1"/>
      <c r="BM10" s="1"/>
      <c r="BN10" s="1"/>
      <c r="BO10" s="1"/>
      <c r="BP10" s="1"/>
      <c r="BQ10" s="6"/>
      <c r="BR10" s="20"/>
      <c r="BS10" s="20"/>
      <c r="BT10" s="20"/>
      <c r="BU10" s="26"/>
      <c r="BV10" s="20"/>
      <c r="BW10" s="20"/>
    </row>
    <row r="11" spans="1:166" x14ac:dyDescent="0.2">
      <c r="A11" s="137">
        <f t="shared" ref="A11:A74" si="13">(A10+1)</f>
        <v>42232</v>
      </c>
      <c r="B11" s="124">
        <f t="shared" si="1"/>
        <v>1000</v>
      </c>
      <c r="C11" s="124">
        <f t="shared" ref="C11:C74" si="14">TRUNC(IF(Q10&gt;0,VLOOKUP(A10,$AC$12:$AD$114,2),C10),6)</f>
        <v>1000</v>
      </c>
      <c r="D11" s="138">
        <f t="shared" ref="D11:D74" si="15">IF(E11=E10,D10,E10)</f>
        <v>4337.1099999999997</v>
      </c>
      <c r="E11" s="126">
        <f>IF(K11=1,VLOOKUP(A10,[1]Plan1!$DA$106:$DC$226,3),E10)</f>
        <v>4346.6499999999996</v>
      </c>
      <c r="F11" s="127">
        <f t="shared" ref="F11:F74" si="16">IF(D11=D10,F10,A11)</f>
        <v>42217</v>
      </c>
      <c r="G11" s="128">
        <f t="shared" si="2"/>
        <v>2.1996214068815689E-3</v>
      </c>
      <c r="H11" s="127">
        <f t="shared" ref="H11:H74" si="17">IF(DAY(A11)=15,VLOOKUP(A11,AG$118:AL$450,4),H10)</f>
        <v>42262</v>
      </c>
      <c r="I11" s="127">
        <f t="shared" si="3"/>
        <v>42262</v>
      </c>
      <c r="J11" s="130">
        <f t="shared" ref="J11:J74" si="18">IF(I11=I10,J10,NETWORKDAYS(I10,I11,$AC$118:$AC$502)-1)</f>
        <v>20</v>
      </c>
      <c r="K11" s="130">
        <f t="shared" si="4"/>
        <v>0</v>
      </c>
      <c r="L11" s="131">
        <f t="shared" si="5"/>
        <v>1</v>
      </c>
      <c r="M11" s="132">
        <f t="shared" ref="M11:M41" si="19">IF(I11&gt;I10,ROUND(O10,4),M10)</f>
        <v>1</v>
      </c>
      <c r="N11" s="132">
        <v>1</v>
      </c>
      <c r="O11" s="131">
        <f t="shared" si="6"/>
        <v>1</v>
      </c>
      <c r="P11" s="124">
        <f t="shared" si="7"/>
        <v>1000</v>
      </c>
      <c r="Q11" s="133">
        <f t="shared" si="8"/>
        <v>0</v>
      </c>
      <c r="R11" s="134">
        <f t="shared" si="9"/>
        <v>0</v>
      </c>
      <c r="S11" s="124">
        <f t="shared" si="10"/>
        <v>0</v>
      </c>
      <c r="T11" s="134">
        <f t="shared" ref="T11:T74" si="20">(T10)</f>
        <v>7.4999999999999997E-2</v>
      </c>
      <c r="U11" s="133">
        <f t="shared" ref="U11:U36" si="21">IF(A10&lt;K$2,0,IF(Q10&gt;0,1,IF(K11=K10,U10,U10+1)))</f>
        <v>0</v>
      </c>
      <c r="V11" s="133">
        <v>252</v>
      </c>
      <c r="W11" s="132">
        <f t="shared" si="11"/>
        <v>1</v>
      </c>
      <c r="X11" s="124">
        <f t="shared" si="12"/>
        <v>0</v>
      </c>
      <c r="Y11" s="136" t="s">
        <v>64</v>
      </c>
      <c r="Z11" s="127">
        <f t="shared" ref="Z11:Z74" si="22">IF(Q10&gt;0,VLOOKUP(A10,$AC$10:$AK$114,9),Z10)</f>
        <v>42415</v>
      </c>
      <c r="AA11" s="6"/>
      <c r="AB11" s="176">
        <v>0</v>
      </c>
      <c r="AC11" s="183">
        <f>A10</f>
        <v>42231</v>
      </c>
      <c r="AD11" s="180">
        <f>C10</f>
        <v>1000</v>
      </c>
      <c r="AE11" s="182"/>
      <c r="AF11" s="180">
        <v>0</v>
      </c>
      <c r="AG11" s="180">
        <v>0</v>
      </c>
      <c r="AH11" s="184">
        <v>0</v>
      </c>
      <c r="AI11" s="180">
        <f t="shared" ref="AI11:AI25" si="23">(AF11+AG11)</f>
        <v>0</v>
      </c>
      <c r="AJ11" s="176">
        <v>0</v>
      </c>
      <c r="AK11" s="177">
        <f t="shared" ref="AK11:AK25" si="24">AC12</f>
        <v>42415</v>
      </c>
      <c r="AL11" s="12"/>
      <c r="AM11" s="1"/>
      <c r="AN11" s="1"/>
      <c r="AO11" s="1"/>
      <c r="AP11" s="1"/>
      <c r="AQ11" s="1"/>
      <c r="AR11" s="28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8"/>
      <c r="BH11" s="1"/>
      <c r="BI11" s="1"/>
      <c r="BJ11" s="1"/>
      <c r="BK11" s="1"/>
      <c r="BL11" s="1"/>
      <c r="BM11" s="1"/>
      <c r="BN11" s="1"/>
      <c r="BO11" s="1"/>
      <c r="BP11" s="1"/>
      <c r="BQ11" s="6"/>
      <c r="BR11" s="20"/>
      <c r="BS11" s="20"/>
      <c r="BT11" s="20"/>
      <c r="BU11" s="20"/>
      <c r="BV11" s="20"/>
      <c r="BW11" s="20"/>
    </row>
    <row r="12" spans="1:166" x14ac:dyDescent="0.2">
      <c r="A12" s="137">
        <f t="shared" si="13"/>
        <v>42233</v>
      </c>
      <c r="B12" s="124">
        <f t="shared" si="1"/>
        <v>1000</v>
      </c>
      <c r="C12" s="124">
        <f t="shared" si="14"/>
        <v>1000</v>
      </c>
      <c r="D12" s="138">
        <f t="shared" si="15"/>
        <v>4337.1099999999997</v>
      </c>
      <c r="E12" s="126">
        <f>IF(K12=1,VLOOKUP(A11,[1]Plan1!$DA$106:$DC$226,3),E11)</f>
        <v>4346.6499999999996</v>
      </c>
      <c r="F12" s="127">
        <f t="shared" si="16"/>
        <v>42217</v>
      </c>
      <c r="G12" s="128">
        <f t="shared" si="2"/>
        <v>2.1996214068815689E-3</v>
      </c>
      <c r="H12" s="127">
        <f t="shared" si="17"/>
        <v>42262</v>
      </c>
      <c r="I12" s="127">
        <f t="shared" si="3"/>
        <v>42262</v>
      </c>
      <c r="J12" s="130">
        <f t="shared" si="18"/>
        <v>20</v>
      </c>
      <c r="K12" s="130">
        <f t="shared" si="4"/>
        <v>0</v>
      </c>
      <c r="L12" s="131">
        <f t="shared" si="5"/>
        <v>1</v>
      </c>
      <c r="M12" s="132">
        <f t="shared" si="19"/>
        <v>1</v>
      </c>
      <c r="N12" s="132">
        <v>1</v>
      </c>
      <c r="O12" s="131">
        <f t="shared" si="6"/>
        <v>1</v>
      </c>
      <c r="P12" s="124">
        <f t="shared" si="7"/>
        <v>1000</v>
      </c>
      <c r="Q12" s="133">
        <f t="shared" si="8"/>
        <v>0</v>
      </c>
      <c r="R12" s="134">
        <f t="shared" si="9"/>
        <v>0</v>
      </c>
      <c r="S12" s="124">
        <f t="shared" si="10"/>
        <v>0</v>
      </c>
      <c r="T12" s="134">
        <f t="shared" si="20"/>
        <v>7.4999999999999997E-2</v>
      </c>
      <c r="U12" s="133">
        <f t="shared" si="21"/>
        <v>0</v>
      </c>
      <c r="V12" s="133">
        <v>252</v>
      </c>
      <c r="W12" s="132">
        <f t="shared" si="11"/>
        <v>1</v>
      </c>
      <c r="X12" s="124">
        <f t="shared" si="12"/>
        <v>0</v>
      </c>
      <c r="Y12" s="136" t="s">
        <v>64</v>
      </c>
      <c r="Z12" s="127">
        <f t="shared" si="22"/>
        <v>42415</v>
      </c>
      <c r="AA12" s="6"/>
      <c r="AB12" s="176">
        <f t="shared" ref="AB12:AB25" si="25">AB11+1</f>
        <v>1</v>
      </c>
      <c r="AC12" s="177">
        <f>AJ123</f>
        <v>42415</v>
      </c>
      <c r="AD12" s="180">
        <f t="shared" ref="AD12:AD25" si="26">(AD11-AG12)</f>
        <v>1000</v>
      </c>
      <c r="AE12" s="182">
        <f t="shared" ref="AE12:AE25" si="27">NETWORKDAYS(AC11,AC12,AC$118:AC$502)-1</f>
        <v>123</v>
      </c>
      <c r="AF12" s="180">
        <f t="shared" ref="AF12:AF25" si="28">TRUNC(AD11*(ROUND((1+T$10)^(AE12/252),9)-1),8)</f>
        <v>35.929789</v>
      </c>
      <c r="AG12" s="180">
        <f t="shared" ref="AG12:AG25" si="29">TRUNC((AD$11*AH12),8)</f>
        <v>0</v>
      </c>
      <c r="AH12" s="184">
        <v>0</v>
      </c>
      <c r="AI12" s="180">
        <f t="shared" si="23"/>
        <v>35.929789</v>
      </c>
      <c r="AJ12" s="176">
        <f t="shared" ref="AJ12:AJ25" si="30">AJ11+1</f>
        <v>1</v>
      </c>
      <c r="AK12" s="177">
        <f t="shared" si="24"/>
        <v>42597</v>
      </c>
      <c r="AL12" s="12"/>
      <c r="AM12" s="1"/>
      <c r="AN12" s="1"/>
      <c r="AO12" s="1"/>
      <c r="AP12" s="1"/>
      <c r="AQ12" s="1"/>
      <c r="AR12" s="28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8"/>
      <c r="BH12" s="1"/>
      <c r="BI12" s="1"/>
      <c r="BJ12" s="1"/>
      <c r="BK12" s="1"/>
      <c r="BL12" s="1"/>
      <c r="BM12" s="1"/>
      <c r="BN12" s="1"/>
      <c r="BO12" s="1"/>
      <c r="BP12" s="1"/>
      <c r="BQ12" s="6"/>
      <c r="BR12" s="20"/>
      <c r="BS12" s="20"/>
      <c r="BT12" s="20"/>
      <c r="BU12" s="20"/>
      <c r="BV12" s="29"/>
      <c r="BW12" s="29"/>
    </row>
    <row r="13" spans="1:166" x14ac:dyDescent="0.2">
      <c r="A13" s="137">
        <f t="shared" si="13"/>
        <v>42234</v>
      </c>
      <c r="B13" s="124">
        <f t="shared" si="1"/>
        <v>1000.396919</v>
      </c>
      <c r="C13" s="124">
        <f t="shared" si="14"/>
        <v>1000</v>
      </c>
      <c r="D13" s="138">
        <f t="shared" si="15"/>
        <v>4337.1099999999997</v>
      </c>
      <c r="E13" s="126">
        <f>IF(K13=1,VLOOKUP(A12,[1]Plan1!$DA$106:$DC$226,3),E12)</f>
        <v>4346.6499999999996</v>
      </c>
      <c r="F13" s="127">
        <f t="shared" si="16"/>
        <v>42217</v>
      </c>
      <c r="G13" s="128">
        <f t="shared" si="2"/>
        <v>2.1996214068815689E-3</v>
      </c>
      <c r="H13" s="127">
        <f t="shared" si="17"/>
        <v>42262</v>
      </c>
      <c r="I13" s="127">
        <f t="shared" si="3"/>
        <v>42262</v>
      </c>
      <c r="J13" s="130">
        <f t="shared" si="18"/>
        <v>20</v>
      </c>
      <c r="K13" s="130">
        <f t="shared" si="4"/>
        <v>1</v>
      </c>
      <c r="L13" s="131">
        <f t="shared" si="5"/>
        <v>1.00010986</v>
      </c>
      <c r="M13" s="132">
        <f t="shared" si="19"/>
        <v>1</v>
      </c>
      <c r="N13" s="132">
        <v>1</v>
      </c>
      <c r="O13" s="131">
        <f t="shared" si="6"/>
        <v>1.00010986</v>
      </c>
      <c r="P13" s="124">
        <f t="shared" si="7"/>
        <v>1000.10986</v>
      </c>
      <c r="Q13" s="133">
        <f t="shared" si="8"/>
        <v>0</v>
      </c>
      <c r="R13" s="134">
        <f t="shared" si="9"/>
        <v>0</v>
      </c>
      <c r="S13" s="124">
        <f t="shared" si="10"/>
        <v>0</v>
      </c>
      <c r="T13" s="134">
        <f t="shared" si="20"/>
        <v>7.4999999999999997E-2</v>
      </c>
      <c r="U13" s="133">
        <f t="shared" si="21"/>
        <v>1</v>
      </c>
      <c r="V13" s="133">
        <v>252</v>
      </c>
      <c r="W13" s="132">
        <f t="shared" si="11"/>
        <v>1.000287028</v>
      </c>
      <c r="X13" s="124">
        <f t="shared" si="12"/>
        <v>0.28705900000000001</v>
      </c>
      <c r="Y13" s="136" t="s">
        <v>64</v>
      </c>
      <c r="Z13" s="127">
        <f t="shared" si="22"/>
        <v>42415</v>
      </c>
      <c r="AA13" s="6"/>
      <c r="AB13" s="176">
        <f t="shared" si="25"/>
        <v>2</v>
      </c>
      <c r="AC13" s="177">
        <f>AJ129</f>
        <v>42597</v>
      </c>
      <c r="AD13" s="180">
        <f t="shared" si="26"/>
        <v>1000</v>
      </c>
      <c r="AE13" s="182">
        <f t="shared" si="27"/>
        <v>127</v>
      </c>
      <c r="AF13" s="180">
        <f t="shared" si="28"/>
        <v>37.119664999999998</v>
      </c>
      <c r="AG13" s="180">
        <f t="shared" si="29"/>
        <v>0</v>
      </c>
      <c r="AH13" s="184">
        <v>0</v>
      </c>
      <c r="AI13" s="180">
        <f t="shared" si="23"/>
        <v>37.119664999999998</v>
      </c>
      <c r="AJ13" s="176">
        <f t="shared" si="30"/>
        <v>2</v>
      </c>
      <c r="AK13" s="177">
        <f t="shared" si="24"/>
        <v>42781</v>
      </c>
      <c r="AL13" s="12"/>
      <c r="AM13" s="1"/>
      <c r="AN13" s="1"/>
      <c r="AO13" s="1"/>
      <c r="AP13" s="1"/>
      <c r="AQ13" s="1"/>
      <c r="AR13" s="28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8"/>
      <c r="BH13" s="1"/>
      <c r="BI13" s="1"/>
      <c r="BJ13" s="1"/>
      <c r="BK13" s="1"/>
      <c r="BL13" s="1"/>
      <c r="BM13" s="1"/>
      <c r="BN13" s="1"/>
      <c r="BO13" s="1"/>
      <c r="BP13" s="1"/>
      <c r="BQ13" s="6"/>
      <c r="BR13" s="20"/>
      <c r="BS13" s="20"/>
      <c r="BT13" s="20"/>
      <c r="BU13" s="20"/>
      <c r="BV13" s="29"/>
      <c r="BW13" s="29"/>
    </row>
    <row r="14" spans="1:166" x14ac:dyDescent="0.2">
      <c r="A14" s="137">
        <f t="shared" si="13"/>
        <v>42235</v>
      </c>
      <c r="B14" s="124">
        <f t="shared" si="1"/>
        <v>1000.794004</v>
      </c>
      <c r="C14" s="124">
        <f t="shared" si="14"/>
        <v>1000</v>
      </c>
      <c r="D14" s="138">
        <f t="shared" si="15"/>
        <v>4337.1099999999997</v>
      </c>
      <c r="E14" s="126">
        <f>IF(K14=1,VLOOKUP(A13,[1]Plan1!$DA$106:$DC$226,3),E13)</f>
        <v>4346.6499999999996</v>
      </c>
      <c r="F14" s="127">
        <f t="shared" si="16"/>
        <v>42217</v>
      </c>
      <c r="G14" s="128">
        <f t="shared" si="2"/>
        <v>2.1996214068815689E-3</v>
      </c>
      <c r="H14" s="127">
        <f t="shared" si="17"/>
        <v>42262</v>
      </c>
      <c r="I14" s="127">
        <f t="shared" si="3"/>
        <v>42262</v>
      </c>
      <c r="J14" s="130">
        <f t="shared" si="18"/>
        <v>20</v>
      </c>
      <c r="K14" s="130">
        <f t="shared" si="4"/>
        <v>2</v>
      </c>
      <c r="L14" s="131">
        <f t="shared" si="5"/>
        <v>1.0002197399999999</v>
      </c>
      <c r="M14" s="132">
        <f t="shared" si="19"/>
        <v>1</v>
      </c>
      <c r="N14" s="132">
        <v>1</v>
      </c>
      <c r="O14" s="131">
        <f t="shared" si="6"/>
        <v>1.0002197399999999</v>
      </c>
      <c r="P14" s="124">
        <f t="shared" si="7"/>
        <v>1000.21974</v>
      </c>
      <c r="Q14" s="133">
        <f t="shared" si="8"/>
        <v>0</v>
      </c>
      <c r="R14" s="134">
        <f t="shared" si="9"/>
        <v>0</v>
      </c>
      <c r="S14" s="124">
        <f t="shared" si="10"/>
        <v>0</v>
      </c>
      <c r="T14" s="134">
        <f t="shared" si="20"/>
        <v>7.4999999999999997E-2</v>
      </c>
      <c r="U14" s="133">
        <f t="shared" si="21"/>
        <v>2</v>
      </c>
      <c r="V14" s="133">
        <v>252</v>
      </c>
      <c r="W14" s="132">
        <f t="shared" si="11"/>
        <v>1.0005741379999999</v>
      </c>
      <c r="X14" s="124">
        <f t="shared" si="12"/>
        <v>0.574264</v>
      </c>
      <c r="Y14" s="136" t="s">
        <v>64</v>
      </c>
      <c r="Z14" s="127">
        <f t="shared" si="22"/>
        <v>42415</v>
      </c>
      <c r="AA14" s="6"/>
      <c r="AB14" s="176">
        <f t="shared" si="25"/>
        <v>3</v>
      </c>
      <c r="AC14" s="177">
        <f>AJ135</f>
        <v>42781</v>
      </c>
      <c r="AD14" s="180">
        <f t="shared" si="26"/>
        <v>1000</v>
      </c>
      <c r="AE14" s="182">
        <f t="shared" si="27"/>
        <v>128</v>
      </c>
      <c r="AF14" s="180">
        <f t="shared" si="28"/>
        <v>37.417346999999999</v>
      </c>
      <c r="AG14" s="180">
        <f t="shared" si="29"/>
        <v>0</v>
      </c>
      <c r="AH14" s="184">
        <v>0</v>
      </c>
      <c r="AI14" s="180">
        <f t="shared" si="23"/>
        <v>37.417346999999999</v>
      </c>
      <c r="AJ14" s="176">
        <f t="shared" si="30"/>
        <v>3</v>
      </c>
      <c r="AK14" s="177">
        <f t="shared" si="24"/>
        <v>42962</v>
      </c>
      <c r="AL14" s="12"/>
      <c r="AM14" s="1"/>
      <c r="AN14" s="1"/>
      <c r="AO14" s="1"/>
      <c r="AP14" s="1"/>
      <c r="AQ14" s="1"/>
      <c r="AR14" s="28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8"/>
      <c r="BH14" s="1"/>
      <c r="BI14" s="1"/>
      <c r="BJ14" s="1"/>
      <c r="BK14" s="1"/>
      <c r="BL14" s="1"/>
      <c r="BM14" s="1"/>
      <c r="BN14" s="1"/>
      <c r="BO14" s="1"/>
      <c r="BP14" s="1"/>
      <c r="BQ14" s="6"/>
      <c r="BR14" s="20"/>
      <c r="BS14" s="20"/>
      <c r="BT14" s="20"/>
      <c r="BU14" s="20"/>
      <c r="BV14" s="29"/>
      <c r="BW14" s="29"/>
    </row>
    <row r="15" spans="1:166" x14ac:dyDescent="0.2">
      <c r="A15" s="137">
        <f t="shared" si="13"/>
        <v>42236</v>
      </c>
      <c r="B15" s="124">
        <f t="shared" si="1"/>
        <v>1001.191244</v>
      </c>
      <c r="C15" s="124">
        <f t="shared" si="14"/>
        <v>1000</v>
      </c>
      <c r="D15" s="138">
        <f t="shared" si="15"/>
        <v>4337.1099999999997</v>
      </c>
      <c r="E15" s="126">
        <f>IF(K15=1,VLOOKUP(A14,[1]Plan1!$DA$106:$DC$226,3),E14)</f>
        <v>4346.6499999999996</v>
      </c>
      <c r="F15" s="127">
        <f t="shared" si="16"/>
        <v>42217</v>
      </c>
      <c r="G15" s="128">
        <f t="shared" si="2"/>
        <v>2.1996214068815689E-3</v>
      </c>
      <c r="H15" s="127">
        <f t="shared" si="17"/>
        <v>42262</v>
      </c>
      <c r="I15" s="127">
        <f t="shared" si="3"/>
        <v>42262</v>
      </c>
      <c r="J15" s="130">
        <f t="shared" si="18"/>
        <v>20</v>
      </c>
      <c r="K15" s="130">
        <f t="shared" si="4"/>
        <v>3</v>
      </c>
      <c r="L15" s="131">
        <f t="shared" si="5"/>
        <v>1.00032963</v>
      </c>
      <c r="M15" s="132">
        <f t="shared" si="19"/>
        <v>1</v>
      </c>
      <c r="N15" s="132">
        <v>1</v>
      </c>
      <c r="O15" s="131">
        <f t="shared" si="6"/>
        <v>1.00032963</v>
      </c>
      <c r="P15" s="124">
        <f t="shared" si="7"/>
        <v>1000.32963</v>
      </c>
      <c r="Q15" s="133">
        <f t="shared" si="8"/>
        <v>0</v>
      </c>
      <c r="R15" s="134">
        <f t="shared" si="9"/>
        <v>0</v>
      </c>
      <c r="S15" s="124">
        <f t="shared" si="10"/>
        <v>0</v>
      </c>
      <c r="T15" s="134">
        <f t="shared" si="20"/>
        <v>7.4999999999999997E-2</v>
      </c>
      <c r="U15" s="133">
        <f t="shared" si="21"/>
        <v>3</v>
      </c>
      <c r="V15" s="133">
        <v>252</v>
      </c>
      <c r="W15" s="132">
        <f t="shared" si="11"/>
        <v>1.0008613310000001</v>
      </c>
      <c r="X15" s="124">
        <f t="shared" si="12"/>
        <v>0.86161399999999999</v>
      </c>
      <c r="Y15" s="136" t="s">
        <v>64</v>
      </c>
      <c r="Z15" s="127">
        <f t="shared" si="22"/>
        <v>42415</v>
      </c>
      <c r="AA15" s="6"/>
      <c r="AB15" s="176">
        <f t="shared" si="25"/>
        <v>4</v>
      </c>
      <c r="AC15" s="177">
        <f>AJ141</f>
        <v>42962</v>
      </c>
      <c r="AD15" s="180">
        <f t="shared" si="26"/>
        <v>1000</v>
      </c>
      <c r="AE15" s="182">
        <f t="shared" si="27"/>
        <v>123</v>
      </c>
      <c r="AF15" s="180">
        <f t="shared" si="28"/>
        <v>35.929789</v>
      </c>
      <c r="AG15" s="180">
        <f t="shared" si="29"/>
        <v>0</v>
      </c>
      <c r="AH15" s="184">
        <v>0</v>
      </c>
      <c r="AI15" s="180">
        <f t="shared" si="23"/>
        <v>35.929789</v>
      </c>
      <c r="AJ15" s="176">
        <f t="shared" si="30"/>
        <v>4</v>
      </c>
      <c r="AK15" s="177">
        <f t="shared" si="24"/>
        <v>43146</v>
      </c>
      <c r="AL15" s="12"/>
      <c r="AM15" s="1"/>
      <c r="AN15" s="1"/>
      <c r="AO15" s="1"/>
      <c r="AP15" s="1"/>
      <c r="AQ15" s="1"/>
      <c r="AR15" s="28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8"/>
      <c r="BH15" s="1"/>
      <c r="BI15" s="1"/>
      <c r="BJ15" s="1"/>
      <c r="BK15" s="1"/>
      <c r="BL15" s="1"/>
      <c r="BM15" s="1"/>
      <c r="BN15" s="1"/>
      <c r="BO15" s="1"/>
      <c r="BP15" s="1"/>
      <c r="BQ15" s="6"/>
      <c r="BR15" s="20"/>
      <c r="BS15" s="20"/>
      <c r="BT15" s="20"/>
      <c r="BU15" s="20"/>
      <c r="BV15" s="29"/>
      <c r="BW15" s="29"/>
    </row>
    <row r="16" spans="1:166" x14ac:dyDescent="0.2">
      <c r="A16" s="137">
        <f t="shared" si="13"/>
        <v>42237</v>
      </c>
      <c r="B16" s="124">
        <f t="shared" si="1"/>
        <v>1001.5886399999999</v>
      </c>
      <c r="C16" s="124">
        <f t="shared" si="14"/>
        <v>1000</v>
      </c>
      <c r="D16" s="138">
        <f t="shared" si="15"/>
        <v>4337.1099999999997</v>
      </c>
      <c r="E16" s="126">
        <f>IF(K16=1,VLOOKUP(A15,[1]Plan1!$DA$106:$DC$226,3),E15)</f>
        <v>4346.6499999999996</v>
      </c>
      <c r="F16" s="127">
        <f t="shared" si="16"/>
        <v>42217</v>
      </c>
      <c r="G16" s="128">
        <f t="shared" si="2"/>
        <v>2.1996214068815689E-3</v>
      </c>
      <c r="H16" s="127">
        <f t="shared" si="17"/>
        <v>42262</v>
      </c>
      <c r="I16" s="127">
        <f t="shared" si="3"/>
        <v>42262</v>
      </c>
      <c r="J16" s="130">
        <f t="shared" si="18"/>
        <v>20</v>
      </c>
      <c r="K16" s="130">
        <f t="shared" si="4"/>
        <v>4</v>
      </c>
      <c r="L16" s="131">
        <f t="shared" si="5"/>
        <v>1.00043953</v>
      </c>
      <c r="M16" s="132">
        <f t="shared" si="19"/>
        <v>1</v>
      </c>
      <c r="N16" s="132">
        <v>1</v>
      </c>
      <c r="O16" s="131">
        <f t="shared" si="6"/>
        <v>1.00043953</v>
      </c>
      <c r="P16" s="124">
        <f t="shared" si="7"/>
        <v>1000.43953</v>
      </c>
      <c r="Q16" s="133">
        <f t="shared" si="8"/>
        <v>0</v>
      </c>
      <c r="R16" s="134">
        <f t="shared" si="9"/>
        <v>0</v>
      </c>
      <c r="S16" s="124">
        <f t="shared" si="10"/>
        <v>0</v>
      </c>
      <c r="T16" s="134">
        <f t="shared" si="20"/>
        <v>7.4999999999999997E-2</v>
      </c>
      <c r="U16" s="133">
        <f t="shared" si="21"/>
        <v>4</v>
      </c>
      <c r="V16" s="133">
        <v>252</v>
      </c>
      <c r="W16" s="132">
        <f t="shared" si="11"/>
        <v>1.0011486060000001</v>
      </c>
      <c r="X16" s="124">
        <f t="shared" si="12"/>
        <v>1.1491100000000001</v>
      </c>
      <c r="Y16" s="136" t="s">
        <v>64</v>
      </c>
      <c r="Z16" s="127">
        <f t="shared" si="22"/>
        <v>42415</v>
      </c>
      <c r="AA16" s="6"/>
      <c r="AB16" s="176">
        <f t="shared" si="25"/>
        <v>5</v>
      </c>
      <c r="AC16" s="177">
        <f>AJ147</f>
        <v>43146</v>
      </c>
      <c r="AD16" s="180">
        <f t="shared" si="26"/>
        <v>1000</v>
      </c>
      <c r="AE16" s="182">
        <f t="shared" si="27"/>
        <v>124</v>
      </c>
      <c r="AF16" s="180">
        <f t="shared" si="28"/>
        <v>36.227130000000002</v>
      </c>
      <c r="AG16" s="180">
        <f t="shared" si="29"/>
        <v>0</v>
      </c>
      <c r="AH16" s="184">
        <v>0</v>
      </c>
      <c r="AI16" s="180">
        <f t="shared" si="23"/>
        <v>36.227130000000002</v>
      </c>
      <c r="AJ16" s="176">
        <f t="shared" si="30"/>
        <v>5</v>
      </c>
      <c r="AK16" s="177">
        <f t="shared" si="24"/>
        <v>43327</v>
      </c>
      <c r="AL16" s="12"/>
      <c r="AM16" s="1"/>
      <c r="AN16" s="1"/>
      <c r="AO16" s="1"/>
      <c r="AP16" s="1"/>
      <c r="AQ16" s="1"/>
      <c r="AR16" s="28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8"/>
      <c r="BH16" s="1"/>
      <c r="BI16" s="1"/>
      <c r="BJ16" s="1"/>
      <c r="BK16" s="1"/>
      <c r="BL16" s="1"/>
      <c r="BM16" s="1"/>
      <c r="BN16" s="1"/>
      <c r="BO16" s="1"/>
      <c r="BP16" s="1"/>
      <c r="BQ16" s="6"/>
      <c r="BR16" s="20"/>
      <c r="BS16" s="20"/>
      <c r="BT16" s="20"/>
      <c r="BU16" s="20"/>
      <c r="BV16" s="29"/>
      <c r="BW16" s="29"/>
    </row>
    <row r="17" spans="1:75" x14ac:dyDescent="0.2">
      <c r="A17" s="137">
        <f t="shared" si="13"/>
        <v>42238</v>
      </c>
      <c r="B17" s="124">
        <f t="shared" si="1"/>
        <v>1001.9862019999999</v>
      </c>
      <c r="C17" s="124">
        <f t="shared" si="14"/>
        <v>1000</v>
      </c>
      <c r="D17" s="138">
        <f t="shared" si="15"/>
        <v>4337.1099999999997</v>
      </c>
      <c r="E17" s="126">
        <f>IF(K17=1,VLOOKUP(A16,[1]Plan1!$DA$106:$DC$226,3),E16)</f>
        <v>4346.6499999999996</v>
      </c>
      <c r="F17" s="127">
        <f t="shared" si="16"/>
        <v>42217</v>
      </c>
      <c r="G17" s="128">
        <f t="shared" si="2"/>
        <v>2.1996214068815689E-3</v>
      </c>
      <c r="H17" s="127">
        <f t="shared" si="17"/>
        <v>42262</v>
      </c>
      <c r="I17" s="127">
        <f t="shared" si="3"/>
        <v>42262</v>
      </c>
      <c r="J17" s="130">
        <f t="shared" si="18"/>
        <v>20</v>
      </c>
      <c r="K17" s="130">
        <f t="shared" si="4"/>
        <v>5</v>
      </c>
      <c r="L17" s="131">
        <f t="shared" si="5"/>
        <v>1.0005494500000001</v>
      </c>
      <c r="M17" s="132">
        <f t="shared" si="19"/>
        <v>1</v>
      </c>
      <c r="N17" s="132">
        <v>1</v>
      </c>
      <c r="O17" s="131">
        <f t="shared" si="6"/>
        <v>1.0005494500000001</v>
      </c>
      <c r="P17" s="124">
        <f t="shared" si="7"/>
        <v>1000.54945</v>
      </c>
      <c r="Q17" s="133">
        <f t="shared" si="8"/>
        <v>0</v>
      </c>
      <c r="R17" s="134">
        <f t="shared" si="9"/>
        <v>0</v>
      </c>
      <c r="S17" s="124">
        <f t="shared" si="10"/>
        <v>0</v>
      </c>
      <c r="T17" s="134">
        <f t="shared" si="20"/>
        <v>7.4999999999999997E-2</v>
      </c>
      <c r="U17" s="133">
        <f t="shared" si="21"/>
        <v>5</v>
      </c>
      <c r="V17" s="133">
        <v>252</v>
      </c>
      <c r="W17" s="132">
        <f t="shared" si="11"/>
        <v>1.0014359639999999</v>
      </c>
      <c r="X17" s="124">
        <f t="shared" si="12"/>
        <v>1.436752</v>
      </c>
      <c r="Y17" s="136" t="s">
        <v>64</v>
      </c>
      <c r="Z17" s="127">
        <f t="shared" si="22"/>
        <v>42415</v>
      </c>
      <c r="AA17" s="6"/>
      <c r="AB17" s="176">
        <f t="shared" si="25"/>
        <v>6</v>
      </c>
      <c r="AC17" s="177">
        <f>AJ153</f>
        <v>43327</v>
      </c>
      <c r="AD17" s="180">
        <f t="shared" si="26"/>
        <v>1000</v>
      </c>
      <c r="AE17" s="182">
        <f t="shared" si="27"/>
        <v>126</v>
      </c>
      <c r="AF17" s="180">
        <f t="shared" si="28"/>
        <v>36.822068000000002</v>
      </c>
      <c r="AG17" s="180">
        <f t="shared" si="29"/>
        <v>0</v>
      </c>
      <c r="AH17" s="184">
        <v>0</v>
      </c>
      <c r="AI17" s="180">
        <f t="shared" si="23"/>
        <v>36.822068000000002</v>
      </c>
      <c r="AJ17" s="176">
        <f t="shared" si="30"/>
        <v>6</v>
      </c>
      <c r="AK17" s="177">
        <f t="shared" si="24"/>
        <v>43511</v>
      </c>
      <c r="AL17" s="12"/>
      <c r="AM17" s="1"/>
      <c r="AN17" s="1"/>
      <c r="AO17" s="1"/>
      <c r="AP17" s="1"/>
      <c r="AQ17" s="1"/>
      <c r="AR17" s="28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8"/>
      <c r="BH17" s="1"/>
      <c r="BI17" s="1"/>
      <c r="BJ17" s="1"/>
      <c r="BK17" s="1"/>
      <c r="BL17" s="1"/>
      <c r="BM17" s="1"/>
      <c r="BN17" s="1"/>
      <c r="BO17" s="1"/>
      <c r="BP17" s="1"/>
      <c r="BQ17" s="6"/>
      <c r="BR17" s="20"/>
      <c r="BS17" s="20"/>
      <c r="BT17" s="20"/>
      <c r="BU17" s="20"/>
      <c r="BV17" s="29"/>
      <c r="BW17" s="29"/>
    </row>
    <row r="18" spans="1:75" x14ac:dyDescent="0.2">
      <c r="A18" s="137">
        <f t="shared" si="13"/>
        <v>42239</v>
      </c>
      <c r="B18" s="124">
        <f t="shared" si="1"/>
        <v>1001.9862019999999</v>
      </c>
      <c r="C18" s="124">
        <f t="shared" si="14"/>
        <v>1000</v>
      </c>
      <c r="D18" s="138">
        <f t="shared" si="15"/>
        <v>4337.1099999999997</v>
      </c>
      <c r="E18" s="126">
        <f>IF(K18=1,VLOOKUP(A17,[1]Plan1!$DA$106:$DC$226,3),E17)</f>
        <v>4346.6499999999996</v>
      </c>
      <c r="F18" s="127">
        <f t="shared" si="16"/>
        <v>42217</v>
      </c>
      <c r="G18" s="128">
        <f t="shared" si="2"/>
        <v>2.1996214068815689E-3</v>
      </c>
      <c r="H18" s="127">
        <f t="shared" si="17"/>
        <v>42262</v>
      </c>
      <c r="I18" s="127">
        <f t="shared" si="3"/>
        <v>42262</v>
      </c>
      <c r="J18" s="130">
        <f t="shared" si="18"/>
        <v>20</v>
      </c>
      <c r="K18" s="130">
        <f t="shared" si="4"/>
        <v>5</v>
      </c>
      <c r="L18" s="131">
        <f t="shared" si="5"/>
        <v>1.0005494500000001</v>
      </c>
      <c r="M18" s="132">
        <f t="shared" si="19"/>
        <v>1</v>
      </c>
      <c r="N18" s="132">
        <v>1</v>
      </c>
      <c r="O18" s="131">
        <f t="shared" si="6"/>
        <v>1.0005494500000001</v>
      </c>
      <c r="P18" s="124">
        <f t="shared" si="7"/>
        <v>1000.54945</v>
      </c>
      <c r="Q18" s="133">
        <f t="shared" si="8"/>
        <v>0</v>
      </c>
      <c r="R18" s="134">
        <f t="shared" si="9"/>
        <v>0</v>
      </c>
      <c r="S18" s="124">
        <f t="shared" si="10"/>
        <v>0</v>
      </c>
      <c r="T18" s="134">
        <f t="shared" si="20"/>
        <v>7.4999999999999997E-2</v>
      </c>
      <c r="U18" s="133">
        <f t="shared" si="21"/>
        <v>5</v>
      </c>
      <c r="V18" s="133">
        <v>252</v>
      </c>
      <c r="W18" s="132">
        <f t="shared" si="11"/>
        <v>1.0014359639999999</v>
      </c>
      <c r="X18" s="124">
        <f t="shared" si="12"/>
        <v>1.436752</v>
      </c>
      <c r="Y18" s="136" t="s">
        <v>64</v>
      </c>
      <c r="Z18" s="127">
        <f t="shared" si="22"/>
        <v>42415</v>
      </c>
      <c r="AA18" s="6"/>
      <c r="AB18" s="176">
        <f t="shared" si="25"/>
        <v>7</v>
      </c>
      <c r="AC18" s="177">
        <f>AJ159</f>
        <v>43511</v>
      </c>
      <c r="AD18" s="180">
        <f t="shared" si="26"/>
        <v>1000</v>
      </c>
      <c r="AE18" s="182">
        <f t="shared" si="27"/>
        <v>126</v>
      </c>
      <c r="AF18" s="180">
        <f t="shared" si="28"/>
        <v>36.822068000000002</v>
      </c>
      <c r="AG18" s="180">
        <f t="shared" si="29"/>
        <v>0</v>
      </c>
      <c r="AH18" s="184">
        <v>0</v>
      </c>
      <c r="AI18" s="180">
        <f t="shared" si="23"/>
        <v>36.822068000000002</v>
      </c>
      <c r="AJ18" s="176">
        <f t="shared" si="30"/>
        <v>7</v>
      </c>
      <c r="AK18" s="177">
        <f t="shared" si="24"/>
        <v>43692</v>
      </c>
      <c r="AL18" s="12"/>
      <c r="AM18" s="1"/>
      <c r="AN18" s="1"/>
      <c r="AO18" s="1"/>
      <c r="AP18" s="1"/>
      <c r="AQ18" s="1"/>
      <c r="AR18" s="28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8"/>
      <c r="BH18" s="1"/>
      <c r="BI18" s="1"/>
      <c r="BJ18" s="1"/>
      <c r="BK18" s="1"/>
      <c r="BL18" s="1"/>
      <c r="BM18" s="1"/>
      <c r="BN18" s="1"/>
      <c r="BO18" s="1"/>
      <c r="BP18" s="1"/>
      <c r="BQ18" s="6"/>
      <c r="BR18" s="20"/>
      <c r="BS18" s="20"/>
      <c r="BT18" s="20"/>
      <c r="BU18" s="20"/>
      <c r="BV18" s="29"/>
      <c r="BW18" s="29"/>
    </row>
    <row r="19" spans="1:75" x14ac:dyDescent="0.2">
      <c r="A19" s="137">
        <f t="shared" si="13"/>
        <v>42240</v>
      </c>
      <c r="B19" s="124">
        <f t="shared" si="1"/>
        <v>1001.9862019999999</v>
      </c>
      <c r="C19" s="124">
        <f t="shared" si="14"/>
        <v>1000</v>
      </c>
      <c r="D19" s="138">
        <f t="shared" si="15"/>
        <v>4337.1099999999997</v>
      </c>
      <c r="E19" s="126">
        <f>IF(K19=1,VLOOKUP(A18,[1]Plan1!$DA$106:$DC$226,3),E18)</f>
        <v>4346.6499999999996</v>
      </c>
      <c r="F19" s="127">
        <f t="shared" si="16"/>
        <v>42217</v>
      </c>
      <c r="G19" s="128">
        <f t="shared" si="2"/>
        <v>2.1996214068815689E-3</v>
      </c>
      <c r="H19" s="127">
        <f t="shared" si="17"/>
        <v>42262</v>
      </c>
      <c r="I19" s="127">
        <f t="shared" si="3"/>
        <v>42262</v>
      </c>
      <c r="J19" s="130">
        <f t="shared" si="18"/>
        <v>20</v>
      </c>
      <c r="K19" s="130">
        <f t="shared" si="4"/>
        <v>5</v>
      </c>
      <c r="L19" s="131">
        <f t="shared" si="5"/>
        <v>1.0005494500000001</v>
      </c>
      <c r="M19" s="132">
        <f t="shared" si="19"/>
        <v>1</v>
      </c>
      <c r="N19" s="132">
        <v>1</v>
      </c>
      <c r="O19" s="131">
        <f t="shared" si="6"/>
        <v>1.0005494500000001</v>
      </c>
      <c r="P19" s="124">
        <f t="shared" si="7"/>
        <v>1000.54945</v>
      </c>
      <c r="Q19" s="133">
        <f t="shared" si="8"/>
        <v>0</v>
      </c>
      <c r="R19" s="134">
        <f t="shared" si="9"/>
        <v>0</v>
      </c>
      <c r="S19" s="124">
        <f t="shared" si="10"/>
        <v>0</v>
      </c>
      <c r="T19" s="134">
        <f t="shared" si="20"/>
        <v>7.4999999999999997E-2</v>
      </c>
      <c r="U19" s="133">
        <f t="shared" si="21"/>
        <v>5</v>
      </c>
      <c r="V19" s="133">
        <v>252</v>
      </c>
      <c r="W19" s="132">
        <f t="shared" si="11"/>
        <v>1.0014359639999999</v>
      </c>
      <c r="X19" s="124">
        <f t="shared" si="12"/>
        <v>1.436752</v>
      </c>
      <c r="Y19" s="136" t="s">
        <v>64</v>
      </c>
      <c r="Z19" s="127">
        <f t="shared" si="22"/>
        <v>42415</v>
      </c>
      <c r="AA19" s="6"/>
      <c r="AB19" s="176">
        <f t="shared" si="25"/>
        <v>8</v>
      </c>
      <c r="AC19" s="177">
        <f>AJ165</f>
        <v>43692</v>
      </c>
      <c r="AD19" s="180">
        <f t="shared" si="26"/>
        <v>1000</v>
      </c>
      <c r="AE19" s="182">
        <f t="shared" si="27"/>
        <v>124</v>
      </c>
      <c r="AF19" s="180">
        <f t="shared" si="28"/>
        <v>36.227130000000002</v>
      </c>
      <c r="AG19" s="180">
        <f t="shared" si="29"/>
        <v>0</v>
      </c>
      <c r="AH19" s="184">
        <v>0</v>
      </c>
      <c r="AI19" s="180">
        <f t="shared" si="23"/>
        <v>36.227130000000002</v>
      </c>
      <c r="AJ19" s="176">
        <f t="shared" si="30"/>
        <v>8</v>
      </c>
      <c r="AK19" s="177">
        <f t="shared" si="24"/>
        <v>43878</v>
      </c>
      <c r="AL19" s="12"/>
      <c r="AM19" s="1"/>
      <c r="AN19" s="1"/>
      <c r="AO19" s="1"/>
      <c r="AP19" s="1"/>
      <c r="AQ19" s="1"/>
      <c r="AR19" s="28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8"/>
      <c r="BH19" s="1"/>
      <c r="BI19" s="1"/>
      <c r="BJ19" s="1"/>
      <c r="BK19" s="1"/>
      <c r="BL19" s="1"/>
      <c r="BM19" s="1"/>
      <c r="BN19" s="1"/>
      <c r="BO19" s="1"/>
      <c r="BP19" s="1"/>
      <c r="BQ19" s="6"/>
      <c r="BR19" s="20"/>
      <c r="BS19" s="20"/>
      <c r="BT19" s="20"/>
      <c r="BU19" s="20"/>
      <c r="BV19" s="29"/>
      <c r="BW19" s="29"/>
    </row>
    <row r="20" spans="1:75" x14ac:dyDescent="0.2">
      <c r="A20" s="137">
        <f t="shared" si="13"/>
        <v>42241</v>
      </c>
      <c r="B20" s="124">
        <f t="shared" si="1"/>
        <v>1002.38391</v>
      </c>
      <c r="C20" s="124">
        <f t="shared" si="14"/>
        <v>1000</v>
      </c>
      <c r="D20" s="138">
        <f t="shared" si="15"/>
        <v>4337.1099999999997</v>
      </c>
      <c r="E20" s="126">
        <f>IF(K20=1,VLOOKUP(A19,[1]Plan1!$DA$106:$DC$226,3),E19)</f>
        <v>4346.6499999999996</v>
      </c>
      <c r="F20" s="127">
        <f t="shared" si="16"/>
        <v>42217</v>
      </c>
      <c r="G20" s="128">
        <f t="shared" si="2"/>
        <v>2.1996214068815689E-3</v>
      </c>
      <c r="H20" s="127">
        <f t="shared" si="17"/>
        <v>42262</v>
      </c>
      <c r="I20" s="127">
        <f t="shared" si="3"/>
        <v>42262</v>
      </c>
      <c r="J20" s="130">
        <f t="shared" si="18"/>
        <v>20</v>
      </c>
      <c r="K20" s="130">
        <f t="shared" si="4"/>
        <v>6</v>
      </c>
      <c r="L20" s="131">
        <f t="shared" si="5"/>
        <v>1.0006593699999999</v>
      </c>
      <c r="M20" s="132">
        <f t="shared" si="19"/>
        <v>1</v>
      </c>
      <c r="N20" s="132">
        <v>1</v>
      </c>
      <c r="O20" s="131">
        <f t="shared" si="6"/>
        <v>1.0006593699999999</v>
      </c>
      <c r="P20" s="124">
        <f t="shared" si="7"/>
        <v>1000.65937</v>
      </c>
      <c r="Q20" s="133">
        <f t="shared" si="8"/>
        <v>0</v>
      </c>
      <c r="R20" s="134">
        <f t="shared" si="9"/>
        <v>0</v>
      </c>
      <c r="S20" s="124">
        <f t="shared" si="10"/>
        <v>0</v>
      </c>
      <c r="T20" s="134">
        <f t="shared" si="20"/>
        <v>7.4999999999999997E-2</v>
      </c>
      <c r="U20" s="133">
        <f t="shared" si="21"/>
        <v>6</v>
      </c>
      <c r="V20" s="133">
        <v>252</v>
      </c>
      <c r="W20" s="132">
        <f t="shared" si="11"/>
        <v>1.001723404</v>
      </c>
      <c r="X20" s="124">
        <f t="shared" si="12"/>
        <v>1.72454</v>
      </c>
      <c r="Y20" s="136" t="s">
        <v>64</v>
      </c>
      <c r="Z20" s="127">
        <f t="shared" si="22"/>
        <v>42415</v>
      </c>
      <c r="AA20" s="6"/>
      <c r="AB20" s="176">
        <f t="shared" si="25"/>
        <v>9</v>
      </c>
      <c r="AC20" s="177">
        <f>AJ171</f>
        <v>43878</v>
      </c>
      <c r="AD20" s="180">
        <f t="shared" si="26"/>
        <v>1000</v>
      </c>
      <c r="AE20" s="182">
        <f t="shared" si="27"/>
        <v>129</v>
      </c>
      <c r="AF20" s="180">
        <f t="shared" si="28"/>
        <v>37.715114989999996</v>
      </c>
      <c r="AG20" s="180">
        <f t="shared" si="29"/>
        <v>0</v>
      </c>
      <c r="AH20" s="184">
        <v>0</v>
      </c>
      <c r="AI20" s="180">
        <f t="shared" si="23"/>
        <v>37.715114989999996</v>
      </c>
      <c r="AJ20" s="176">
        <f t="shared" si="30"/>
        <v>9</v>
      </c>
      <c r="AK20" s="177">
        <f t="shared" si="24"/>
        <v>44060</v>
      </c>
      <c r="AL20" s="12"/>
      <c r="AM20" s="1"/>
      <c r="AN20" s="1"/>
      <c r="AO20" s="1"/>
      <c r="AP20" s="1"/>
      <c r="AQ20" s="1"/>
      <c r="AR20" s="28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8"/>
      <c r="BH20" s="1"/>
      <c r="BI20" s="1"/>
      <c r="BJ20" s="1"/>
      <c r="BK20" s="1"/>
      <c r="BL20" s="1"/>
      <c r="BM20" s="1"/>
      <c r="BN20" s="1"/>
      <c r="BO20" s="1"/>
      <c r="BP20" s="1"/>
      <c r="BQ20" s="6"/>
      <c r="BR20" s="20"/>
      <c r="BS20" s="20"/>
      <c r="BT20" s="20"/>
      <c r="BU20" s="20"/>
      <c r="BV20" s="29"/>
      <c r="BW20" s="29"/>
    </row>
    <row r="21" spans="1:75" x14ac:dyDescent="0.2">
      <c r="A21" s="137">
        <f t="shared" si="13"/>
        <v>42242</v>
      </c>
      <c r="B21" s="124">
        <f t="shared" si="1"/>
        <v>1002.781783</v>
      </c>
      <c r="C21" s="124">
        <f t="shared" si="14"/>
        <v>1000</v>
      </c>
      <c r="D21" s="138">
        <f t="shared" si="15"/>
        <v>4337.1099999999997</v>
      </c>
      <c r="E21" s="126">
        <f>IF(K21=1,VLOOKUP(A20,[1]Plan1!$DA$106:$DC$226,3),E20)</f>
        <v>4346.6499999999996</v>
      </c>
      <c r="F21" s="127">
        <f t="shared" si="16"/>
        <v>42217</v>
      </c>
      <c r="G21" s="128">
        <f t="shared" si="2"/>
        <v>2.1996214068815689E-3</v>
      </c>
      <c r="H21" s="127">
        <f t="shared" si="17"/>
        <v>42262</v>
      </c>
      <c r="I21" s="127">
        <f t="shared" si="3"/>
        <v>42262</v>
      </c>
      <c r="J21" s="130">
        <f t="shared" si="18"/>
        <v>20</v>
      </c>
      <c r="K21" s="130">
        <f t="shared" si="4"/>
        <v>7</v>
      </c>
      <c r="L21" s="131">
        <f t="shared" si="5"/>
        <v>1.0007693099999999</v>
      </c>
      <c r="M21" s="132">
        <f t="shared" si="19"/>
        <v>1</v>
      </c>
      <c r="N21" s="132">
        <v>1</v>
      </c>
      <c r="O21" s="131">
        <f t="shared" si="6"/>
        <v>1.0007693099999999</v>
      </c>
      <c r="P21" s="124">
        <f t="shared" si="7"/>
        <v>1000.76931</v>
      </c>
      <c r="Q21" s="133">
        <f t="shared" si="8"/>
        <v>0</v>
      </c>
      <c r="R21" s="134">
        <f t="shared" si="9"/>
        <v>0</v>
      </c>
      <c r="S21" s="124">
        <f t="shared" si="10"/>
        <v>0</v>
      </c>
      <c r="T21" s="134">
        <f t="shared" si="20"/>
        <v>7.4999999999999997E-2</v>
      </c>
      <c r="U21" s="133">
        <f t="shared" si="21"/>
        <v>7</v>
      </c>
      <c r="V21" s="133">
        <v>252</v>
      </c>
      <c r="W21" s="132">
        <f t="shared" si="11"/>
        <v>1.0020109260000001</v>
      </c>
      <c r="X21" s="124">
        <f t="shared" si="12"/>
        <v>2.012473</v>
      </c>
      <c r="Y21" s="136" t="s">
        <v>64</v>
      </c>
      <c r="Z21" s="127">
        <f t="shared" si="22"/>
        <v>42415</v>
      </c>
      <c r="AA21" s="6"/>
      <c r="AB21" s="176">
        <f t="shared" si="25"/>
        <v>10</v>
      </c>
      <c r="AC21" s="177">
        <f>AJ177</f>
        <v>44060</v>
      </c>
      <c r="AD21" s="180">
        <f t="shared" si="26"/>
        <v>1000</v>
      </c>
      <c r="AE21" s="182">
        <f t="shared" si="27"/>
        <v>124</v>
      </c>
      <c r="AF21" s="180">
        <f t="shared" si="28"/>
        <v>36.227130000000002</v>
      </c>
      <c r="AG21" s="180">
        <f t="shared" si="29"/>
        <v>0</v>
      </c>
      <c r="AH21" s="184">
        <v>0</v>
      </c>
      <c r="AI21" s="180">
        <f t="shared" si="23"/>
        <v>36.227130000000002</v>
      </c>
      <c r="AJ21" s="176">
        <f t="shared" si="30"/>
        <v>10</v>
      </c>
      <c r="AK21" s="177">
        <f t="shared" si="24"/>
        <v>44244</v>
      </c>
      <c r="AM21" s="1"/>
      <c r="AN21" s="1"/>
      <c r="AO21" s="1"/>
      <c r="AP21" s="1"/>
      <c r="AQ21" s="1"/>
      <c r="AR21" s="28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8"/>
      <c r="BH21" s="1"/>
      <c r="BI21" s="1"/>
      <c r="BJ21" s="1"/>
      <c r="BK21" s="1"/>
      <c r="BL21" s="1"/>
      <c r="BM21" s="1"/>
      <c r="BN21" s="1"/>
      <c r="BO21" s="1"/>
      <c r="BP21" s="1"/>
      <c r="BQ21" s="6"/>
      <c r="BR21" s="20"/>
      <c r="BS21" s="20"/>
      <c r="BT21" s="20"/>
      <c r="BU21" s="20"/>
      <c r="BV21" s="29"/>
      <c r="BW21" s="29"/>
    </row>
    <row r="22" spans="1:75" x14ac:dyDescent="0.2">
      <c r="A22" s="137">
        <f t="shared" si="13"/>
        <v>42243</v>
      </c>
      <c r="B22" s="124">
        <f t="shared" si="1"/>
        <v>1003.1798130000001</v>
      </c>
      <c r="C22" s="124">
        <f t="shared" si="14"/>
        <v>1000</v>
      </c>
      <c r="D22" s="138">
        <f t="shared" si="15"/>
        <v>4337.1099999999997</v>
      </c>
      <c r="E22" s="126">
        <f>IF(K22=1,VLOOKUP(A21,[1]Plan1!$DA$106:$DC$226,3),E21)</f>
        <v>4346.6499999999996</v>
      </c>
      <c r="F22" s="127">
        <f t="shared" si="16"/>
        <v>42217</v>
      </c>
      <c r="G22" s="128">
        <f t="shared" si="2"/>
        <v>2.1996214068815689E-3</v>
      </c>
      <c r="H22" s="127">
        <f t="shared" si="17"/>
        <v>42262</v>
      </c>
      <c r="I22" s="127">
        <f t="shared" si="3"/>
        <v>42262</v>
      </c>
      <c r="J22" s="130">
        <f t="shared" si="18"/>
        <v>20</v>
      </c>
      <c r="K22" s="130">
        <f t="shared" si="4"/>
        <v>8</v>
      </c>
      <c r="L22" s="131">
        <f t="shared" si="5"/>
        <v>1.00087926</v>
      </c>
      <c r="M22" s="132">
        <f t="shared" si="19"/>
        <v>1</v>
      </c>
      <c r="N22" s="132">
        <v>1</v>
      </c>
      <c r="O22" s="131">
        <f t="shared" si="6"/>
        <v>1.00087926</v>
      </c>
      <c r="P22" s="124">
        <f t="shared" si="7"/>
        <v>1000.87926</v>
      </c>
      <c r="Q22" s="133">
        <f t="shared" si="8"/>
        <v>0</v>
      </c>
      <c r="R22" s="134">
        <f t="shared" si="9"/>
        <v>0</v>
      </c>
      <c r="S22" s="124">
        <f t="shared" si="10"/>
        <v>0</v>
      </c>
      <c r="T22" s="134">
        <f t="shared" si="20"/>
        <v>7.4999999999999997E-2</v>
      </c>
      <c r="U22" s="133">
        <f t="shared" si="21"/>
        <v>8</v>
      </c>
      <c r="V22" s="133">
        <v>252</v>
      </c>
      <c r="W22" s="132">
        <f t="shared" si="11"/>
        <v>1.002298532</v>
      </c>
      <c r="X22" s="124">
        <f t="shared" si="12"/>
        <v>2.3005529999999998</v>
      </c>
      <c r="Y22" s="136" t="s">
        <v>64</v>
      </c>
      <c r="Z22" s="127">
        <f t="shared" si="22"/>
        <v>42415</v>
      </c>
      <c r="AA22" s="6"/>
      <c r="AB22" s="176">
        <f t="shared" si="25"/>
        <v>11</v>
      </c>
      <c r="AC22" s="177">
        <f>AJ183</f>
        <v>44244</v>
      </c>
      <c r="AD22" s="180">
        <f t="shared" si="26"/>
        <v>1000</v>
      </c>
      <c r="AE22" s="182">
        <f t="shared" si="27"/>
        <v>125</v>
      </c>
      <c r="AF22" s="180">
        <f t="shared" si="28"/>
        <v>36.524555999999997</v>
      </c>
      <c r="AG22" s="180">
        <f t="shared" si="29"/>
        <v>0</v>
      </c>
      <c r="AH22" s="184">
        <v>0</v>
      </c>
      <c r="AI22" s="180">
        <f t="shared" si="23"/>
        <v>36.524555999999997</v>
      </c>
      <c r="AJ22" s="176">
        <f t="shared" si="30"/>
        <v>11</v>
      </c>
      <c r="AK22" s="177">
        <f t="shared" si="24"/>
        <v>44424</v>
      </c>
      <c r="AM22" s="1"/>
      <c r="AN22" s="1"/>
      <c r="AO22" s="1"/>
      <c r="AP22" s="1"/>
      <c r="AQ22" s="1"/>
      <c r="AR22" s="28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8"/>
      <c r="BH22" s="1"/>
      <c r="BI22" s="1"/>
      <c r="BJ22" s="1"/>
      <c r="BK22" s="1"/>
      <c r="BL22" s="1"/>
      <c r="BM22" s="1"/>
      <c r="BN22" s="1"/>
      <c r="BO22" s="1"/>
      <c r="BP22" s="1"/>
      <c r="BQ22" s="6"/>
      <c r="BR22" s="20"/>
      <c r="BS22" s="20"/>
      <c r="BT22" s="20"/>
      <c r="BU22" s="20"/>
      <c r="BV22" s="29"/>
      <c r="BW22" s="29"/>
    </row>
    <row r="23" spans="1:75" x14ac:dyDescent="0.2">
      <c r="A23" s="137">
        <f t="shared" si="13"/>
        <v>42244</v>
      </c>
      <c r="B23" s="124">
        <f t="shared" si="1"/>
        <v>1003.5780070000001</v>
      </c>
      <c r="C23" s="124">
        <f t="shared" si="14"/>
        <v>1000</v>
      </c>
      <c r="D23" s="138">
        <f t="shared" si="15"/>
        <v>4337.1099999999997</v>
      </c>
      <c r="E23" s="126">
        <f>IF(K23=1,VLOOKUP(A22,[1]Plan1!$DA$106:$DC$226,3),E22)</f>
        <v>4346.6499999999996</v>
      </c>
      <c r="F23" s="127">
        <f t="shared" si="16"/>
        <v>42217</v>
      </c>
      <c r="G23" s="128">
        <f t="shared" si="2"/>
        <v>2.1996214068815689E-3</v>
      </c>
      <c r="H23" s="127">
        <f t="shared" si="17"/>
        <v>42262</v>
      </c>
      <c r="I23" s="127">
        <f t="shared" si="3"/>
        <v>42262</v>
      </c>
      <c r="J23" s="130">
        <f t="shared" si="18"/>
        <v>20</v>
      </c>
      <c r="K23" s="130">
        <f t="shared" si="4"/>
        <v>9</v>
      </c>
      <c r="L23" s="131">
        <f t="shared" si="5"/>
        <v>1.0009892300000001</v>
      </c>
      <c r="M23" s="132">
        <f t="shared" si="19"/>
        <v>1</v>
      </c>
      <c r="N23" s="132">
        <v>1</v>
      </c>
      <c r="O23" s="131">
        <f t="shared" si="6"/>
        <v>1.0009892300000001</v>
      </c>
      <c r="P23" s="124">
        <f t="shared" si="7"/>
        <v>1000.98923</v>
      </c>
      <c r="Q23" s="133">
        <f t="shared" si="8"/>
        <v>0</v>
      </c>
      <c r="R23" s="134">
        <f t="shared" si="9"/>
        <v>0</v>
      </c>
      <c r="S23" s="124">
        <f t="shared" si="10"/>
        <v>0</v>
      </c>
      <c r="T23" s="134">
        <f t="shared" si="20"/>
        <v>7.4999999999999997E-2</v>
      </c>
      <c r="U23" s="133">
        <f t="shared" si="21"/>
        <v>9</v>
      </c>
      <c r="V23" s="133">
        <v>252</v>
      </c>
      <c r="W23" s="132">
        <f t="shared" si="11"/>
        <v>1.0025862189999999</v>
      </c>
      <c r="X23" s="124">
        <f t="shared" si="12"/>
        <v>2.5887769999999999</v>
      </c>
      <c r="Y23" s="136" t="s">
        <v>64</v>
      </c>
      <c r="Z23" s="127">
        <f t="shared" si="22"/>
        <v>42415</v>
      </c>
      <c r="AA23" s="6"/>
      <c r="AB23" s="176">
        <f t="shared" si="25"/>
        <v>12</v>
      </c>
      <c r="AC23" s="177">
        <f>AJ189</f>
        <v>44424</v>
      </c>
      <c r="AD23" s="180">
        <f t="shared" si="26"/>
        <v>1000</v>
      </c>
      <c r="AE23" s="182">
        <f t="shared" si="27"/>
        <v>125</v>
      </c>
      <c r="AF23" s="180">
        <f t="shared" si="28"/>
        <v>36.524555999999997</v>
      </c>
      <c r="AG23" s="180">
        <f t="shared" si="29"/>
        <v>0</v>
      </c>
      <c r="AH23" s="184">
        <v>0</v>
      </c>
      <c r="AI23" s="180">
        <f t="shared" si="23"/>
        <v>36.524555999999997</v>
      </c>
      <c r="AJ23" s="176">
        <f t="shared" si="30"/>
        <v>12</v>
      </c>
      <c r="AK23" s="177">
        <f t="shared" si="24"/>
        <v>44607</v>
      </c>
      <c r="AM23" s="1"/>
      <c r="AN23" s="1"/>
      <c r="AO23" s="1"/>
      <c r="AP23" s="1"/>
      <c r="AQ23" s="1"/>
      <c r="AR23" s="28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8"/>
      <c r="BH23" s="1"/>
      <c r="BI23" s="1"/>
      <c r="BJ23" s="1"/>
      <c r="BK23" s="1"/>
      <c r="BL23" s="1"/>
      <c r="BM23" s="1"/>
      <c r="BN23" s="1"/>
      <c r="BO23" s="1"/>
      <c r="BP23" s="1"/>
      <c r="BQ23" s="6"/>
      <c r="BR23" s="20"/>
      <c r="BS23" s="20"/>
      <c r="BT23" s="20"/>
      <c r="BU23" s="20"/>
      <c r="BV23" s="29"/>
      <c r="BW23" s="29"/>
    </row>
    <row r="24" spans="1:75" x14ac:dyDescent="0.2">
      <c r="A24" s="137">
        <f t="shared" si="13"/>
        <v>42245</v>
      </c>
      <c r="B24" s="124">
        <f t="shared" si="1"/>
        <v>1003.976349</v>
      </c>
      <c r="C24" s="124">
        <f t="shared" si="14"/>
        <v>1000</v>
      </c>
      <c r="D24" s="138">
        <f t="shared" si="15"/>
        <v>4337.1099999999997</v>
      </c>
      <c r="E24" s="126">
        <f>IF(K24=1,VLOOKUP(A23,[1]Plan1!$DA$106:$DC$226,3),E23)</f>
        <v>4346.6499999999996</v>
      </c>
      <c r="F24" s="127">
        <f t="shared" si="16"/>
        <v>42217</v>
      </c>
      <c r="G24" s="128">
        <f t="shared" si="2"/>
        <v>2.1996214068815689E-3</v>
      </c>
      <c r="H24" s="127">
        <f t="shared" si="17"/>
        <v>42262</v>
      </c>
      <c r="I24" s="127">
        <f t="shared" si="3"/>
        <v>42262</v>
      </c>
      <c r="J24" s="130">
        <f t="shared" si="18"/>
        <v>20</v>
      </c>
      <c r="K24" s="130">
        <f t="shared" si="4"/>
        <v>10</v>
      </c>
      <c r="L24" s="131">
        <f t="shared" si="5"/>
        <v>1.0010992000000001</v>
      </c>
      <c r="M24" s="132">
        <f t="shared" si="19"/>
        <v>1</v>
      </c>
      <c r="N24" s="132">
        <v>1</v>
      </c>
      <c r="O24" s="131">
        <f t="shared" si="6"/>
        <v>1.0010992000000001</v>
      </c>
      <c r="P24" s="124">
        <f t="shared" si="7"/>
        <v>1001.0992</v>
      </c>
      <c r="Q24" s="133">
        <f t="shared" si="8"/>
        <v>0</v>
      </c>
      <c r="R24" s="134">
        <f t="shared" si="9"/>
        <v>0</v>
      </c>
      <c r="S24" s="124">
        <f t="shared" si="10"/>
        <v>0</v>
      </c>
      <c r="T24" s="134">
        <f t="shared" si="20"/>
        <v>7.4999999999999997E-2</v>
      </c>
      <c r="U24" s="133">
        <f t="shared" si="21"/>
        <v>10</v>
      </c>
      <c r="V24" s="133">
        <v>252</v>
      </c>
      <c r="W24" s="132">
        <f t="shared" si="11"/>
        <v>1.0028739900000001</v>
      </c>
      <c r="X24" s="124">
        <f t="shared" si="12"/>
        <v>2.8771490000000002</v>
      </c>
      <c r="Y24" s="136" t="s">
        <v>64</v>
      </c>
      <c r="Z24" s="127">
        <f t="shared" si="22"/>
        <v>42415</v>
      </c>
      <c r="AA24" s="6"/>
      <c r="AB24" s="176">
        <f t="shared" si="25"/>
        <v>13</v>
      </c>
      <c r="AC24" s="177">
        <f>AJ195</f>
        <v>44607</v>
      </c>
      <c r="AD24" s="180">
        <f t="shared" si="26"/>
        <v>1000</v>
      </c>
      <c r="AE24" s="182">
        <f t="shared" si="27"/>
        <v>127</v>
      </c>
      <c r="AF24" s="180">
        <f t="shared" si="28"/>
        <v>37.119664999999998</v>
      </c>
      <c r="AG24" s="180">
        <f t="shared" si="29"/>
        <v>0</v>
      </c>
      <c r="AH24" s="184">
        <v>0</v>
      </c>
      <c r="AI24" s="180">
        <f t="shared" si="23"/>
        <v>37.119664999999998</v>
      </c>
      <c r="AJ24" s="176">
        <f t="shared" si="30"/>
        <v>13</v>
      </c>
      <c r="AK24" s="177">
        <f t="shared" si="24"/>
        <v>44788</v>
      </c>
      <c r="AM24" s="1"/>
      <c r="AN24" s="1"/>
      <c r="AO24" s="1"/>
      <c r="AP24" s="1"/>
      <c r="AQ24" s="1"/>
      <c r="AR24" s="28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8"/>
      <c r="BH24" s="1"/>
      <c r="BI24" s="1"/>
      <c r="BJ24" s="1"/>
      <c r="BK24" s="1"/>
      <c r="BL24" s="1"/>
      <c r="BM24" s="1"/>
      <c r="BN24" s="1"/>
      <c r="BO24" s="1"/>
      <c r="BP24" s="1"/>
      <c r="BQ24" s="6"/>
      <c r="BR24" s="20"/>
      <c r="BS24" s="20"/>
      <c r="BT24" s="20"/>
      <c r="BU24" s="20"/>
      <c r="BV24" s="29"/>
      <c r="BW24" s="29"/>
    </row>
    <row r="25" spans="1:75" x14ac:dyDescent="0.2">
      <c r="A25" s="137">
        <f t="shared" si="13"/>
        <v>42246</v>
      </c>
      <c r="B25" s="124">
        <f t="shared" si="1"/>
        <v>1003.976349</v>
      </c>
      <c r="C25" s="124">
        <f t="shared" si="14"/>
        <v>1000</v>
      </c>
      <c r="D25" s="138">
        <f t="shared" si="15"/>
        <v>4337.1099999999997</v>
      </c>
      <c r="E25" s="126">
        <f>IF(K25=1,VLOOKUP(A24,[1]Plan1!$DA$106:$DC$226,3),E24)</f>
        <v>4346.6499999999996</v>
      </c>
      <c r="F25" s="127">
        <f t="shared" si="16"/>
        <v>42217</v>
      </c>
      <c r="G25" s="128">
        <f t="shared" si="2"/>
        <v>2.1996214068815689E-3</v>
      </c>
      <c r="H25" s="127">
        <f t="shared" si="17"/>
        <v>42262</v>
      </c>
      <c r="I25" s="127">
        <f t="shared" si="3"/>
        <v>42262</v>
      </c>
      <c r="J25" s="130">
        <f t="shared" si="18"/>
        <v>20</v>
      </c>
      <c r="K25" s="130">
        <f t="shared" si="4"/>
        <v>10</v>
      </c>
      <c r="L25" s="131">
        <f t="shared" si="5"/>
        <v>1.0010992000000001</v>
      </c>
      <c r="M25" s="132">
        <f t="shared" si="19"/>
        <v>1</v>
      </c>
      <c r="N25" s="132">
        <v>1</v>
      </c>
      <c r="O25" s="131">
        <f t="shared" si="6"/>
        <v>1.0010992000000001</v>
      </c>
      <c r="P25" s="124">
        <f t="shared" si="7"/>
        <v>1001.0992</v>
      </c>
      <c r="Q25" s="133">
        <f t="shared" si="8"/>
        <v>0</v>
      </c>
      <c r="R25" s="134">
        <f t="shared" si="9"/>
        <v>0</v>
      </c>
      <c r="S25" s="124">
        <f t="shared" si="10"/>
        <v>0</v>
      </c>
      <c r="T25" s="134">
        <f t="shared" si="20"/>
        <v>7.4999999999999997E-2</v>
      </c>
      <c r="U25" s="133">
        <f t="shared" si="21"/>
        <v>10</v>
      </c>
      <c r="V25" s="133">
        <v>252</v>
      </c>
      <c r="W25" s="132">
        <f t="shared" si="11"/>
        <v>1.0028739900000001</v>
      </c>
      <c r="X25" s="124">
        <f t="shared" si="12"/>
        <v>2.8771490000000002</v>
      </c>
      <c r="Y25" s="136" t="s">
        <v>64</v>
      </c>
      <c r="Z25" s="127">
        <f t="shared" si="22"/>
        <v>42415</v>
      </c>
      <c r="AA25" s="6"/>
      <c r="AB25" s="176">
        <f t="shared" si="25"/>
        <v>14</v>
      </c>
      <c r="AC25" s="177">
        <f>AJ201</f>
        <v>44788</v>
      </c>
      <c r="AD25" s="180">
        <f t="shared" si="26"/>
        <v>0</v>
      </c>
      <c r="AE25" s="182">
        <f t="shared" si="27"/>
        <v>124</v>
      </c>
      <c r="AF25" s="180">
        <f t="shared" si="28"/>
        <v>36.227130000000002</v>
      </c>
      <c r="AG25" s="180">
        <f t="shared" si="29"/>
        <v>1000</v>
      </c>
      <c r="AH25" s="184">
        <v>1</v>
      </c>
      <c r="AI25" s="180">
        <f t="shared" si="23"/>
        <v>1036.22713</v>
      </c>
      <c r="AJ25" s="176">
        <f t="shared" si="30"/>
        <v>14</v>
      </c>
      <c r="AK25" s="177">
        <f t="shared" si="24"/>
        <v>0</v>
      </c>
      <c r="AL25" s="48"/>
      <c r="AM25" s="8"/>
      <c r="AN25" s="8"/>
      <c r="AO25" s="8"/>
      <c r="AP25" s="8"/>
      <c r="AQ25" s="8"/>
      <c r="AR25" s="31"/>
      <c r="AS25" s="1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32"/>
      <c r="BR25" s="33"/>
      <c r="BS25" s="33"/>
      <c r="BT25" s="33"/>
      <c r="BU25" s="33"/>
      <c r="BV25" s="33"/>
      <c r="BW25" s="33"/>
    </row>
    <row r="26" spans="1:75" x14ac:dyDescent="0.2">
      <c r="A26" s="137">
        <f t="shared" si="13"/>
        <v>42247</v>
      </c>
      <c r="B26" s="124">
        <f t="shared" si="1"/>
        <v>1003.976349</v>
      </c>
      <c r="C26" s="124">
        <f t="shared" si="14"/>
        <v>1000</v>
      </c>
      <c r="D26" s="138">
        <f t="shared" si="15"/>
        <v>4337.1099999999997</v>
      </c>
      <c r="E26" s="126">
        <f>IF(K26=1,VLOOKUP(A25,[1]Plan1!$DA$106:$DC$226,3),E25)</f>
        <v>4346.6499999999996</v>
      </c>
      <c r="F26" s="127">
        <f t="shared" si="16"/>
        <v>42217</v>
      </c>
      <c r="G26" s="128">
        <f t="shared" si="2"/>
        <v>2.1996214068815689E-3</v>
      </c>
      <c r="H26" s="127">
        <f t="shared" si="17"/>
        <v>42262</v>
      </c>
      <c r="I26" s="127">
        <f t="shared" si="3"/>
        <v>42262</v>
      </c>
      <c r="J26" s="130">
        <f t="shared" si="18"/>
        <v>20</v>
      </c>
      <c r="K26" s="130">
        <f t="shared" si="4"/>
        <v>10</v>
      </c>
      <c r="L26" s="131">
        <f t="shared" si="5"/>
        <v>1.0010992000000001</v>
      </c>
      <c r="M26" s="132">
        <f t="shared" si="19"/>
        <v>1</v>
      </c>
      <c r="N26" s="132">
        <v>1</v>
      </c>
      <c r="O26" s="131">
        <f t="shared" si="6"/>
        <v>1.0010992000000001</v>
      </c>
      <c r="P26" s="124">
        <f t="shared" si="7"/>
        <v>1001.0992</v>
      </c>
      <c r="Q26" s="133">
        <f t="shared" si="8"/>
        <v>0</v>
      </c>
      <c r="R26" s="134">
        <f t="shared" si="9"/>
        <v>0</v>
      </c>
      <c r="S26" s="124">
        <f t="shared" si="10"/>
        <v>0</v>
      </c>
      <c r="T26" s="134">
        <f t="shared" si="20"/>
        <v>7.4999999999999997E-2</v>
      </c>
      <c r="U26" s="133">
        <f t="shared" si="21"/>
        <v>10</v>
      </c>
      <c r="V26" s="133">
        <v>252</v>
      </c>
      <c r="W26" s="132">
        <f t="shared" si="11"/>
        <v>1.0028739900000001</v>
      </c>
      <c r="X26" s="124">
        <f t="shared" si="12"/>
        <v>2.8771490000000002</v>
      </c>
      <c r="Y26" s="136" t="s">
        <v>64</v>
      </c>
      <c r="Z26" s="127">
        <f t="shared" si="22"/>
        <v>42415</v>
      </c>
      <c r="AA26" s="6"/>
      <c r="AB26" s="155"/>
      <c r="AC26" s="156"/>
      <c r="AD26" s="157"/>
      <c r="AE26" s="158"/>
      <c r="AF26" s="160"/>
      <c r="AG26" s="160"/>
      <c r="AH26" s="159"/>
      <c r="AI26" s="157"/>
      <c r="AJ26" s="155"/>
      <c r="AK26" s="156"/>
      <c r="AM26" s="1"/>
      <c r="AN26" s="1"/>
      <c r="AO26" s="1"/>
      <c r="AP26" s="1"/>
      <c r="AQ26" s="1"/>
      <c r="AR26" s="28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8"/>
      <c r="BH26" s="1"/>
      <c r="BI26" s="1"/>
      <c r="BJ26" s="1"/>
      <c r="BK26" s="1"/>
      <c r="BL26" s="1"/>
      <c r="BM26" s="1"/>
      <c r="BN26" s="1"/>
      <c r="BO26" s="1"/>
      <c r="BP26" s="1"/>
      <c r="BQ26" s="6"/>
      <c r="BR26" s="20"/>
      <c r="BS26" s="20"/>
      <c r="BT26" s="20"/>
      <c r="BU26" s="20"/>
      <c r="BV26" s="29"/>
      <c r="BW26" s="29"/>
    </row>
    <row r="27" spans="1:75" x14ac:dyDescent="0.2">
      <c r="A27" s="137">
        <f t="shared" si="13"/>
        <v>42248</v>
      </c>
      <c r="B27" s="124">
        <f t="shared" si="1"/>
        <v>1004.374855</v>
      </c>
      <c r="C27" s="124">
        <f t="shared" si="14"/>
        <v>1000</v>
      </c>
      <c r="D27" s="138">
        <f t="shared" si="15"/>
        <v>4337.1099999999997</v>
      </c>
      <c r="E27" s="126">
        <f>IF(K27=1,VLOOKUP(A26,[1]Plan1!$DA$106:$DC$226,3),E26)</f>
        <v>4346.6499999999996</v>
      </c>
      <c r="F27" s="127">
        <f t="shared" si="16"/>
        <v>42217</v>
      </c>
      <c r="G27" s="128">
        <f t="shared" si="2"/>
        <v>2.1996214068815689E-3</v>
      </c>
      <c r="H27" s="127">
        <f t="shared" si="17"/>
        <v>42262</v>
      </c>
      <c r="I27" s="127">
        <f t="shared" si="3"/>
        <v>42262</v>
      </c>
      <c r="J27" s="130">
        <f t="shared" si="18"/>
        <v>20</v>
      </c>
      <c r="K27" s="130">
        <f t="shared" si="4"/>
        <v>11</v>
      </c>
      <c r="L27" s="131">
        <f t="shared" si="5"/>
        <v>1.00120919</v>
      </c>
      <c r="M27" s="132">
        <f t="shared" si="19"/>
        <v>1</v>
      </c>
      <c r="N27" s="132">
        <v>1</v>
      </c>
      <c r="O27" s="131">
        <f t="shared" si="6"/>
        <v>1.00120919</v>
      </c>
      <c r="P27" s="124">
        <f t="shared" si="7"/>
        <v>1001.20919</v>
      </c>
      <c r="Q27" s="133">
        <f t="shared" si="8"/>
        <v>0</v>
      </c>
      <c r="R27" s="134">
        <f t="shared" si="9"/>
        <v>0</v>
      </c>
      <c r="S27" s="124">
        <f t="shared" si="10"/>
        <v>0</v>
      </c>
      <c r="T27" s="134">
        <f t="shared" si="20"/>
        <v>7.4999999999999997E-2</v>
      </c>
      <c r="U27" s="133">
        <f t="shared" si="21"/>
        <v>11</v>
      </c>
      <c r="V27" s="133">
        <v>252</v>
      </c>
      <c r="W27" s="132">
        <f t="shared" si="11"/>
        <v>1.0031618419999999</v>
      </c>
      <c r="X27" s="124">
        <f t="shared" si="12"/>
        <v>3.1656650000000002</v>
      </c>
      <c r="Y27" s="136" t="s">
        <v>64</v>
      </c>
      <c r="Z27" s="127">
        <f t="shared" si="22"/>
        <v>42415</v>
      </c>
      <c r="AA27" s="6"/>
      <c r="AB27" s="155"/>
      <c r="AC27" s="156"/>
      <c r="AD27" s="157"/>
      <c r="AE27" s="158"/>
      <c r="AF27" s="160"/>
      <c r="AG27" s="160"/>
      <c r="AH27" s="159"/>
      <c r="AI27" s="157"/>
      <c r="AJ27" s="155"/>
      <c r="AK27" s="156"/>
      <c r="AM27" s="1"/>
      <c r="AN27" s="1"/>
      <c r="AO27" s="1"/>
      <c r="AP27" s="1"/>
      <c r="AQ27" s="1"/>
      <c r="AR27" s="28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8"/>
      <c r="BH27" s="1"/>
      <c r="BI27" s="1"/>
      <c r="BJ27" s="1"/>
      <c r="BK27" s="1"/>
      <c r="BL27" s="1"/>
      <c r="BM27" s="1"/>
      <c r="BN27" s="1"/>
      <c r="BO27" s="1"/>
      <c r="BP27" s="1"/>
      <c r="BQ27" s="6"/>
      <c r="BR27" s="20"/>
      <c r="BS27" s="20"/>
      <c r="BT27" s="20"/>
      <c r="BU27" s="20"/>
      <c r="BV27" s="29"/>
      <c r="BW27" s="29"/>
    </row>
    <row r="28" spans="1:75" x14ac:dyDescent="0.2">
      <c r="A28" s="137">
        <f t="shared" si="13"/>
        <v>42249</v>
      </c>
      <c r="B28" s="124">
        <f t="shared" si="1"/>
        <v>1004.7735180000001</v>
      </c>
      <c r="C28" s="124">
        <f t="shared" si="14"/>
        <v>1000</v>
      </c>
      <c r="D28" s="138">
        <f t="shared" si="15"/>
        <v>4337.1099999999997</v>
      </c>
      <c r="E28" s="126">
        <f>IF(K28=1,VLOOKUP(A27,[1]Plan1!$DA$106:$DC$226,3),E27)</f>
        <v>4346.6499999999996</v>
      </c>
      <c r="F28" s="127">
        <f t="shared" si="16"/>
        <v>42217</v>
      </c>
      <c r="G28" s="128">
        <f t="shared" si="2"/>
        <v>2.1996214068815689E-3</v>
      </c>
      <c r="H28" s="127">
        <f t="shared" si="17"/>
        <v>42262</v>
      </c>
      <c r="I28" s="127">
        <f t="shared" si="3"/>
        <v>42262</v>
      </c>
      <c r="J28" s="130">
        <f t="shared" si="18"/>
        <v>20</v>
      </c>
      <c r="K28" s="130">
        <f t="shared" si="4"/>
        <v>12</v>
      </c>
      <c r="L28" s="131">
        <f t="shared" si="5"/>
        <v>1.00131919</v>
      </c>
      <c r="M28" s="132">
        <f t="shared" si="19"/>
        <v>1</v>
      </c>
      <c r="N28" s="132">
        <v>1</v>
      </c>
      <c r="O28" s="131">
        <f t="shared" si="6"/>
        <v>1.00131919</v>
      </c>
      <c r="P28" s="124">
        <f t="shared" si="7"/>
        <v>1001.31919</v>
      </c>
      <c r="Q28" s="133">
        <f t="shared" si="8"/>
        <v>0</v>
      </c>
      <c r="R28" s="134">
        <f t="shared" si="9"/>
        <v>0</v>
      </c>
      <c r="S28" s="124">
        <f t="shared" si="10"/>
        <v>0</v>
      </c>
      <c r="T28" s="134">
        <f t="shared" si="20"/>
        <v>7.4999999999999997E-2</v>
      </c>
      <c r="U28" s="133">
        <f t="shared" si="21"/>
        <v>12</v>
      </c>
      <c r="V28" s="133">
        <v>252</v>
      </c>
      <c r="W28" s="132">
        <f t="shared" si="11"/>
        <v>1.003449778</v>
      </c>
      <c r="X28" s="124">
        <f t="shared" si="12"/>
        <v>3.4543279999999998</v>
      </c>
      <c r="Y28" s="136" t="s">
        <v>64</v>
      </c>
      <c r="Z28" s="127">
        <f t="shared" si="22"/>
        <v>42415</v>
      </c>
      <c r="AA28" s="6"/>
      <c r="AB28" s="155"/>
      <c r="AC28" s="156"/>
      <c r="AD28" s="157"/>
      <c r="AE28" s="158"/>
      <c r="AF28" s="160"/>
      <c r="AG28" s="160"/>
      <c r="AH28" s="159"/>
      <c r="AI28" s="157"/>
      <c r="AJ28" s="155"/>
      <c r="AK28" s="156"/>
      <c r="AM28" s="1"/>
      <c r="AN28" s="1"/>
      <c r="AO28" s="1"/>
      <c r="AP28" s="1"/>
      <c r="AQ28" s="1"/>
      <c r="AR28" s="28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8"/>
      <c r="BH28" s="1"/>
      <c r="BI28" s="1"/>
      <c r="BJ28" s="1"/>
      <c r="BK28" s="1"/>
      <c r="BL28" s="1"/>
      <c r="BM28" s="1"/>
      <c r="BN28" s="1"/>
      <c r="BO28" s="1"/>
      <c r="BP28" s="1"/>
      <c r="BQ28" s="6"/>
      <c r="BR28" s="20"/>
      <c r="BS28" s="20"/>
      <c r="BT28" s="20"/>
      <c r="BU28" s="20"/>
      <c r="BV28" s="29"/>
      <c r="BW28" s="29"/>
    </row>
    <row r="29" spans="1:75" x14ac:dyDescent="0.2">
      <c r="A29" s="137">
        <f t="shared" si="13"/>
        <v>42250</v>
      </c>
      <c r="B29" s="124">
        <f t="shared" si="1"/>
        <v>1005.1723380000001</v>
      </c>
      <c r="C29" s="124">
        <f t="shared" si="14"/>
        <v>1000</v>
      </c>
      <c r="D29" s="138">
        <f t="shared" si="15"/>
        <v>4337.1099999999997</v>
      </c>
      <c r="E29" s="126">
        <f>IF(K29=1,VLOOKUP(A28,[1]Plan1!$DA$106:$DC$226,3),E28)</f>
        <v>4346.6499999999996</v>
      </c>
      <c r="F29" s="127">
        <f t="shared" si="16"/>
        <v>42217</v>
      </c>
      <c r="G29" s="128">
        <f t="shared" si="2"/>
        <v>2.1996214068815689E-3</v>
      </c>
      <c r="H29" s="127">
        <f t="shared" si="17"/>
        <v>42262</v>
      </c>
      <c r="I29" s="127">
        <f t="shared" si="3"/>
        <v>42262</v>
      </c>
      <c r="J29" s="130">
        <f t="shared" si="18"/>
        <v>20</v>
      </c>
      <c r="K29" s="130">
        <f t="shared" si="4"/>
        <v>13</v>
      </c>
      <c r="L29" s="131">
        <f t="shared" si="5"/>
        <v>1.0014292</v>
      </c>
      <c r="M29" s="132">
        <f t="shared" si="19"/>
        <v>1</v>
      </c>
      <c r="N29" s="132">
        <v>1</v>
      </c>
      <c r="O29" s="131">
        <f t="shared" si="6"/>
        <v>1.0014292</v>
      </c>
      <c r="P29" s="124">
        <f t="shared" si="7"/>
        <v>1001.4292</v>
      </c>
      <c r="Q29" s="133">
        <f t="shared" si="8"/>
        <v>0</v>
      </c>
      <c r="R29" s="134">
        <f t="shared" si="9"/>
        <v>0</v>
      </c>
      <c r="S29" s="124">
        <f t="shared" si="10"/>
        <v>0</v>
      </c>
      <c r="T29" s="134">
        <f t="shared" si="20"/>
        <v>7.4999999999999997E-2</v>
      </c>
      <c r="U29" s="133">
        <f t="shared" si="21"/>
        <v>13</v>
      </c>
      <c r="V29" s="133">
        <v>252</v>
      </c>
      <c r="W29" s="132">
        <f t="shared" si="11"/>
        <v>1.003737796</v>
      </c>
      <c r="X29" s="124">
        <f t="shared" si="12"/>
        <v>3.7431380000000001</v>
      </c>
      <c r="Y29" s="136" t="s">
        <v>64</v>
      </c>
      <c r="Z29" s="127">
        <f t="shared" si="22"/>
        <v>42415</v>
      </c>
      <c r="AA29" s="6"/>
      <c r="AB29" s="155"/>
      <c r="AC29" s="156"/>
      <c r="AD29" s="157"/>
      <c r="AE29" s="158"/>
      <c r="AF29" s="160"/>
      <c r="AG29" s="160"/>
      <c r="AH29" s="159"/>
      <c r="AI29" s="157"/>
      <c r="AJ29" s="155"/>
      <c r="AK29" s="156"/>
      <c r="AM29" s="1"/>
      <c r="AN29" s="1"/>
      <c r="AO29" s="1"/>
      <c r="AP29" s="1"/>
      <c r="AQ29" s="1"/>
      <c r="AR29" s="28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8"/>
      <c r="BH29" s="1"/>
      <c r="BI29" s="1"/>
      <c r="BJ29" s="1"/>
      <c r="BK29" s="1"/>
      <c r="BL29" s="1"/>
      <c r="BM29" s="1"/>
      <c r="BN29" s="1"/>
      <c r="BO29" s="1"/>
      <c r="BP29" s="1"/>
      <c r="BQ29" s="6"/>
      <c r="BR29" s="20"/>
      <c r="BS29" s="20"/>
      <c r="BT29" s="20"/>
      <c r="BU29" s="20"/>
      <c r="BV29" s="29"/>
      <c r="BW29" s="29"/>
    </row>
    <row r="30" spans="1:75" x14ac:dyDescent="0.2">
      <c r="A30" s="137">
        <f t="shared" si="13"/>
        <v>42251</v>
      </c>
      <c r="B30" s="124">
        <f t="shared" si="1"/>
        <v>1005.571313</v>
      </c>
      <c r="C30" s="124">
        <f t="shared" si="14"/>
        <v>1000</v>
      </c>
      <c r="D30" s="138">
        <f t="shared" si="15"/>
        <v>4337.1099999999997</v>
      </c>
      <c r="E30" s="126">
        <f>IF(K30=1,VLOOKUP(A29,[1]Plan1!$DA$106:$DC$226,3),E29)</f>
        <v>4346.6499999999996</v>
      </c>
      <c r="F30" s="127">
        <f t="shared" si="16"/>
        <v>42217</v>
      </c>
      <c r="G30" s="128">
        <f t="shared" si="2"/>
        <v>2.1996214068815689E-3</v>
      </c>
      <c r="H30" s="127">
        <f t="shared" si="17"/>
        <v>42262</v>
      </c>
      <c r="I30" s="127">
        <f t="shared" si="3"/>
        <v>42262</v>
      </c>
      <c r="J30" s="130">
        <f t="shared" si="18"/>
        <v>20</v>
      </c>
      <c r="K30" s="130">
        <f t="shared" si="4"/>
        <v>14</v>
      </c>
      <c r="L30" s="131">
        <f t="shared" si="5"/>
        <v>1.00153922</v>
      </c>
      <c r="M30" s="132">
        <f t="shared" si="19"/>
        <v>1</v>
      </c>
      <c r="N30" s="132">
        <v>1</v>
      </c>
      <c r="O30" s="131">
        <f t="shared" si="6"/>
        <v>1.00153922</v>
      </c>
      <c r="P30" s="124">
        <f t="shared" si="7"/>
        <v>1001.53922</v>
      </c>
      <c r="Q30" s="133">
        <f t="shared" si="8"/>
        <v>0</v>
      </c>
      <c r="R30" s="134">
        <f t="shared" si="9"/>
        <v>0</v>
      </c>
      <c r="S30" s="124">
        <f t="shared" si="10"/>
        <v>0</v>
      </c>
      <c r="T30" s="134">
        <f t="shared" si="20"/>
        <v>7.4999999999999997E-2</v>
      </c>
      <c r="U30" s="133">
        <f t="shared" si="21"/>
        <v>14</v>
      </c>
      <c r="V30" s="133">
        <v>252</v>
      </c>
      <c r="W30" s="132">
        <f t="shared" si="11"/>
        <v>1.004025897</v>
      </c>
      <c r="X30" s="124">
        <f t="shared" si="12"/>
        <v>4.0320929999999997</v>
      </c>
      <c r="Y30" s="136" t="s">
        <v>64</v>
      </c>
      <c r="Z30" s="127">
        <f t="shared" si="22"/>
        <v>42415</v>
      </c>
      <c r="AA30" s="6"/>
      <c r="AB30" s="155"/>
      <c r="AC30" s="156"/>
      <c r="AD30" s="157"/>
      <c r="AE30" s="158"/>
      <c r="AF30" s="160"/>
      <c r="AG30" s="160"/>
      <c r="AH30" s="159"/>
      <c r="AI30" s="157"/>
      <c r="AJ30" s="155"/>
      <c r="AK30" s="156"/>
      <c r="AM30" s="1"/>
      <c r="AN30" s="1"/>
      <c r="AO30" s="1"/>
      <c r="AP30" s="1"/>
      <c r="AQ30" s="1"/>
      <c r="AR30" s="28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8"/>
      <c r="BH30" s="1"/>
      <c r="BI30" s="1"/>
      <c r="BJ30" s="1"/>
      <c r="BK30" s="1"/>
      <c r="BL30" s="1"/>
      <c r="BM30" s="1"/>
      <c r="BN30" s="1"/>
      <c r="BO30" s="1"/>
      <c r="BP30" s="1"/>
      <c r="BQ30" s="6"/>
      <c r="BR30" s="20"/>
      <c r="BS30" s="20"/>
      <c r="BT30" s="20"/>
      <c r="BU30" s="20"/>
      <c r="BV30" s="29"/>
      <c r="BW30" s="29"/>
    </row>
    <row r="31" spans="1:75" x14ac:dyDescent="0.2">
      <c r="A31" s="137">
        <f t="shared" si="13"/>
        <v>42252</v>
      </c>
      <c r="B31" s="124">
        <f t="shared" si="1"/>
        <v>1005.970455</v>
      </c>
      <c r="C31" s="124">
        <f t="shared" si="14"/>
        <v>1000</v>
      </c>
      <c r="D31" s="138">
        <f t="shared" si="15"/>
        <v>4337.1099999999997</v>
      </c>
      <c r="E31" s="126">
        <f>IF(K31=1,VLOOKUP(A30,[1]Plan1!$DA$106:$DC$226,3),E30)</f>
        <v>4346.6499999999996</v>
      </c>
      <c r="F31" s="127">
        <f t="shared" si="16"/>
        <v>42217</v>
      </c>
      <c r="G31" s="128">
        <f t="shared" si="2"/>
        <v>2.1996214068815689E-3</v>
      </c>
      <c r="H31" s="127">
        <f t="shared" si="17"/>
        <v>42262</v>
      </c>
      <c r="I31" s="127">
        <f t="shared" si="3"/>
        <v>42262</v>
      </c>
      <c r="J31" s="130">
        <f t="shared" si="18"/>
        <v>20</v>
      </c>
      <c r="K31" s="130">
        <f t="shared" si="4"/>
        <v>15</v>
      </c>
      <c r="L31" s="131">
        <f t="shared" si="5"/>
        <v>1.00164926</v>
      </c>
      <c r="M31" s="132">
        <f t="shared" si="19"/>
        <v>1</v>
      </c>
      <c r="N31" s="132">
        <f t="shared" ref="N31:N94" si="31">IF(I31&gt;I30,N30*M31,N30)</f>
        <v>1</v>
      </c>
      <c r="O31" s="131">
        <f t="shared" si="6"/>
        <v>1.00164926</v>
      </c>
      <c r="P31" s="124">
        <f t="shared" si="7"/>
        <v>1001.64926</v>
      </c>
      <c r="Q31" s="133">
        <f t="shared" si="8"/>
        <v>0</v>
      </c>
      <c r="R31" s="134">
        <f t="shared" si="9"/>
        <v>0</v>
      </c>
      <c r="S31" s="124">
        <f t="shared" si="10"/>
        <v>0</v>
      </c>
      <c r="T31" s="134">
        <f t="shared" si="20"/>
        <v>7.4999999999999997E-2</v>
      </c>
      <c r="U31" s="133">
        <f t="shared" si="21"/>
        <v>15</v>
      </c>
      <c r="V31" s="133">
        <v>252</v>
      </c>
      <c r="W31" s="132">
        <f t="shared" si="11"/>
        <v>1.0043140800000001</v>
      </c>
      <c r="X31" s="124">
        <f t="shared" si="12"/>
        <v>4.3211950000000003</v>
      </c>
      <c r="Y31" s="136" t="s">
        <v>64</v>
      </c>
      <c r="Z31" s="127">
        <f t="shared" si="22"/>
        <v>42415</v>
      </c>
      <c r="AA31" s="6"/>
      <c r="AB31" s="155"/>
      <c r="AC31" s="156"/>
      <c r="AD31" s="157"/>
      <c r="AE31" s="158"/>
      <c r="AF31" s="160"/>
      <c r="AG31" s="160"/>
      <c r="AH31" s="159"/>
      <c r="AI31" s="157"/>
      <c r="AJ31" s="155"/>
      <c r="AK31" s="156"/>
      <c r="AM31" s="1"/>
      <c r="AN31" s="1"/>
      <c r="AO31" s="1"/>
      <c r="AP31" s="1"/>
      <c r="AQ31" s="1"/>
      <c r="AR31" s="28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8"/>
      <c r="BH31" s="1"/>
      <c r="BI31" s="1"/>
      <c r="BJ31" s="1"/>
      <c r="BK31" s="1"/>
      <c r="BL31" s="1"/>
      <c r="BM31" s="1"/>
      <c r="BN31" s="1"/>
      <c r="BO31" s="1"/>
      <c r="BP31" s="1"/>
      <c r="BQ31" s="6"/>
      <c r="BR31" s="20"/>
      <c r="BS31" s="20"/>
      <c r="BT31" s="20"/>
      <c r="BU31" s="20"/>
      <c r="BV31" s="29"/>
      <c r="BW31" s="29"/>
    </row>
    <row r="32" spans="1:75" x14ac:dyDescent="0.2">
      <c r="A32" s="137">
        <f t="shared" si="13"/>
        <v>42253</v>
      </c>
      <c r="B32" s="124">
        <f t="shared" si="1"/>
        <v>1005.970455</v>
      </c>
      <c r="C32" s="124">
        <f t="shared" si="14"/>
        <v>1000</v>
      </c>
      <c r="D32" s="138">
        <f t="shared" si="15"/>
        <v>4337.1099999999997</v>
      </c>
      <c r="E32" s="126">
        <f>IF(K32=1,VLOOKUP(A31,[1]Plan1!$DA$106:$DC$226,3),E31)</f>
        <v>4346.6499999999996</v>
      </c>
      <c r="F32" s="127">
        <f t="shared" si="16"/>
        <v>42217</v>
      </c>
      <c r="G32" s="128">
        <f t="shared" si="2"/>
        <v>2.1996214068815689E-3</v>
      </c>
      <c r="H32" s="127">
        <f t="shared" si="17"/>
        <v>42262</v>
      </c>
      <c r="I32" s="127">
        <f t="shared" si="3"/>
        <v>42262</v>
      </c>
      <c r="J32" s="130">
        <f t="shared" si="18"/>
        <v>20</v>
      </c>
      <c r="K32" s="130">
        <f t="shared" si="4"/>
        <v>15</v>
      </c>
      <c r="L32" s="131">
        <f t="shared" si="5"/>
        <v>1.00164926</v>
      </c>
      <c r="M32" s="132">
        <f t="shared" si="19"/>
        <v>1</v>
      </c>
      <c r="N32" s="132">
        <f t="shared" si="31"/>
        <v>1</v>
      </c>
      <c r="O32" s="131">
        <f t="shared" si="6"/>
        <v>1.00164926</v>
      </c>
      <c r="P32" s="124">
        <f t="shared" si="7"/>
        <v>1001.64926</v>
      </c>
      <c r="Q32" s="133">
        <f t="shared" si="8"/>
        <v>0</v>
      </c>
      <c r="R32" s="134">
        <f t="shared" si="9"/>
        <v>0</v>
      </c>
      <c r="S32" s="124">
        <f t="shared" si="10"/>
        <v>0</v>
      </c>
      <c r="T32" s="134">
        <f t="shared" si="20"/>
        <v>7.4999999999999997E-2</v>
      </c>
      <c r="U32" s="133">
        <f t="shared" si="21"/>
        <v>15</v>
      </c>
      <c r="V32" s="133">
        <v>252</v>
      </c>
      <c r="W32" s="132">
        <f t="shared" si="11"/>
        <v>1.0043140800000001</v>
      </c>
      <c r="X32" s="124">
        <f t="shared" si="12"/>
        <v>4.3211950000000003</v>
      </c>
      <c r="Y32" s="136" t="s">
        <v>64</v>
      </c>
      <c r="Z32" s="127">
        <f t="shared" si="22"/>
        <v>42415</v>
      </c>
      <c r="AA32" s="6"/>
      <c r="AB32" s="155"/>
      <c r="AC32" s="156"/>
      <c r="AD32" s="157"/>
      <c r="AE32" s="158"/>
      <c r="AF32" s="160"/>
      <c r="AG32" s="160"/>
      <c r="AH32" s="159"/>
      <c r="AI32" s="157"/>
      <c r="AJ32" s="155"/>
      <c r="AK32" s="156"/>
      <c r="AM32" s="1"/>
      <c r="AN32" s="1"/>
      <c r="AO32" s="1"/>
      <c r="AP32" s="1"/>
      <c r="AQ32" s="1"/>
      <c r="AR32" s="28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8"/>
      <c r="BH32" s="1"/>
      <c r="BI32" s="1"/>
      <c r="BJ32" s="1"/>
      <c r="BK32" s="1"/>
      <c r="BL32" s="1"/>
      <c r="BM32" s="1"/>
      <c r="BN32" s="1"/>
      <c r="BO32" s="1"/>
      <c r="BP32" s="1"/>
      <c r="BQ32" s="6"/>
      <c r="BR32" s="20"/>
      <c r="BS32" s="20"/>
      <c r="BT32" s="20"/>
      <c r="BU32" s="20"/>
      <c r="BV32" s="29"/>
      <c r="BW32" s="29"/>
    </row>
    <row r="33" spans="1:75" x14ac:dyDescent="0.2">
      <c r="A33" s="137">
        <f t="shared" si="13"/>
        <v>42254</v>
      </c>
      <c r="B33" s="124">
        <f t="shared" si="1"/>
        <v>1005.970455</v>
      </c>
      <c r="C33" s="124">
        <f t="shared" si="14"/>
        <v>1000</v>
      </c>
      <c r="D33" s="138">
        <f t="shared" si="15"/>
        <v>4337.1099999999997</v>
      </c>
      <c r="E33" s="126">
        <f>IF(K33=1,VLOOKUP(A32,[1]Plan1!$DA$106:$DC$226,3),E32)</f>
        <v>4346.6499999999996</v>
      </c>
      <c r="F33" s="127">
        <f t="shared" si="16"/>
        <v>42217</v>
      </c>
      <c r="G33" s="128">
        <f t="shared" si="2"/>
        <v>2.1996214068815689E-3</v>
      </c>
      <c r="H33" s="127">
        <f t="shared" si="17"/>
        <v>42262</v>
      </c>
      <c r="I33" s="127">
        <f t="shared" si="3"/>
        <v>42262</v>
      </c>
      <c r="J33" s="130">
        <f t="shared" si="18"/>
        <v>20</v>
      </c>
      <c r="K33" s="130">
        <f t="shared" si="4"/>
        <v>15</v>
      </c>
      <c r="L33" s="131">
        <f t="shared" si="5"/>
        <v>1.00164926</v>
      </c>
      <c r="M33" s="132">
        <f t="shared" si="19"/>
        <v>1</v>
      </c>
      <c r="N33" s="132">
        <f t="shared" si="31"/>
        <v>1</v>
      </c>
      <c r="O33" s="131">
        <f t="shared" si="6"/>
        <v>1.00164926</v>
      </c>
      <c r="P33" s="124">
        <f t="shared" si="7"/>
        <v>1001.64926</v>
      </c>
      <c r="Q33" s="133">
        <f t="shared" si="8"/>
        <v>0</v>
      </c>
      <c r="R33" s="134">
        <f t="shared" si="9"/>
        <v>0</v>
      </c>
      <c r="S33" s="124">
        <f t="shared" si="10"/>
        <v>0</v>
      </c>
      <c r="T33" s="134">
        <f t="shared" si="20"/>
        <v>7.4999999999999997E-2</v>
      </c>
      <c r="U33" s="133">
        <f t="shared" si="21"/>
        <v>15</v>
      </c>
      <c r="V33" s="133">
        <v>252</v>
      </c>
      <c r="W33" s="132">
        <f t="shared" si="11"/>
        <v>1.0043140800000001</v>
      </c>
      <c r="X33" s="124">
        <f t="shared" si="12"/>
        <v>4.3211950000000003</v>
      </c>
      <c r="Y33" s="136" t="s">
        <v>64</v>
      </c>
      <c r="Z33" s="127">
        <f t="shared" si="22"/>
        <v>42415</v>
      </c>
      <c r="AA33" s="6"/>
      <c r="AB33" s="155"/>
      <c r="AC33" s="156"/>
      <c r="AD33" s="157"/>
      <c r="AE33" s="158"/>
      <c r="AF33" s="160"/>
      <c r="AG33" s="160"/>
      <c r="AH33" s="159"/>
      <c r="AI33" s="157"/>
      <c r="AJ33" s="155"/>
      <c r="AK33" s="156"/>
      <c r="AM33" s="1"/>
      <c r="AN33" s="1"/>
      <c r="AO33" s="1"/>
      <c r="AP33" s="1"/>
      <c r="AQ33" s="1"/>
      <c r="AR33" s="28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8"/>
      <c r="BH33" s="1"/>
      <c r="BI33" s="1"/>
      <c r="BJ33" s="1"/>
      <c r="BK33" s="1"/>
      <c r="BL33" s="1"/>
      <c r="BM33" s="1"/>
      <c r="BN33" s="1"/>
      <c r="BO33" s="1"/>
      <c r="BP33" s="1"/>
      <c r="BQ33" s="6"/>
      <c r="BR33" s="20"/>
      <c r="BS33" s="20"/>
      <c r="BT33" s="20"/>
      <c r="BU33" s="20"/>
      <c r="BV33" s="29"/>
      <c r="BW33" s="29"/>
    </row>
    <row r="34" spans="1:75" x14ac:dyDescent="0.2">
      <c r="A34" s="137">
        <f t="shared" si="13"/>
        <v>42255</v>
      </c>
      <c r="B34" s="124">
        <f t="shared" si="1"/>
        <v>1005.970455</v>
      </c>
      <c r="C34" s="124">
        <f t="shared" si="14"/>
        <v>1000</v>
      </c>
      <c r="D34" s="138">
        <f t="shared" si="15"/>
        <v>4337.1099999999997</v>
      </c>
      <c r="E34" s="126">
        <f>IF(K34=1,VLOOKUP(A33,[1]Plan1!$DA$106:$DC$226,3),E33)</f>
        <v>4346.6499999999996</v>
      </c>
      <c r="F34" s="127">
        <f t="shared" si="16"/>
        <v>42217</v>
      </c>
      <c r="G34" s="128">
        <f t="shared" si="2"/>
        <v>2.1996214068815689E-3</v>
      </c>
      <c r="H34" s="127">
        <f t="shared" si="17"/>
        <v>42262</v>
      </c>
      <c r="I34" s="127">
        <f t="shared" si="3"/>
        <v>42262</v>
      </c>
      <c r="J34" s="130">
        <f t="shared" si="18"/>
        <v>20</v>
      </c>
      <c r="K34" s="130">
        <f t="shared" si="4"/>
        <v>15</v>
      </c>
      <c r="L34" s="131">
        <f t="shared" si="5"/>
        <v>1.00164926</v>
      </c>
      <c r="M34" s="132">
        <f t="shared" si="19"/>
        <v>1</v>
      </c>
      <c r="N34" s="132">
        <f t="shared" si="31"/>
        <v>1</v>
      </c>
      <c r="O34" s="131">
        <f t="shared" si="6"/>
        <v>1.00164926</v>
      </c>
      <c r="P34" s="124">
        <f t="shared" si="7"/>
        <v>1001.64926</v>
      </c>
      <c r="Q34" s="133">
        <f t="shared" si="8"/>
        <v>0</v>
      </c>
      <c r="R34" s="134">
        <f t="shared" si="9"/>
        <v>0</v>
      </c>
      <c r="S34" s="124">
        <f t="shared" si="10"/>
        <v>0</v>
      </c>
      <c r="T34" s="134">
        <f t="shared" si="20"/>
        <v>7.4999999999999997E-2</v>
      </c>
      <c r="U34" s="133">
        <f t="shared" si="21"/>
        <v>15</v>
      </c>
      <c r="V34" s="133">
        <v>252</v>
      </c>
      <c r="W34" s="132">
        <f t="shared" si="11"/>
        <v>1.0043140800000001</v>
      </c>
      <c r="X34" s="124">
        <f t="shared" si="12"/>
        <v>4.3211950000000003</v>
      </c>
      <c r="Y34" s="136" t="s">
        <v>64</v>
      </c>
      <c r="Z34" s="127">
        <f t="shared" si="22"/>
        <v>42415</v>
      </c>
      <c r="AA34" s="6"/>
      <c r="AB34" s="155"/>
      <c r="AC34" s="156"/>
      <c r="AD34" s="157"/>
      <c r="AE34" s="158"/>
      <c r="AF34" s="160"/>
      <c r="AG34" s="160"/>
      <c r="AH34" s="159"/>
      <c r="AI34" s="157"/>
      <c r="AJ34" s="155"/>
      <c r="AK34" s="156"/>
      <c r="AM34" s="1"/>
      <c r="AN34" s="1"/>
      <c r="AO34" s="1"/>
      <c r="AP34" s="1"/>
      <c r="AQ34" s="1"/>
      <c r="AR34" s="28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8"/>
      <c r="BH34" s="1"/>
      <c r="BI34" s="1"/>
      <c r="BJ34" s="1"/>
      <c r="BK34" s="1"/>
      <c r="BL34" s="1"/>
      <c r="BM34" s="1"/>
      <c r="BN34" s="1"/>
      <c r="BO34" s="1"/>
      <c r="BP34" s="1"/>
      <c r="BQ34" s="6"/>
      <c r="BR34" s="20"/>
      <c r="BS34" s="20"/>
      <c r="BT34" s="20"/>
      <c r="BU34" s="20"/>
      <c r="BV34" s="29"/>
      <c r="BW34" s="29"/>
    </row>
    <row r="35" spans="1:75" x14ac:dyDescent="0.2">
      <c r="A35" s="137">
        <f t="shared" si="13"/>
        <v>42256</v>
      </c>
      <c r="B35" s="124">
        <f t="shared" si="1"/>
        <v>1006.3697520000001</v>
      </c>
      <c r="C35" s="124">
        <f t="shared" si="14"/>
        <v>1000</v>
      </c>
      <c r="D35" s="138">
        <f t="shared" si="15"/>
        <v>4337.1099999999997</v>
      </c>
      <c r="E35" s="126">
        <f>IF(K35=1,VLOOKUP(A34,[1]Plan1!$DA$106:$DC$226,3),E34)</f>
        <v>4346.6499999999996</v>
      </c>
      <c r="F35" s="127">
        <f t="shared" si="16"/>
        <v>42217</v>
      </c>
      <c r="G35" s="128">
        <f t="shared" si="2"/>
        <v>2.1996214068815689E-3</v>
      </c>
      <c r="H35" s="127">
        <f t="shared" si="17"/>
        <v>42262</v>
      </c>
      <c r="I35" s="127">
        <f t="shared" si="3"/>
        <v>42262</v>
      </c>
      <c r="J35" s="130">
        <f t="shared" si="18"/>
        <v>20</v>
      </c>
      <c r="K35" s="130">
        <f t="shared" si="4"/>
        <v>16</v>
      </c>
      <c r="L35" s="131">
        <f t="shared" si="5"/>
        <v>1.00175931</v>
      </c>
      <c r="M35" s="132">
        <f t="shared" si="19"/>
        <v>1</v>
      </c>
      <c r="N35" s="132">
        <f t="shared" si="31"/>
        <v>1</v>
      </c>
      <c r="O35" s="131">
        <f t="shared" si="6"/>
        <v>1.00175931</v>
      </c>
      <c r="P35" s="124">
        <f t="shared" si="7"/>
        <v>1001.75931</v>
      </c>
      <c r="Q35" s="133">
        <f t="shared" si="8"/>
        <v>0</v>
      </c>
      <c r="R35" s="134">
        <f t="shared" si="9"/>
        <v>0</v>
      </c>
      <c r="S35" s="124">
        <f t="shared" si="10"/>
        <v>0</v>
      </c>
      <c r="T35" s="134">
        <f t="shared" si="20"/>
        <v>7.4999999999999997E-2</v>
      </c>
      <c r="U35" s="133">
        <f t="shared" si="21"/>
        <v>16</v>
      </c>
      <c r="V35" s="133">
        <v>252</v>
      </c>
      <c r="W35" s="132">
        <f t="shared" si="11"/>
        <v>1.004602346</v>
      </c>
      <c r="X35" s="124">
        <f t="shared" si="12"/>
        <v>4.6104419999999999</v>
      </c>
      <c r="Y35" s="136" t="s">
        <v>64</v>
      </c>
      <c r="Z35" s="127">
        <f t="shared" si="22"/>
        <v>42415</v>
      </c>
      <c r="AA35" s="6"/>
      <c r="AB35" s="155"/>
      <c r="AC35" s="156"/>
      <c r="AD35" s="157"/>
      <c r="AE35" s="158"/>
      <c r="AF35" s="160"/>
      <c r="AG35" s="160"/>
      <c r="AH35" s="159"/>
      <c r="AI35" s="157"/>
      <c r="AJ35" s="155"/>
      <c r="AK35" s="156"/>
      <c r="AM35" s="1"/>
      <c r="AN35" s="1"/>
      <c r="AO35" s="1"/>
      <c r="AP35" s="1"/>
      <c r="AQ35" s="1"/>
      <c r="AR35" s="28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8"/>
      <c r="BH35" s="1"/>
      <c r="BI35" s="1"/>
      <c r="BJ35" s="1"/>
      <c r="BK35" s="1"/>
      <c r="BL35" s="1"/>
      <c r="BM35" s="1"/>
      <c r="BN35" s="1"/>
      <c r="BO35" s="1"/>
      <c r="BP35" s="1"/>
      <c r="BQ35" s="6"/>
      <c r="BR35" s="20"/>
      <c r="BS35" s="20"/>
      <c r="BT35" s="20"/>
      <c r="BU35" s="20"/>
      <c r="BV35" s="29"/>
      <c r="BW35" s="29"/>
    </row>
    <row r="36" spans="1:75" x14ac:dyDescent="0.2">
      <c r="A36" s="137">
        <f t="shared" si="13"/>
        <v>42257</v>
      </c>
      <c r="B36" s="124">
        <f t="shared" si="1"/>
        <v>1006.7692070000001</v>
      </c>
      <c r="C36" s="124">
        <f t="shared" si="14"/>
        <v>1000</v>
      </c>
      <c r="D36" s="138">
        <f t="shared" si="15"/>
        <v>4337.1099999999997</v>
      </c>
      <c r="E36" s="126">
        <f>IF(K36=1,VLOOKUP(A35,[1]Plan1!$DA$106:$DC$226,3),E35)</f>
        <v>4346.6499999999996</v>
      </c>
      <c r="F36" s="127">
        <f t="shared" si="16"/>
        <v>42217</v>
      </c>
      <c r="G36" s="128">
        <f t="shared" si="2"/>
        <v>2.1996214068815689E-3</v>
      </c>
      <c r="H36" s="127">
        <f t="shared" si="17"/>
        <v>42262</v>
      </c>
      <c r="I36" s="127">
        <f t="shared" si="3"/>
        <v>42262</v>
      </c>
      <c r="J36" s="130">
        <f t="shared" si="18"/>
        <v>20</v>
      </c>
      <c r="K36" s="130">
        <f t="shared" si="4"/>
        <v>17</v>
      </c>
      <c r="L36" s="131">
        <f t="shared" si="5"/>
        <v>1.0018693700000001</v>
      </c>
      <c r="M36" s="132">
        <f t="shared" si="19"/>
        <v>1</v>
      </c>
      <c r="N36" s="132">
        <f t="shared" si="31"/>
        <v>1</v>
      </c>
      <c r="O36" s="131">
        <f t="shared" si="6"/>
        <v>1.0018693700000001</v>
      </c>
      <c r="P36" s="124">
        <f t="shared" si="7"/>
        <v>1001.86937</v>
      </c>
      <c r="Q36" s="133">
        <f t="shared" si="8"/>
        <v>0</v>
      </c>
      <c r="R36" s="134">
        <f t="shared" si="9"/>
        <v>0</v>
      </c>
      <c r="S36" s="124">
        <f t="shared" si="10"/>
        <v>0</v>
      </c>
      <c r="T36" s="134">
        <f t="shared" si="20"/>
        <v>7.4999999999999997E-2</v>
      </c>
      <c r="U36" s="133">
        <f t="shared" si="21"/>
        <v>17</v>
      </c>
      <c r="V36" s="133">
        <v>252</v>
      </c>
      <c r="W36" s="132">
        <f t="shared" si="11"/>
        <v>1.0048906950000001</v>
      </c>
      <c r="X36" s="124">
        <f t="shared" si="12"/>
        <v>4.8998369999999998</v>
      </c>
      <c r="Y36" s="136" t="s">
        <v>64</v>
      </c>
      <c r="Z36" s="127">
        <f t="shared" si="22"/>
        <v>42415</v>
      </c>
      <c r="AA36" s="6"/>
      <c r="AB36" s="155"/>
      <c r="AC36" s="156"/>
      <c r="AD36" s="157"/>
      <c r="AE36" s="158"/>
      <c r="AF36" s="160"/>
      <c r="AG36" s="160"/>
      <c r="AH36" s="159"/>
      <c r="AI36" s="157"/>
      <c r="AJ36" s="155"/>
      <c r="AK36" s="156"/>
      <c r="AM36" s="1"/>
      <c r="AN36" s="1"/>
      <c r="AO36" s="1"/>
      <c r="AP36" s="1"/>
      <c r="AQ36" s="1"/>
      <c r="AR36" s="28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8"/>
      <c r="BH36" s="1"/>
      <c r="BI36" s="1"/>
      <c r="BJ36" s="1"/>
      <c r="BK36" s="1"/>
      <c r="BL36" s="1"/>
      <c r="BM36" s="1"/>
      <c r="BN36" s="1"/>
      <c r="BO36" s="1"/>
      <c r="BP36" s="1"/>
      <c r="BQ36" s="6"/>
      <c r="BR36" s="20"/>
      <c r="BS36" s="20"/>
      <c r="BT36" s="20"/>
      <c r="BU36" s="20"/>
      <c r="BV36" s="29"/>
      <c r="BW36" s="29"/>
    </row>
    <row r="37" spans="1:75" x14ac:dyDescent="0.2">
      <c r="A37" s="137">
        <f t="shared" si="13"/>
        <v>42258</v>
      </c>
      <c r="B37" s="124">
        <f t="shared" si="1"/>
        <v>1007.168818</v>
      </c>
      <c r="C37" s="124">
        <f t="shared" si="14"/>
        <v>1000</v>
      </c>
      <c r="D37" s="138">
        <f t="shared" si="15"/>
        <v>4337.1099999999997</v>
      </c>
      <c r="E37" s="126">
        <f>IF(K37=1,VLOOKUP(A36,[1]Plan1!$DA$106:$DC$226,3),E36)</f>
        <v>4346.6499999999996</v>
      </c>
      <c r="F37" s="127">
        <f t="shared" si="16"/>
        <v>42217</v>
      </c>
      <c r="G37" s="128">
        <f t="shared" si="2"/>
        <v>2.1996214068815689E-3</v>
      </c>
      <c r="H37" s="127">
        <f t="shared" si="17"/>
        <v>42262</v>
      </c>
      <c r="I37" s="127">
        <f t="shared" si="3"/>
        <v>42262</v>
      </c>
      <c r="J37" s="130">
        <f t="shared" si="18"/>
        <v>20</v>
      </c>
      <c r="K37" s="130">
        <f t="shared" si="4"/>
        <v>18</v>
      </c>
      <c r="L37" s="131">
        <f t="shared" si="5"/>
        <v>1.0019794399999999</v>
      </c>
      <c r="M37" s="132">
        <f t="shared" si="19"/>
        <v>1</v>
      </c>
      <c r="N37" s="132">
        <f t="shared" si="31"/>
        <v>1</v>
      </c>
      <c r="O37" s="131">
        <f t="shared" si="6"/>
        <v>1.0019794399999999</v>
      </c>
      <c r="P37" s="124">
        <f t="shared" si="7"/>
        <v>1001.97944</v>
      </c>
      <c r="Q37" s="133">
        <f t="shared" si="8"/>
        <v>0</v>
      </c>
      <c r="R37" s="134">
        <f t="shared" si="9"/>
        <v>0</v>
      </c>
      <c r="S37" s="124">
        <f t="shared" si="10"/>
        <v>0</v>
      </c>
      <c r="T37" s="134">
        <f t="shared" si="20"/>
        <v>7.4999999999999997E-2</v>
      </c>
      <c r="U37" s="133">
        <f t="shared" ref="U37:U100" si="32">IF(Q36&gt;0,1,IF(K37=K36,U36,U36+1))</f>
        <v>18</v>
      </c>
      <c r="V37" s="133">
        <v>252</v>
      </c>
      <c r="W37" s="132">
        <f t="shared" si="11"/>
        <v>1.0051791269999999</v>
      </c>
      <c r="X37" s="124">
        <f t="shared" si="12"/>
        <v>5.1893779999999996</v>
      </c>
      <c r="Y37" s="136" t="s">
        <v>64</v>
      </c>
      <c r="Z37" s="127">
        <f t="shared" si="22"/>
        <v>42415</v>
      </c>
      <c r="AA37" s="6"/>
      <c r="AB37" s="155"/>
      <c r="AC37" s="156"/>
      <c r="AD37" s="157"/>
      <c r="AE37" s="158"/>
      <c r="AF37" s="160"/>
      <c r="AG37" s="160"/>
      <c r="AH37" s="159"/>
      <c r="AI37" s="157"/>
      <c r="AJ37" s="155"/>
      <c r="AK37" s="156"/>
      <c r="AM37" s="1"/>
      <c r="AN37" s="1"/>
      <c r="AO37" s="1"/>
      <c r="AP37" s="1"/>
      <c r="AQ37" s="1"/>
      <c r="AR37" s="28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8"/>
      <c r="BH37" s="1"/>
      <c r="BI37" s="1"/>
      <c r="BJ37" s="1"/>
      <c r="BK37" s="1"/>
      <c r="BL37" s="1"/>
      <c r="BM37" s="1"/>
      <c r="BN37" s="1"/>
      <c r="BO37" s="1"/>
      <c r="BP37" s="1"/>
      <c r="BQ37" s="6"/>
      <c r="BR37" s="20"/>
      <c r="BS37" s="20"/>
      <c r="BT37" s="20"/>
      <c r="BU37" s="20"/>
      <c r="BV37" s="29"/>
      <c r="BW37" s="29"/>
    </row>
    <row r="38" spans="1:75" x14ac:dyDescent="0.2">
      <c r="A38" s="137">
        <f t="shared" si="13"/>
        <v>42259</v>
      </c>
      <c r="B38" s="124">
        <f t="shared" si="1"/>
        <v>1007.568586</v>
      </c>
      <c r="C38" s="124">
        <f t="shared" si="14"/>
        <v>1000</v>
      </c>
      <c r="D38" s="138">
        <f t="shared" si="15"/>
        <v>4337.1099999999997</v>
      </c>
      <c r="E38" s="126">
        <f>IF(K38=1,VLOOKUP(A37,[1]Plan1!$DA$106:$DC$226,3),E37)</f>
        <v>4346.6499999999996</v>
      </c>
      <c r="F38" s="127">
        <f t="shared" si="16"/>
        <v>42217</v>
      </c>
      <c r="G38" s="128">
        <f t="shared" si="2"/>
        <v>2.1996214068815689E-3</v>
      </c>
      <c r="H38" s="127">
        <f t="shared" si="17"/>
        <v>42262</v>
      </c>
      <c r="I38" s="127">
        <f t="shared" si="3"/>
        <v>42262</v>
      </c>
      <c r="J38" s="130">
        <f t="shared" si="18"/>
        <v>20</v>
      </c>
      <c r="K38" s="130">
        <f t="shared" si="4"/>
        <v>19</v>
      </c>
      <c r="L38" s="131">
        <f t="shared" si="5"/>
        <v>1.00208952</v>
      </c>
      <c r="M38" s="132">
        <f t="shared" si="19"/>
        <v>1</v>
      </c>
      <c r="N38" s="132">
        <f t="shared" si="31"/>
        <v>1</v>
      </c>
      <c r="O38" s="131">
        <f t="shared" si="6"/>
        <v>1.00208952</v>
      </c>
      <c r="P38" s="124">
        <f t="shared" si="7"/>
        <v>1002.08952</v>
      </c>
      <c r="Q38" s="133">
        <f t="shared" si="8"/>
        <v>0</v>
      </c>
      <c r="R38" s="134">
        <f t="shared" si="9"/>
        <v>0</v>
      </c>
      <c r="S38" s="124">
        <f t="shared" si="10"/>
        <v>0</v>
      </c>
      <c r="T38" s="134">
        <f t="shared" si="20"/>
        <v>7.4999999999999997E-2</v>
      </c>
      <c r="U38" s="133">
        <f t="shared" si="32"/>
        <v>19</v>
      </c>
      <c r="V38" s="133">
        <v>252</v>
      </c>
      <c r="W38" s="132">
        <f t="shared" si="11"/>
        <v>1.0054676419999999</v>
      </c>
      <c r="X38" s="124">
        <f t="shared" si="12"/>
        <v>5.4790660000000004</v>
      </c>
      <c r="Y38" s="136" t="s">
        <v>64</v>
      </c>
      <c r="Z38" s="127">
        <f t="shared" si="22"/>
        <v>42415</v>
      </c>
      <c r="AA38" s="6"/>
      <c r="AB38" s="155"/>
      <c r="AC38" s="156"/>
      <c r="AD38" s="157"/>
      <c r="AE38" s="158"/>
      <c r="AF38" s="160"/>
      <c r="AG38" s="160"/>
      <c r="AH38" s="159"/>
      <c r="AI38" s="157"/>
      <c r="AJ38" s="155"/>
      <c r="AK38" s="156"/>
      <c r="AM38" s="1"/>
      <c r="AN38" s="1"/>
      <c r="AO38" s="1"/>
      <c r="AP38" s="1"/>
      <c r="AQ38" s="1"/>
      <c r="AR38" s="28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8"/>
      <c r="BH38" s="1"/>
      <c r="BI38" s="1"/>
      <c r="BJ38" s="1"/>
      <c r="BK38" s="1"/>
      <c r="BL38" s="1"/>
      <c r="BM38" s="1"/>
      <c r="BN38" s="1"/>
      <c r="BO38" s="1"/>
      <c r="BP38" s="1"/>
      <c r="BQ38" s="6"/>
      <c r="BR38" s="20"/>
      <c r="BS38" s="20"/>
      <c r="BT38" s="20"/>
      <c r="BU38" s="20"/>
      <c r="BV38" s="29"/>
      <c r="BW38" s="29"/>
    </row>
    <row r="39" spans="1:75" x14ac:dyDescent="0.2">
      <c r="A39" s="137">
        <f t="shared" si="13"/>
        <v>42260</v>
      </c>
      <c r="B39" s="124">
        <f t="shared" si="1"/>
        <v>1007.568586</v>
      </c>
      <c r="C39" s="124">
        <f t="shared" si="14"/>
        <v>1000</v>
      </c>
      <c r="D39" s="138">
        <f t="shared" si="15"/>
        <v>4337.1099999999997</v>
      </c>
      <c r="E39" s="126">
        <f>IF(K39=1,VLOOKUP(A38,[1]Plan1!$DA$106:$DC$226,3),E38)</f>
        <v>4346.6499999999996</v>
      </c>
      <c r="F39" s="127">
        <f t="shared" si="16"/>
        <v>42217</v>
      </c>
      <c r="G39" s="128">
        <f t="shared" si="2"/>
        <v>2.1996214068815689E-3</v>
      </c>
      <c r="H39" s="127">
        <f t="shared" si="17"/>
        <v>42262</v>
      </c>
      <c r="I39" s="127">
        <f t="shared" si="3"/>
        <v>42262</v>
      </c>
      <c r="J39" s="130">
        <f t="shared" si="18"/>
        <v>20</v>
      </c>
      <c r="K39" s="130">
        <f t="shared" si="4"/>
        <v>19</v>
      </c>
      <c r="L39" s="131">
        <f t="shared" si="5"/>
        <v>1.00208952</v>
      </c>
      <c r="M39" s="132">
        <f t="shared" si="19"/>
        <v>1</v>
      </c>
      <c r="N39" s="132">
        <f t="shared" si="31"/>
        <v>1</v>
      </c>
      <c r="O39" s="131">
        <f t="shared" si="6"/>
        <v>1.00208952</v>
      </c>
      <c r="P39" s="124">
        <f t="shared" si="7"/>
        <v>1002.08952</v>
      </c>
      <c r="Q39" s="133">
        <f t="shared" si="8"/>
        <v>0</v>
      </c>
      <c r="R39" s="134">
        <f t="shared" si="9"/>
        <v>0</v>
      </c>
      <c r="S39" s="124">
        <f t="shared" si="10"/>
        <v>0</v>
      </c>
      <c r="T39" s="134">
        <f t="shared" si="20"/>
        <v>7.4999999999999997E-2</v>
      </c>
      <c r="U39" s="133">
        <f t="shared" si="32"/>
        <v>19</v>
      </c>
      <c r="V39" s="133">
        <v>252</v>
      </c>
      <c r="W39" s="132">
        <f t="shared" si="11"/>
        <v>1.0054676419999999</v>
      </c>
      <c r="X39" s="124">
        <f t="shared" si="12"/>
        <v>5.4790660000000004</v>
      </c>
      <c r="Y39" s="136" t="s">
        <v>64</v>
      </c>
      <c r="Z39" s="127">
        <f t="shared" si="22"/>
        <v>42415</v>
      </c>
      <c r="AA39" s="6"/>
      <c r="AB39" s="155"/>
      <c r="AC39" s="156"/>
      <c r="AD39" s="157"/>
      <c r="AE39" s="158"/>
      <c r="AF39" s="160"/>
      <c r="AG39" s="160"/>
      <c r="AH39" s="159"/>
      <c r="AI39" s="157"/>
      <c r="AJ39" s="155"/>
      <c r="AK39" s="156"/>
      <c r="AM39" s="1"/>
      <c r="AN39" s="1"/>
      <c r="AO39" s="1"/>
      <c r="AP39" s="1"/>
      <c r="AQ39" s="1"/>
      <c r="AR39" s="28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8"/>
      <c r="BH39" s="1"/>
      <c r="BI39" s="1"/>
      <c r="BJ39" s="1"/>
      <c r="BK39" s="1"/>
      <c r="BL39" s="1"/>
      <c r="BM39" s="1"/>
      <c r="BN39" s="1"/>
      <c r="BO39" s="1"/>
      <c r="BP39" s="1"/>
      <c r="BQ39" s="6"/>
      <c r="BR39" s="20"/>
      <c r="BS39" s="20"/>
      <c r="BT39" s="20"/>
      <c r="BU39" s="20"/>
      <c r="BV39" s="29"/>
      <c r="BW39" s="29"/>
    </row>
    <row r="40" spans="1:75" x14ac:dyDescent="0.2">
      <c r="A40" s="137">
        <f t="shared" si="13"/>
        <v>42261</v>
      </c>
      <c r="B40" s="124">
        <f t="shared" si="1"/>
        <v>1007.568586</v>
      </c>
      <c r="C40" s="124">
        <f t="shared" si="14"/>
        <v>1000</v>
      </c>
      <c r="D40" s="138">
        <f t="shared" si="15"/>
        <v>4337.1099999999997</v>
      </c>
      <c r="E40" s="126">
        <f>IF(K40=1,VLOOKUP(A39,[1]Plan1!$DA$106:$DC$226,3),E39)</f>
        <v>4346.6499999999996</v>
      </c>
      <c r="F40" s="127">
        <f t="shared" si="16"/>
        <v>42217</v>
      </c>
      <c r="G40" s="128">
        <f t="shared" si="2"/>
        <v>2.1996214068815689E-3</v>
      </c>
      <c r="H40" s="127">
        <f t="shared" si="17"/>
        <v>42262</v>
      </c>
      <c r="I40" s="127">
        <f t="shared" si="3"/>
        <v>42262</v>
      </c>
      <c r="J40" s="130">
        <f t="shared" si="18"/>
        <v>20</v>
      </c>
      <c r="K40" s="130">
        <f t="shared" si="4"/>
        <v>19</v>
      </c>
      <c r="L40" s="131">
        <f t="shared" si="5"/>
        <v>1.00208952</v>
      </c>
      <c r="M40" s="132">
        <f t="shared" si="19"/>
        <v>1</v>
      </c>
      <c r="N40" s="132">
        <f t="shared" si="31"/>
        <v>1</v>
      </c>
      <c r="O40" s="131">
        <f t="shared" si="6"/>
        <v>1.00208952</v>
      </c>
      <c r="P40" s="124">
        <f t="shared" si="7"/>
        <v>1002.08952</v>
      </c>
      <c r="Q40" s="133">
        <f t="shared" si="8"/>
        <v>0</v>
      </c>
      <c r="R40" s="134">
        <f t="shared" si="9"/>
        <v>0</v>
      </c>
      <c r="S40" s="124">
        <f t="shared" si="10"/>
        <v>0</v>
      </c>
      <c r="T40" s="134">
        <f t="shared" si="20"/>
        <v>7.4999999999999997E-2</v>
      </c>
      <c r="U40" s="133">
        <f t="shared" si="32"/>
        <v>19</v>
      </c>
      <c r="V40" s="133">
        <v>252</v>
      </c>
      <c r="W40" s="132">
        <f t="shared" si="11"/>
        <v>1.0054676419999999</v>
      </c>
      <c r="X40" s="124">
        <f t="shared" si="12"/>
        <v>5.4790660000000004</v>
      </c>
      <c r="Y40" s="136" t="s">
        <v>64</v>
      </c>
      <c r="Z40" s="127">
        <f t="shared" si="22"/>
        <v>42415</v>
      </c>
      <c r="AA40" s="6"/>
      <c r="AB40" s="155"/>
      <c r="AC40" s="156"/>
      <c r="AD40" s="157"/>
      <c r="AE40" s="158"/>
      <c r="AF40" s="160"/>
      <c r="AG40" s="160"/>
      <c r="AH40" s="159"/>
      <c r="AI40" s="157"/>
      <c r="AJ40" s="155"/>
      <c r="AK40" s="156"/>
      <c r="AM40" s="1"/>
      <c r="AN40" s="1"/>
      <c r="AO40" s="1"/>
      <c r="AP40" s="1"/>
      <c r="AQ40" s="1"/>
      <c r="AR40" s="28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8"/>
      <c r="BH40" s="1"/>
      <c r="BI40" s="1"/>
      <c r="BJ40" s="1"/>
      <c r="BK40" s="1"/>
      <c r="BL40" s="1"/>
      <c r="BM40" s="1"/>
      <c r="BN40" s="1"/>
      <c r="BO40" s="1"/>
      <c r="BP40" s="1"/>
      <c r="BQ40" s="6"/>
      <c r="BR40" s="20"/>
      <c r="BS40" s="20"/>
      <c r="BT40" s="20"/>
      <c r="BU40" s="20"/>
      <c r="BV40" s="29"/>
      <c r="BW40" s="29"/>
    </row>
    <row r="41" spans="1:75" x14ac:dyDescent="0.2">
      <c r="A41" s="137">
        <f t="shared" si="13"/>
        <v>42262</v>
      </c>
      <c r="B41" s="124">
        <f t="shared" si="1"/>
        <v>1007.96852</v>
      </c>
      <c r="C41" s="124">
        <f t="shared" si="14"/>
        <v>1000</v>
      </c>
      <c r="D41" s="138">
        <f t="shared" si="15"/>
        <v>4337.1099999999997</v>
      </c>
      <c r="E41" s="126">
        <f>IF(K41=1,VLOOKUP(A40,[1]Plan1!$DA$106:$DC$226,3),E40)</f>
        <v>4346.6499999999996</v>
      </c>
      <c r="F41" s="127">
        <f t="shared" si="16"/>
        <v>42217</v>
      </c>
      <c r="G41" s="128">
        <f t="shared" si="2"/>
        <v>2.1996214068815689E-3</v>
      </c>
      <c r="H41" s="127">
        <f t="shared" si="17"/>
        <v>42292</v>
      </c>
      <c r="I41" s="127">
        <f t="shared" si="3"/>
        <v>42262</v>
      </c>
      <c r="J41" s="130">
        <f t="shared" si="18"/>
        <v>20</v>
      </c>
      <c r="K41" s="130">
        <f t="shared" si="4"/>
        <v>20</v>
      </c>
      <c r="L41" s="131">
        <f t="shared" si="5"/>
        <v>1.0021996200000001</v>
      </c>
      <c r="M41" s="132">
        <f t="shared" si="19"/>
        <v>1</v>
      </c>
      <c r="N41" s="132">
        <f t="shared" si="31"/>
        <v>1</v>
      </c>
      <c r="O41" s="131">
        <f t="shared" ref="O41:O104" si="33">TRUNC(TRUNC((L41*N41),15),8)</f>
        <v>1.0021996200000001</v>
      </c>
      <c r="P41" s="124">
        <f t="shared" si="7"/>
        <v>1002.19962</v>
      </c>
      <c r="Q41" s="133">
        <f t="shared" si="8"/>
        <v>0</v>
      </c>
      <c r="R41" s="134">
        <f t="shared" si="9"/>
        <v>0</v>
      </c>
      <c r="S41" s="124">
        <f t="shared" si="10"/>
        <v>0</v>
      </c>
      <c r="T41" s="134">
        <f t="shared" si="20"/>
        <v>7.4999999999999997E-2</v>
      </c>
      <c r="U41" s="133">
        <f t="shared" si="32"/>
        <v>20</v>
      </c>
      <c r="V41" s="133">
        <v>252</v>
      </c>
      <c r="W41" s="132">
        <f t="shared" si="11"/>
        <v>1.0057562390000001</v>
      </c>
      <c r="X41" s="124">
        <f t="shared" si="12"/>
        <v>5.7689000000000004</v>
      </c>
      <c r="Y41" s="136" t="s">
        <v>64</v>
      </c>
      <c r="Z41" s="127">
        <f t="shared" si="22"/>
        <v>42415</v>
      </c>
      <c r="AA41" s="6"/>
      <c r="AB41" s="155"/>
      <c r="AC41" s="156"/>
      <c r="AD41" s="157"/>
      <c r="AE41" s="158"/>
      <c r="AF41" s="160"/>
      <c r="AG41" s="160"/>
      <c r="AH41" s="159"/>
      <c r="AI41" s="157"/>
      <c r="AJ41" s="155"/>
      <c r="AK41" s="156"/>
      <c r="AM41" s="1"/>
      <c r="AN41" s="1"/>
      <c r="AO41" s="1"/>
      <c r="AP41" s="1"/>
      <c r="AQ41" s="1"/>
      <c r="AR41" s="28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8"/>
      <c r="BH41" s="1"/>
      <c r="BI41" s="1"/>
      <c r="BJ41" s="1"/>
      <c r="BK41" s="1"/>
      <c r="BL41" s="1"/>
      <c r="BM41" s="1"/>
      <c r="BN41" s="1"/>
      <c r="BO41" s="1"/>
      <c r="BP41" s="1"/>
      <c r="BQ41" s="6"/>
      <c r="BR41" s="20"/>
      <c r="BS41" s="20"/>
      <c r="BT41" s="20"/>
      <c r="BU41" s="20"/>
      <c r="BV41" s="29"/>
      <c r="BW41" s="29"/>
    </row>
    <row r="42" spans="1:75" x14ac:dyDescent="0.2">
      <c r="A42" s="137">
        <f t="shared" si="13"/>
        <v>42263</v>
      </c>
      <c r="B42" s="124">
        <f t="shared" si="1"/>
        <v>1008.516409</v>
      </c>
      <c r="C42" s="124">
        <f t="shared" si="14"/>
        <v>1000</v>
      </c>
      <c r="D42" s="138">
        <f t="shared" si="15"/>
        <v>4346.6499999999996</v>
      </c>
      <c r="E42" s="126">
        <f>IF(K42=1,VLOOKUP(A41,[1]Plan1!$DA$106:$DC$226,3),E41)</f>
        <v>4370.12</v>
      </c>
      <c r="F42" s="127">
        <f t="shared" si="16"/>
        <v>42263</v>
      </c>
      <c r="G42" s="128">
        <f t="shared" si="2"/>
        <v>5.3995605811372194E-3</v>
      </c>
      <c r="H42" s="127">
        <f t="shared" si="17"/>
        <v>42292</v>
      </c>
      <c r="I42" s="127">
        <f t="shared" si="3"/>
        <v>42292</v>
      </c>
      <c r="J42" s="130">
        <f t="shared" si="18"/>
        <v>21</v>
      </c>
      <c r="K42" s="130">
        <f t="shared" si="4"/>
        <v>1</v>
      </c>
      <c r="L42" s="131">
        <f t="shared" si="5"/>
        <v>1.0002564599999999</v>
      </c>
      <c r="M42" s="132">
        <f t="shared" ref="M42:M105" si="34">IF(I42&gt;I41,L41,M41)</f>
        <v>1.0021996200000001</v>
      </c>
      <c r="N42" s="132">
        <f t="shared" si="31"/>
        <v>1.0021996200000001</v>
      </c>
      <c r="O42" s="131">
        <f t="shared" si="33"/>
        <v>1.0024566399999999</v>
      </c>
      <c r="P42" s="124">
        <f t="shared" si="7"/>
        <v>1002.45664</v>
      </c>
      <c r="Q42" s="133">
        <f t="shared" si="8"/>
        <v>0</v>
      </c>
      <c r="R42" s="134">
        <f t="shared" si="9"/>
        <v>0</v>
      </c>
      <c r="S42" s="124">
        <f t="shared" si="10"/>
        <v>0</v>
      </c>
      <c r="T42" s="134">
        <f t="shared" si="20"/>
        <v>7.4999999999999997E-2</v>
      </c>
      <c r="U42" s="133">
        <f t="shared" si="32"/>
        <v>21</v>
      </c>
      <c r="V42" s="133">
        <v>252</v>
      </c>
      <c r="W42" s="132">
        <f t="shared" si="11"/>
        <v>1.006044919</v>
      </c>
      <c r="X42" s="124">
        <f t="shared" si="12"/>
        <v>6.0597690000000002</v>
      </c>
      <c r="Y42" s="136" t="s">
        <v>64</v>
      </c>
      <c r="Z42" s="127">
        <f t="shared" si="22"/>
        <v>42415</v>
      </c>
      <c r="AA42" s="6"/>
      <c r="AB42" s="155"/>
      <c r="AC42" s="156"/>
      <c r="AD42" s="157"/>
      <c r="AE42" s="158"/>
      <c r="AF42" s="160"/>
      <c r="AG42" s="160"/>
      <c r="AH42" s="159"/>
      <c r="AI42" s="157"/>
      <c r="AJ42" s="155"/>
      <c r="AK42" s="156"/>
      <c r="AL42" s="48"/>
      <c r="AM42" s="8"/>
      <c r="AN42" s="8"/>
      <c r="AO42" s="8"/>
      <c r="AP42" s="8"/>
      <c r="AQ42" s="8"/>
      <c r="AR42" s="31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32"/>
      <c r="BR42" s="33"/>
      <c r="BS42" s="33"/>
      <c r="BT42" s="33"/>
      <c r="BU42" s="33"/>
      <c r="BV42" s="33"/>
      <c r="BW42" s="33"/>
    </row>
    <row r="43" spans="1:75" x14ac:dyDescent="0.2">
      <c r="A43" s="137">
        <f t="shared" si="13"/>
        <v>42264</v>
      </c>
      <c r="B43" s="124">
        <f t="shared" si="1"/>
        <v>1009.064599</v>
      </c>
      <c r="C43" s="124">
        <f t="shared" si="14"/>
        <v>1000</v>
      </c>
      <c r="D43" s="138">
        <f t="shared" si="15"/>
        <v>4346.6499999999996</v>
      </c>
      <c r="E43" s="126">
        <f>IF(K43=1,VLOOKUP(A42,[1]Plan1!$DA$106:$DC$226,3),E42)</f>
        <v>4370.12</v>
      </c>
      <c r="F43" s="127">
        <f t="shared" si="16"/>
        <v>42263</v>
      </c>
      <c r="G43" s="128">
        <f t="shared" si="2"/>
        <v>5.3995605811372194E-3</v>
      </c>
      <c r="H43" s="127">
        <f t="shared" si="17"/>
        <v>42292</v>
      </c>
      <c r="I43" s="127">
        <f t="shared" si="3"/>
        <v>42292</v>
      </c>
      <c r="J43" s="130">
        <f t="shared" si="18"/>
        <v>21</v>
      </c>
      <c r="K43" s="130">
        <f t="shared" si="4"/>
        <v>2</v>
      </c>
      <c r="L43" s="131">
        <f t="shared" si="5"/>
        <v>1.00051299</v>
      </c>
      <c r="M43" s="132">
        <f t="shared" si="34"/>
        <v>1.0021996200000001</v>
      </c>
      <c r="N43" s="132">
        <f t="shared" si="31"/>
        <v>1.0021996200000001</v>
      </c>
      <c r="O43" s="131">
        <f t="shared" si="33"/>
        <v>1.00271373</v>
      </c>
      <c r="P43" s="124">
        <f t="shared" si="7"/>
        <v>1002.7137300000001</v>
      </c>
      <c r="Q43" s="133">
        <f t="shared" si="8"/>
        <v>0</v>
      </c>
      <c r="R43" s="134">
        <f t="shared" si="9"/>
        <v>0</v>
      </c>
      <c r="S43" s="124">
        <f t="shared" si="10"/>
        <v>0</v>
      </c>
      <c r="T43" s="134">
        <f t="shared" si="20"/>
        <v>7.4999999999999997E-2</v>
      </c>
      <c r="U43" s="133">
        <f t="shared" si="32"/>
        <v>22</v>
      </c>
      <c r="V43" s="133">
        <v>252</v>
      </c>
      <c r="W43" s="132">
        <f t="shared" si="11"/>
        <v>1.006333682</v>
      </c>
      <c r="X43" s="124">
        <f t="shared" si="12"/>
        <v>6.3508690000000003</v>
      </c>
      <c r="Y43" s="136" t="s">
        <v>64</v>
      </c>
      <c r="Z43" s="127">
        <f t="shared" si="22"/>
        <v>42415</v>
      </c>
      <c r="AA43" s="6"/>
      <c r="AB43" s="155"/>
      <c r="AC43" s="156"/>
      <c r="AD43" s="157"/>
      <c r="AE43" s="158"/>
      <c r="AF43" s="160"/>
      <c r="AG43" s="160"/>
      <c r="AH43" s="159"/>
      <c r="AI43" s="157"/>
      <c r="AJ43" s="155"/>
      <c r="AK43" s="156"/>
      <c r="AM43" s="1"/>
      <c r="AN43" s="1"/>
      <c r="AO43" s="1"/>
      <c r="AP43" s="1"/>
      <c r="AQ43" s="1"/>
      <c r="AR43" s="28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8"/>
      <c r="BH43" s="1"/>
      <c r="BI43" s="1"/>
      <c r="BJ43" s="1"/>
      <c r="BK43" s="1"/>
      <c r="BL43" s="1"/>
      <c r="BM43" s="1"/>
      <c r="BN43" s="1"/>
      <c r="BO43" s="1"/>
      <c r="BP43" s="1"/>
      <c r="BQ43" s="6"/>
      <c r="BR43" s="20"/>
      <c r="BS43" s="20"/>
      <c r="BT43" s="20"/>
      <c r="BU43" s="20"/>
      <c r="BV43" s="29"/>
      <c r="BW43" s="29"/>
    </row>
    <row r="44" spans="1:75" x14ac:dyDescent="0.2">
      <c r="A44" s="137">
        <f t="shared" si="13"/>
        <v>42265</v>
      </c>
      <c r="B44" s="124">
        <f t="shared" si="1"/>
        <v>1009.6130920000001</v>
      </c>
      <c r="C44" s="124">
        <f t="shared" si="14"/>
        <v>1000</v>
      </c>
      <c r="D44" s="138">
        <f t="shared" si="15"/>
        <v>4346.6499999999996</v>
      </c>
      <c r="E44" s="126">
        <f>IF(K44=1,VLOOKUP(A43,[1]Plan1!$DA$106:$DC$226,3),E43)</f>
        <v>4370.12</v>
      </c>
      <c r="F44" s="127">
        <f t="shared" si="16"/>
        <v>42263</v>
      </c>
      <c r="G44" s="128">
        <f t="shared" si="2"/>
        <v>5.3995605811372194E-3</v>
      </c>
      <c r="H44" s="127">
        <f t="shared" si="17"/>
        <v>42292</v>
      </c>
      <c r="I44" s="127">
        <f t="shared" si="3"/>
        <v>42292</v>
      </c>
      <c r="J44" s="130">
        <f t="shared" si="18"/>
        <v>21</v>
      </c>
      <c r="K44" s="130">
        <f t="shared" si="4"/>
        <v>3</v>
      </c>
      <c r="L44" s="131">
        <f t="shared" si="5"/>
        <v>1.00076958</v>
      </c>
      <c r="M44" s="132">
        <f t="shared" si="34"/>
        <v>1.0021996200000001</v>
      </c>
      <c r="N44" s="132">
        <f t="shared" si="31"/>
        <v>1.0021996200000001</v>
      </c>
      <c r="O44" s="131">
        <f t="shared" si="33"/>
        <v>1.0029708900000001</v>
      </c>
      <c r="P44" s="124">
        <f t="shared" si="7"/>
        <v>1002.9708900000001</v>
      </c>
      <c r="Q44" s="133">
        <f t="shared" si="8"/>
        <v>0</v>
      </c>
      <c r="R44" s="134">
        <f t="shared" si="9"/>
        <v>0</v>
      </c>
      <c r="S44" s="124">
        <f t="shared" si="10"/>
        <v>0</v>
      </c>
      <c r="T44" s="134">
        <f t="shared" si="20"/>
        <v>7.4999999999999997E-2</v>
      </c>
      <c r="U44" s="133">
        <f t="shared" si="32"/>
        <v>23</v>
      </c>
      <c r="V44" s="133">
        <v>252</v>
      </c>
      <c r="W44" s="132">
        <f t="shared" si="11"/>
        <v>1.0066225280000001</v>
      </c>
      <c r="X44" s="124">
        <f t="shared" si="12"/>
        <v>6.6422020000000002</v>
      </c>
      <c r="Y44" s="136" t="s">
        <v>64</v>
      </c>
      <c r="Z44" s="127">
        <f t="shared" si="22"/>
        <v>42415</v>
      </c>
      <c r="AA44" s="6"/>
      <c r="AB44" s="155"/>
      <c r="AC44" s="156"/>
      <c r="AD44" s="157"/>
      <c r="AE44" s="158"/>
      <c r="AF44" s="160"/>
      <c r="AG44" s="160"/>
      <c r="AH44" s="159"/>
      <c r="AI44" s="157"/>
      <c r="AJ44" s="155"/>
      <c r="AK44" s="156"/>
      <c r="AM44" s="1"/>
      <c r="AN44" s="1"/>
      <c r="AO44" s="1"/>
      <c r="AP44" s="1"/>
      <c r="AQ44" s="1"/>
      <c r="AR44" s="28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8"/>
      <c r="BH44" s="1"/>
      <c r="BI44" s="1"/>
      <c r="BJ44" s="1"/>
      <c r="BK44" s="1"/>
      <c r="BL44" s="1"/>
      <c r="BM44" s="1"/>
      <c r="BN44" s="1"/>
      <c r="BO44" s="1"/>
      <c r="BP44" s="1"/>
      <c r="BQ44" s="6"/>
      <c r="BR44" s="20"/>
      <c r="BS44" s="20"/>
      <c r="BT44" s="20"/>
      <c r="BU44" s="20"/>
      <c r="BV44" s="29"/>
      <c r="BW44" s="29"/>
    </row>
    <row r="45" spans="1:75" x14ac:dyDescent="0.2">
      <c r="A45" s="137">
        <f t="shared" si="13"/>
        <v>42266</v>
      </c>
      <c r="B45" s="124">
        <f t="shared" si="1"/>
        <v>1010.161877</v>
      </c>
      <c r="C45" s="124">
        <f t="shared" si="14"/>
        <v>1000</v>
      </c>
      <c r="D45" s="138">
        <f t="shared" si="15"/>
        <v>4346.6499999999996</v>
      </c>
      <c r="E45" s="126">
        <f>IF(K45=1,VLOOKUP(A44,[1]Plan1!$DA$106:$DC$226,3),E44)</f>
        <v>4370.12</v>
      </c>
      <c r="F45" s="127">
        <f t="shared" si="16"/>
        <v>42263</v>
      </c>
      <c r="G45" s="128">
        <f t="shared" si="2"/>
        <v>5.3995605811372194E-3</v>
      </c>
      <c r="H45" s="127">
        <f t="shared" si="17"/>
        <v>42292</v>
      </c>
      <c r="I45" s="127">
        <f t="shared" si="3"/>
        <v>42292</v>
      </c>
      <c r="J45" s="130">
        <f t="shared" si="18"/>
        <v>21</v>
      </c>
      <c r="K45" s="130">
        <f t="shared" si="4"/>
        <v>4</v>
      </c>
      <c r="L45" s="131">
        <f t="shared" si="5"/>
        <v>1.0010262400000001</v>
      </c>
      <c r="M45" s="132">
        <f t="shared" si="34"/>
        <v>1.0021996200000001</v>
      </c>
      <c r="N45" s="132">
        <f t="shared" si="31"/>
        <v>1.0021996200000001</v>
      </c>
      <c r="O45" s="131">
        <f t="shared" si="33"/>
        <v>1.00322811</v>
      </c>
      <c r="P45" s="124">
        <f t="shared" si="7"/>
        <v>1003.22811</v>
      </c>
      <c r="Q45" s="133">
        <f t="shared" si="8"/>
        <v>0</v>
      </c>
      <c r="R45" s="134">
        <f t="shared" si="9"/>
        <v>0</v>
      </c>
      <c r="S45" s="124">
        <f t="shared" si="10"/>
        <v>0</v>
      </c>
      <c r="T45" s="134">
        <f t="shared" si="20"/>
        <v>7.4999999999999997E-2</v>
      </c>
      <c r="U45" s="133">
        <f t="shared" si="32"/>
        <v>24</v>
      </c>
      <c r="V45" s="133">
        <v>252</v>
      </c>
      <c r="W45" s="132">
        <f t="shared" si="11"/>
        <v>1.006911457</v>
      </c>
      <c r="X45" s="124">
        <f t="shared" si="12"/>
        <v>6.9337669999999996</v>
      </c>
      <c r="Y45" s="136" t="s">
        <v>64</v>
      </c>
      <c r="Z45" s="127">
        <f t="shared" si="22"/>
        <v>42415</v>
      </c>
      <c r="AA45" s="6"/>
      <c r="AB45" s="155"/>
      <c r="AC45" s="156"/>
      <c r="AD45" s="157"/>
      <c r="AE45" s="158"/>
      <c r="AF45" s="160"/>
      <c r="AG45" s="160"/>
      <c r="AH45" s="159"/>
      <c r="AI45" s="157"/>
      <c r="AJ45" s="155"/>
      <c r="AK45" s="156"/>
      <c r="AM45" s="1"/>
      <c r="AN45" s="1"/>
      <c r="AO45" s="1"/>
      <c r="AP45" s="1"/>
      <c r="AQ45" s="1"/>
      <c r="AR45" s="28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8"/>
      <c r="BH45" s="1"/>
      <c r="BI45" s="1"/>
      <c r="BJ45" s="1"/>
      <c r="BK45" s="1"/>
      <c r="BL45" s="1"/>
      <c r="BM45" s="1"/>
      <c r="BN45" s="1"/>
      <c r="BO45" s="1"/>
      <c r="BP45" s="1"/>
      <c r="BQ45" s="6"/>
      <c r="BR45" s="20"/>
      <c r="BS45" s="20"/>
      <c r="BT45" s="20"/>
      <c r="BU45" s="20"/>
      <c r="BV45" s="29"/>
      <c r="BW45" s="29"/>
    </row>
    <row r="46" spans="1:75" x14ac:dyDescent="0.2">
      <c r="A46" s="137">
        <f t="shared" si="13"/>
        <v>42267</v>
      </c>
      <c r="B46" s="124">
        <f t="shared" si="1"/>
        <v>1010.161877</v>
      </c>
      <c r="C46" s="124">
        <f t="shared" si="14"/>
        <v>1000</v>
      </c>
      <c r="D46" s="138">
        <f t="shared" si="15"/>
        <v>4346.6499999999996</v>
      </c>
      <c r="E46" s="126">
        <f>IF(K46=1,VLOOKUP(A45,[1]Plan1!$DA$106:$DC$226,3),E45)</f>
        <v>4370.12</v>
      </c>
      <c r="F46" s="127">
        <f t="shared" si="16"/>
        <v>42263</v>
      </c>
      <c r="G46" s="128">
        <f t="shared" si="2"/>
        <v>5.3995605811372194E-3</v>
      </c>
      <c r="H46" s="127">
        <f t="shared" si="17"/>
        <v>42292</v>
      </c>
      <c r="I46" s="127">
        <f t="shared" si="3"/>
        <v>42292</v>
      </c>
      <c r="J46" s="130">
        <f t="shared" si="18"/>
        <v>21</v>
      </c>
      <c r="K46" s="130">
        <f t="shared" si="4"/>
        <v>4</v>
      </c>
      <c r="L46" s="131">
        <f t="shared" si="5"/>
        <v>1.0010262400000001</v>
      </c>
      <c r="M46" s="132">
        <f t="shared" si="34"/>
        <v>1.0021996200000001</v>
      </c>
      <c r="N46" s="132">
        <f t="shared" si="31"/>
        <v>1.0021996200000001</v>
      </c>
      <c r="O46" s="131">
        <f t="shared" si="33"/>
        <v>1.00322811</v>
      </c>
      <c r="P46" s="124">
        <f t="shared" si="7"/>
        <v>1003.22811</v>
      </c>
      <c r="Q46" s="133">
        <f t="shared" si="8"/>
        <v>0</v>
      </c>
      <c r="R46" s="134">
        <f t="shared" si="9"/>
        <v>0</v>
      </c>
      <c r="S46" s="124">
        <f t="shared" si="10"/>
        <v>0</v>
      </c>
      <c r="T46" s="134">
        <f t="shared" si="20"/>
        <v>7.4999999999999997E-2</v>
      </c>
      <c r="U46" s="133">
        <f t="shared" si="32"/>
        <v>24</v>
      </c>
      <c r="V46" s="133">
        <v>252</v>
      </c>
      <c r="W46" s="132">
        <f t="shared" si="11"/>
        <v>1.006911457</v>
      </c>
      <c r="X46" s="124">
        <f t="shared" si="12"/>
        <v>6.9337669999999996</v>
      </c>
      <c r="Y46" s="136" t="s">
        <v>64</v>
      </c>
      <c r="Z46" s="127">
        <f t="shared" si="22"/>
        <v>42415</v>
      </c>
      <c r="AA46" s="6"/>
      <c r="AB46" s="155"/>
      <c r="AC46" s="156"/>
      <c r="AD46" s="157"/>
      <c r="AE46" s="158"/>
      <c r="AF46" s="160"/>
      <c r="AG46" s="160"/>
      <c r="AH46" s="159"/>
      <c r="AI46" s="157"/>
      <c r="AJ46" s="155"/>
      <c r="AK46" s="156"/>
      <c r="AM46" s="1"/>
      <c r="AN46" s="1"/>
      <c r="AO46" s="1"/>
      <c r="AP46" s="1"/>
      <c r="AQ46" s="1"/>
      <c r="AR46" s="28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8"/>
      <c r="BH46" s="1"/>
      <c r="BI46" s="1"/>
      <c r="BJ46" s="1"/>
      <c r="BK46" s="1"/>
      <c r="BL46" s="1"/>
      <c r="BM46" s="1"/>
      <c r="BN46" s="1"/>
      <c r="BO46" s="1"/>
      <c r="BP46" s="1"/>
      <c r="BQ46" s="6"/>
      <c r="BR46" s="20"/>
      <c r="BS46" s="20"/>
      <c r="BT46" s="20"/>
      <c r="BU46" s="20"/>
      <c r="BV46" s="29"/>
      <c r="BW46" s="29"/>
    </row>
    <row r="47" spans="1:75" x14ac:dyDescent="0.2">
      <c r="A47" s="137">
        <f t="shared" si="13"/>
        <v>42268</v>
      </c>
      <c r="B47" s="124">
        <f t="shared" si="1"/>
        <v>1010.161877</v>
      </c>
      <c r="C47" s="124">
        <f t="shared" si="14"/>
        <v>1000</v>
      </c>
      <c r="D47" s="138">
        <f t="shared" si="15"/>
        <v>4346.6499999999996</v>
      </c>
      <c r="E47" s="126">
        <f>IF(K47=1,VLOOKUP(A46,[1]Plan1!$DA$106:$DC$226,3),E46)</f>
        <v>4370.12</v>
      </c>
      <c r="F47" s="127">
        <f t="shared" si="16"/>
        <v>42263</v>
      </c>
      <c r="G47" s="128">
        <f t="shared" si="2"/>
        <v>5.3995605811372194E-3</v>
      </c>
      <c r="H47" s="127">
        <f t="shared" si="17"/>
        <v>42292</v>
      </c>
      <c r="I47" s="127">
        <f t="shared" si="3"/>
        <v>42292</v>
      </c>
      <c r="J47" s="130">
        <f t="shared" si="18"/>
        <v>21</v>
      </c>
      <c r="K47" s="130">
        <f t="shared" si="4"/>
        <v>4</v>
      </c>
      <c r="L47" s="131">
        <f t="shared" si="5"/>
        <v>1.0010262400000001</v>
      </c>
      <c r="M47" s="132">
        <f t="shared" si="34"/>
        <v>1.0021996200000001</v>
      </c>
      <c r="N47" s="132">
        <f t="shared" si="31"/>
        <v>1.0021996200000001</v>
      </c>
      <c r="O47" s="131">
        <f t="shared" si="33"/>
        <v>1.00322811</v>
      </c>
      <c r="P47" s="124">
        <f t="shared" si="7"/>
        <v>1003.22811</v>
      </c>
      <c r="Q47" s="133">
        <f t="shared" si="8"/>
        <v>0</v>
      </c>
      <c r="R47" s="134">
        <f t="shared" si="9"/>
        <v>0</v>
      </c>
      <c r="S47" s="124">
        <f t="shared" si="10"/>
        <v>0</v>
      </c>
      <c r="T47" s="134">
        <f t="shared" si="20"/>
        <v>7.4999999999999997E-2</v>
      </c>
      <c r="U47" s="133">
        <f t="shared" si="32"/>
        <v>24</v>
      </c>
      <c r="V47" s="133">
        <v>252</v>
      </c>
      <c r="W47" s="132">
        <f t="shared" si="11"/>
        <v>1.006911457</v>
      </c>
      <c r="X47" s="124">
        <f t="shared" si="12"/>
        <v>6.9337669999999996</v>
      </c>
      <c r="Y47" s="136" t="s">
        <v>64</v>
      </c>
      <c r="Z47" s="127">
        <f t="shared" si="22"/>
        <v>42415</v>
      </c>
      <c r="AA47" s="6"/>
      <c r="AB47" s="155"/>
      <c r="AC47" s="156"/>
      <c r="AD47" s="157"/>
      <c r="AE47" s="158"/>
      <c r="AF47" s="160"/>
      <c r="AG47" s="160"/>
      <c r="AH47" s="159"/>
      <c r="AI47" s="157"/>
      <c r="AJ47" s="155"/>
      <c r="AK47" s="156"/>
      <c r="AM47" s="1"/>
      <c r="AN47" s="1"/>
      <c r="AO47" s="1"/>
      <c r="AP47" s="1"/>
      <c r="AQ47" s="1"/>
      <c r="AR47" s="28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8"/>
      <c r="BH47" s="1"/>
      <c r="BI47" s="1"/>
      <c r="BJ47" s="1"/>
      <c r="BK47" s="1"/>
      <c r="BL47" s="1"/>
      <c r="BM47" s="1"/>
      <c r="BN47" s="1"/>
      <c r="BO47" s="1"/>
      <c r="BP47" s="1"/>
      <c r="BQ47" s="6"/>
      <c r="BR47" s="20"/>
      <c r="BS47" s="20"/>
      <c r="BT47" s="20"/>
      <c r="BU47" s="20"/>
      <c r="BV47" s="29"/>
      <c r="BW47" s="29"/>
    </row>
    <row r="48" spans="1:75" x14ac:dyDescent="0.2">
      <c r="A48" s="137">
        <f t="shared" si="13"/>
        <v>42269</v>
      </c>
      <c r="B48" s="124">
        <f t="shared" si="1"/>
        <v>1010.710974</v>
      </c>
      <c r="C48" s="124">
        <f t="shared" si="14"/>
        <v>1000</v>
      </c>
      <c r="D48" s="138">
        <f t="shared" si="15"/>
        <v>4346.6499999999996</v>
      </c>
      <c r="E48" s="126">
        <f>IF(K48=1,VLOOKUP(A47,[1]Plan1!$DA$106:$DC$226,3),E47)</f>
        <v>4370.12</v>
      </c>
      <c r="F48" s="127">
        <f t="shared" si="16"/>
        <v>42263</v>
      </c>
      <c r="G48" s="128">
        <f t="shared" si="2"/>
        <v>5.3995605811372194E-3</v>
      </c>
      <c r="H48" s="127">
        <f t="shared" si="17"/>
        <v>42292</v>
      </c>
      <c r="I48" s="127">
        <f t="shared" si="3"/>
        <v>42292</v>
      </c>
      <c r="J48" s="130">
        <f t="shared" si="18"/>
        <v>21</v>
      </c>
      <c r="K48" s="130">
        <f t="shared" si="4"/>
        <v>5</v>
      </c>
      <c r="L48" s="131">
        <f t="shared" si="5"/>
        <v>1.0012829700000001</v>
      </c>
      <c r="M48" s="132">
        <f t="shared" si="34"/>
        <v>1.0021996200000001</v>
      </c>
      <c r="N48" s="132">
        <f t="shared" si="31"/>
        <v>1.0021996200000001</v>
      </c>
      <c r="O48" s="131">
        <f t="shared" si="33"/>
        <v>1.0034854099999999</v>
      </c>
      <c r="P48" s="124">
        <f t="shared" si="7"/>
        <v>1003.48541</v>
      </c>
      <c r="Q48" s="133">
        <f t="shared" si="8"/>
        <v>0</v>
      </c>
      <c r="R48" s="134">
        <f t="shared" si="9"/>
        <v>0</v>
      </c>
      <c r="S48" s="124">
        <f t="shared" si="10"/>
        <v>0</v>
      </c>
      <c r="T48" s="134">
        <f t="shared" si="20"/>
        <v>7.4999999999999997E-2</v>
      </c>
      <c r="U48" s="133">
        <f t="shared" si="32"/>
        <v>25</v>
      </c>
      <c r="V48" s="133">
        <v>252</v>
      </c>
      <c r="W48" s="132">
        <f t="shared" si="11"/>
        <v>1.007200468</v>
      </c>
      <c r="X48" s="124">
        <f t="shared" si="12"/>
        <v>7.2255640000000003</v>
      </c>
      <c r="Y48" s="136" t="s">
        <v>64</v>
      </c>
      <c r="Z48" s="127">
        <f t="shared" si="22"/>
        <v>42415</v>
      </c>
      <c r="AA48" s="6"/>
      <c r="AB48" s="155"/>
      <c r="AC48" s="156"/>
      <c r="AD48" s="157"/>
      <c r="AE48" s="158"/>
      <c r="AF48" s="160"/>
      <c r="AG48" s="160"/>
      <c r="AH48" s="159"/>
      <c r="AI48" s="157"/>
      <c r="AJ48" s="155"/>
      <c r="AK48" s="156"/>
      <c r="AM48" s="1"/>
      <c r="AN48" s="1"/>
      <c r="AO48" s="1"/>
      <c r="AP48" s="1"/>
      <c r="AQ48" s="1"/>
      <c r="AR48" s="28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8"/>
      <c r="BH48" s="1"/>
      <c r="BI48" s="1"/>
      <c r="BJ48" s="1"/>
      <c r="BK48" s="1"/>
      <c r="BL48" s="1"/>
      <c r="BM48" s="1"/>
      <c r="BN48" s="1"/>
      <c r="BO48" s="1"/>
      <c r="BP48" s="1"/>
      <c r="BQ48" s="6"/>
      <c r="BR48" s="20"/>
      <c r="BS48" s="20"/>
      <c r="BT48" s="20"/>
      <c r="BU48" s="20"/>
      <c r="BV48" s="29"/>
      <c r="BW48" s="29"/>
    </row>
    <row r="49" spans="1:75" x14ac:dyDescent="0.2">
      <c r="A49" s="137">
        <f t="shared" si="13"/>
        <v>42270</v>
      </c>
      <c r="B49" s="124">
        <f t="shared" si="1"/>
        <v>1011.260354</v>
      </c>
      <c r="C49" s="124">
        <f t="shared" si="14"/>
        <v>1000</v>
      </c>
      <c r="D49" s="138">
        <f t="shared" si="15"/>
        <v>4346.6499999999996</v>
      </c>
      <c r="E49" s="126">
        <f>IF(K49=1,VLOOKUP(A48,[1]Plan1!$DA$106:$DC$226,3),E48)</f>
        <v>4370.12</v>
      </c>
      <c r="F49" s="127">
        <f t="shared" si="16"/>
        <v>42263</v>
      </c>
      <c r="G49" s="128">
        <f t="shared" si="2"/>
        <v>5.3995605811372194E-3</v>
      </c>
      <c r="H49" s="127">
        <f t="shared" si="17"/>
        <v>42292</v>
      </c>
      <c r="I49" s="127">
        <f t="shared" si="3"/>
        <v>42292</v>
      </c>
      <c r="J49" s="130">
        <f t="shared" si="18"/>
        <v>21</v>
      </c>
      <c r="K49" s="130">
        <f t="shared" si="4"/>
        <v>6</v>
      </c>
      <c r="L49" s="131">
        <f t="shared" si="5"/>
        <v>1.00153976</v>
      </c>
      <c r="M49" s="132">
        <f t="shared" si="34"/>
        <v>1.0021996200000001</v>
      </c>
      <c r="N49" s="132">
        <f t="shared" si="31"/>
        <v>1.0021996200000001</v>
      </c>
      <c r="O49" s="131">
        <f t="shared" si="33"/>
        <v>1.00374276</v>
      </c>
      <c r="P49" s="124">
        <f t="shared" si="7"/>
        <v>1003.74276</v>
      </c>
      <c r="Q49" s="133">
        <f t="shared" si="8"/>
        <v>0</v>
      </c>
      <c r="R49" s="134">
        <f t="shared" si="9"/>
        <v>0</v>
      </c>
      <c r="S49" s="124">
        <f t="shared" si="10"/>
        <v>0</v>
      </c>
      <c r="T49" s="134">
        <f t="shared" si="20"/>
        <v>7.4999999999999997E-2</v>
      </c>
      <c r="U49" s="133">
        <f t="shared" si="32"/>
        <v>26</v>
      </c>
      <c r="V49" s="133">
        <v>252</v>
      </c>
      <c r="W49" s="132">
        <f t="shared" si="11"/>
        <v>1.007489563</v>
      </c>
      <c r="X49" s="124">
        <f t="shared" si="12"/>
        <v>7.5175939999999999</v>
      </c>
      <c r="Y49" s="136" t="s">
        <v>64</v>
      </c>
      <c r="Z49" s="127">
        <f t="shared" si="22"/>
        <v>42415</v>
      </c>
      <c r="AA49" s="6"/>
      <c r="AB49" s="155"/>
      <c r="AC49" s="156"/>
      <c r="AD49" s="157"/>
      <c r="AE49" s="158"/>
      <c r="AF49" s="160"/>
      <c r="AG49" s="160"/>
      <c r="AH49" s="159"/>
      <c r="AI49" s="157"/>
      <c r="AJ49" s="155"/>
      <c r="AK49" s="156"/>
      <c r="AM49" s="1"/>
      <c r="AN49" s="1"/>
      <c r="AO49" s="1"/>
      <c r="AP49" s="1"/>
      <c r="AQ49" s="1"/>
      <c r="AR49" s="28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8"/>
      <c r="BH49" s="1"/>
      <c r="BI49" s="1"/>
      <c r="BJ49" s="1"/>
      <c r="BK49" s="1"/>
      <c r="BL49" s="1"/>
      <c r="BM49" s="1"/>
      <c r="BN49" s="1"/>
      <c r="BO49" s="1"/>
      <c r="BP49" s="1"/>
      <c r="BQ49" s="6"/>
      <c r="BV49" s="21"/>
    </row>
    <row r="50" spans="1:75" x14ac:dyDescent="0.2">
      <c r="A50" s="137">
        <f t="shared" si="13"/>
        <v>42271</v>
      </c>
      <c r="B50" s="124">
        <f t="shared" si="1"/>
        <v>1011.8100469999999</v>
      </c>
      <c r="C50" s="124">
        <f t="shared" si="14"/>
        <v>1000</v>
      </c>
      <c r="D50" s="138">
        <f t="shared" si="15"/>
        <v>4346.6499999999996</v>
      </c>
      <c r="E50" s="126">
        <f>IF(K50=1,VLOOKUP(A49,[1]Plan1!$DA$106:$DC$226,3),E49)</f>
        <v>4370.12</v>
      </c>
      <c r="F50" s="127">
        <f t="shared" si="16"/>
        <v>42263</v>
      </c>
      <c r="G50" s="128">
        <f t="shared" si="2"/>
        <v>5.3995605811372194E-3</v>
      </c>
      <c r="H50" s="127">
        <f t="shared" si="17"/>
        <v>42292</v>
      </c>
      <c r="I50" s="127">
        <f t="shared" si="3"/>
        <v>42292</v>
      </c>
      <c r="J50" s="130">
        <f t="shared" si="18"/>
        <v>21</v>
      </c>
      <c r="K50" s="130">
        <f t="shared" si="4"/>
        <v>7</v>
      </c>
      <c r="L50" s="131">
        <f t="shared" si="5"/>
        <v>1.0017966199999999</v>
      </c>
      <c r="M50" s="132">
        <f t="shared" si="34"/>
        <v>1.0021996200000001</v>
      </c>
      <c r="N50" s="132">
        <f t="shared" si="31"/>
        <v>1.0021996200000001</v>
      </c>
      <c r="O50" s="131">
        <f t="shared" si="33"/>
        <v>1.00400019</v>
      </c>
      <c r="P50" s="124">
        <f t="shared" si="7"/>
        <v>1004.00019</v>
      </c>
      <c r="Q50" s="133">
        <f t="shared" si="8"/>
        <v>0</v>
      </c>
      <c r="R50" s="134">
        <f t="shared" si="9"/>
        <v>0</v>
      </c>
      <c r="S50" s="124">
        <f t="shared" si="10"/>
        <v>0</v>
      </c>
      <c r="T50" s="134">
        <f t="shared" si="20"/>
        <v>7.4999999999999997E-2</v>
      </c>
      <c r="U50" s="133">
        <f t="shared" si="32"/>
        <v>27</v>
      </c>
      <c r="V50" s="133">
        <v>252</v>
      </c>
      <c r="W50" s="132">
        <f t="shared" si="11"/>
        <v>1.0077787410000001</v>
      </c>
      <c r="X50" s="124">
        <f t="shared" si="12"/>
        <v>7.809857</v>
      </c>
      <c r="Y50" s="136" t="s">
        <v>64</v>
      </c>
      <c r="Z50" s="127">
        <f t="shared" si="22"/>
        <v>42415</v>
      </c>
      <c r="AA50" s="6"/>
      <c r="AB50" s="155"/>
      <c r="AC50" s="156"/>
      <c r="AD50" s="157"/>
      <c r="AE50" s="158"/>
      <c r="AF50" s="160"/>
      <c r="AG50" s="160"/>
      <c r="AH50" s="159"/>
      <c r="AI50" s="157"/>
      <c r="AJ50" s="155"/>
      <c r="AK50" s="156"/>
      <c r="AM50" s="1"/>
      <c r="AN50" s="1"/>
      <c r="AO50" s="1"/>
      <c r="AP50" s="1"/>
      <c r="AQ50" s="1"/>
      <c r="AR50" s="28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8"/>
      <c r="BH50" s="1"/>
      <c r="BI50" s="1"/>
      <c r="BJ50" s="1"/>
      <c r="BK50" s="1"/>
      <c r="BL50" s="1"/>
      <c r="BM50" s="1"/>
      <c r="BN50" s="1"/>
      <c r="BO50" s="1"/>
      <c r="BP50" s="1"/>
      <c r="BQ50" s="6"/>
      <c r="BV50" s="21"/>
    </row>
    <row r="51" spans="1:75" x14ac:dyDescent="0.2">
      <c r="A51" s="137">
        <f t="shared" si="13"/>
        <v>42272</v>
      </c>
      <c r="B51" s="124">
        <f t="shared" si="1"/>
        <v>1012.360021</v>
      </c>
      <c r="C51" s="124">
        <f t="shared" si="14"/>
        <v>1000</v>
      </c>
      <c r="D51" s="138">
        <f t="shared" si="15"/>
        <v>4346.6499999999996</v>
      </c>
      <c r="E51" s="126">
        <f>IF(K51=1,VLOOKUP(A50,[1]Plan1!$DA$106:$DC$226,3),E50)</f>
        <v>4370.12</v>
      </c>
      <c r="F51" s="127">
        <f t="shared" si="16"/>
        <v>42263</v>
      </c>
      <c r="G51" s="128">
        <f t="shared" si="2"/>
        <v>5.3995605811372194E-3</v>
      </c>
      <c r="H51" s="127">
        <f t="shared" si="17"/>
        <v>42292</v>
      </c>
      <c r="I51" s="127">
        <f t="shared" si="3"/>
        <v>42292</v>
      </c>
      <c r="J51" s="130">
        <f t="shared" si="18"/>
        <v>21</v>
      </c>
      <c r="K51" s="130">
        <f t="shared" si="4"/>
        <v>8</v>
      </c>
      <c r="L51" s="131">
        <f t="shared" si="5"/>
        <v>1.0020535399999999</v>
      </c>
      <c r="M51" s="132">
        <f t="shared" si="34"/>
        <v>1.0021996200000001</v>
      </c>
      <c r="N51" s="132">
        <f t="shared" si="31"/>
        <v>1.0021996200000001</v>
      </c>
      <c r="O51" s="131">
        <f t="shared" si="33"/>
        <v>1.0042576700000001</v>
      </c>
      <c r="P51" s="124">
        <f t="shared" si="7"/>
        <v>1004.25767</v>
      </c>
      <c r="Q51" s="133">
        <f t="shared" si="8"/>
        <v>0</v>
      </c>
      <c r="R51" s="134">
        <f t="shared" si="9"/>
        <v>0</v>
      </c>
      <c r="S51" s="124">
        <f t="shared" si="10"/>
        <v>0</v>
      </c>
      <c r="T51" s="134">
        <f t="shared" si="20"/>
        <v>7.4999999999999997E-2</v>
      </c>
      <c r="U51" s="133">
        <f t="shared" si="32"/>
        <v>28</v>
      </c>
      <c r="V51" s="133">
        <v>252</v>
      </c>
      <c r="W51" s="132">
        <f t="shared" si="11"/>
        <v>1.008068001</v>
      </c>
      <c r="X51" s="124">
        <f t="shared" si="12"/>
        <v>8.1023510000000005</v>
      </c>
      <c r="Y51" s="136" t="s">
        <v>64</v>
      </c>
      <c r="Z51" s="127">
        <f t="shared" si="22"/>
        <v>42415</v>
      </c>
      <c r="AA51" s="6"/>
      <c r="AB51" s="155"/>
      <c r="AC51" s="156"/>
      <c r="AD51" s="157"/>
      <c r="AE51" s="158"/>
      <c r="AF51" s="160"/>
      <c r="AG51" s="160"/>
      <c r="AH51" s="159"/>
      <c r="AI51" s="157"/>
      <c r="AJ51" s="155"/>
      <c r="AK51" s="156"/>
      <c r="AL51" s="17">
        <v>5</v>
      </c>
      <c r="AM51" s="1"/>
      <c r="AN51" s="1"/>
      <c r="AO51" s="1"/>
      <c r="AP51" s="1"/>
      <c r="AQ51" s="1"/>
      <c r="AR51" s="28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8"/>
      <c r="BH51" s="1"/>
      <c r="BI51" s="1"/>
      <c r="BJ51" s="1"/>
      <c r="BK51" s="1"/>
      <c r="BL51" s="1"/>
      <c r="BM51" s="1"/>
      <c r="BN51" s="1"/>
      <c r="BO51" s="1"/>
      <c r="BP51" s="1"/>
      <c r="BQ51" s="6"/>
      <c r="BR51" s="34"/>
      <c r="BS51" s="34"/>
      <c r="BT51" s="21"/>
      <c r="BU51" s="21"/>
      <c r="BV51" s="21"/>
      <c r="BW51" s="21"/>
    </row>
    <row r="52" spans="1:75" x14ac:dyDescent="0.2">
      <c r="A52" s="137">
        <f t="shared" si="13"/>
        <v>42273</v>
      </c>
      <c r="B52" s="124">
        <f t="shared" si="1"/>
        <v>1012.91031</v>
      </c>
      <c r="C52" s="124">
        <f t="shared" si="14"/>
        <v>1000</v>
      </c>
      <c r="D52" s="138">
        <f t="shared" si="15"/>
        <v>4346.6499999999996</v>
      </c>
      <c r="E52" s="126">
        <f>IF(K52=1,VLOOKUP(A51,[1]Plan1!$DA$106:$DC$226,3),E51)</f>
        <v>4370.12</v>
      </c>
      <c r="F52" s="127">
        <f t="shared" si="16"/>
        <v>42263</v>
      </c>
      <c r="G52" s="128">
        <f t="shared" si="2"/>
        <v>5.3995605811372194E-3</v>
      </c>
      <c r="H52" s="127">
        <f t="shared" si="17"/>
        <v>42292</v>
      </c>
      <c r="I52" s="127">
        <f t="shared" si="3"/>
        <v>42292</v>
      </c>
      <c r="J52" s="130">
        <f t="shared" si="18"/>
        <v>21</v>
      </c>
      <c r="K52" s="130">
        <f t="shared" si="4"/>
        <v>9</v>
      </c>
      <c r="L52" s="131">
        <f t="shared" si="5"/>
        <v>1.0023105299999999</v>
      </c>
      <c r="M52" s="132">
        <f t="shared" si="34"/>
        <v>1.0021996200000001</v>
      </c>
      <c r="N52" s="132">
        <f t="shared" si="31"/>
        <v>1.0021996200000001</v>
      </c>
      <c r="O52" s="131">
        <f t="shared" si="33"/>
        <v>1.00451523</v>
      </c>
      <c r="P52" s="124">
        <f t="shared" si="7"/>
        <v>1004.51523</v>
      </c>
      <c r="Q52" s="133">
        <f t="shared" si="8"/>
        <v>0</v>
      </c>
      <c r="R52" s="134">
        <f t="shared" si="9"/>
        <v>0</v>
      </c>
      <c r="S52" s="124">
        <f t="shared" si="10"/>
        <v>0</v>
      </c>
      <c r="T52" s="134">
        <f t="shared" si="20"/>
        <v>7.4999999999999997E-2</v>
      </c>
      <c r="U52" s="133">
        <f t="shared" si="32"/>
        <v>29</v>
      </c>
      <c r="V52" s="133">
        <v>252</v>
      </c>
      <c r="W52" s="132">
        <f t="shared" si="11"/>
        <v>1.0083573450000001</v>
      </c>
      <c r="X52" s="124">
        <f t="shared" si="12"/>
        <v>8.3950800000000001</v>
      </c>
      <c r="Y52" s="136" t="s">
        <v>64</v>
      </c>
      <c r="Z52" s="127">
        <f t="shared" si="22"/>
        <v>42415</v>
      </c>
      <c r="AA52" s="6"/>
      <c r="AB52" s="155"/>
      <c r="AC52" s="156"/>
      <c r="AD52" s="157"/>
      <c r="AE52" s="158"/>
      <c r="AF52" s="160"/>
      <c r="AG52" s="160"/>
      <c r="AH52" s="159"/>
      <c r="AI52" s="157"/>
      <c r="AJ52" s="155"/>
      <c r="AK52" s="156"/>
      <c r="AM52" s="1"/>
      <c r="AN52" s="1"/>
      <c r="AO52" s="1"/>
      <c r="AP52" s="1"/>
      <c r="AQ52" s="1"/>
      <c r="AR52" s="28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8"/>
      <c r="BH52" s="1"/>
      <c r="BI52" s="1"/>
      <c r="BJ52" s="1"/>
      <c r="BK52" s="1"/>
      <c r="BL52" s="1"/>
      <c r="BM52" s="1"/>
      <c r="BN52" s="1"/>
      <c r="BO52" s="1"/>
      <c r="BP52" s="1"/>
      <c r="BQ52" s="6"/>
      <c r="BR52" s="35"/>
      <c r="BS52" s="35"/>
      <c r="BT52" s="30"/>
      <c r="BU52" s="20"/>
      <c r="BV52" s="21"/>
      <c r="BW52" s="26"/>
    </row>
    <row r="53" spans="1:75" x14ac:dyDescent="0.2">
      <c r="A53" s="137">
        <f t="shared" si="13"/>
        <v>42274</v>
      </c>
      <c r="B53" s="124">
        <f t="shared" si="1"/>
        <v>1012.91031</v>
      </c>
      <c r="C53" s="124">
        <f t="shared" si="14"/>
        <v>1000</v>
      </c>
      <c r="D53" s="138">
        <f t="shared" si="15"/>
        <v>4346.6499999999996</v>
      </c>
      <c r="E53" s="126">
        <f>IF(K53=1,VLOOKUP(A52,[1]Plan1!$DA$106:$DC$226,3),E52)</f>
        <v>4370.12</v>
      </c>
      <c r="F53" s="127">
        <f t="shared" si="16"/>
        <v>42263</v>
      </c>
      <c r="G53" s="128">
        <f t="shared" si="2"/>
        <v>5.3995605811372194E-3</v>
      </c>
      <c r="H53" s="127">
        <f t="shared" si="17"/>
        <v>42292</v>
      </c>
      <c r="I53" s="127">
        <f t="shared" si="3"/>
        <v>42292</v>
      </c>
      <c r="J53" s="130">
        <f t="shared" si="18"/>
        <v>21</v>
      </c>
      <c r="K53" s="130">
        <f t="shared" si="4"/>
        <v>9</v>
      </c>
      <c r="L53" s="131">
        <f t="shared" si="5"/>
        <v>1.0023105299999999</v>
      </c>
      <c r="M53" s="132">
        <f t="shared" si="34"/>
        <v>1.0021996200000001</v>
      </c>
      <c r="N53" s="132">
        <f t="shared" si="31"/>
        <v>1.0021996200000001</v>
      </c>
      <c r="O53" s="131">
        <f t="shared" si="33"/>
        <v>1.00451523</v>
      </c>
      <c r="P53" s="124">
        <f t="shared" si="7"/>
        <v>1004.51523</v>
      </c>
      <c r="Q53" s="133">
        <f t="shared" si="8"/>
        <v>0</v>
      </c>
      <c r="R53" s="134">
        <f t="shared" si="9"/>
        <v>0</v>
      </c>
      <c r="S53" s="124">
        <f t="shared" si="10"/>
        <v>0</v>
      </c>
      <c r="T53" s="134">
        <f t="shared" si="20"/>
        <v>7.4999999999999997E-2</v>
      </c>
      <c r="U53" s="133">
        <f t="shared" si="32"/>
        <v>29</v>
      </c>
      <c r="V53" s="133">
        <v>252</v>
      </c>
      <c r="W53" s="132">
        <f t="shared" si="11"/>
        <v>1.0083573450000001</v>
      </c>
      <c r="X53" s="124">
        <f t="shared" si="12"/>
        <v>8.3950800000000001</v>
      </c>
      <c r="Y53" s="136" t="s">
        <v>64</v>
      </c>
      <c r="Z53" s="127">
        <f t="shared" si="22"/>
        <v>42415</v>
      </c>
      <c r="AA53" s="6"/>
      <c r="AB53" s="155"/>
      <c r="AC53" s="156"/>
      <c r="AD53" s="157"/>
      <c r="AE53" s="158"/>
      <c r="AF53" s="160"/>
      <c r="AG53" s="160"/>
      <c r="AH53" s="159"/>
      <c r="AI53" s="157"/>
      <c r="AJ53" s="155"/>
      <c r="AK53" s="156"/>
      <c r="AM53" s="1"/>
      <c r="AN53" s="1"/>
      <c r="AO53" s="1"/>
      <c r="AP53" s="1"/>
      <c r="AQ53" s="1"/>
      <c r="AR53" s="28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8"/>
      <c r="BH53" s="1"/>
      <c r="BI53" s="1"/>
      <c r="BJ53" s="1"/>
      <c r="BK53" s="1"/>
      <c r="BL53" s="1"/>
      <c r="BM53" s="1"/>
      <c r="BN53" s="1"/>
      <c r="BO53" s="1"/>
      <c r="BP53" s="1"/>
      <c r="BQ53" s="6"/>
      <c r="BR53" s="20"/>
      <c r="BS53" s="20"/>
      <c r="BT53" s="30"/>
      <c r="BU53" s="20"/>
      <c r="BV53" s="21"/>
      <c r="BW53" s="20"/>
    </row>
    <row r="54" spans="1:75" x14ac:dyDescent="0.2">
      <c r="A54" s="137">
        <f t="shared" si="13"/>
        <v>42275</v>
      </c>
      <c r="B54" s="124">
        <f t="shared" si="1"/>
        <v>1012.91031</v>
      </c>
      <c r="C54" s="124">
        <f t="shared" si="14"/>
        <v>1000</v>
      </c>
      <c r="D54" s="138">
        <f t="shared" si="15"/>
        <v>4346.6499999999996</v>
      </c>
      <c r="E54" s="126">
        <f>IF(K54=1,VLOOKUP(A53,[1]Plan1!$DA$106:$DC$226,3),E53)</f>
        <v>4370.12</v>
      </c>
      <c r="F54" s="127">
        <f t="shared" si="16"/>
        <v>42263</v>
      </c>
      <c r="G54" s="128">
        <f t="shared" si="2"/>
        <v>5.3995605811372194E-3</v>
      </c>
      <c r="H54" s="127">
        <f t="shared" si="17"/>
        <v>42292</v>
      </c>
      <c r="I54" s="127">
        <f t="shared" si="3"/>
        <v>42292</v>
      </c>
      <c r="J54" s="130">
        <f t="shared" si="18"/>
        <v>21</v>
      </c>
      <c r="K54" s="130">
        <f t="shared" si="4"/>
        <v>9</v>
      </c>
      <c r="L54" s="131">
        <f t="shared" si="5"/>
        <v>1.0023105299999999</v>
      </c>
      <c r="M54" s="132">
        <f t="shared" si="34"/>
        <v>1.0021996200000001</v>
      </c>
      <c r="N54" s="132">
        <f t="shared" si="31"/>
        <v>1.0021996200000001</v>
      </c>
      <c r="O54" s="131">
        <f t="shared" si="33"/>
        <v>1.00451523</v>
      </c>
      <c r="P54" s="124">
        <f t="shared" si="7"/>
        <v>1004.51523</v>
      </c>
      <c r="Q54" s="133">
        <f t="shared" si="8"/>
        <v>0</v>
      </c>
      <c r="R54" s="134">
        <f t="shared" si="9"/>
        <v>0</v>
      </c>
      <c r="S54" s="124">
        <f t="shared" si="10"/>
        <v>0</v>
      </c>
      <c r="T54" s="134">
        <f t="shared" si="20"/>
        <v>7.4999999999999997E-2</v>
      </c>
      <c r="U54" s="133">
        <f t="shared" si="32"/>
        <v>29</v>
      </c>
      <c r="V54" s="133">
        <v>252</v>
      </c>
      <c r="W54" s="132">
        <f t="shared" si="11"/>
        <v>1.0083573450000001</v>
      </c>
      <c r="X54" s="124">
        <f t="shared" si="12"/>
        <v>8.3950800000000001</v>
      </c>
      <c r="Y54" s="136" t="s">
        <v>64</v>
      </c>
      <c r="Z54" s="127">
        <f t="shared" si="22"/>
        <v>42415</v>
      </c>
      <c r="AA54" s="6"/>
      <c r="AB54" s="155"/>
      <c r="AC54" s="156"/>
      <c r="AD54" s="157"/>
      <c r="AE54" s="158"/>
      <c r="AF54" s="160"/>
      <c r="AG54" s="160"/>
      <c r="AH54" s="159"/>
      <c r="AI54" s="157"/>
      <c r="AJ54" s="155"/>
      <c r="AK54" s="156"/>
      <c r="AM54" s="1"/>
      <c r="AN54" s="1"/>
      <c r="AO54" s="1"/>
      <c r="AP54" s="1"/>
      <c r="AQ54" s="1"/>
      <c r="AR54" s="28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8"/>
      <c r="BH54" s="1"/>
      <c r="BI54" s="1"/>
      <c r="BJ54" s="1"/>
      <c r="BK54" s="1"/>
      <c r="BL54" s="1"/>
      <c r="BM54" s="1"/>
      <c r="BN54" s="1"/>
      <c r="BO54" s="1"/>
      <c r="BP54" s="1"/>
      <c r="BQ54" s="6"/>
      <c r="BR54" s="20"/>
      <c r="BS54" s="20"/>
      <c r="BT54" s="30"/>
      <c r="BU54" s="20"/>
      <c r="BV54" s="21"/>
      <c r="BW54" s="20"/>
    </row>
    <row r="55" spans="1:75" x14ac:dyDescent="0.2">
      <c r="A55" s="137">
        <f t="shared" si="13"/>
        <v>42276</v>
      </c>
      <c r="B55" s="124">
        <f t="shared" si="1"/>
        <v>1013.4608909999999</v>
      </c>
      <c r="C55" s="124">
        <f t="shared" si="14"/>
        <v>1000</v>
      </c>
      <c r="D55" s="138">
        <f t="shared" si="15"/>
        <v>4346.6499999999996</v>
      </c>
      <c r="E55" s="126">
        <f>IF(K55=1,VLOOKUP(A54,[1]Plan1!$DA$106:$DC$226,3),E54)</f>
        <v>4370.12</v>
      </c>
      <c r="F55" s="127">
        <f t="shared" si="16"/>
        <v>42263</v>
      </c>
      <c r="G55" s="128">
        <f t="shared" si="2"/>
        <v>5.3995605811372194E-3</v>
      </c>
      <c r="H55" s="127">
        <f t="shared" si="17"/>
        <v>42292</v>
      </c>
      <c r="I55" s="127">
        <f t="shared" si="3"/>
        <v>42292</v>
      </c>
      <c r="J55" s="130">
        <f t="shared" si="18"/>
        <v>21</v>
      </c>
      <c r="K55" s="130">
        <f t="shared" si="4"/>
        <v>10</v>
      </c>
      <c r="L55" s="131">
        <f t="shared" si="5"/>
        <v>1.00256759</v>
      </c>
      <c r="M55" s="132">
        <f t="shared" si="34"/>
        <v>1.0021996200000001</v>
      </c>
      <c r="N55" s="132">
        <f t="shared" si="31"/>
        <v>1.0021996200000001</v>
      </c>
      <c r="O55" s="131">
        <f t="shared" si="33"/>
        <v>1.0047728499999999</v>
      </c>
      <c r="P55" s="124">
        <f t="shared" si="7"/>
        <v>1004.7728499999999</v>
      </c>
      <c r="Q55" s="133">
        <f t="shared" si="8"/>
        <v>0</v>
      </c>
      <c r="R55" s="134">
        <f t="shared" si="9"/>
        <v>0</v>
      </c>
      <c r="S55" s="124">
        <f t="shared" si="10"/>
        <v>0</v>
      </c>
      <c r="T55" s="134">
        <f t="shared" si="20"/>
        <v>7.4999999999999997E-2</v>
      </c>
      <c r="U55" s="133">
        <f t="shared" si="32"/>
        <v>30</v>
      </c>
      <c r="V55" s="133">
        <v>252</v>
      </c>
      <c r="W55" s="132">
        <f t="shared" si="11"/>
        <v>1.0086467720000001</v>
      </c>
      <c r="X55" s="124">
        <f t="shared" si="12"/>
        <v>8.6880410000000001</v>
      </c>
      <c r="Y55" s="136" t="s">
        <v>64</v>
      </c>
      <c r="Z55" s="127">
        <f t="shared" si="22"/>
        <v>42415</v>
      </c>
      <c r="AA55" s="6"/>
      <c r="AB55" s="155"/>
      <c r="AC55" s="156"/>
      <c r="AD55" s="157"/>
      <c r="AE55" s="158"/>
      <c r="AF55" s="160"/>
      <c r="AG55" s="160"/>
      <c r="AH55" s="159"/>
      <c r="AI55" s="157"/>
      <c r="AJ55" s="155"/>
      <c r="AK55" s="156"/>
      <c r="AM55" s="1"/>
      <c r="AN55" s="1"/>
      <c r="AO55" s="1"/>
      <c r="AP55" s="1"/>
      <c r="AQ55" s="1"/>
      <c r="AR55" s="28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8"/>
      <c r="BH55" s="1"/>
      <c r="BI55" s="1"/>
      <c r="BJ55" s="1"/>
      <c r="BK55" s="1"/>
      <c r="BL55" s="1"/>
      <c r="BM55" s="1"/>
      <c r="BN55" s="1"/>
      <c r="BO55" s="1"/>
      <c r="BP55" s="1"/>
      <c r="BQ55" s="6"/>
      <c r="BR55" s="20"/>
      <c r="BS55" s="20"/>
      <c r="BT55" s="30"/>
      <c r="BU55" s="20"/>
      <c r="BV55" s="21"/>
      <c r="BW55" s="20"/>
    </row>
    <row r="56" spans="1:75" x14ac:dyDescent="0.2">
      <c r="A56" s="137">
        <f t="shared" si="13"/>
        <v>42277</v>
      </c>
      <c r="B56" s="124">
        <f t="shared" si="1"/>
        <v>1014.0117759999999</v>
      </c>
      <c r="C56" s="124">
        <f t="shared" si="14"/>
        <v>1000</v>
      </c>
      <c r="D56" s="138">
        <f t="shared" si="15"/>
        <v>4346.6499999999996</v>
      </c>
      <c r="E56" s="126">
        <f>IF(K56=1,VLOOKUP(A55,[1]Plan1!$DA$106:$DC$226,3),E55)</f>
        <v>4370.12</v>
      </c>
      <c r="F56" s="127">
        <f t="shared" si="16"/>
        <v>42263</v>
      </c>
      <c r="G56" s="128">
        <f t="shared" si="2"/>
        <v>5.3995605811372194E-3</v>
      </c>
      <c r="H56" s="127">
        <f t="shared" si="17"/>
        <v>42292</v>
      </c>
      <c r="I56" s="127">
        <f t="shared" si="3"/>
        <v>42292</v>
      </c>
      <c r="J56" s="130">
        <f t="shared" si="18"/>
        <v>21</v>
      </c>
      <c r="K56" s="130">
        <f t="shared" si="4"/>
        <v>11</v>
      </c>
      <c r="L56" s="131">
        <f t="shared" si="5"/>
        <v>1.0028247100000001</v>
      </c>
      <c r="M56" s="132">
        <f t="shared" si="34"/>
        <v>1.0021996200000001</v>
      </c>
      <c r="N56" s="132">
        <f t="shared" si="31"/>
        <v>1.0021996200000001</v>
      </c>
      <c r="O56" s="131">
        <f t="shared" si="33"/>
        <v>1.0050305399999999</v>
      </c>
      <c r="P56" s="124">
        <f t="shared" si="7"/>
        <v>1005.03054</v>
      </c>
      <c r="Q56" s="133">
        <f t="shared" si="8"/>
        <v>0</v>
      </c>
      <c r="R56" s="134">
        <f t="shared" si="9"/>
        <v>0</v>
      </c>
      <c r="S56" s="124">
        <f t="shared" si="10"/>
        <v>0</v>
      </c>
      <c r="T56" s="134">
        <f t="shared" si="20"/>
        <v>7.4999999999999997E-2</v>
      </c>
      <c r="U56" s="133">
        <f t="shared" si="32"/>
        <v>31</v>
      </c>
      <c r="V56" s="133">
        <v>252</v>
      </c>
      <c r="W56" s="132">
        <f t="shared" si="11"/>
        <v>1.0089362820000001</v>
      </c>
      <c r="X56" s="124">
        <f t="shared" si="12"/>
        <v>8.9812360000000009</v>
      </c>
      <c r="Y56" s="136" t="s">
        <v>64</v>
      </c>
      <c r="Z56" s="127">
        <f t="shared" si="22"/>
        <v>42415</v>
      </c>
      <c r="AA56" s="6"/>
      <c r="AB56" s="155"/>
      <c r="AC56" s="156"/>
      <c r="AD56" s="157"/>
      <c r="AE56" s="158"/>
      <c r="AF56" s="160"/>
      <c r="AG56" s="160"/>
      <c r="AH56" s="159"/>
      <c r="AI56" s="157"/>
      <c r="AJ56" s="155"/>
      <c r="AK56" s="156"/>
      <c r="AM56" s="1"/>
      <c r="AN56" s="1"/>
      <c r="AO56" s="1"/>
      <c r="AP56" s="1"/>
      <c r="AQ56" s="1"/>
      <c r="AR56" s="28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8"/>
      <c r="BH56" s="1"/>
      <c r="BI56" s="1"/>
      <c r="BJ56" s="1"/>
      <c r="BK56" s="1"/>
      <c r="BL56" s="1"/>
      <c r="BM56" s="1"/>
      <c r="BN56" s="1"/>
      <c r="BO56" s="1"/>
      <c r="BP56" s="1"/>
      <c r="BQ56" s="6"/>
      <c r="BR56" s="20"/>
      <c r="BS56" s="20"/>
      <c r="BT56" s="30"/>
      <c r="BU56" s="20"/>
      <c r="BV56" s="21"/>
      <c r="BW56" s="20"/>
    </row>
    <row r="57" spans="1:75" x14ac:dyDescent="0.2">
      <c r="A57" s="137">
        <f t="shared" si="13"/>
        <v>42278</v>
      </c>
      <c r="B57" s="124">
        <f t="shared" si="1"/>
        <v>1014.562953</v>
      </c>
      <c r="C57" s="124">
        <f t="shared" si="14"/>
        <v>1000</v>
      </c>
      <c r="D57" s="138">
        <f t="shared" si="15"/>
        <v>4346.6499999999996</v>
      </c>
      <c r="E57" s="126">
        <f>IF(K57=1,VLOOKUP(A56,[1]Plan1!$DA$106:$DC$226,3),E56)</f>
        <v>4370.12</v>
      </c>
      <c r="F57" s="127">
        <f t="shared" si="16"/>
        <v>42263</v>
      </c>
      <c r="G57" s="128">
        <f t="shared" si="2"/>
        <v>5.3995605811372194E-3</v>
      </c>
      <c r="H57" s="127">
        <f t="shared" si="17"/>
        <v>42292</v>
      </c>
      <c r="I57" s="127">
        <f t="shared" si="3"/>
        <v>42292</v>
      </c>
      <c r="J57" s="130">
        <f t="shared" si="18"/>
        <v>21</v>
      </c>
      <c r="K57" s="130">
        <f t="shared" si="4"/>
        <v>12</v>
      </c>
      <c r="L57" s="131">
        <f t="shared" si="5"/>
        <v>1.0030819</v>
      </c>
      <c r="M57" s="132">
        <f t="shared" si="34"/>
        <v>1.0021996200000001</v>
      </c>
      <c r="N57" s="132">
        <f t="shared" si="31"/>
        <v>1.0021996200000001</v>
      </c>
      <c r="O57" s="131">
        <f t="shared" si="33"/>
        <v>1.00528829</v>
      </c>
      <c r="P57" s="124">
        <f t="shared" si="7"/>
        <v>1005.28829</v>
      </c>
      <c r="Q57" s="133">
        <f t="shared" si="8"/>
        <v>0</v>
      </c>
      <c r="R57" s="134">
        <f t="shared" si="9"/>
        <v>0</v>
      </c>
      <c r="S57" s="124">
        <f t="shared" si="10"/>
        <v>0</v>
      </c>
      <c r="T57" s="134">
        <f t="shared" si="20"/>
        <v>7.4999999999999997E-2</v>
      </c>
      <c r="U57" s="133">
        <f t="shared" si="32"/>
        <v>32</v>
      </c>
      <c r="V57" s="133">
        <v>252</v>
      </c>
      <c r="W57" s="132">
        <f t="shared" si="11"/>
        <v>1.009225874</v>
      </c>
      <c r="X57" s="124">
        <f t="shared" si="12"/>
        <v>9.2746630000000003</v>
      </c>
      <c r="Y57" s="136" t="s">
        <v>64</v>
      </c>
      <c r="Z57" s="127">
        <f t="shared" si="22"/>
        <v>42415</v>
      </c>
      <c r="AA57" s="6"/>
      <c r="AB57" s="155"/>
      <c r="AC57" s="156"/>
      <c r="AD57" s="157"/>
      <c r="AE57" s="158"/>
      <c r="AF57" s="160"/>
      <c r="AG57" s="160"/>
      <c r="AH57" s="159"/>
      <c r="AI57" s="157"/>
      <c r="AJ57" s="155"/>
      <c r="AK57" s="156"/>
      <c r="AM57" s="1"/>
      <c r="AN57" s="1"/>
      <c r="AO57" s="1"/>
      <c r="AP57" s="1"/>
      <c r="AQ57" s="1"/>
      <c r="AR57" s="28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8"/>
      <c r="BH57" s="1"/>
      <c r="BI57" s="1"/>
      <c r="BJ57" s="1"/>
      <c r="BK57" s="1"/>
      <c r="BL57" s="1"/>
      <c r="BM57" s="1"/>
      <c r="BN57" s="1"/>
      <c r="BO57" s="1"/>
      <c r="BP57" s="1"/>
      <c r="BQ57" s="6"/>
      <c r="BR57" s="20"/>
      <c r="BS57" s="20"/>
      <c r="BT57" s="30"/>
      <c r="BU57" s="20"/>
      <c r="BV57" s="21"/>
      <c r="BW57" s="20"/>
    </row>
    <row r="58" spans="1:75" x14ac:dyDescent="0.2">
      <c r="A58" s="137">
        <f t="shared" si="13"/>
        <v>42279</v>
      </c>
      <c r="B58" s="124">
        <f t="shared" si="1"/>
        <v>1015.114435</v>
      </c>
      <c r="C58" s="124">
        <f t="shared" si="14"/>
        <v>1000</v>
      </c>
      <c r="D58" s="138">
        <f t="shared" si="15"/>
        <v>4346.6499999999996</v>
      </c>
      <c r="E58" s="126">
        <f>IF(K58=1,VLOOKUP(A57,[1]Plan1!$DA$106:$DC$226,3),E57)</f>
        <v>4370.12</v>
      </c>
      <c r="F58" s="127">
        <f t="shared" si="16"/>
        <v>42263</v>
      </c>
      <c r="G58" s="128">
        <f t="shared" si="2"/>
        <v>5.3995605811372194E-3</v>
      </c>
      <c r="H58" s="127">
        <f t="shared" si="17"/>
        <v>42292</v>
      </c>
      <c r="I58" s="127">
        <f t="shared" si="3"/>
        <v>42292</v>
      </c>
      <c r="J58" s="130">
        <f t="shared" si="18"/>
        <v>21</v>
      </c>
      <c r="K58" s="130">
        <f t="shared" si="4"/>
        <v>13</v>
      </c>
      <c r="L58" s="131">
        <f t="shared" si="5"/>
        <v>1.00333915</v>
      </c>
      <c r="M58" s="132">
        <f t="shared" si="34"/>
        <v>1.0021996200000001</v>
      </c>
      <c r="N58" s="132">
        <f t="shared" si="31"/>
        <v>1.0021996200000001</v>
      </c>
      <c r="O58" s="131">
        <f t="shared" si="33"/>
        <v>1.00554611</v>
      </c>
      <c r="P58" s="124">
        <f t="shared" si="7"/>
        <v>1005.54611</v>
      </c>
      <c r="Q58" s="133">
        <f t="shared" si="8"/>
        <v>0</v>
      </c>
      <c r="R58" s="134">
        <f t="shared" si="9"/>
        <v>0</v>
      </c>
      <c r="S58" s="124">
        <f t="shared" si="10"/>
        <v>0</v>
      </c>
      <c r="T58" s="134">
        <f t="shared" si="20"/>
        <v>7.4999999999999997E-2</v>
      </c>
      <c r="U58" s="133">
        <f t="shared" si="32"/>
        <v>33</v>
      </c>
      <c r="V58" s="133">
        <v>252</v>
      </c>
      <c r="W58" s="132">
        <f t="shared" si="11"/>
        <v>1.009515551</v>
      </c>
      <c r="X58" s="124">
        <f t="shared" si="12"/>
        <v>9.5683249999999997</v>
      </c>
      <c r="Y58" s="136" t="s">
        <v>64</v>
      </c>
      <c r="Z58" s="127">
        <f t="shared" si="22"/>
        <v>42415</v>
      </c>
      <c r="AA58" s="6"/>
      <c r="AB58" s="155"/>
      <c r="AC58" s="156"/>
      <c r="AD58" s="157"/>
      <c r="AE58" s="158"/>
      <c r="AF58" s="160"/>
      <c r="AG58" s="160"/>
      <c r="AH58" s="159"/>
      <c r="AI58" s="157"/>
      <c r="AJ58" s="155"/>
      <c r="AK58" s="156"/>
      <c r="AM58" s="1"/>
      <c r="AN58" s="1"/>
      <c r="AO58" s="1"/>
      <c r="AP58" s="1"/>
      <c r="AQ58" s="1"/>
      <c r="AR58" s="28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8"/>
      <c r="BH58" s="1"/>
      <c r="BI58" s="1"/>
      <c r="BJ58" s="1"/>
      <c r="BK58" s="1"/>
      <c r="BL58" s="1"/>
      <c r="BM58" s="1"/>
      <c r="BN58" s="1"/>
      <c r="BO58" s="1"/>
      <c r="BP58" s="1"/>
      <c r="BQ58" s="6"/>
      <c r="BR58" s="20"/>
      <c r="BS58" s="20"/>
      <c r="BT58" s="30"/>
      <c r="BU58" s="20"/>
      <c r="BV58" s="21"/>
      <c r="BW58" s="20"/>
    </row>
    <row r="59" spans="1:75" x14ac:dyDescent="0.2">
      <c r="A59" s="137">
        <f t="shared" si="13"/>
        <v>42280</v>
      </c>
      <c r="B59" s="124">
        <f t="shared" si="1"/>
        <v>1015.66622</v>
      </c>
      <c r="C59" s="124">
        <f t="shared" si="14"/>
        <v>1000</v>
      </c>
      <c r="D59" s="138">
        <f t="shared" si="15"/>
        <v>4346.6499999999996</v>
      </c>
      <c r="E59" s="126">
        <f>IF(K59=1,VLOOKUP(A58,[1]Plan1!$DA$106:$DC$226,3),E58)</f>
        <v>4370.12</v>
      </c>
      <c r="F59" s="127">
        <f t="shared" si="16"/>
        <v>42263</v>
      </c>
      <c r="G59" s="128">
        <f t="shared" si="2"/>
        <v>5.3995605811372194E-3</v>
      </c>
      <c r="H59" s="127">
        <f t="shared" si="17"/>
        <v>42292</v>
      </c>
      <c r="I59" s="127">
        <f t="shared" si="3"/>
        <v>42292</v>
      </c>
      <c r="J59" s="130">
        <f t="shared" si="18"/>
        <v>21</v>
      </c>
      <c r="K59" s="130">
        <f t="shared" si="4"/>
        <v>14</v>
      </c>
      <c r="L59" s="131">
        <f t="shared" si="5"/>
        <v>1.00359647</v>
      </c>
      <c r="M59" s="132">
        <f t="shared" si="34"/>
        <v>1.0021996200000001</v>
      </c>
      <c r="N59" s="132">
        <f t="shared" si="31"/>
        <v>1.0021996200000001</v>
      </c>
      <c r="O59" s="131">
        <f t="shared" si="33"/>
        <v>1.0058039999999999</v>
      </c>
      <c r="P59" s="124">
        <f t="shared" si="7"/>
        <v>1005.804</v>
      </c>
      <c r="Q59" s="133">
        <f t="shared" si="8"/>
        <v>0</v>
      </c>
      <c r="R59" s="134">
        <f t="shared" si="9"/>
        <v>0</v>
      </c>
      <c r="S59" s="124">
        <f t="shared" si="10"/>
        <v>0</v>
      </c>
      <c r="T59" s="134">
        <f t="shared" si="20"/>
        <v>7.4999999999999997E-2</v>
      </c>
      <c r="U59" s="133">
        <f t="shared" si="32"/>
        <v>34</v>
      </c>
      <c r="V59" s="133">
        <v>252</v>
      </c>
      <c r="W59" s="132">
        <f t="shared" si="11"/>
        <v>1.00980531</v>
      </c>
      <c r="X59" s="124">
        <f t="shared" si="12"/>
        <v>9.8622200000000007</v>
      </c>
      <c r="Y59" s="136" t="s">
        <v>64</v>
      </c>
      <c r="Z59" s="127">
        <f t="shared" si="22"/>
        <v>42415</v>
      </c>
      <c r="AA59" s="6"/>
      <c r="AB59" s="155"/>
      <c r="AC59" s="156"/>
      <c r="AD59" s="157"/>
      <c r="AE59" s="158"/>
      <c r="AF59" s="160"/>
      <c r="AG59" s="160"/>
      <c r="AH59" s="159"/>
      <c r="AI59" s="157"/>
      <c r="AJ59" s="155"/>
      <c r="AK59" s="156"/>
      <c r="AM59" s="1"/>
      <c r="AN59" s="1"/>
      <c r="AO59" s="1"/>
      <c r="AP59" s="1"/>
      <c r="AQ59" s="1"/>
      <c r="AR59" s="28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8"/>
      <c r="BH59" s="1"/>
      <c r="BI59" s="1"/>
      <c r="BJ59" s="1"/>
      <c r="BK59" s="1"/>
      <c r="BL59" s="1"/>
      <c r="BM59" s="1"/>
      <c r="BN59" s="1"/>
      <c r="BO59" s="1"/>
      <c r="BP59" s="1"/>
      <c r="BQ59" s="6"/>
      <c r="BR59" s="20"/>
      <c r="BS59" s="20"/>
      <c r="BT59" s="30"/>
      <c r="BU59" s="20"/>
      <c r="BV59" s="21"/>
      <c r="BW59" s="20"/>
    </row>
    <row r="60" spans="1:75" x14ac:dyDescent="0.2">
      <c r="A60" s="137">
        <f t="shared" si="13"/>
        <v>42281</v>
      </c>
      <c r="B60" s="124">
        <f t="shared" si="1"/>
        <v>1015.66622</v>
      </c>
      <c r="C60" s="124">
        <f t="shared" si="14"/>
        <v>1000</v>
      </c>
      <c r="D60" s="138">
        <f t="shared" si="15"/>
        <v>4346.6499999999996</v>
      </c>
      <c r="E60" s="126">
        <f>IF(K60=1,VLOOKUP(A59,[1]Plan1!$DA$106:$DC$226,3),E59)</f>
        <v>4370.12</v>
      </c>
      <c r="F60" s="127">
        <f t="shared" si="16"/>
        <v>42263</v>
      </c>
      <c r="G60" s="128">
        <f t="shared" si="2"/>
        <v>5.3995605811372194E-3</v>
      </c>
      <c r="H60" s="127">
        <f t="shared" si="17"/>
        <v>42292</v>
      </c>
      <c r="I60" s="127">
        <f t="shared" si="3"/>
        <v>42292</v>
      </c>
      <c r="J60" s="130">
        <f t="shared" si="18"/>
        <v>21</v>
      </c>
      <c r="K60" s="130">
        <f t="shared" si="4"/>
        <v>14</v>
      </c>
      <c r="L60" s="131">
        <f t="shared" si="5"/>
        <v>1.00359647</v>
      </c>
      <c r="M60" s="132">
        <f t="shared" si="34"/>
        <v>1.0021996200000001</v>
      </c>
      <c r="N60" s="132">
        <f t="shared" si="31"/>
        <v>1.0021996200000001</v>
      </c>
      <c r="O60" s="131">
        <f t="shared" si="33"/>
        <v>1.0058039999999999</v>
      </c>
      <c r="P60" s="124">
        <f t="shared" si="7"/>
        <v>1005.804</v>
      </c>
      <c r="Q60" s="133">
        <f t="shared" si="8"/>
        <v>0</v>
      </c>
      <c r="R60" s="134">
        <f t="shared" si="9"/>
        <v>0</v>
      </c>
      <c r="S60" s="124">
        <f t="shared" si="10"/>
        <v>0</v>
      </c>
      <c r="T60" s="134">
        <f t="shared" si="20"/>
        <v>7.4999999999999997E-2</v>
      </c>
      <c r="U60" s="133">
        <f t="shared" si="32"/>
        <v>34</v>
      </c>
      <c r="V60" s="133">
        <v>252</v>
      </c>
      <c r="W60" s="132">
        <f t="shared" si="11"/>
        <v>1.00980531</v>
      </c>
      <c r="X60" s="124">
        <f t="shared" si="12"/>
        <v>9.8622200000000007</v>
      </c>
      <c r="Y60" s="136" t="s">
        <v>64</v>
      </c>
      <c r="Z60" s="127">
        <f t="shared" si="22"/>
        <v>42415</v>
      </c>
      <c r="AA60" s="6"/>
      <c r="AB60" s="155"/>
      <c r="AC60" s="156"/>
      <c r="AD60" s="157"/>
      <c r="AE60" s="158"/>
      <c r="AF60" s="160"/>
      <c r="AG60" s="160"/>
      <c r="AH60" s="159"/>
      <c r="AI60" s="157"/>
      <c r="AJ60" s="155"/>
      <c r="AK60" s="156"/>
      <c r="AM60" s="1"/>
      <c r="AN60" s="1"/>
      <c r="AO60" s="1"/>
      <c r="AP60" s="1"/>
      <c r="AQ60" s="1"/>
      <c r="AR60" s="28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8"/>
      <c r="BH60" s="1"/>
      <c r="BI60" s="1"/>
      <c r="BJ60" s="1"/>
      <c r="BK60" s="1"/>
      <c r="BL60" s="1"/>
      <c r="BM60" s="1"/>
      <c r="BN60" s="1"/>
      <c r="BO60" s="1"/>
      <c r="BP60" s="1"/>
      <c r="BQ60" s="6"/>
      <c r="BR60" s="20"/>
      <c r="BS60" s="20"/>
      <c r="BT60" s="30"/>
      <c r="BU60" s="20"/>
      <c r="BV60" s="21"/>
      <c r="BW60" s="20"/>
    </row>
    <row r="61" spans="1:75" x14ac:dyDescent="0.2">
      <c r="A61" s="137">
        <f t="shared" si="13"/>
        <v>42282</v>
      </c>
      <c r="B61" s="124">
        <f t="shared" si="1"/>
        <v>1015.66622</v>
      </c>
      <c r="C61" s="124">
        <f t="shared" si="14"/>
        <v>1000</v>
      </c>
      <c r="D61" s="138">
        <f t="shared" si="15"/>
        <v>4346.6499999999996</v>
      </c>
      <c r="E61" s="126">
        <f>IF(K61=1,VLOOKUP(A60,[1]Plan1!$DA$106:$DC$226,3),E60)</f>
        <v>4370.12</v>
      </c>
      <c r="F61" s="127">
        <f t="shared" si="16"/>
        <v>42263</v>
      </c>
      <c r="G61" s="128">
        <f t="shared" si="2"/>
        <v>5.3995605811372194E-3</v>
      </c>
      <c r="H61" s="127">
        <f t="shared" si="17"/>
        <v>42292</v>
      </c>
      <c r="I61" s="127">
        <f t="shared" si="3"/>
        <v>42292</v>
      </c>
      <c r="J61" s="130">
        <f t="shared" si="18"/>
        <v>21</v>
      </c>
      <c r="K61" s="130">
        <f t="shared" si="4"/>
        <v>14</v>
      </c>
      <c r="L61" s="131">
        <f t="shared" si="5"/>
        <v>1.00359647</v>
      </c>
      <c r="M61" s="132">
        <f t="shared" si="34"/>
        <v>1.0021996200000001</v>
      </c>
      <c r="N61" s="132">
        <f t="shared" si="31"/>
        <v>1.0021996200000001</v>
      </c>
      <c r="O61" s="131">
        <f t="shared" si="33"/>
        <v>1.0058039999999999</v>
      </c>
      <c r="P61" s="124">
        <f t="shared" si="7"/>
        <v>1005.804</v>
      </c>
      <c r="Q61" s="133">
        <f t="shared" si="8"/>
        <v>0</v>
      </c>
      <c r="R61" s="134">
        <f t="shared" si="9"/>
        <v>0</v>
      </c>
      <c r="S61" s="124">
        <f t="shared" si="10"/>
        <v>0</v>
      </c>
      <c r="T61" s="134">
        <f t="shared" si="20"/>
        <v>7.4999999999999997E-2</v>
      </c>
      <c r="U61" s="133">
        <f t="shared" si="32"/>
        <v>34</v>
      </c>
      <c r="V61" s="133">
        <v>252</v>
      </c>
      <c r="W61" s="132">
        <f t="shared" si="11"/>
        <v>1.00980531</v>
      </c>
      <c r="X61" s="124">
        <f t="shared" si="12"/>
        <v>9.8622200000000007</v>
      </c>
      <c r="Y61" s="136" t="s">
        <v>64</v>
      </c>
      <c r="Z61" s="127">
        <f t="shared" si="22"/>
        <v>42415</v>
      </c>
      <c r="AA61" s="6"/>
      <c r="AB61" s="155"/>
      <c r="AC61" s="156"/>
      <c r="AD61" s="157"/>
      <c r="AE61" s="158"/>
      <c r="AF61" s="160"/>
      <c r="AG61" s="160"/>
      <c r="AH61" s="159"/>
      <c r="AI61" s="157"/>
      <c r="AJ61" s="155"/>
      <c r="AK61" s="156"/>
      <c r="AM61" s="1"/>
      <c r="AN61" s="1"/>
      <c r="AO61" s="1"/>
      <c r="AP61" s="1"/>
      <c r="AQ61" s="1"/>
      <c r="AR61" s="28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8"/>
      <c r="BH61" s="1"/>
      <c r="BI61" s="1"/>
      <c r="BJ61" s="1"/>
      <c r="BK61" s="1"/>
      <c r="BL61" s="1"/>
      <c r="BM61" s="1"/>
      <c r="BN61" s="1"/>
      <c r="BO61" s="1"/>
      <c r="BP61" s="1"/>
      <c r="BQ61" s="6"/>
      <c r="BR61" s="20"/>
      <c r="BS61" s="20"/>
      <c r="BT61" s="30"/>
      <c r="BU61" s="20"/>
      <c r="BV61" s="21"/>
      <c r="BW61" s="20"/>
    </row>
    <row r="62" spans="1:75" x14ac:dyDescent="0.2">
      <c r="A62" s="137">
        <f t="shared" si="13"/>
        <v>42283</v>
      </c>
      <c r="B62" s="124">
        <f t="shared" si="1"/>
        <v>1016.218298</v>
      </c>
      <c r="C62" s="124">
        <f t="shared" si="14"/>
        <v>1000</v>
      </c>
      <c r="D62" s="138">
        <f t="shared" si="15"/>
        <v>4346.6499999999996</v>
      </c>
      <c r="E62" s="126">
        <f>IF(K62=1,VLOOKUP(A61,[1]Plan1!$DA$106:$DC$226,3),E61)</f>
        <v>4370.12</v>
      </c>
      <c r="F62" s="127">
        <f t="shared" si="16"/>
        <v>42263</v>
      </c>
      <c r="G62" s="128">
        <f t="shared" si="2"/>
        <v>5.3995605811372194E-3</v>
      </c>
      <c r="H62" s="127">
        <f t="shared" si="17"/>
        <v>42292</v>
      </c>
      <c r="I62" s="127">
        <f t="shared" si="3"/>
        <v>42292</v>
      </c>
      <c r="J62" s="130">
        <f t="shared" si="18"/>
        <v>21</v>
      </c>
      <c r="K62" s="130">
        <f t="shared" si="4"/>
        <v>15</v>
      </c>
      <c r="L62" s="131">
        <f t="shared" si="5"/>
        <v>1.00385386</v>
      </c>
      <c r="M62" s="132">
        <f t="shared" si="34"/>
        <v>1.0021996200000001</v>
      </c>
      <c r="N62" s="132">
        <f t="shared" si="31"/>
        <v>1.0021996200000001</v>
      </c>
      <c r="O62" s="131">
        <f t="shared" si="33"/>
        <v>1.0060619500000001</v>
      </c>
      <c r="P62" s="124">
        <f t="shared" si="7"/>
        <v>1006.06195</v>
      </c>
      <c r="Q62" s="133">
        <f t="shared" si="8"/>
        <v>0</v>
      </c>
      <c r="R62" s="134">
        <f t="shared" si="9"/>
        <v>0</v>
      </c>
      <c r="S62" s="124">
        <f t="shared" si="10"/>
        <v>0</v>
      </c>
      <c r="T62" s="134">
        <f t="shared" si="20"/>
        <v>7.4999999999999997E-2</v>
      </c>
      <c r="U62" s="133">
        <f t="shared" si="32"/>
        <v>35</v>
      </c>
      <c r="V62" s="133">
        <v>252</v>
      </c>
      <c r="W62" s="132">
        <f t="shared" si="11"/>
        <v>1.0100951520000001</v>
      </c>
      <c r="X62" s="124">
        <f t="shared" si="12"/>
        <v>10.156347999999999</v>
      </c>
      <c r="Y62" s="136" t="s">
        <v>64</v>
      </c>
      <c r="Z62" s="127">
        <f t="shared" si="22"/>
        <v>42415</v>
      </c>
      <c r="AA62" s="6"/>
      <c r="AB62" s="155"/>
      <c r="AC62" s="156"/>
      <c r="AD62" s="157"/>
      <c r="AE62" s="158"/>
      <c r="AF62" s="160"/>
      <c r="AG62" s="160"/>
      <c r="AH62" s="159"/>
      <c r="AI62" s="157"/>
      <c r="AJ62" s="155"/>
      <c r="AK62" s="156"/>
      <c r="AM62" s="1"/>
      <c r="AN62" s="1"/>
      <c r="AO62" s="1"/>
      <c r="AP62" s="1"/>
      <c r="AQ62" s="1"/>
      <c r="AR62" s="28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8"/>
      <c r="BH62" s="1"/>
      <c r="BI62" s="1"/>
      <c r="BJ62" s="1"/>
      <c r="BK62" s="1"/>
      <c r="BL62" s="1"/>
      <c r="BM62" s="1"/>
      <c r="BN62" s="1"/>
      <c r="BO62" s="1"/>
      <c r="BP62" s="1"/>
      <c r="BQ62" s="6"/>
      <c r="BR62" s="20"/>
      <c r="BS62" s="20"/>
      <c r="BT62" s="30"/>
      <c r="BU62" s="20"/>
      <c r="BV62" s="21"/>
      <c r="BW62" s="20"/>
    </row>
    <row r="63" spans="1:75" x14ac:dyDescent="0.2">
      <c r="A63" s="137">
        <f t="shared" si="13"/>
        <v>42284</v>
      </c>
      <c r="B63" s="124">
        <f t="shared" si="1"/>
        <v>1016.770681</v>
      </c>
      <c r="C63" s="124">
        <f t="shared" si="14"/>
        <v>1000</v>
      </c>
      <c r="D63" s="138">
        <f t="shared" si="15"/>
        <v>4346.6499999999996</v>
      </c>
      <c r="E63" s="126">
        <f>IF(K63=1,VLOOKUP(A62,[1]Plan1!$DA$106:$DC$226,3),E62)</f>
        <v>4370.12</v>
      </c>
      <c r="F63" s="127">
        <f t="shared" si="16"/>
        <v>42263</v>
      </c>
      <c r="G63" s="128">
        <f t="shared" si="2"/>
        <v>5.3995605811372194E-3</v>
      </c>
      <c r="H63" s="127">
        <f t="shared" si="17"/>
        <v>42292</v>
      </c>
      <c r="I63" s="127">
        <f t="shared" si="3"/>
        <v>42292</v>
      </c>
      <c r="J63" s="130">
        <f t="shared" si="18"/>
        <v>21</v>
      </c>
      <c r="K63" s="130">
        <f t="shared" si="4"/>
        <v>16</v>
      </c>
      <c r="L63" s="131">
        <f t="shared" si="5"/>
        <v>1.0041113100000001</v>
      </c>
      <c r="M63" s="132">
        <f t="shared" si="34"/>
        <v>1.0021996200000001</v>
      </c>
      <c r="N63" s="132">
        <f t="shared" si="31"/>
        <v>1.0021996200000001</v>
      </c>
      <c r="O63" s="131">
        <f t="shared" si="33"/>
        <v>1.0063199700000001</v>
      </c>
      <c r="P63" s="124">
        <f t="shared" si="7"/>
        <v>1006.31997</v>
      </c>
      <c r="Q63" s="133">
        <f t="shared" si="8"/>
        <v>0</v>
      </c>
      <c r="R63" s="134">
        <f t="shared" si="9"/>
        <v>0</v>
      </c>
      <c r="S63" s="124">
        <f t="shared" si="10"/>
        <v>0</v>
      </c>
      <c r="T63" s="134">
        <f t="shared" si="20"/>
        <v>7.4999999999999997E-2</v>
      </c>
      <c r="U63" s="133">
        <f t="shared" si="32"/>
        <v>36</v>
      </c>
      <c r="V63" s="133">
        <v>252</v>
      </c>
      <c r="W63" s="132">
        <f t="shared" si="11"/>
        <v>1.0103850780000001</v>
      </c>
      <c r="X63" s="124">
        <f t="shared" si="12"/>
        <v>10.450711</v>
      </c>
      <c r="Y63" s="136" t="s">
        <v>64</v>
      </c>
      <c r="Z63" s="127">
        <f t="shared" si="22"/>
        <v>42415</v>
      </c>
      <c r="AA63" s="6"/>
      <c r="AB63" s="155"/>
      <c r="AC63" s="156"/>
      <c r="AD63" s="157"/>
      <c r="AE63" s="158"/>
      <c r="AF63" s="160"/>
      <c r="AG63" s="160"/>
      <c r="AH63" s="159"/>
      <c r="AI63" s="157"/>
      <c r="AJ63" s="155"/>
      <c r="AK63" s="156"/>
      <c r="AM63" s="1"/>
      <c r="AN63" s="1"/>
      <c r="AO63" s="1"/>
      <c r="AP63" s="1"/>
      <c r="AQ63" s="1"/>
      <c r="AR63" s="28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8"/>
      <c r="BH63" s="1"/>
      <c r="BI63" s="1"/>
      <c r="BJ63" s="1"/>
      <c r="BK63" s="1"/>
      <c r="BL63" s="1"/>
      <c r="BM63" s="1"/>
      <c r="BN63" s="1"/>
      <c r="BO63" s="1"/>
      <c r="BP63" s="1"/>
      <c r="BQ63" s="6"/>
      <c r="BR63" s="20"/>
      <c r="BS63" s="20"/>
      <c r="BT63" s="30"/>
      <c r="BU63" s="20"/>
      <c r="BV63" s="21"/>
      <c r="BW63" s="20"/>
    </row>
    <row r="64" spans="1:75" x14ac:dyDescent="0.2">
      <c r="A64" s="137">
        <f t="shared" si="13"/>
        <v>42285</v>
      </c>
      <c r="B64" s="124">
        <f t="shared" si="1"/>
        <v>1017.323347</v>
      </c>
      <c r="C64" s="124">
        <f t="shared" si="14"/>
        <v>1000</v>
      </c>
      <c r="D64" s="138">
        <f t="shared" si="15"/>
        <v>4346.6499999999996</v>
      </c>
      <c r="E64" s="126">
        <f>IF(K64=1,VLOOKUP(A63,[1]Plan1!$DA$106:$DC$226,3),E63)</f>
        <v>4370.12</v>
      </c>
      <c r="F64" s="127">
        <f t="shared" si="16"/>
        <v>42263</v>
      </c>
      <c r="G64" s="128">
        <f t="shared" si="2"/>
        <v>5.3995605811372194E-3</v>
      </c>
      <c r="H64" s="127">
        <f t="shared" si="17"/>
        <v>42292</v>
      </c>
      <c r="I64" s="127">
        <f t="shared" si="3"/>
        <v>42292</v>
      </c>
      <c r="J64" s="130">
        <f t="shared" si="18"/>
        <v>21</v>
      </c>
      <c r="K64" s="130">
        <f t="shared" si="4"/>
        <v>17</v>
      </c>
      <c r="L64" s="131">
        <f t="shared" si="5"/>
        <v>1.0043688200000001</v>
      </c>
      <c r="M64" s="132">
        <f t="shared" si="34"/>
        <v>1.0021996200000001</v>
      </c>
      <c r="N64" s="132">
        <f t="shared" si="31"/>
        <v>1.0021996200000001</v>
      </c>
      <c r="O64" s="131">
        <f t="shared" si="33"/>
        <v>1.00657804</v>
      </c>
      <c r="P64" s="124">
        <f t="shared" si="7"/>
        <v>1006.57804</v>
      </c>
      <c r="Q64" s="133">
        <f t="shared" si="8"/>
        <v>0</v>
      </c>
      <c r="R64" s="134">
        <f t="shared" si="9"/>
        <v>0</v>
      </c>
      <c r="S64" s="124">
        <f t="shared" si="10"/>
        <v>0</v>
      </c>
      <c r="T64" s="134">
        <f t="shared" si="20"/>
        <v>7.4999999999999997E-2</v>
      </c>
      <c r="U64" s="133">
        <f t="shared" si="32"/>
        <v>37</v>
      </c>
      <c r="V64" s="133">
        <v>252</v>
      </c>
      <c r="W64" s="132">
        <f t="shared" si="11"/>
        <v>1.010675086</v>
      </c>
      <c r="X64" s="124">
        <f t="shared" si="12"/>
        <v>10.745307</v>
      </c>
      <c r="Y64" s="136" t="s">
        <v>64</v>
      </c>
      <c r="Z64" s="127">
        <f t="shared" si="22"/>
        <v>42415</v>
      </c>
      <c r="AA64" s="6"/>
      <c r="AB64" s="155"/>
      <c r="AC64" s="156"/>
      <c r="AD64" s="157"/>
      <c r="AE64" s="158"/>
      <c r="AF64" s="160"/>
      <c r="AG64" s="160"/>
      <c r="AH64" s="159"/>
      <c r="AI64" s="157"/>
      <c r="AJ64" s="155"/>
      <c r="AK64" s="156"/>
      <c r="AM64" s="1"/>
      <c r="AN64" s="1"/>
      <c r="AO64" s="1"/>
      <c r="AP64" s="1"/>
      <c r="AQ64" s="1"/>
      <c r="AR64" s="28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8"/>
      <c r="BH64" s="1"/>
      <c r="BI64" s="1"/>
      <c r="BJ64" s="1"/>
      <c r="BK64" s="1"/>
      <c r="BL64" s="1"/>
      <c r="BM64" s="1"/>
      <c r="BN64" s="1"/>
      <c r="BO64" s="1"/>
      <c r="BP64" s="1"/>
      <c r="BQ64" s="6"/>
      <c r="BR64" s="20"/>
      <c r="BS64" s="20"/>
      <c r="BT64" s="30"/>
      <c r="BU64" s="20"/>
      <c r="BV64" s="21"/>
      <c r="BW64" s="20"/>
    </row>
    <row r="65" spans="1:75" x14ac:dyDescent="0.2">
      <c r="A65" s="137">
        <f t="shared" si="13"/>
        <v>42286</v>
      </c>
      <c r="B65" s="124">
        <f t="shared" si="1"/>
        <v>1017.8763379999999</v>
      </c>
      <c r="C65" s="124">
        <f t="shared" si="14"/>
        <v>1000</v>
      </c>
      <c r="D65" s="138">
        <f t="shared" si="15"/>
        <v>4346.6499999999996</v>
      </c>
      <c r="E65" s="126">
        <f>IF(K65=1,VLOOKUP(A64,[1]Plan1!$DA$106:$DC$226,3),E64)</f>
        <v>4370.12</v>
      </c>
      <c r="F65" s="127">
        <f t="shared" si="16"/>
        <v>42263</v>
      </c>
      <c r="G65" s="128">
        <f t="shared" si="2"/>
        <v>5.3995605811372194E-3</v>
      </c>
      <c r="H65" s="127">
        <f t="shared" si="17"/>
        <v>42292</v>
      </c>
      <c r="I65" s="127">
        <f t="shared" si="3"/>
        <v>42292</v>
      </c>
      <c r="J65" s="130">
        <f t="shared" si="18"/>
        <v>21</v>
      </c>
      <c r="K65" s="130">
        <f t="shared" si="4"/>
        <v>18</v>
      </c>
      <c r="L65" s="131">
        <f t="shared" si="5"/>
        <v>1.00462641</v>
      </c>
      <c r="M65" s="132">
        <f t="shared" si="34"/>
        <v>1.0021996200000001</v>
      </c>
      <c r="N65" s="132">
        <f t="shared" si="31"/>
        <v>1.0021996200000001</v>
      </c>
      <c r="O65" s="131">
        <f t="shared" si="33"/>
        <v>1.0068362</v>
      </c>
      <c r="P65" s="124">
        <f t="shared" si="7"/>
        <v>1006.8362</v>
      </c>
      <c r="Q65" s="133">
        <f t="shared" si="8"/>
        <v>0</v>
      </c>
      <c r="R65" s="134">
        <f t="shared" si="9"/>
        <v>0</v>
      </c>
      <c r="S65" s="124">
        <f t="shared" si="10"/>
        <v>0</v>
      </c>
      <c r="T65" s="134">
        <f t="shared" si="20"/>
        <v>7.4999999999999997E-2</v>
      </c>
      <c r="U65" s="133">
        <f t="shared" si="32"/>
        <v>38</v>
      </c>
      <c r="V65" s="133">
        <v>252</v>
      </c>
      <c r="W65" s="132">
        <f t="shared" si="11"/>
        <v>1.010965178</v>
      </c>
      <c r="X65" s="124">
        <f t="shared" si="12"/>
        <v>11.040138000000001</v>
      </c>
      <c r="Y65" s="136" t="s">
        <v>64</v>
      </c>
      <c r="Z65" s="127">
        <f t="shared" si="22"/>
        <v>42415</v>
      </c>
      <c r="AA65" s="6"/>
      <c r="AB65" s="155"/>
      <c r="AC65" s="156"/>
      <c r="AD65" s="157"/>
      <c r="AE65" s="158"/>
      <c r="AF65" s="160"/>
      <c r="AG65" s="160"/>
      <c r="AH65" s="159"/>
      <c r="AI65" s="157"/>
      <c r="AJ65" s="155"/>
      <c r="AK65" s="156"/>
      <c r="AM65" s="1"/>
      <c r="AN65" s="1"/>
      <c r="AO65" s="1"/>
      <c r="AP65" s="1"/>
      <c r="AQ65" s="1"/>
      <c r="AR65" s="28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8"/>
      <c r="BH65" s="1"/>
      <c r="BI65" s="1"/>
      <c r="BJ65" s="1"/>
      <c r="BK65" s="1"/>
      <c r="BL65" s="1"/>
      <c r="BM65" s="1"/>
      <c r="BN65" s="1"/>
      <c r="BO65" s="1"/>
      <c r="BP65" s="1"/>
      <c r="BQ65" s="6"/>
      <c r="BR65" s="20"/>
      <c r="BS65" s="20"/>
      <c r="BT65" s="30"/>
      <c r="BU65" s="20"/>
      <c r="BV65" s="21"/>
      <c r="BW65" s="33"/>
    </row>
    <row r="66" spans="1:75" x14ac:dyDescent="0.2">
      <c r="A66" s="137">
        <f t="shared" si="13"/>
        <v>42287</v>
      </c>
      <c r="B66" s="124">
        <f t="shared" si="1"/>
        <v>1018.429624</v>
      </c>
      <c r="C66" s="124">
        <f t="shared" si="14"/>
        <v>1000</v>
      </c>
      <c r="D66" s="138">
        <f t="shared" si="15"/>
        <v>4346.6499999999996</v>
      </c>
      <c r="E66" s="126">
        <f>IF(K66=1,VLOOKUP(A65,[1]Plan1!$DA$106:$DC$226,3),E65)</f>
        <v>4370.12</v>
      </c>
      <c r="F66" s="127">
        <f t="shared" si="16"/>
        <v>42263</v>
      </c>
      <c r="G66" s="128">
        <f t="shared" si="2"/>
        <v>5.3995605811372194E-3</v>
      </c>
      <c r="H66" s="127">
        <f t="shared" si="17"/>
        <v>42292</v>
      </c>
      <c r="I66" s="127">
        <f t="shared" si="3"/>
        <v>42292</v>
      </c>
      <c r="J66" s="130">
        <f t="shared" si="18"/>
        <v>21</v>
      </c>
      <c r="K66" s="130">
        <f t="shared" si="4"/>
        <v>19</v>
      </c>
      <c r="L66" s="131">
        <f t="shared" si="5"/>
        <v>1.00488406</v>
      </c>
      <c r="M66" s="132">
        <f t="shared" si="34"/>
        <v>1.0021996200000001</v>
      </c>
      <c r="N66" s="132">
        <f t="shared" si="31"/>
        <v>1.0021996200000001</v>
      </c>
      <c r="O66" s="131">
        <f t="shared" si="33"/>
        <v>1.00709442</v>
      </c>
      <c r="P66" s="124">
        <f t="shared" si="7"/>
        <v>1007.09442</v>
      </c>
      <c r="Q66" s="133">
        <f t="shared" si="8"/>
        <v>0</v>
      </c>
      <c r="R66" s="134">
        <f t="shared" si="9"/>
        <v>0</v>
      </c>
      <c r="S66" s="124">
        <f t="shared" si="10"/>
        <v>0</v>
      </c>
      <c r="T66" s="134">
        <f t="shared" si="20"/>
        <v>7.4999999999999997E-2</v>
      </c>
      <c r="U66" s="133">
        <f t="shared" si="32"/>
        <v>39</v>
      </c>
      <c r="V66" s="133">
        <v>252</v>
      </c>
      <c r="W66" s="132">
        <f t="shared" si="11"/>
        <v>1.011255354</v>
      </c>
      <c r="X66" s="124">
        <f t="shared" si="12"/>
        <v>11.335203999999999</v>
      </c>
      <c r="Y66" s="136" t="s">
        <v>64</v>
      </c>
      <c r="Z66" s="127">
        <f t="shared" si="22"/>
        <v>42415</v>
      </c>
      <c r="AA66" s="6"/>
      <c r="AB66" s="155"/>
      <c r="AC66" s="156"/>
      <c r="AD66" s="157"/>
      <c r="AE66" s="158"/>
      <c r="AF66" s="160"/>
      <c r="AG66" s="160"/>
      <c r="AH66" s="159"/>
      <c r="AI66" s="157"/>
      <c r="AJ66" s="155"/>
      <c r="AK66" s="156"/>
      <c r="AM66" s="1"/>
      <c r="AN66" s="1"/>
      <c r="AO66" s="1"/>
      <c r="AP66" s="1"/>
      <c r="AQ66" s="1"/>
      <c r="AR66" s="28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8"/>
      <c r="BH66" s="1"/>
      <c r="BI66" s="1"/>
      <c r="BJ66" s="1"/>
      <c r="BK66" s="1"/>
      <c r="BL66" s="1"/>
      <c r="BM66" s="1"/>
      <c r="BN66" s="1"/>
      <c r="BO66" s="1"/>
      <c r="BP66" s="1"/>
      <c r="BQ66" s="6"/>
      <c r="BR66" s="20"/>
      <c r="BS66" s="20"/>
      <c r="BT66" s="30"/>
      <c r="BU66" s="20"/>
      <c r="BV66" s="21"/>
      <c r="BW66" s="20"/>
    </row>
    <row r="67" spans="1:75" x14ac:dyDescent="0.2">
      <c r="A67" s="137">
        <f t="shared" si="13"/>
        <v>42288</v>
      </c>
      <c r="B67" s="124">
        <f t="shared" si="1"/>
        <v>1018.429624</v>
      </c>
      <c r="C67" s="124">
        <f t="shared" si="14"/>
        <v>1000</v>
      </c>
      <c r="D67" s="138">
        <f t="shared" si="15"/>
        <v>4346.6499999999996</v>
      </c>
      <c r="E67" s="126">
        <f>IF(K67=1,VLOOKUP(A66,[1]Plan1!$DA$106:$DC$226,3),E66)</f>
        <v>4370.12</v>
      </c>
      <c r="F67" s="127">
        <f t="shared" si="16"/>
        <v>42263</v>
      </c>
      <c r="G67" s="128">
        <f t="shared" si="2"/>
        <v>5.3995605811372194E-3</v>
      </c>
      <c r="H67" s="127">
        <f t="shared" si="17"/>
        <v>42292</v>
      </c>
      <c r="I67" s="127">
        <f t="shared" si="3"/>
        <v>42292</v>
      </c>
      <c r="J67" s="130">
        <f t="shared" si="18"/>
        <v>21</v>
      </c>
      <c r="K67" s="130">
        <f t="shared" si="4"/>
        <v>19</v>
      </c>
      <c r="L67" s="131">
        <f t="shared" si="5"/>
        <v>1.00488406</v>
      </c>
      <c r="M67" s="132">
        <f t="shared" si="34"/>
        <v>1.0021996200000001</v>
      </c>
      <c r="N67" s="132">
        <f t="shared" si="31"/>
        <v>1.0021996200000001</v>
      </c>
      <c r="O67" s="131">
        <f t="shared" si="33"/>
        <v>1.00709442</v>
      </c>
      <c r="P67" s="124">
        <f t="shared" si="7"/>
        <v>1007.09442</v>
      </c>
      <c r="Q67" s="133">
        <f t="shared" si="8"/>
        <v>0</v>
      </c>
      <c r="R67" s="134">
        <f t="shared" si="9"/>
        <v>0</v>
      </c>
      <c r="S67" s="124">
        <f t="shared" si="10"/>
        <v>0</v>
      </c>
      <c r="T67" s="134">
        <f t="shared" si="20"/>
        <v>7.4999999999999997E-2</v>
      </c>
      <c r="U67" s="133">
        <f t="shared" si="32"/>
        <v>39</v>
      </c>
      <c r="V67" s="133">
        <v>252</v>
      </c>
      <c r="W67" s="132">
        <f t="shared" si="11"/>
        <v>1.011255354</v>
      </c>
      <c r="X67" s="124">
        <f t="shared" si="12"/>
        <v>11.335203999999999</v>
      </c>
      <c r="Y67" s="136" t="s">
        <v>64</v>
      </c>
      <c r="Z67" s="127">
        <f t="shared" si="22"/>
        <v>42415</v>
      </c>
      <c r="AA67" s="6"/>
      <c r="AB67" s="155"/>
      <c r="AC67" s="156"/>
      <c r="AD67" s="157"/>
      <c r="AE67" s="158"/>
      <c r="AF67" s="160"/>
      <c r="AG67" s="160"/>
      <c r="AH67" s="159"/>
      <c r="AI67" s="157"/>
      <c r="AJ67" s="155"/>
      <c r="AK67" s="156"/>
      <c r="AM67" s="1"/>
      <c r="AN67" s="1"/>
      <c r="AO67" s="1"/>
      <c r="AP67" s="1"/>
      <c r="AQ67" s="1"/>
      <c r="AR67" s="28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8"/>
      <c r="BH67" s="1"/>
      <c r="BI67" s="1"/>
      <c r="BJ67" s="1"/>
      <c r="BK67" s="1"/>
      <c r="BL67" s="1"/>
      <c r="BM67" s="1"/>
      <c r="BN67" s="1"/>
      <c r="BO67" s="1"/>
      <c r="BP67" s="1"/>
      <c r="BQ67" s="6"/>
      <c r="BR67" s="20"/>
      <c r="BS67" s="20"/>
      <c r="BT67" s="30"/>
      <c r="BU67" s="20"/>
      <c r="BV67" s="21"/>
      <c r="BW67" s="20"/>
    </row>
    <row r="68" spans="1:75" x14ac:dyDescent="0.2">
      <c r="A68" s="137">
        <f t="shared" si="13"/>
        <v>42289</v>
      </c>
      <c r="B68" s="124">
        <f t="shared" si="1"/>
        <v>1018.429624</v>
      </c>
      <c r="C68" s="124">
        <f t="shared" si="14"/>
        <v>1000</v>
      </c>
      <c r="D68" s="138">
        <f t="shared" si="15"/>
        <v>4346.6499999999996</v>
      </c>
      <c r="E68" s="126">
        <f>IF(K68=1,VLOOKUP(A67,[1]Plan1!$DA$106:$DC$226,3),E67)</f>
        <v>4370.12</v>
      </c>
      <c r="F68" s="127">
        <f t="shared" si="16"/>
        <v>42263</v>
      </c>
      <c r="G68" s="128">
        <f t="shared" si="2"/>
        <v>5.3995605811372194E-3</v>
      </c>
      <c r="H68" s="127">
        <f t="shared" si="17"/>
        <v>42292</v>
      </c>
      <c r="I68" s="127">
        <f t="shared" si="3"/>
        <v>42292</v>
      </c>
      <c r="J68" s="130">
        <f t="shared" si="18"/>
        <v>21</v>
      </c>
      <c r="K68" s="130">
        <f t="shared" si="4"/>
        <v>19</v>
      </c>
      <c r="L68" s="131">
        <f t="shared" si="5"/>
        <v>1.00488406</v>
      </c>
      <c r="M68" s="132">
        <f t="shared" si="34"/>
        <v>1.0021996200000001</v>
      </c>
      <c r="N68" s="132">
        <f t="shared" si="31"/>
        <v>1.0021996200000001</v>
      </c>
      <c r="O68" s="131">
        <f t="shared" si="33"/>
        <v>1.00709442</v>
      </c>
      <c r="P68" s="124">
        <f t="shared" si="7"/>
        <v>1007.09442</v>
      </c>
      <c r="Q68" s="133">
        <f t="shared" si="8"/>
        <v>0</v>
      </c>
      <c r="R68" s="134">
        <f t="shared" si="9"/>
        <v>0</v>
      </c>
      <c r="S68" s="124">
        <f t="shared" si="10"/>
        <v>0</v>
      </c>
      <c r="T68" s="134">
        <f t="shared" si="20"/>
        <v>7.4999999999999997E-2</v>
      </c>
      <c r="U68" s="133">
        <f t="shared" si="32"/>
        <v>39</v>
      </c>
      <c r="V68" s="133">
        <v>252</v>
      </c>
      <c r="W68" s="132">
        <f t="shared" si="11"/>
        <v>1.011255354</v>
      </c>
      <c r="X68" s="124">
        <f t="shared" si="12"/>
        <v>11.335203999999999</v>
      </c>
      <c r="Y68" s="136" t="s">
        <v>64</v>
      </c>
      <c r="Z68" s="127">
        <f t="shared" si="22"/>
        <v>42415</v>
      </c>
      <c r="AA68" s="6"/>
      <c r="AB68" s="155"/>
      <c r="AC68" s="156"/>
      <c r="AD68" s="157"/>
      <c r="AE68" s="158"/>
      <c r="AF68" s="160"/>
      <c r="AG68" s="160"/>
      <c r="AH68" s="159"/>
      <c r="AI68" s="157"/>
      <c r="AJ68" s="155"/>
      <c r="AK68" s="156"/>
      <c r="AM68" s="1"/>
      <c r="AN68" s="1"/>
      <c r="AO68" s="1"/>
      <c r="AP68" s="1"/>
      <c r="AQ68" s="1"/>
      <c r="AR68" s="28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8"/>
      <c r="BH68" s="1"/>
      <c r="BI68" s="1"/>
      <c r="BJ68" s="1"/>
      <c r="BK68" s="1"/>
      <c r="BL68" s="1"/>
      <c r="BM68" s="1"/>
      <c r="BN68" s="1"/>
      <c r="BO68" s="1"/>
      <c r="BP68" s="1"/>
      <c r="BQ68" s="6"/>
      <c r="BR68" s="20"/>
      <c r="BS68" s="20"/>
      <c r="BT68" s="30"/>
      <c r="BU68" s="20"/>
      <c r="BV68" s="21"/>
      <c r="BW68" s="20"/>
    </row>
    <row r="69" spans="1:75" x14ac:dyDescent="0.2">
      <c r="A69" s="137">
        <f t="shared" si="13"/>
        <v>42290</v>
      </c>
      <c r="B69" s="124">
        <f t="shared" si="1"/>
        <v>1018.429624</v>
      </c>
      <c r="C69" s="124">
        <f t="shared" si="14"/>
        <v>1000</v>
      </c>
      <c r="D69" s="138">
        <f t="shared" si="15"/>
        <v>4346.6499999999996</v>
      </c>
      <c r="E69" s="126">
        <f>IF(K69=1,VLOOKUP(A68,[1]Plan1!$DA$106:$DC$226,3),E68)</f>
        <v>4370.12</v>
      </c>
      <c r="F69" s="127">
        <f t="shared" si="16"/>
        <v>42263</v>
      </c>
      <c r="G69" s="128">
        <f t="shared" si="2"/>
        <v>5.3995605811372194E-3</v>
      </c>
      <c r="H69" s="127">
        <f t="shared" si="17"/>
        <v>42292</v>
      </c>
      <c r="I69" s="127">
        <f t="shared" si="3"/>
        <v>42292</v>
      </c>
      <c r="J69" s="130">
        <f t="shared" si="18"/>
        <v>21</v>
      </c>
      <c r="K69" s="130">
        <f t="shared" si="4"/>
        <v>19</v>
      </c>
      <c r="L69" s="131">
        <f t="shared" si="5"/>
        <v>1.00488406</v>
      </c>
      <c r="M69" s="132">
        <f t="shared" si="34"/>
        <v>1.0021996200000001</v>
      </c>
      <c r="N69" s="132">
        <f t="shared" si="31"/>
        <v>1.0021996200000001</v>
      </c>
      <c r="O69" s="131">
        <f t="shared" si="33"/>
        <v>1.00709442</v>
      </c>
      <c r="P69" s="124">
        <f t="shared" si="7"/>
        <v>1007.09442</v>
      </c>
      <c r="Q69" s="133">
        <f t="shared" si="8"/>
        <v>0</v>
      </c>
      <c r="R69" s="134">
        <f t="shared" si="9"/>
        <v>0</v>
      </c>
      <c r="S69" s="124">
        <f t="shared" si="10"/>
        <v>0</v>
      </c>
      <c r="T69" s="134">
        <f t="shared" si="20"/>
        <v>7.4999999999999997E-2</v>
      </c>
      <c r="U69" s="133">
        <f t="shared" si="32"/>
        <v>39</v>
      </c>
      <c r="V69" s="133">
        <v>252</v>
      </c>
      <c r="W69" s="132">
        <f t="shared" si="11"/>
        <v>1.011255354</v>
      </c>
      <c r="X69" s="124">
        <f t="shared" si="12"/>
        <v>11.335203999999999</v>
      </c>
      <c r="Y69" s="136" t="s">
        <v>64</v>
      </c>
      <c r="Z69" s="127">
        <f t="shared" si="22"/>
        <v>42415</v>
      </c>
      <c r="AA69" s="6"/>
      <c r="AB69" s="155"/>
      <c r="AC69" s="156"/>
      <c r="AD69" s="157"/>
      <c r="AE69" s="158"/>
      <c r="AF69" s="160"/>
      <c r="AG69" s="160"/>
      <c r="AH69" s="159"/>
      <c r="AI69" s="157"/>
      <c r="AJ69" s="155"/>
      <c r="AK69" s="156"/>
      <c r="AM69" s="1"/>
      <c r="AN69" s="1"/>
      <c r="AO69" s="1"/>
      <c r="AP69" s="1"/>
      <c r="AQ69" s="1"/>
      <c r="AR69" s="28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8"/>
      <c r="BH69" s="1"/>
      <c r="BI69" s="1"/>
      <c r="BJ69" s="1"/>
      <c r="BK69" s="1"/>
      <c r="BL69" s="1"/>
      <c r="BM69" s="1"/>
      <c r="BN69" s="1"/>
      <c r="BO69" s="1"/>
      <c r="BP69" s="1"/>
      <c r="BQ69" s="6"/>
      <c r="BR69" s="20"/>
      <c r="BS69" s="20"/>
      <c r="BT69" s="30"/>
      <c r="BU69" s="20"/>
      <c r="BV69" s="21"/>
      <c r="BW69" s="20"/>
    </row>
    <row r="70" spans="1:75" x14ac:dyDescent="0.2">
      <c r="A70" s="137">
        <f t="shared" si="13"/>
        <v>42291</v>
      </c>
      <c r="B70" s="124">
        <f t="shared" si="1"/>
        <v>1018.983193</v>
      </c>
      <c r="C70" s="124">
        <f t="shared" si="14"/>
        <v>1000</v>
      </c>
      <c r="D70" s="138">
        <f t="shared" si="15"/>
        <v>4346.6499999999996</v>
      </c>
      <c r="E70" s="126">
        <f>IF(K70=1,VLOOKUP(A69,[1]Plan1!$DA$106:$DC$226,3),E69)</f>
        <v>4370.12</v>
      </c>
      <c r="F70" s="127">
        <f t="shared" si="16"/>
        <v>42263</v>
      </c>
      <c r="G70" s="128">
        <f t="shared" si="2"/>
        <v>5.3995605811372194E-3</v>
      </c>
      <c r="H70" s="127">
        <f t="shared" si="17"/>
        <v>42292</v>
      </c>
      <c r="I70" s="127">
        <f t="shared" si="3"/>
        <v>42292</v>
      </c>
      <c r="J70" s="130">
        <f t="shared" si="18"/>
        <v>21</v>
      </c>
      <c r="K70" s="130">
        <f t="shared" si="4"/>
        <v>20</v>
      </c>
      <c r="L70" s="131">
        <f t="shared" si="5"/>
        <v>1.00514177</v>
      </c>
      <c r="M70" s="132">
        <f t="shared" si="34"/>
        <v>1.0021996200000001</v>
      </c>
      <c r="N70" s="132">
        <f t="shared" si="31"/>
        <v>1.0021996200000001</v>
      </c>
      <c r="O70" s="131">
        <f t="shared" si="33"/>
        <v>1.0073526900000001</v>
      </c>
      <c r="P70" s="124">
        <f t="shared" si="7"/>
        <v>1007.3526900000001</v>
      </c>
      <c r="Q70" s="133">
        <f t="shared" si="8"/>
        <v>0</v>
      </c>
      <c r="R70" s="134">
        <f t="shared" si="9"/>
        <v>0</v>
      </c>
      <c r="S70" s="124">
        <f t="shared" si="10"/>
        <v>0</v>
      </c>
      <c r="T70" s="134">
        <f t="shared" si="20"/>
        <v>7.4999999999999997E-2</v>
      </c>
      <c r="U70" s="133">
        <f t="shared" si="32"/>
        <v>40</v>
      </c>
      <c r="V70" s="133">
        <v>252</v>
      </c>
      <c r="W70" s="132">
        <f t="shared" si="11"/>
        <v>1.0115456119999999</v>
      </c>
      <c r="X70" s="124">
        <f t="shared" si="12"/>
        <v>11.630502999999999</v>
      </c>
      <c r="Y70" s="136" t="s">
        <v>64</v>
      </c>
      <c r="Z70" s="127">
        <f t="shared" si="22"/>
        <v>42415</v>
      </c>
      <c r="AA70" s="6"/>
      <c r="AB70" s="155"/>
      <c r="AC70" s="156"/>
      <c r="AD70" s="157"/>
      <c r="AE70" s="158"/>
      <c r="AF70" s="160"/>
      <c r="AG70" s="160"/>
      <c r="AH70" s="159"/>
      <c r="AI70" s="157"/>
      <c r="AJ70" s="155"/>
      <c r="AK70" s="156"/>
      <c r="AM70" s="1"/>
      <c r="AN70" s="1"/>
      <c r="AO70" s="1"/>
      <c r="AP70" s="1"/>
      <c r="AQ70" s="1"/>
      <c r="AR70" s="28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8"/>
      <c r="BH70" s="1"/>
      <c r="BI70" s="1"/>
      <c r="BJ70" s="1"/>
      <c r="BK70" s="1"/>
      <c r="BL70" s="1"/>
      <c r="BM70" s="1"/>
      <c r="BN70" s="1"/>
      <c r="BO70" s="1"/>
      <c r="BP70" s="1"/>
      <c r="BQ70" s="6"/>
      <c r="BR70" s="20"/>
      <c r="BS70" s="20"/>
      <c r="BT70" s="30"/>
      <c r="BU70" s="20"/>
      <c r="BV70" s="21"/>
      <c r="BW70" s="20"/>
    </row>
    <row r="71" spans="1:75" x14ac:dyDescent="0.2">
      <c r="A71" s="137">
        <f t="shared" si="13"/>
        <v>42292</v>
      </c>
      <c r="B71" s="124">
        <f t="shared" si="1"/>
        <v>1019.5370879999999</v>
      </c>
      <c r="C71" s="124">
        <f t="shared" si="14"/>
        <v>1000</v>
      </c>
      <c r="D71" s="138">
        <f t="shared" si="15"/>
        <v>4346.6499999999996</v>
      </c>
      <c r="E71" s="126">
        <f>IF(K71=1,VLOOKUP(A70,[1]Plan1!$DA$106:$DC$226,3),E70)</f>
        <v>4370.12</v>
      </c>
      <c r="F71" s="127">
        <f t="shared" si="16"/>
        <v>42263</v>
      </c>
      <c r="G71" s="128">
        <f t="shared" si="2"/>
        <v>5.3995605811372194E-3</v>
      </c>
      <c r="H71" s="127">
        <f t="shared" si="17"/>
        <v>42324</v>
      </c>
      <c r="I71" s="127">
        <f t="shared" si="3"/>
        <v>42292</v>
      </c>
      <c r="J71" s="130">
        <f t="shared" si="18"/>
        <v>21</v>
      </c>
      <c r="K71" s="130">
        <f t="shared" si="4"/>
        <v>21</v>
      </c>
      <c r="L71" s="131">
        <f t="shared" si="5"/>
        <v>1.0053995600000001</v>
      </c>
      <c r="M71" s="132">
        <f t="shared" si="34"/>
        <v>1.0021996200000001</v>
      </c>
      <c r="N71" s="132">
        <f t="shared" si="31"/>
        <v>1.0021996200000001</v>
      </c>
      <c r="O71" s="131">
        <f t="shared" si="33"/>
        <v>1.00761105</v>
      </c>
      <c r="P71" s="124">
        <f t="shared" si="7"/>
        <v>1007.61105</v>
      </c>
      <c r="Q71" s="133">
        <f t="shared" si="8"/>
        <v>0</v>
      </c>
      <c r="R71" s="134">
        <f t="shared" si="9"/>
        <v>0</v>
      </c>
      <c r="S71" s="124">
        <f t="shared" si="10"/>
        <v>0</v>
      </c>
      <c r="T71" s="134">
        <f t="shared" si="20"/>
        <v>7.4999999999999997E-2</v>
      </c>
      <c r="U71" s="133">
        <f t="shared" si="32"/>
        <v>41</v>
      </c>
      <c r="V71" s="133">
        <v>252</v>
      </c>
      <c r="W71" s="132">
        <f t="shared" si="11"/>
        <v>1.0118359539999999</v>
      </c>
      <c r="X71" s="124">
        <f t="shared" si="12"/>
        <v>11.926038</v>
      </c>
      <c r="Y71" s="136" t="s">
        <v>64</v>
      </c>
      <c r="Z71" s="127">
        <f t="shared" si="22"/>
        <v>42415</v>
      </c>
      <c r="AA71" s="6"/>
      <c r="AB71" s="155"/>
      <c r="AC71" s="156"/>
      <c r="AD71" s="157"/>
      <c r="AE71" s="158"/>
      <c r="AF71" s="160"/>
      <c r="AG71" s="160"/>
      <c r="AH71" s="159"/>
      <c r="AI71" s="157"/>
      <c r="AJ71" s="155"/>
      <c r="AK71" s="156"/>
      <c r="AM71" s="1"/>
      <c r="AN71" s="1"/>
      <c r="AO71" s="1"/>
      <c r="AP71" s="1"/>
      <c r="AQ71" s="1"/>
      <c r="AR71" s="28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8"/>
      <c r="BH71" s="1"/>
      <c r="BI71" s="1"/>
      <c r="BJ71" s="1"/>
      <c r="BK71" s="1"/>
      <c r="BL71" s="1"/>
      <c r="BM71" s="1"/>
      <c r="BN71" s="1"/>
      <c r="BO71" s="1"/>
      <c r="BP71" s="1"/>
      <c r="BQ71" s="6"/>
      <c r="BR71" s="20"/>
      <c r="BS71" s="20"/>
      <c r="BT71" s="30"/>
      <c r="BU71" s="20"/>
      <c r="BV71" s="21"/>
      <c r="BW71" s="20"/>
    </row>
    <row r="72" spans="1:75" x14ac:dyDescent="0.2">
      <c r="A72" s="137">
        <f t="shared" si="13"/>
        <v>42293</v>
      </c>
      <c r="B72" s="124">
        <f t="shared" si="1"/>
        <v>1020.2263350000001</v>
      </c>
      <c r="C72" s="124">
        <f t="shared" si="14"/>
        <v>1000</v>
      </c>
      <c r="D72" s="138">
        <f t="shared" si="15"/>
        <v>4370.12</v>
      </c>
      <c r="E72" s="126">
        <f>IF(K72=1,VLOOKUP(A71,[1]Plan1!$DA$106:$DC$226,3),E71)</f>
        <v>4405.95</v>
      </c>
      <c r="F72" s="127">
        <f t="shared" si="16"/>
        <v>42293</v>
      </c>
      <c r="G72" s="128">
        <f t="shared" si="2"/>
        <v>8.1988595278847942E-3</v>
      </c>
      <c r="H72" s="127">
        <f t="shared" si="17"/>
        <v>42324</v>
      </c>
      <c r="I72" s="127">
        <f t="shared" si="3"/>
        <v>42324</v>
      </c>
      <c r="J72" s="130">
        <f t="shared" si="18"/>
        <v>21</v>
      </c>
      <c r="K72" s="130">
        <f t="shared" si="4"/>
        <v>1</v>
      </c>
      <c r="L72" s="131">
        <f t="shared" si="5"/>
        <v>1.0003888999999999</v>
      </c>
      <c r="M72" s="132">
        <f t="shared" si="34"/>
        <v>1.0053995600000001</v>
      </c>
      <c r="N72" s="132">
        <f t="shared" si="31"/>
        <v>1.0076110569801673</v>
      </c>
      <c r="O72" s="131">
        <f t="shared" si="33"/>
        <v>1.0080029100000001</v>
      </c>
      <c r="P72" s="124">
        <f t="shared" si="7"/>
        <v>1008.00291</v>
      </c>
      <c r="Q72" s="133">
        <f t="shared" si="8"/>
        <v>0</v>
      </c>
      <c r="R72" s="134">
        <f t="shared" si="9"/>
        <v>0</v>
      </c>
      <c r="S72" s="124">
        <f t="shared" si="10"/>
        <v>0</v>
      </c>
      <c r="T72" s="134">
        <f t="shared" si="20"/>
        <v>7.4999999999999997E-2</v>
      </c>
      <c r="U72" s="133">
        <f t="shared" si="32"/>
        <v>42</v>
      </c>
      <c r="V72" s="133">
        <v>252</v>
      </c>
      <c r="W72" s="132">
        <f t="shared" si="11"/>
        <v>1.0121263789999999</v>
      </c>
      <c r="X72" s="124">
        <f t="shared" si="12"/>
        <v>12.223425000000001</v>
      </c>
      <c r="Y72" s="136" t="s">
        <v>64</v>
      </c>
      <c r="Z72" s="127">
        <f t="shared" si="22"/>
        <v>42415</v>
      </c>
      <c r="AA72" s="6"/>
      <c r="AB72" s="155"/>
      <c r="AC72" s="156"/>
      <c r="AD72" s="157"/>
      <c r="AE72" s="158"/>
      <c r="AF72" s="160"/>
      <c r="AG72" s="160"/>
      <c r="AH72" s="159"/>
      <c r="AI72" s="157"/>
      <c r="AJ72" s="155"/>
      <c r="AK72" s="156"/>
      <c r="AM72" s="8"/>
      <c r="AN72" s="8"/>
      <c r="AO72" s="8"/>
      <c r="AP72" s="1"/>
      <c r="AQ72" s="1"/>
      <c r="AR72" s="28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8"/>
      <c r="BH72" s="1"/>
      <c r="BI72" s="1"/>
      <c r="BJ72" s="1"/>
      <c r="BK72" s="1"/>
      <c r="BL72" s="1"/>
      <c r="BM72" s="1"/>
      <c r="BN72" s="1"/>
      <c r="BO72" s="1"/>
      <c r="BP72" s="1"/>
      <c r="BQ72" s="32"/>
      <c r="BR72" s="20"/>
      <c r="BS72" s="20"/>
      <c r="BT72" s="30"/>
      <c r="BU72" s="20"/>
      <c r="BV72" s="21"/>
      <c r="BW72" s="20"/>
    </row>
    <row r="73" spans="1:75" x14ac:dyDescent="0.2">
      <c r="A73" s="137">
        <f t="shared" si="13"/>
        <v>42294</v>
      </c>
      <c r="B73" s="124">
        <f t="shared" si="1"/>
        <v>1020.916056</v>
      </c>
      <c r="C73" s="124">
        <f t="shared" si="14"/>
        <v>1000</v>
      </c>
      <c r="D73" s="138">
        <f t="shared" si="15"/>
        <v>4370.12</v>
      </c>
      <c r="E73" s="126">
        <f>IF(K73=1,VLOOKUP(A72,[1]Plan1!$DA$106:$DC$226,3),E72)</f>
        <v>4405.95</v>
      </c>
      <c r="F73" s="127">
        <f t="shared" si="16"/>
        <v>42293</v>
      </c>
      <c r="G73" s="128">
        <f t="shared" si="2"/>
        <v>8.1988595278847942E-3</v>
      </c>
      <c r="H73" s="127">
        <f t="shared" si="17"/>
        <v>42324</v>
      </c>
      <c r="I73" s="127">
        <f t="shared" si="3"/>
        <v>42324</v>
      </c>
      <c r="J73" s="130">
        <f t="shared" si="18"/>
        <v>21</v>
      </c>
      <c r="K73" s="130">
        <f t="shared" si="4"/>
        <v>2</v>
      </c>
      <c r="L73" s="131">
        <f t="shared" si="5"/>
        <v>1.00077796</v>
      </c>
      <c r="M73" s="132">
        <f t="shared" si="34"/>
        <v>1.0053995600000001</v>
      </c>
      <c r="N73" s="132">
        <f t="shared" si="31"/>
        <v>1.0076110569801673</v>
      </c>
      <c r="O73" s="131">
        <f t="shared" si="33"/>
        <v>1.0083949299999999</v>
      </c>
      <c r="P73" s="124">
        <f t="shared" si="7"/>
        <v>1008.39493</v>
      </c>
      <c r="Q73" s="133">
        <f t="shared" si="8"/>
        <v>0</v>
      </c>
      <c r="R73" s="134">
        <f t="shared" si="9"/>
        <v>0</v>
      </c>
      <c r="S73" s="124">
        <f t="shared" si="10"/>
        <v>0</v>
      </c>
      <c r="T73" s="134">
        <f t="shared" si="20"/>
        <v>7.4999999999999997E-2</v>
      </c>
      <c r="U73" s="133">
        <f t="shared" si="32"/>
        <v>43</v>
      </c>
      <c r="V73" s="133">
        <v>252</v>
      </c>
      <c r="W73" s="132">
        <f t="shared" si="11"/>
        <v>1.012416888</v>
      </c>
      <c r="X73" s="124">
        <f t="shared" si="12"/>
        <v>12.521126000000001</v>
      </c>
      <c r="Y73" s="136" t="s">
        <v>64</v>
      </c>
      <c r="Z73" s="127">
        <f t="shared" si="22"/>
        <v>42415</v>
      </c>
      <c r="AA73" s="6"/>
      <c r="AB73" s="155"/>
      <c r="AC73" s="156"/>
      <c r="AD73" s="157"/>
      <c r="AE73" s="158"/>
      <c r="AF73" s="160"/>
      <c r="AG73" s="160"/>
      <c r="AH73" s="159"/>
      <c r="AI73" s="157"/>
      <c r="AJ73" s="155"/>
      <c r="AK73" s="156"/>
      <c r="AM73" s="1"/>
      <c r="AN73" s="1"/>
      <c r="AO73" s="1"/>
      <c r="AP73" s="1"/>
      <c r="AQ73" s="1"/>
      <c r="AR73" s="28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8"/>
      <c r="BH73" s="1"/>
      <c r="BI73" s="1"/>
      <c r="BJ73" s="1"/>
      <c r="BK73" s="1"/>
      <c r="BL73" s="1"/>
      <c r="BM73" s="1"/>
      <c r="BN73" s="1"/>
      <c r="BO73" s="1"/>
      <c r="BP73" s="1"/>
      <c r="BQ73" s="6"/>
      <c r="BR73" s="20"/>
      <c r="BS73" s="20"/>
      <c r="BT73" s="30"/>
      <c r="BU73" s="20"/>
      <c r="BV73" s="21"/>
      <c r="BW73" s="20"/>
    </row>
    <row r="74" spans="1:75" x14ac:dyDescent="0.2">
      <c r="A74" s="137">
        <f t="shared" si="13"/>
        <v>42295</v>
      </c>
      <c r="B74" s="124">
        <f t="shared" ref="B74:B137" si="35">(P74+X74)</f>
        <v>1020.916056</v>
      </c>
      <c r="C74" s="124">
        <f t="shared" si="14"/>
        <v>1000</v>
      </c>
      <c r="D74" s="138">
        <f t="shared" si="15"/>
        <v>4370.12</v>
      </c>
      <c r="E74" s="126">
        <f>IF(K74=1,VLOOKUP(A73,[1]Plan1!$DA$106:$DC$226,3),E73)</f>
        <v>4405.95</v>
      </c>
      <c r="F74" s="127">
        <f t="shared" si="16"/>
        <v>42293</v>
      </c>
      <c r="G74" s="128">
        <f t="shared" ref="G74:G137" si="36">(E74/D74)-1</f>
        <v>8.1988595278847942E-3</v>
      </c>
      <c r="H74" s="127">
        <f t="shared" si="17"/>
        <v>42324</v>
      </c>
      <c r="I74" s="127">
        <f t="shared" ref="I74:I137" si="37">IF(A74&gt;I73,H74,I73)</f>
        <v>42324</v>
      </c>
      <c r="J74" s="130">
        <f t="shared" si="18"/>
        <v>21</v>
      </c>
      <c r="K74" s="130">
        <f t="shared" ref="K74:K137" si="38">(J74-(NETWORKDAYS(A74,I74,AC$118:AC$502)-1))</f>
        <v>2</v>
      </c>
      <c r="L74" s="131">
        <f t="shared" ref="L74:L137" si="39">TRUNC((E74/D74)^TRUNC((K74/J74),9),8)</f>
        <v>1.00077796</v>
      </c>
      <c r="M74" s="132">
        <f t="shared" si="34"/>
        <v>1.0053995600000001</v>
      </c>
      <c r="N74" s="132">
        <f t="shared" si="31"/>
        <v>1.0076110569801673</v>
      </c>
      <c r="O74" s="131">
        <f t="shared" si="33"/>
        <v>1.0083949299999999</v>
      </c>
      <c r="P74" s="124">
        <f t="shared" ref="P74:P137" si="40">TRUNC(C74*O74,6)</f>
        <v>1008.39493</v>
      </c>
      <c r="Q74" s="133">
        <f t="shared" ref="Q74:Q137" si="41">IF(VLOOKUP(A74,AC$10:AJ$114,8)=VLOOKUP(A73,AC$10:AJ$114,8),0,VLOOKUP(A74,AC$10:AJ$114,8))</f>
        <v>0</v>
      </c>
      <c r="R74" s="134">
        <f t="shared" ref="R74:R137" si="42">IF(Q74&gt;0,VLOOKUP($A74,$AC$10:$AH$114,6),0)</f>
        <v>0</v>
      </c>
      <c r="S74" s="124">
        <f t="shared" ref="S74:S137" si="43">IF(R74&gt;0,TRUNC(R74*P74,6),0)</f>
        <v>0</v>
      </c>
      <c r="T74" s="134">
        <f t="shared" si="20"/>
        <v>7.4999999999999997E-2</v>
      </c>
      <c r="U74" s="133">
        <f t="shared" si="32"/>
        <v>43</v>
      </c>
      <c r="V74" s="133">
        <v>252</v>
      </c>
      <c r="W74" s="132">
        <f t="shared" ref="W74:W137" si="44">ROUND((1+T74)^(U74/V74),9)</f>
        <v>1.012416888</v>
      </c>
      <c r="X74" s="124">
        <f t="shared" ref="X74:X137" si="45">TRUNC((P74*(W74-1)),6)</f>
        <v>12.521126000000001</v>
      </c>
      <c r="Y74" s="136" t="s">
        <v>64</v>
      </c>
      <c r="Z74" s="127">
        <f t="shared" si="22"/>
        <v>42415</v>
      </c>
      <c r="AA74" s="6"/>
      <c r="AB74" s="155"/>
      <c r="AC74" s="156"/>
      <c r="AD74" s="157"/>
      <c r="AE74" s="158"/>
      <c r="AF74" s="160"/>
      <c r="AG74" s="160"/>
      <c r="AH74" s="159"/>
      <c r="AI74" s="157"/>
      <c r="AJ74" s="155"/>
      <c r="AK74" s="156"/>
      <c r="AM74" s="1"/>
      <c r="AN74" s="1"/>
      <c r="AO74" s="1"/>
      <c r="AP74" s="1"/>
      <c r="AQ74" s="1"/>
      <c r="AR74" s="28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8"/>
      <c r="BH74" s="1"/>
      <c r="BI74" s="1"/>
      <c r="BJ74" s="1"/>
      <c r="BK74" s="1"/>
      <c r="BL74" s="1"/>
      <c r="BM74" s="1"/>
      <c r="BN74" s="1"/>
      <c r="BO74" s="1"/>
      <c r="BP74" s="1"/>
      <c r="BQ74" s="6"/>
      <c r="BR74" s="33"/>
      <c r="BS74" s="20"/>
      <c r="BT74" s="30"/>
      <c r="BU74" s="33"/>
      <c r="BV74" s="37"/>
      <c r="BW74" s="33"/>
    </row>
    <row r="75" spans="1:75" x14ac:dyDescent="0.2">
      <c r="A75" s="137">
        <f t="shared" ref="A75:A138" si="46">(A74+1)</f>
        <v>42296</v>
      </c>
      <c r="B75" s="124">
        <f t="shared" si="35"/>
        <v>1020.916056</v>
      </c>
      <c r="C75" s="124">
        <f t="shared" ref="C75:C138" si="47">TRUNC(IF(Q74&gt;0,VLOOKUP(A74,$AC$12:$AD$114,2),C74),6)</f>
        <v>1000</v>
      </c>
      <c r="D75" s="138">
        <f t="shared" ref="D75:D138" si="48">IF(E75=E74,D74,E74)</f>
        <v>4370.12</v>
      </c>
      <c r="E75" s="126">
        <f>IF(K75=1,VLOOKUP(A74,[1]Plan1!$DA$106:$DC$226,3),E74)</f>
        <v>4405.95</v>
      </c>
      <c r="F75" s="127">
        <f t="shared" ref="F75:F138" si="49">IF(D75=D74,F74,A75)</f>
        <v>42293</v>
      </c>
      <c r="G75" s="128">
        <f t="shared" si="36"/>
        <v>8.1988595278847942E-3</v>
      </c>
      <c r="H75" s="127">
        <f t="shared" ref="H75:H138" si="50">IF(DAY(A75)=15,VLOOKUP(A75,AG$118:AL$450,4),H74)</f>
        <v>42324</v>
      </c>
      <c r="I75" s="127">
        <f t="shared" si="37"/>
        <v>42324</v>
      </c>
      <c r="J75" s="130">
        <f t="shared" ref="J75:J138" si="51">IF(I75=I74,J74,NETWORKDAYS(I74,I75,$AC$118:$AC$502)-1)</f>
        <v>21</v>
      </c>
      <c r="K75" s="130">
        <f t="shared" si="38"/>
        <v>2</v>
      </c>
      <c r="L75" s="131">
        <f t="shared" si="39"/>
        <v>1.00077796</v>
      </c>
      <c r="M75" s="132">
        <f t="shared" si="34"/>
        <v>1.0053995600000001</v>
      </c>
      <c r="N75" s="132">
        <f t="shared" si="31"/>
        <v>1.0076110569801673</v>
      </c>
      <c r="O75" s="131">
        <f t="shared" si="33"/>
        <v>1.0083949299999999</v>
      </c>
      <c r="P75" s="124">
        <f t="shared" si="40"/>
        <v>1008.39493</v>
      </c>
      <c r="Q75" s="133">
        <f t="shared" si="41"/>
        <v>0</v>
      </c>
      <c r="R75" s="134">
        <f t="shared" si="42"/>
        <v>0</v>
      </c>
      <c r="S75" s="124">
        <f t="shared" si="43"/>
        <v>0</v>
      </c>
      <c r="T75" s="134">
        <f t="shared" ref="T75:T138" si="52">(T74)</f>
        <v>7.4999999999999997E-2</v>
      </c>
      <c r="U75" s="133">
        <f t="shared" si="32"/>
        <v>43</v>
      </c>
      <c r="V75" s="133">
        <v>252</v>
      </c>
      <c r="W75" s="132">
        <f t="shared" si="44"/>
        <v>1.012416888</v>
      </c>
      <c r="X75" s="124">
        <f t="shared" si="45"/>
        <v>12.521126000000001</v>
      </c>
      <c r="Y75" s="136" t="s">
        <v>64</v>
      </c>
      <c r="Z75" s="127">
        <f t="shared" ref="Z75:Z138" si="53">IF(Q74&gt;0,VLOOKUP(A74,$AC$10:$AK$114,9),Z74)</f>
        <v>42415</v>
      </c>
      <c r="AA75" s="6"/>
      <c r="AB75" s="155"/>
      <c r="AC75" s="156"/>
      <c r="AD75" s="157"/>
      <c r="AE75" s="158"/>
      <c r="AF75" s="160"/>
      <c r="AG75" s="160"/>
      <c r="AH75" s="159"/>
      <c r="AI75" s="157"/>
      <c r="AJ75" s="155"/>
      <c r="AK75" s="156"/>
      <c r="AM75" s="1"/>
      <c r="AN75" s="1"/>
      <c r="AO75" s="1"/>
      <c r="AP75" s="1"/>
      <c r="AQ75" s="1"/>
      <c r="AR75" s="28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8"/>
      <c r="BH75" s="1"/>
      <c r="BI75" s="1"/>
      <c r="BJ75" s="1"/>
      <c r="BK75" s="1"/>
      <c r="BL75" s="1"/>
      <c r="BM75" s="1"/>
      <c r="BN75" s="1"/>
      <c r="BO75" s="1"/>
      <c r="BP75" s="1"/>
      <c r="BQ75" s="6"/>
      <c r="BR75" s="20"/>
      <c r="BS75" s="20"/>
      <c r="BT75" s="30"/>
      <c r="BU75" s="20"/>
      <c r="BV75" s="21"/>
      <c r="BW75" s="20"/>
    </row>
    <row r="76" spans="1:75" x14ac:dyDescent="0.2">
      <c r="A76" s="137">
        <f t="shared" si="46"/>
        <v>42297</v>
      </c>
      <c r="B76" s="124">
        <f t="shared" si="35"/>
        <v>1021.606252</v>
      </c>
      <c r="C76" s="124">
        <f t="shared" si="47"/>
        <v>1000</v>
      </c>
      <c r="D76" s="138">
        <f t="shared" si="48"/>
        <v>4370.12</v>
      </c>
      <c r="E76" s="126">
        <f>IF(K76=1,VLOOKUP(A75,[1]Plan1!$DA$106:$DC$226,3),E75)</f>
        <v>4405.95</v>
      </c>
      <c r="F76" s="127">
        <f t="shared" si="49"/>
        <v>42293</v>
      </c>
      <c r="G76" s="128">
        <f t="shared" si="36"/>
        <v>8.1988595278847942E-3</v>
      </c>
      <c r="H76" s="127">
        <f t="shared" si="50"/>
        <v>42324</v>
      </c>
      <c r="I76" s="127">
        <f t="shared" si="37"/>
        <v>42324</v>
      </c>
      <c r="J76" s="130">
        <f t="shared" si="51"/>
        <v>21</v>
      </c>
      <c r="K76" s="130">
        <f t="shared" si="38"/>
        <v>3</v>
      </c>
      <c r="L76" s="131">
        <f t="shared" si="39"/>
        <v>1.00116717</v>
      </c>
      <c r="M76" s="132">
        <f t="shared" si="34"/>
        <v>1.0053995600000001</v>
      </c>
      <c r="N76" s="132">
        <f t="shared" si="31"/>
        <v>1.0076110569801673</v>
      </c>
      <c r="O76" s="131">
        <f t="shared" si="33"/>
        <v>1.0087871100000001</v>
      </c>
      <c r="P76" s="124">
        <f t="shared" si="40"/>
        <v>1008.78711</v>
      </c>
      <c r="Q76" s="133">
        <f t="shared" si="41"/>
        <v>0</v>
      </c>
      <c r="R76" s="134">
        <f t="shared" si="42"/>
        <v>0</v>
      </c>
      <c r="S76" s="124">
        <f t="shared" si="43"/>
        <v>0</v>
      </c>
      <c r="T76" s="134">
        <f t="shared" si="52"/>
        <v>7.4999999999999997E-2</v>
      </c>
      <c r="U76" s="133">
        <f t="shared" si="32"/>
        <v>44</v>
      </c>
      <c r="V76" s="133">
        <v>252</v>
      </c>
      <c r="W76" s="132">
        <f t="shared" si="44"/>
        <v>1.01270748</v>
      </c>
      <c r="X76" s="124">
        <f t="shared" si="45"/>
        <v>12.819141999999999</v>
      </c>
      <c r="Y76" s="136" t="s">
        <v>64</v>
      </c>
      <c r="Z76" s="127">
        <f t="shared" si="53"/>
        <v>42415</v>
      </c>
      <c r="AA76" s="6"/>
      <c r="AB76" s="155"/>
      <c r="AC76" s="156"/>
      <c r="AD76" s="157"/>
      <c r="AE76" s="158"/>
      <c r="AF76" s="160"/>
      <c r="AG76" s="160"/>
      <c r="AH76" s="159"/>
      <c r="AI76" s="157"/>
      <c r="AJ76" s="155"/>
      <c r="AK76" s="156"/>
      <c r="AM76" s="1"/>
      <c r="AN76" s="1"/>
      <c r="AO76" s="1"/>
      <c r="AP76" s="1"/>
      <c r="AQ76" s="1"/>
      <c r="AR76" s="28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8"/>
      <c r="BH76" s="1"/>
      <c r="BI76" s="1"/>
      <c r="BJ76" s="1"/>
      <c r="BK76" s="1"/>
      <c r="BL76" s="1"/>
      <c r="BM76" s="1"/>
      <c r="BN76" s="1"/>
      <c r="BO76" s="1"/>
      <c r="BP76" s="1"/>
      <c r="BQ76" s="6"/>
      <c r="BR76" s="20"/>
      <c r="BS76" s="20"/>
      <c r="BT76" s="30"/>
      <c r="BU76" s="20"/>
      <c r="BV76" s="21"/>
      <c r="BW76" s="20"/>
    </row>
    <row r="77" spans="1:75" x14ac:dyDescent="0.2">
      <c r="A77" s="137">
        <f t="shared" si="46"/>
        <v>42298</v>
      </c>
      <c r="B77" s="124">
        <f t="shared" si="35"/>
        <v>1022.2969000000001</v>
      </c>
      <c r="C77" s="124">
        <f t="shared" si="47"/>
        <v>1000</v>
      </c>
      <c r="D77" s="138">
        <f t="shared" si="48"/>
        <v>4370.12</v>
      </c>
      <c r="E77" s="126">
        <f>IF(K77=1,VLOOKUP(A76,[1]Plan1!$DA$106:$DC$226,3),E76)</f>
        <v>4405.95</v>
      </c>
      <c r="F77" s="127">
        <f t="shared" si="49"/>
        <v>42293</v>
      </c>
      <c r="G77" s="128">
        <f t="shared" si="36"/>
        <v>8.1988595278847942E-3</v>
      </c>
      <c r="H77" s="127">
        <f t="shared" si="50"/>
        <v>42324</v>
      </c>
      <c r="I77" s="127">
        <f t="shared" si="37"/>
        <v>42324</v>
      </c>
      <c r="J77" s="130">
        <f t="shared" si="51"/>
        <v>21</v>
      </c>
      <c r="K77" s="130">
        <f t="shared" si="38"/>
        <v>4</v>
      </c>
      <c r="L77" s="131">
        <f t="shared" si="39"/>
        <v>1.00155653</v>
      </c>
      <c r="M77" s="132">
        <f t="shared" si="34"/>
        <v>1.0053995600000001</v>
      </c>
      <c r="N77" s="132">
        <f t="shared" si="31"/>
        <v>1.0076110569801673</v>
      </c>
      <c r="O77" s="131">
        <f t="shared" si="33"/>
        <v>1.0091794300000001</v>
      </c>
      <c r="P77" s="124">
        <f t="shared" si="40"/>
        <v>1009.17943</v>
      </c>
      <c r="Q77" s="133">
        <f t="shared" si="41"/>
        <v>0</v>
      </c>
      <c r="R77" s="134">
        <f t="shared" si="42"/>
        <v>0</v>
      </c>
      <c r="S77" s="124">
        <f t="shared" si="43"/>
        <v>0</v>
      </c>
      <c r="T77" s="134">
        <f t="shared" si="52"/>
        <v>7.4999999999999997E-2</v>
      </c>
      <c r="U77" s="133">
        <f t="shared" si="32"/>
        <v>45</v>
      </c>
      <c r="V77" s="133">
        <v>252</v>
      </c>
      <c r="W77" s="132">
        <f t="shared" si="44"/>
        <v>1.012998155</v>
      </c>
      <c r="X77" s="124">
        <f t="shared" si="45"/>
        <v>13.117470000000001</v>
      </c>
      <c r="Y77" s="136" t="s">
        <v>64</v>
      </c>
      <c r="Z77" s="127">
        <f t="shared" si="53"/>
        <v>42415</v>
      </c>
      <c r="AA77" s="6"/>
      <c r="AB77" s="155"/>
      <c r="AC77" s="156"/>
      <c r="AD77" s="157"/>
      <c r="AE77" s="158"/>
      <c r="AF77" s="160"/>
      <c r="AG77" s="160"/>
      <c r="AH77" s="159"/>
      <c r="AI77" s="157"/>
      <c r="AJ77" s="155"/>
      <c r="AK77" s="156"/>
      <c r="AM77" s="1"/>
      <c r="AN77" s="1"/>
      <c r="AO77" s="1"/>
      <c r="AP77" s="1"/>
      <c r="AQ77" s="1"/>
      <c r="AR77" s="28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8"/>
      <c r="BH77" s="1"/>
      <c r="BI77" s="1"/>
      <c r="BJ77" s="1"/>
      <c r="BK77" s="1"/>
      <c r="BL77" s="1"/>
      <c r="BM77" s="1"/>
      <c r="BN77" s="1"/>
      <c r="BO77" s="1"/>
      <c r="BP77" s="1"/>
      <c r="BQ77" s="6"/>
      <c r="BR77" s="20"/>
      <c r="BS77" s="20"/>
      <c r="BT77" s="30"/>
      <c r="BU77" s="20"/>
      <c r="BV77" s="21"/>
      <c r="BW77" s="33"/>
    </row>
    <row r="78" spans="1:75" x14ac:dyDescent="0.2">
      <c r="A78" s="137">
        <f t="shared" si="46"/>
        <v>42299</v>
      </c>
      <c r="B78" s="124">
        <f t="shared" si="35"/>
        <v>1022.988014</v>
      </c>
      <c r="C78" s="124">
        <f t="shared" si="47"/>
        <v>1000</v>
      </c>
      <c r="D78" s="138">
        <f t="shared" si="48"/>
        <v>4370.12</v>
      </c>
      <c r="E78" s="126">
        <f>IF(K78=1,VLOOKUP(A77,[1]Plan1!$DA$106:$DC$226,3),E77)</f>
        <v>4405.95</v>
      </c>
      <c r="F78" s="127">
        <f t="shared" si="49"/>
        <v>42293</v>
      </c>
      <c r="G78" s="128">
        <f t="shared" si="36"/>
        <v>8.1988595278847942E-3</v>
      </c>
      <c r="H78" s="127">
        <f t="shared" si="50"/>
        <v>42324</v>
      </c>
      <c r="I78" s="127">
        <f t="shared" si="37"/>
        <v>42324</v>
      </c>
      <c r="J78" s="130">
        <f t="shared" si="51"/>
        <v>21</v>
      </c>
      <c r="K78" s="130">
        <f t="shared" si="38"/>
        <v>5</v>
      </c>
      <c r="L78" s="131">
        <f t="shared" si="39"/>
        <v>1.00194604</v>
      </c>
      <c r="M78" s="132">
        <f t="shared" si="34"/>
        <v>1.0053995600000001</v>
      </c>
      <c r="N78" s="132">
        <f t="shared" si="31"/>
        <v>1.0076110569801673</v>
      </c>
      <c r="O78" s="131">
        <f t="shared" si="33"/>
        <v>1.0095719000000001</v>
      </c>
      <c r="P78" s="124">
        <f t="shared" si="40"/>
        <v>1009.5719</v>
      </c>
      <c r="Q78" s="133">
        <f t="shared" si="41"/>
        <v>0</v>
      </c>
      <c r="R78" s="134">
        <f t="shared" si="42"/>
        <v>0</v>
      </c>
      <c r="S78" s="124">
        <f t="shared" si="43"/>
        <v>0</v>
      </c>
      <c r="T78" s="134">
        <f t="shared" si="52"/>
        <v>7.4999999999999997E-2</v>
      </c>
      <c r="U78" s="133">
        <f t="shared" si="32"/>
        <v>46</v>
      </c>
      <c r="V78" s="133">
        <v>252</v>
      </c>
      <c r="W78" s="132">
        <f t="shared" si="44"/>
        <v>1.0132889140000001</v>
      </c>
      <c r="X78" s="124">
        <f t="shared" si="45"/>
        <v>13.416114</v>
      </c>
      <c r="Y78" s="136" t="s">
        <v>64</v>
      </c>
      <c r="Z78" s="127">
        <f t="shared" si="53"/>
        <v>42415</v>
      </c>
      <c r="AA78" s="6"/>
      <c r="AB78" s="155"/>
      <c r="AC78" s="156"/>
      <c r="AD78" s="157"/>
      <c r="AE78" s="158"/>
      <c r="AF78" s="160"/>
      <c r="AG78" s="160"/>
      <c r="AH78" s="159"/>
      <c r="AI78" s="157"/>
      <c r="AJ78" s="155"/>
      <c r="AK78" s="156"/>
      <c r="AM78" s="1"/>
      <c r="AN78" s="1"/>
      <c r="AO78" s="1"/>
      <c r="AP78" s="1"/>
      <c r="AQ78" s="1"/>
      <c r="AR78" s="28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8"/>
      <c r="BH78" s="1"/>
      <c r="BI78" s="1"/>
      <c r="BJ78" s="1"/>
      <c r="BK78" s="1"/>
      <c r="BL78" s="1"/>
      <c r="BM78" s="1"/>
      <c r="BN78" s="1"/>
      <c r="BO78" s="1"/>
      <c r="BP78" s="1"/>
      <c r="BQ78" s="6"/>
      <c r="BR78" s="20"/>
      <c r="BS78" s="20"/>
      <c r="BT78" s="30"/>
      <c r="BU78" s="20"/>
      <c r="BV78" s="21"/>
      <c r="BW78" s="20"/>
    </row>
    <row r="79" spans="1:75" x14ac:dyDescent="0.2">
      <c r="A79" s="137">
        <f t="shared" si="46"/>
        <v>42300</v>
      </c>
      <c r="B79" s="124">
        <f t="shared" si="35"/>
        <v>1023.6796009999999</v>
      </c>
      <c r="C79" s="124">
        <f t="shared" si="47"/>
        <v>1000</v>
      </c>
      <c r="D79" s="138">
        <f t="shared" si="48"/>
        <v>4370.12</v>
      </c>
      <c r="E79" s="126">
        <f>IF(K79=1,VLOOKUP(A78,[1]Plan1!$DA$106:$DC$226,3),E78)</f>
        <v>4405.95</v>
      </c>
      <c r="F79" s="127">
        <f t="shared" si="49"/>
        <v>42293</v>
      </c>
      <c r="G79" s="128">
        <f t="shared" si="36"/>
        <v>8.1988595278847942E-3</v>
      </c>
      <c r="H79" s="127">
        <f t="shared" si="50"/>
        <v>42324</v>
      </c>
      <c r="I79" s="127">
        <f t="shared" si="37"/>
        <v>42324</v>
      </c>
      <c r="J79" s="130">
        <f t="shared" si="51"/>
        <v>21</v>
      </c>
      <c r="K79" s="130">
        <f t="shared" si="38"/>
        <v>6</v>
      </c>
      <c r="L79" s="131">
        <f t="shared" si="39"/>
        <v>1.0023356999999999</v>
      </c>
      <c r="M79" s="132">
        <f t="shared" si="34"/>
        <v>1.0053995600000001</v>
      </c>
      <c r="N79" s="132">
        <f t="shared" si="31"/>
        <v>1.0076110569801673</v>
      </c>
      <c r="O79" s="131">
        <f t="shared" si="33"/>
        <v>1.00996453</v>
      </c>
      <c r="P79" s="124">
        <f t="shared" si="40"/>
        <v>1009.96453</v>
      </c>
      <c r="Q79" s="133">
        <f t="shared" si="41"/>
        <v>0</v>
      </c>
      <c r="R79" s="134">
        <f t="shared" si="42"/>
        <v>0</v>
      </c>
      <c r="S79" s="124">
        <f t="shared" si="43"/>
        <v>0</v>
      </c>
      <c r="T79" s="134">
        <f t="shared" si="52"/>
        <v>7.4999999999999997E-2</v>
      </c>
      <c r="U79" s="133">
        <f t="shared" si="32"/>
        <v>47</v>
      </c>
      <c r="V79" s="133">
        <v>252</v>
      </c>
      <c r="W79" s="132">
        <f t="shared" si="44"/>
        <v>1.0135797559999999</v>
      </c>
      <c r="X79" s="124">
        <f t="shared" si="45"/>
        <v>13.715071</v>
      </c>
      <c r="Y79" s="136" t="s">
        <v>64</v>
      </c>
      <c r="Z79" s="127">
        <f t="shared" si="53"/>
        <v>42415</v>
      </c>
      <c r="AA79" s="6"/>
      <c r="AB79" s="155"/>
      <c r="AC79" s="156"/>
      <c r="AD79" s="157"/>
      <c r="AE79" s="158"/>
      <c r="AF79" s="160"/>
      <c r="AG79" s="160"/>
      <c r="AH79" s="159"/>
      <c r="AI79" s="157"/>
      <c r="AJ79" s="155"/>
      <c r="AK79" s="156"/>
      <c r="AM79" s="1"/>
      <c r="AN79" s="1"/>
      <c r="AO79" s="1"/>
      <c r="AP79" s="1"/>
      <c r="AQ79" s="1"/>
      <c r="AR79" s="28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8"/>
      <c r="BH79" s="1"/>
      <c r="BI79" s="1"/>
      <c r="BJ79" s="1"/>
      <c r="BK79" s="1"/>
      <c r="BL79" s="1"/>
      <c r="BM79" s="1"/>
      <c r="BN79" s="1"/>
      <c r="BO79" s="1"/>
      <c r="BP79" s="1"/>
      <c r="BQ79" s="6"/>
      <c r="BR79" s="20"/>
      <c r="BS79" s="20"/>
      <c r="BT79" s="30"/>
      <c r="BU79" s="20"/>
      <c r="BV79" s="21"/>
      <c r="BW79" s="20"/>
    </row>
    <row r="80" spans="1:75" x14ac:dyDescent="0.2">
      <c r="A80" s="137">
        <f t="shared" si="46"/>
        <v>42301</v>
      </c>
      <c r="B80" s="124">
        <f t="shared" si="35"/>
        <v>1024.371654</v>
      </c>
      <c r="C80" s="124">
        <f t="shared" si="47"/>
        <v>1000</v>
      </c>
      <c r="D80" s="138">
        <f t="shared" si="48"/>
        <v>4370.12</v>
      </c>
      <c r="E80" s="126">
        <f>IF(K80=1,VLOOKUP(A79,[1]Plan1!$DA$106:$DC$226,3),E79)</f>
        <v>4405.95</v>
      </c>
      <c r="F80" s="127">
        <f t="shared" si="49"/>
        <v>42293</v>
      </c>
      <c r="G80" s="128">
        <f t="shared" si="36"/>
        <v>8.1988595278847942E-3</v>
      </c>
      <c r="H80" s="127">
        <f t="shared" si="50"/>
        <v>42324</v>
      </c>
      <c r="I80" s="127">
        <f t="shared" si="37"/>
        <v>42324</v>
      </c>
      <c r="J80" s="130">
        <f t="shared" si="51"/>
        <v>21</v>
      </c>
      <c r="K80" s="130">
        <f t="shared" si="38"/>
        <v>7</v>
      </c>
      <c r="L80" s="131">
        <f t="shared" si="39"/>
        <v>1.0027255100000001</v>
      </c>
      <c r="M80" s="132">
        <f t="shared" si="34"/>
        <v>1.0053995600000001</v>
      </c>
      <c r="N80" s="132">
        <f t="shared" si="31"/>
        <v>1.0076110569801673</v>
      </c>
      <c r="O80" s="131">
        <f t="shared" si="33"/>
        <v>1.0103573100000001</v>
      </c>
      <c r="P80" s="124">
        <f t="shared" si="40"/>
        <v>1010.35731</v>
      </c>
      <c r="Q80" s="133">
        <f t="shared" si="41"/>
        <v>0</v>
      </c>
      <c r="R80" s="134">
        <f t="shared" si="42"/>
        <v>0</v>
      </c>
      <c r="S80" s="124">
        <f t="shared" si="43"/>
        <v>0</v>
      </c>
      <c r="T80" s="134">
        <f t="shared" si="52"/>
        <v>7.4999999999999997E-2</v>
      </c>
      <c r="U80" s="133">
        <f t="shared" si="32"/>
        <v>48</v>
      </c>
      <c r="V80" s="133">
        <v>252</v>
      </c>
      <c r="W80" s="132">
        <f t="shared" si="44"/>
        <v>1.0138706820000001</v>
      </c>
      <c r="X80" s="124">
        <f t="shared" si="45"/>
        <v>14.014343999999999</v>
      </c>
      <c r="Y80" s="136" t="s">
        <v>64</v>
      </c>
      <c r="Z80" s="127">
        <f t="shared" si="53"/>
        <v>42415</v>
      </c>
      <c r="AA80" s="6"/>
      <c r="AB80" s="155"/>
      <c r="AC80" s="156"/>
      <c r="AD80" s="157"/>
      <c r="AE80" s="158"/>
      <c r="AF80" s="160"/>
      <c r="AG80" s="160"/>
      <c r="AH80" s="159"/>
      <c r="AI80" s="157"/>
      <c r="AJ80" s="155"/>
      <c r="AK80" s="156"/>
      <c r="AM80" s="1"/>
      <c r="AN80" s="1"/>
      <c r="AO80" s="1"/>
      <c r="AP80" s="1"/>
      <c r="AQ80" s="1"/>
      <c r="AR80" s="28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8"/>
      <c r="BH80" s="1"/>
      <c r="BI80" s="1"/>
      <c r="BJ80" s="1"/>
      <c r="BK80" s="1"/>
      <c r="BL80" s="1"/>
      <c r="BM80" s="1"/>
      <c r="BN80" s="1"/>
      <c r="BO80" s="1"/>
      <c r="BP80" s="1"/>
      <c r="BQ80" s="6"/>
      <c r="BR80" s="20"/>
      <c r="BS80" s="20"/>
      <c r="BT80" s="30"/>
      <c r="BU80" s="20"/>
      <c r="BV80" s="21"/>
      <c r="BW80" s="20"/>
    </row>
    <row r="81" spans="1:75" x14ac:dyDescent="0.2">
      <c r="A81" s="137">
        <f t="shared" si="46"/>
        <v>42302</v>
      </c>
      <c r="B81" s="124">
        <f t="shared" si="35"/>
        <v>1024.371654</v>
      </c>
      <c r="C81" s="124">
        <f t="shared" si="47"/>
        <v>1000</v>
      </c>
      <c r="D81" s="138">
        <f t="shared" si="48"/>
        <v>4370.12</v>
      </c>
      <c r="E81" s="126">
        <f>IF(K81=1,VLOOKUP(A80,[1]Plan1!$DA$106:$DC$226,3),E80)</f>
        <v>4405.95</v>
      </c>
      <c r="F81" s="127">
        <f t="shared" si="49"/>
        <v>42293</v>
      </c>
      <c r="G81" s="128">
        <f t="shared" si="36"/>
        <v>8.1988595278847942E-3</v>
      </c>
      <c r="H81" s="127">
        <f t="shared" si="50"/>
        <v>42324</v>
      </c>
      <c r="I81" s="127">
        <f t="shared" si="37"/>
        <v>42324</v>
      </c>
      <c r="J81" s="130">
        <f t="shared" si="51"/>
        <v>21</v>
      </c>
      <c r="K81" s="130">
        <f t="shared" si="38"/>
        <v>7</v>
      </c>
      <c r="L81" s="131">
        <f t="shared" si="39"/>
        <v>1.0027255100000001</v>
      </c>
      <c r="M81" s="132">
        <f t="shared" si="34"/>
        <v>1.0053995600000001</v>
      </c>
      <c r="N81" s="132">
        <f t="shared" si="31"/>
        <v>1.0076110569801673</v>
      </c>
      <c r="O81" s="131">
        <f t="shared" si="33"/>
        <v>1.0103573100000001</v>
      </c>
      <c r="P81" s="124">
        <f t="shared" si="40"/>
        <v>1010.35731</v>
      </c>
      <c r="Q81" s="133">
        <f t="shared" si="41"/>
        <v>0</v>
      </c>
      <c r="R81" s="134">
        <f t="shared" si="42"/>
        <v>0</v>
      </c>
      <c r="S81" s="124">
        <f t="shared" si="43"/>
        <v>0</v>
      </c>
      <c r="T81" s="134">
        <f t="shared" si="52"/>
        <v>7.4999999999999997E-2</v>
      </c>
      <c r="U81" s="133">
        <f t="shared" si="32"/>
        <v>48</v>
      </c>
      <c r="V81" s="133">
        <v>252</v>
      </c>
      <c r="W81" s="132">
        <f t="shared" si="44"/>
        <v>1.0138706820000001</v>
      </c>
      <c r="X81" s="124">
        <f t="shared" si="45"/>
        <v>14.014343999999999</v>
      </c>
      <c r="Y81" s="136" t="s">
        <v>64</v>
      </c>
      <c r="Z81" s="127">
        <f t="shared" si="53"/>
        <v>42415</v>
      </c>
      <c r="AA81" s="6"/>
      <c r="AB81" s="155"/>
      <c r="AC81" s="156"/>
      <c r="AD81" s="157"/>
      <c r="AE81" s="158"/>
      <c r="AF81" s="160"/>
      <c r="AG81" s="160"/>
      <c r="AH81" s="159"/>
      <c r="AI81" s="157"/>
      <c r="AJ81" s="155"/>
      <c r="AK81" s="156"/>
      <c r="AM81" s="1"/>
      <c r="AN81" s="1"/>
      <c r="AO81" s="1"/>
      <c r="AP81" s="1"/>
      <c r="AQ81" s="1"/>
      <c r="AR81" s="28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8"/>
      <c r="BH81" s="1"/>
      <c r="BI81" s="1"/>
      <c r="BJ81" s="1"/>
      <c r="BK81" s="1"/>
      <c r="BL81" s="1"/>
      <c r="BM81" s="1"/>
      <c r="BN81" s="1"/>
      <c r="BO81" s="1"/>
      <c r="BP81" s="1"/>
      <c r="BQ81" s="6"/>
      <c r="BR81" s="20"/>
      <c r="BS81" s="20"/>
      <c r="BT81" s="30"/>
      <c r="BU81" s="20"/>
      <c r="BV81" s="21"/>
      <c r="BW81" s="20"/>
    </row>
    <row r="82" spans="1:75" x14ac:dyDescent="0.2">
      <c r="A82" s="137">
        <f t="shared" si="46"/>
        <v>42303</v>
      </c>
      <c r="B82" s="124">
        <f t="shared" si="35"/>
        <v>1024.371654</v>
      </c>
      <c r="C82" s="124">
        <f t="shared" si="47"/>
        <v>1000</v>
      </c>
      <c r="D82" s="138">
        <f t="shared" si="48"/>
        <v>4370.12</v>
      </c>
      <c r="E82" s="126">
        <f>IF(K82=1,VLOOKUP(A81,[1]Plan1!$DA$106:$DC$226,3),E81)</f>
        <v>4405.95</v>
      </c>
      <c r="F82" s="127">
        <f t="shared" si="49"/>
        <v>42293</v>
      </c>
      <c r="G82" s="128">
        <f t="shared" si="36"/>
        <v>8.1988595278847942E-3</v>
      </c>
      <c r="H82" s="127">
        <f t="shared" si="50"/>
        <v>42324</v>
      </c>
      <c r="I82" s="127">
        <f t="shared" si="37"/>
        <v>42324</v>
      </c>
      <c r="J82" s="130">
        <f t="shared" si="51"/>
        <v>21</v>
      </c>
      <c r="K82" s="130">
        <f t="shared" si="38"/>
        <v>7</v>
      </c>
      <c r="L82" s="131">
        <f t="shared" si="39"/>
        <v>1.0027255100000001</v>
      </c>
      <c r="M82" s="132">
        <f t="shared" si="34"/>
        <v>1.0053995600000001</v>
      </c>
      <c r="N82" s="132">
        <f t="shared" si="31"/>
        <v>1.0076110569801673</v>
      </c>
      <c r="O82" s="131">
        <f t="shared" si="33"/>
        <v>1.0103573100000001</v>
      </c>
      <c r="P82" s="124">
        <f t="shared" si="40"/>
        <v>1010.35731</v>
      </c>
      <c r="Q82" s="133">
        <f t="shared" si="41"/>
        <v>0</v>
      </c>
      <c r="R82" s="134">
        <f t="shared" si="42"/>
        <v>0</v>
      </c>
      <c r="S82" s="124">
        <f t="shared" si="43"/>
        <v>0</v>
      </c>
      <c r="T82" s="134">
        <f t="shared" si="52"/>
        <v>7.4999999999999997E-2</v>
      </c>
      <c r="U82" s="133">
        <f t="shared" si="32"/>
        <v>48</v>
      </c>
      <c r="V82" s="133">
        <v>252</v>
      </c>
      <c r="W82" s="132">
        <f t="shared" si="44"/>
        <v>1.0138706820000001</v>
      </c>
      <c r="X82" s="124">
        <f t="shared" si="45"/>
        <v>14.014343999999999</v>
      </c>
      <c r="Y82" s="136" t="s">
        <v>64</v>
      </c>
      <c r="Z82" s="127">
        <f t="shared" si="53"/>
        <v>42415</v>
      </c>
      <c r="AA82" s="6"/>
      <c r="AB82" s="155"/>
      <c r="AC82" s="156"/>
      <c r="AD82" s="157"/>
      <c r="AE82" s="158"/>
      <c r="AF82" s="160"/>
      <c r="AG82" s="160"/>
      <c r="AH82" s="159"/>
      <c r="AI82" s="157"/>
      <c r="AJ82" s="155"/>
      <c r="AK82" s="156"/>
      <c r="AM82" s="1"/>
      <c r="AN82" s="1"/>
      <c r="AO82" s="1"/>
      <c r="AP82" s="1"/>
      <c r="AQ82" s="1"/>
      <c r="AR82" s="28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8"/>
      <c r="BH82" s="1"/>
      <c r="BI82" s="1"/>
      <c r="BJ82" s="1"/>
      <c r="BK82" s="1"/>
      <c r="BL82" s="1"/>
      <c r="BM82" s="1"/>
      <c r="BN82" s="1"/>
      <c r="BO82" s="1"/>
      <c r="BP82" s="1"/>
      <c r="BQ82" s="6"/>
      <c r="BR82" s="20"/>
      <c r="BS82" s="20"/>
      <c r="BT82" s="30"/>
      <c r="BU82" s="20"/>
      <c r="BV82" s="21"/>
      <c r="BW82" s="20"/>
    </row>
    <row r="83" spans="1:75" x14ac:dyDescent="0.2">
      <c r="A83" s="137">
        <f t="shared" si="46"/>
        <v>42304</v>
      </c>
      <c r="B83" s="124">
        <f t="shared" si="35"/>
        <v>1025.0641719999999</v>
      </c>
      <c r="C83" s="124">
        <f t="shared" si="47"/>
        <v>1000</v>
      </c>
      <c r="D83" s="138">
        <f t="shared" si="48"/>
        <v>4370.12</v>
      </c>
      <c r="E83" s="126">
        <f>IF(K83=1,VLOOKUP(A82,[1]Plan1!$DA$106:$DC$226,3),E82)</f>
        <v>4405.95</v>
      </c>
      <c r="F83" s="127">
        <f t="shared" si="49"/>
        <v>42293</v>
      </c>
      <c r="G83" s="128">
        <f t="shared" si="36"/>
        <v>8.1988595278847942E-3</v>
      </c>
      <c r="H83" s="127">
        <f t="shared" si="50"/>
        <v>42324</v>
      </c>
      <c r="I83" s="127">
        <f t="shared" si="37"/>
        <v>42324</v>
      </c>
      <c r="J83" s="130">
        <f t="shared" si="51"/>
        <v>21</v>
      </c>
      <c r="K83" s="130">
        <f t="shared" si="38"/>
        <v>8</v>
      </c>
      <c r="L83" s="131">
        <f t="shared" si="39"/>
        <v>1.0031154799999999</v>
      </c>
      <c r="M83" s="132">
        <f t="shared" si="34"/>
        <v>1.0053995600000001</v>
      </c>
      <c r="N83" s="132">
        <f t="shared" si="31"/>
        <v>1.0076110569801673</v>
      </c>
      <c r="O83" s="131">
        <f t="shared" si="33"/>
        <v>1.0107502399999999</v>
      </c>
      <c r="P83" s="124">
        <f t="shared" si="40"/>
        <v>1010.75024</v>
      </c>
      <c r="Q83" s="133">
        <f t="shared" si="41"/>
        <v>0</v>
      </c>
      <c r="R83" s="134">
        <f t="shared" si="42"/>
        <v>0</v>
      </c>
      <c r="S83" s="124">
        <f t="shared" si="43"/>
        <v>0</v>
      </c>
      <c r="T83" s="134">
        <f t="shared" si="52"/>
        <v>7.4999999999999997E-2</v>
      </c>
      <c r="U83" s="133">
        <f t="shared" si="32"/>
        <v>49</v>
      </c>
      <c r="V83" s="133">
        <v>252</v>
      </c>
      <c r="W83" s="132">
        <f t="shared" si="44"/>
        <v>1.014161691</v>
      </c>
      <c r="X83" s="124">
        <f t="shared" si="45"/>
        <v>14.313931999999999</v>
      </c>
      <c r="Y83" s="136" t="s">
        <v>64</v>
      </c>
      <c r="Z83" s="127">
        <f t="shared" si="53"/>
        <v>42415</v>
      </c>
      <c r="AA83" s="6"/>
      <c r="AB83" s="155"/>
      <c r="AC83" s="156"/>
      <c r="AD83" s="157"/>
      <c r="AE83" s="158"/>
      <c r="AF83" s="160"/>
      <c r="AG83" s="160"/>
      <c r="AH83" s="159"/>
      <c r="AI83" s="157"/>
      <c r="AJ83" s="155"/>
      <c r="AK83" s="156"/>
      <c r="AM83" s="1"/>
      <c r="AN83" s="1"/>
      <c r="AO83" s="1"/>
      <c r="AP83" s="1"/>
      <c r="AQ83" s="1"/>
      <c r="AR83" s="28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8"/>
      <c r="BH83" s="1"/>
      <c r="BI83" s="1"/>
      <c r="BJ83" s="1"/>
      <c r="BK83" s="1"/>
      <c r="BL83" s="1"/>
      <c r="BM83" s="1"/>
      <c r="BN83" s="1"/>
      <c r="BO83" s="1"/>
      <c r="BP83" s="1"/>
      <c r="BQ83" s="6"/>
      <c r="BR83" s="20"/>
      <c r="BS83" s="20"/>
      <c r="BT83" s="30"/>
      <c r="BU83" s="20"/>
      <c r="BV83" s="21"/>
      <c r="BW83" s="20"/>
    </row>
    <row r="84" spans="1:75" x14ac:dyDescent="0.2">
      <c r="A84" s="137">
        <f t="shared" si="46"/>
        <v>42305</v>
      </c>
      <c r="B84" s="124">
        <f t="shared" si="35"/>
        <v>1025.7571660000001</v>
      </c>
      <c r="C84" s="124">
        <f t="shared" si="47"/>
        <v>1000</v>
      </c>
      <c r="D84" s="138">
        <f t="shared" si="48"/>
        <v>4370.12</v>
      </c>
      <c r="E84" s="126">
        <f>IF(K84=1,VLOOKUP(A83,[1]Plan1!$DA$106:$DC$226,3),E83)</f>
        <v>4405.95</v>
      </c>
      <c r="F84" s="127">
        <f t="shared" si="49"/>
        <v>42293</v>
      </c>
      <c r="G84" s="128">
        <f t="shared" si="36"/>
        <v>8.1988595278847942E-3</v>
      </c>
      <c r="H84" s="127">
        <f t="shared" si="50"/>
        <v>42324</v>
      </c>
      <c r="I84" s="127">
        <f t="shared" si="37"/>
        <v>42324</v>
      </c>
      <c r="J84" s="130">
        <f t="shared" si="51"/>
        <v>21</v>
      </c>
      <c r="K84" s="130">
        <f t="shared" si="38"/>
        <v>9</v>
      </c>
      <c r="L84" s="131">
        <f t="shared" si="39"/>
        <v>1.0035056</v>
      </c>
      <c r="M84" s="132">
        <f t="shared" si="34"/>
        <v>1.0053995600000001</v>
      </c>
      <c r="N84" s="132">
        <f t="shared" si="31"/>
        <v>1.0076110569801673</v>
      </c>
      <c r="O84" s="131">
        <f t="shared" si="33"/>
        <v>1.0111433299999999</v>
      </c>
      <c r="P84" s="124">
        <f t="shared" si="40"/>
        <v>1011.14333</v>
      </c>
      <c r="Q84" s="133">
        <f t="shared" si="41"/>
        <v>0</v>
      </c>
      <c r="R84" s="134">
        <f t="shared" si="42"/>
        <v>0</v>
      </c>
      <c r="S84" s="124">
        <f t="shared" si="43"/>
        <v>0</v>
      </c>
      <c r="T84" s="134">
        <f t="shared" si="52"/>
        <v>7.4999999999999997E-2</v>
      </c>
      <c r="U84" s="133">
        <f t="shared" si="32"/>
        <v>50</v>
      </c>
      <c r="V84" s="133">
        <v>252</v>
      </c>
      <c r="W84" s="132">
        <f t="shared" si="44"/>
        <v>1.0144527839999999</v>
      </c>
      <c r="X84" s="124">
        <f t="shared" si="45"/>
        <v>14.613835999999999</v>
      </c>
      <c r="Y84" s="136" t="s">
        <v>64</v>
      </c>
      <c r="Z84" s="127">
        <f t="shared" si="53"/>
        <v>42415</v>
      </c>
      <c r="AA84" s="6"/>
      <c r="AB84" s="155"/>
      <c r="AC84" s="156"/>
      <c r="AD84" s="157"/>
      <c r="AE84" s="158"/>
      <c r="AF84" s="160"/>
      <c r="AG84" s="160"/>
      <c r="AH84" s="159"/>
      <c r="AI84" s="157"/>
      <c r="AJ84" s="155"/>
      <c r="AK84" s="156"/>
      <c r="AM84" s="1"/>
      <c r="AN84" s="1"/>
      <c r="AO84" s="1"/>
      <c r="AP84" s="1"/>
      <c r="AQ84" s="1"/>
      <c r="AR84" s="28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8"/>
      <c r="BH84" s="1"/>
      <c r="BI84" s="1"/>
      <c r="BJ84" s="1"/>
      <c r="BK84" s="1"/>
      <c r="BL84" s="1"/>
      <c r="BM84" s="1"/>
      <c r="BN84" s="1"/>
      <c r="BO84" s="1"/>
      <c r="BP84" s="1"/>
      <c r="BQ84" s="6"/>
      <c r="BR84" s="20"/>
      <c r="BS84" s="20"/>
      <c r="BT84" s="30"/>
      <c r="BU84" s="20"/>
      <c r="BV84" s="21"/>
      <c r="BW84" s="20"/>
    </row>
    <row r="85" spans="1:75" x14ac:dyDescent="0.2">
      <c r="A85" s="137">
        <f t="shared" si="46"/>
        <v>42306</v>
      </c>
      <c r="B85" s="124">
        <f t="shared" si="35"/>
        <v>1026.4506140000001</v>
      </c>
      <c r="C85" s="124">
        <f t="shared" si="47"/>
        <v>1000</v>
      </c>
      <c r="D85" s="138">
        <f t="shared" si="48"/>
        <v>4370.12</v>
      </c>
      <c r="E85" s="126">
        <f>IF(K85=1,VLOOKUP(A84,[1]Plan1!$DA$106:$DC$226,3),E84)</f>
        <v>4405.95</v>
      </c>
      <c r="F85" s="127">
        <f t="shared" si="49"/>
        <v>42293</v>
      </c>
      <c r="G85" s="128">
        <f t="shared" si="36"/>
        <v>8.1988595278847942E-3</v>
      </c>
      <c r="H85" s="127">
        <f t="shared" si="50"/>
        <v>42324</v>
      </c>
      <c r="I85" s="127">
        <f t="shared" si="37"/>
        <v>42324</v>
      </c>
      <c r="J85" s="130">
        <f t="shared" si="51"/>
        <v>21</v>
      </c>
      <c r="K85" s="130">
        <f t="shared" si="38"/>
        <v>10</v>
      </c>
      <c r="L85" s="131">
        <f t="shared" si="39"/>
        <v>1.0038958600000001</v>
      </c>
      <c r="M85" s="132">
        <f t="shared" si="34"/>
        <v>1.0053995600000001</v>
      </c>
      <c r="N85" s="132">
        <f t="shared" si="31"/>
        <v>1.0076110569801673</v>
      </c>
      <c r="O85" s="131">
        <f t="shared" si="33"/>
        <v>1.0115365599999999</v>
      </c>
      <c r="P85" s="124">
        <f t="shared" si="40"/>
        <v>1011.53656</v>
      </c>
      <c r="Q85" s="133">
        <f t="shared" si="41"/>
        <v>0</v>
      </c>
      <c r="R85" s="134">
        <f t="shared" si="42"/>
        <v>0</v>
      </c>
      <c r="S85" s="124">
        <f t="shared" si="43"/>
        <v>0</v>
      </c>
      <c r="T85" s="134">
        <f t="shared" si="52"/>
        <v>7.4999999999999997E-2</v>
      </c>
      <c r="U85" s="133">
        <f t="shared" si="32"/>
        <v>51</v>
      </c>
      <c r="V85" s="133">
        <v>252</v>
      </c>
      <c r="W85" s="132">
        <f t="shared" si="44"/>
        <v>1.0147439599999999</v>
      </c>
      <c r="X85" s="124">
        <f t="shared" si="45"/>
        <v>14.914054</v>
      </c>
      <c r="Y85" s="136" t="s">
        <v>64</v>
      </c>
      <c r="Z85" s="127">
        <f t="shared" si="53"/>
        <v>42415</v>
      </c>
      <c r="AA85" s="6"/>
      <c r="AB85" s="155"/>
      <c r="AC85" s="156"/>
      <c r="AD85" s="157"/>
      <c r="AE85" s="158"/>
      <c r="AF85" s="160"/>
      <c r="AG85" s="160"/>
      <c r="AH85" s="159"/>
      <c r="AI85" s="157"/>
      <c r="AJ85" s="155"/>
      <c r="AK85" s="156"/>
      <c r="AM85" s="1"/>
      <c r="AN85" s="1"/>
      <c r="AO85" s="1"/>
      <c r="AP85" s="1"/>
      <c r="AQ85" s="1"/>
      <c r="AR85" s="28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8"/>
      <c r="BH85" s="1"/>
      <c r="BI85" s="1"/>
      <c r="BJ85" s="1"/>
      <c r="BK85" s="1"/>
      <c r="BL85" s="1"/>
      <c r="BM85" s="1"/>
      <c r="BN85" s="1"/>
      <c r="BO85" s="1"/>
      <c r="BP85" s="1"/>
      <c r="BQ85" s="6"/>
      <c r="BR85" s="20"/>
      <c r="BS85" s="20"/>
      <c r="BT85" s="30"/>
      <c r="BU85" s="20"/>
      <c r="BV85" s="21"/>
      <c r="BW85" s="20"/>
    </row>
    <row r="86" spans="1:75" x14ac:dyDescent="0.2">
      <c r="A86" s="137">
        <f t="shared" si="46"/>
        <v>42307</v>
      </c>
      <c r="B86" s="124">
        <f t="shared" si="35"/>
        <v>1027.1445590000001</v>
      </c>
      <c r="C86" s="124">
        <f t="shared" si="47"/>
        <v>1000</v>
      </c>
      <c r="D86" s="138">
        <f t="shared" si="48"/>
        <v>4370.12</v>
      </c>
      <c r="E86" s="126">
        <f>IF(K86=1,VLOOKUP(A85,[1]Plan1!$DA$106:$DC$226,3),E85)</f>
        <v>4405.95</v>
      </c>
      <c r="F86" s="127">
        <f t="shared" si="49"/>
        <v>42293</v>
      </c>
      <c r="G86" s="128">
        <f t="shared" si="36"/>
        <v>8.1988595278847942E-3</v>
      </c>
      <c r="H86" s="127">
        <f t="shared" si="50"/>
        <v>42324</v>
      </c>
      <c r="I86" s="127">
        <f t="shared" si="37"/>
        <v>42324</v>
      </c>
      <c r="J86" s="130">
        <f t="shared" si="51"/>
        <v>21</v>
      </c>
      <c r="K86" s="130">
        <f t="shared" si="38"/>
        <v>11</v>
      </c>
      <c r="L86" s="131">
        <f t="shared" si="39"/>
        <v>1.00428629</v>
      </c>
      <c r="M86" s="132">
        <f t="shared" si="34"/>
        <v>1.0053995600000001</v>
      </c>
      <c r="N86" s="132">
        <f t="shared" si="31"/>
        <v>1.0076110569801673</v>
      </c>
      <c r="O86" s="131">
        <f t="shared" si="33"/>
        <v>1.01192997</v>
      </c>
      <c r="P86" s="124">
        <f t="shared" si="40"/>
        <v>1011.92997</v>
      </c>
      <c r="Q86" s="133">
        <f t="shared" si="41"/>
        <v>0</v>
      </c>
      <c r="R86" s="134">
        <f t="shared" si="42"/>
        <v>0</v>
      </c>
      <c r="S86" s="124">
        <f t="shared" si="43"/>
        <v>0</v>
      </c>
      <c r="T86" s="134">
        <f t="shared" si="52"/>
        <v>7.4999999999999997E-2</v>
      </c>
      <c r="U86" s="133">
        <f t="shared" si="32"/>
        <v>52</v>
      </c>
      <c r="V86" s="133">
        <v>252</v>
      </c>
      <c r="W86" s="132">
        <f t="shared" si="44"/>
        <v>1.0150352199999999</v>
      </c>
      <c r="X86" s="124">
        <f t="shared" si="45"/>
        <v>15.214589</v>
      </c>
      <c r="Y86" s="136" t="s">
        <v>64</v>
      </c>
      <c r="Z86" s="127">
        <f t="shared" si="53"/>
        <v>42415</v>
      </c>
      <c r="AA86" s="6"/>
      <c r="AB86" s="155"/>
      <c r="AC86" s="156"/>
      <c r="AD86" s="157"/>
      <c r="AE86" s="158"/>
      <c r="AF86" s="160"/>
      <c r="AG86" s="160"/>
      <c r="AH86" s="159"/>
      <c r="AI86" s="157"/>
      <c r="AJ86" s="155"/>
      <c r="AK86" s="156"/>
      <c r="AM86" s="1"/>
      <c r="AN86" s="1"/>
      <c r="AO86" s="1"/>
      <c r="AP86" s="1"/>
      <c r="AQ86" s="1"/>
      <c r="AR86" s="28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8"/>
      <c r="BH86" s="1"/>
      <c r="BI86" s="1"/>
      <c r="BJ86" s="1"/>
      <c r="BK86" s="1"/>
      <c r="BL86" s="1"/>
      <c r="BM86" s="1"/>
      <c r="BN86" s="1"/>
      <c r="BO86" s="1"/>
      <c r="BP86" s="1"/>
      <c r="BQ86" s="6"/>
      <c r="BR86" s="20"/>
      <c r="BS86" s="20"/>
      <c r="BT86" s="30"/>
      <c r="BU86" s="20"/>
      <c r="BV86" s="21"/>
      <c r="BW86" s="20"/>
    </row>
    <row r="87" spans="1:75" x14ac:dyDescent="0.2">
      <c r="A87" s="137">
        <f t="shared" si="46"/>
        <v>42308</v>
      </c>
      <c r="B87" s="124">
        <f t="shared" si="35"/>
        <v>1027.8389500000001</v>
      </c>
      <c r="C87" s="124">
        <f t="shared" si="47"/>
        <v>1000</v>
      </c>
      <c r="D87" s="138">
        <f t="shared" si="48"/>
        <v>4370.12</v>
      </c>
      <c r="E87" s="126">
        <f>IF(K87=1,VLOOKUP(A86,[1]Plan1!$DA$106:$DC$226,3),E86)</f>
        <v>4405.95</v>
      </c>
      <c r="F87" s="127">
        <f t="shared" si="49"/>
        <v>42293</v>
      </c>
      <c r="G87" s="128">
        <f t="shared" si="36"/>
        <v>8.1988595278847942E-3</v>
      </c>
      <c r="H87" s="127">
        <f t="shared" si="50"/>
        <v>42324</v>
      </c>
      <c r="I87" s="127">
        <f t="shared" si="37"/>
        <v>42324</v>
      </c>
      <c r="J87" s="130">
        <f t="shared" si="51"/>
        <v>21</v>
      </c>
      <c r="K87" s="130">
        <f t="shared" si="38"/>
        <v>12</v>
      </c>
      <c r="L87" s="131">
        <f t="shared" si="39"/>
        <v>1.00467686</v>
      </c>
      <c r="M87" s="132">
        <f t="shared" si="34"/>
        <v>1.0053995600000001</v>
      </c>
      <c r="N87" s="132">
        <f t="shared" si="31"/>
        <v>1.0076110569801673</v>
      </c>
      <c r="O87" s="131">
        <f t="shared" si="33"/>
        <v>1.0123235100000001</v>
      </c>
      <c r="P87" s="124">
        <f t="shared" si="40"/>
        <v>1012.3235100000001</v>
      </c>
      <c r="Q87" s="133">
        <f t="shared" si="41"/>
        <v>0</v>
      </c>
      <c r="R87" s="134">
        <f t="shared" si="42"/>
        <v>0</v>
      </c>
      <c r="S87" s="124">
        <f t="shared" si="43"/>
        <v>0</v>
      </c>
      <c r="T87" s="134">
        <f t="shared" si="52"/>
        <v>7.4999999999999997E-2</v>
      </c>
      <c r="U87" s="133">
        <f t="shared" si="32"/>
        <v>53</v>
      </c>
      <c r="V87" s="133">
        <v>252</v>
      </c>
      <c r="W87" s="132">
        <f t="shared" si="44"/>
        <v>1.0153265629999999</v>
      </c>
      <c r="X87" s="124">
        <f t="shared" si="45"/>
        <v>15.51544</v>
      </c>
      <c r="Y87" s="136" t="s">
        <v>64</v>
      </c>
      <c r="Z87" s="127">
        <f t="shared" si="53"/>
        <v>42415</v>
      </c>
      <c r="AA87" s="6"/>
      <c r="AB87" s="155"/>
      <c r="AC87" s="156"/>
      <c r="AD87" s="157"/>
      <c r="AE87" s="158"/>
      <c r="AF87" s="160"/>
      <c r="AG87" s="160"/>
      <c r="AH87" s="159"/>
      <c r="AI87" s="157"/>
      <c r="AJ87" s="155"/>
      <c r="AK87" s="156"/>
      <c r="AM87" s="1"/>
      <c r="AN87" s="1"/>
      <c r="AO87" s="1"/>
      <c r="AP87" s="1"/>
      <c r="AQ87" s="1"/>
      <c r="AR87" s="28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8"/>
      <c r="BH87" s="1"/>
      <c r="BI87" s="1"/>
      <c r="BJ87" s="1"/>
      <c r="BK87" s="1"/>
      <c r="BL87" s="1"/>
      <c r="BM87" s="1"/>
      <c r="BN87" s="1"/>
      <c r="BO87" s="1"/>
      <c r="BP87" s="1"/>
      <c r="BQ87" s="6"/>
      <c r="BR87" s="20"/>
      <c r="BS87" s="20"/>
      <c r="BT87" s="30"/>
      <c r="BU87" s="20"/>
      <c r="BV87" s="21"/>
      <c r="BW87" s="20"/>
    </row>
    <row r="88" spans="1:75" x14ac:dyDescent="0.2">
      <c r="A88" s="137">
        <f t="shared" si="46"/>
        <v>42309</v>
      </c>
      <c r="B88" s="124">
        <f t="shared" si="35"/>
        <v>1027.8389500000001</v>
      </c>
      <c r="C88" s="124">
        <f t="shared" si="47"/>
        <v>1000</v>
      </c>
      <c r="D88" s="138">
        <f t="shared" si="48"/>
        <v>4370.12</v>
      </c>
      <c r="E88" s="126">
        <f>IF(K88=1,VLOOKUP(A87,[1]Plan1!$DA$106:$DC$226,3),E87)</f>
        <v>4405.95</v>
      </c>
      <c r="F88" s="127">
        <f t="shared" si="49"/>
        <v>42293</v>
      </c>
      <c r="G88" s="128">
        <f t="shared" si="36"/>
        <v>8.1988595278847942E-3</v>
      </c>
      <c r="H88" s="127">
        <f t="shared" si="50"/>
        <v>42324</v>
      </c>
      <c r="I88" s="127">
        <f t="shared" si="37"/>
        <v>42324</v>
      </c>
      <c r="J88" s="130">
        <f t="shared" si="51"/>
        <v>21</v>
      </c>
      <c r="K88" s="130">
        <f t="shared" si="38"/>
        <v>12</v>
      </c>
      <c r="L88" s="131">
        <f t="shared" si="39"/>
        <v>1.00467686</v>
      </c>
      <c r="M88" s="132">
        <f t="shared" si="34"/>
        <v>1.0053995600000001</v>
      </c>
      <c r="N88" s="132">
        <f t="shared" si="31"/>
        <v>1.0076110569801673</v>
      </c>
      <c r="O88" s="131">
        <f t="shared" si="33"/>
        <v>1.0123235100000001</v>
      </c>
      <c r="P88" s="124">
        <f t="shared" si="40"/>
        <v>1012.3235100000001</v>
      </c>
      <c r="Q88" s="133">
        <f t="shared" si="41"/>
        <v>0</v>
      </c>
      <c r="R88" s="134">
        <f t="shared" si="42"/>
        <v>0</v>
      </c>
      <c r="S88" s="124">
        <f t="shared" si="43"/>
        <v>0</v>
      </c>
      <c r="T88" s="134">
        <f t="shared" si="52"/>
        <v>7.4999999999999997E-2</v>
      </c>
      <c r="U88" s="133">
        <f t="shared" si="32"/>
        <v>53</v>
      </c>
      <c r="V88" s="133">
        <v>252</v>
      </c>
      <c r="W88" s="132">
        <f t="shared" si="44"/>
        <v>1.0153265629999999</v>
      </c>
      <c r="X88" s="124">
        <f t="shared" si="45"/>
        <v>15.51544</v>
      </c>
      <c r="Y88" s="136" t="s">
        <v>64</v>
      </c>
      <c r="Z88" s="127">
        <f t="shared" si="53"/>
        <v>42415</v>
      </c>
      <c r="AA88" s="6"/>
      <c r="AB88" s="155"/>
      <c r="AC88" s="156"/>
      <c r="AD88" s="157"/>
      <c r="AE88" s="158"/>
      <c r="AF88" s="160"/>
      <c r="AG88" s="160"/>
      <c r="AH88" s="159"/>
      <c r="AI88" s="157"/>
      <c r="AJ88" s="155"/>
      <c r="AK88" s="156"/>
      <c r="AM88" s="1"/>
      <c r="AN88" s="1"/>
      <c r="AO88" s="1"/>
      <c r="AP88" s="1"/>
      <c r="AQ88" s="1"/>
      <c r="AR88" s="28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8"/>
      <c r="BH88" s="1"/>
      <c r="BI88" s="1"/>
      <c r="BJ88" s="1"/>
      <c r="BK88" s="1"/>
      <c r="BL88" s="1"/>
      <c r="BM88" s="1"/>
      <c r="BN88" s="1"/>
      <c r="BO88" s="1"/>
      <c r="BP88" s="1"/>
      <c r="BQ88" s="6"/>
      <c r="BR88" s="20"/>
      <c r="BS88" s="20"/>
      <c r="BT88" s="30"/>
      <c r="BU88" s="20"/>
      <c r="BV88" s="21"/>
      <c r="BW88" s="20"/>
    </row>
    <row r="89" spans="1:75" x14ac:dyDescent="0.2">
      <c r="A89" s="137">
        <f t="shared" si="46"/>
        <v>42310</v>
      </c>
      <c r="B89" s="124">
        <f t="shared" si="35"/>
        <v>1027.8389500000001</v>
      </c>
      <c r="C89" s="124">
        <f t="shared" si="47"/>
        <v>1000</v>
      </c>
      <c r="D89" s="138">
        <f t="shared" si="48"/>
        <v>4370.12</v>
      </c>
      <c r="E89" s="126">
        <f>IF(K89=1,VLOOKUP(A88,[1]Plan1!$DA$106:$DC$226,3),E88)</f>
        <v>4405.95</v>
      </c>
      <c r="F89" s="127">
        <f t="shared" si="49"/>
        <v>42293</v>
      </c>
      <c r="G89" s="128">
        <f t="shared" si="36"/>
        <v>8.1988595278847942E-3</v>
      </c>
      <c r="H89" s="127">
        <f t="shared" si="50"/>
        <v>42324</v>
      </c>
      <c r="I89" s="127">
        <f t="shared" si="37"/>
        <v>42324</v>
      </c>
      <c r="J89" s="130">
        <f t="shared" si="51"/>
        <v>21</v>
      </c>
      <c r="K89" s="130">
        <f t="shared" si="38"/>
        <v>12</v>
      </c>
      <c r="L89" s="131">
        <f t="shared" si="39"/>
        <v>1.00467686</v>
      </c>
      <c r="M89" s="132">
        <f t="shared" si="34"/>
        <v>1.0053995600000001</v>
      </c>
      <c r="N89" s="132">
        <f t="shared" si="31"/>
        <v>1.0076110569801673</v>
      </c>
      <c r="O89" s="131">
        <f t="shared" si="33"/>
        <v>1.0123235100000001</v>
      </c>
      <c r="P89" s="124">
        <f t="shared" si="40"/>
        <v>1012.3235100000001</v>
      </c>
      <c r="Q89" s="133">
        <f t="shared" si="41"/>
        <v>0</v>
      </c>
      <c r="R89" s="134">
        <f t="shared" si="42"/>
        <v>0</v>
      </c>
      <c r="S89" s="124">
        <f t="shared" si="43"/>
        <v>0</v>
      </c>
      <c r="T89" s="134">
        <f t="shared" si="52"/>
        <v>7.4999999999999997E-2</v>
      </c>
      <c r="U89" s="133">
        <f t="shared" si="32"/>
        <v>53</v>
      </c>
      <c r="V89" s="133">
        <v>252</v>
      </c>
      <c r="W89" s="132">
        <f t="shared" si="44"/>
        <v>1.0153265629999999</v>
      </c>
      <c r="X89" s="124">
        <f t="shared" si="45"/>
        <v>15.51544</v>
      </c>
      <c r="Y89" s="136" t="s">
        <v>64</v>
      </c>
      <c r="Z89" s="127">
        <f t="shared" si="53"/>
        <v>42415</v>
      </c>
      <c r="AA89" s="6"/>
      <c r="AB89" s="155"/>
      <c r="AC89" s="156"/>
      <c r="AD89" s="157"/>
      <c r="AE89" s="158"/>
      <c r="AF89" s="160"/>
      <c r="AG89" s="160"/>
      <c r="AH89" s="159"/>
      <c r="AI89" s="157"/>
      <c r="AJ89" s="155"/>
      <c r="AK89" s="156"/>
      <c r="AM89" s="1"/>
      <c r="AN89" s="1"/>
      <c r="AO89" s="1"/>
      <c r="AP89" s="1"/>
      <c r="AQ89" s="1"/>
      <c r="AR89" s="28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8"/>
      <c r="BH89" s="1"/>
      <c r="BI89" s="1"/>
      <c r="BJ89" s="1"/>
      <c r="BK89" s="1"/>
      <c r="BL89" s="1"/>
      <c r="BM89" s="1"/>
      <c r="BN89" s="1"/>
      <c r="BO89" s="1"/>
      <c r="BP89" s="1"/>
      <c r="BQ89" s="6"/>
      <c r="BR89" s="20"/>
      <c r="BS89" s="20"/>
      <c r="BT89" s="30"/>
      <c r="BU89" s="20"/>
      <c r="BV89" s="21"/>
      <c r="BW89" s="33"/>
    </row>
    <row r="90" spans="1:75" x14ac:dyDescent="0.2">
      <c r="A90" s="137">
        <f t="shared" si="46"/>
        <v>42311</v>
      </c>
      <c r="B90" s="124">
        <f t="shared" si="35"/>
        <v>1027.8389500000001</v>
      </c>
      <c r="C90" s="124">
        <f t="shared" si="47"/>
        <v>1000</v>
      </c>
      <c r="D90" s="138">
        <f t="shared" si="48"/>
        <v>4370.12</v>
      </c>
      <c r="E90" s="126">
        <f>IF(K90=1,VLOOKUP(A89,[1]Plan1!$DA$106:$DC$226,3),E89)</f>
        <v>4405.95</v>
      </c>
      <c r="F90" s="127">
        <f t="shared" si="49"/>
        <v>42293</v>
      </c>
      <c r="G90" s="128">
        <f t="shared" si="36"/>
        <v>8.1988595278847942E-3</v>
      </c>
      <c r="H90" s="127">
        <f t="shared" si="50"/>
        <v>42324</v>
      </c>
      <c r="I90" s="127">
        <f t="shared" si="37"/>
        <v>42324</v>
      </c>
      <c r="J90" s="130">
        <f t="shared" si="51"/>
        <v>21</v>
      </c>
      <c r="K90" s="130">
        <f t="shared" si="38"/>
        <v>12</v>
      </c>
      <c r="L90" s="131">
        <f t="shared" si="39"/>
        <v>1.00467686</v>
      </c>
      <c r="M90" s="132">
        <f t="shared" si="34"/>
        <v>1.0053995600000001</v>
      </c>
      <c r="N90" s="132">
        <f t="shared" si="31"/>
        <v>1.0076110569801673</v>
      </c>
      <c r="O90" s="131">
        <f t="shared" si="33"/>
        <v>1.0123235100000001</v>
      </c>
      <c r="P90" s="124">
        <f t="shared" si="40"/>
        <v>1012.3235100000001</v>
      </c>
      <c r="Q90" s="133">
        <f t="shared" si="41"/>
        <v>0</v>
      </c>
      <c r="R90" s="134">
        <f t="shared" si="42"/>
        <v>0</v>
      </c>
      <c r="S90" s="124">
        <f t="shared" si="43"/>
        <v>0</v>
      </c>
      <c r="T90" s="134">
        <f t="shared" si="52"/>
        <v>7.4999999999999997E-2</v>
      </c>
      <c r="U90" s="133">
        <f t="shared" si="32"/>
        <v>53</v>
      </c>
      <c r="V90" s="133">
        <v>252</v>
      </c>
      <c r="W90" s="132">
        <f t="shared" si="44"/>
        <v>1.0153265629999999</v>
      </c>
      <c r="X90" s="124">
        <f t="shared" si="45"/>
        <v>15.51544</v>
      </c>
      <c r="Y90" s="136" t="s">
        <v>64</v>
      </c>
      <c r="Z90" s="127">
        <f t="shared" si="53"/>
        <v>42415</v>
      </c>
      <c r="AA90" s="6"/>
      <c r="AB90" s="155"/>
      <c r="AC90" s="156"/>
      <c r="AD90" s="157"/>
      <c r="AE90" s="158"/>
      <c r="AF90" s="160"/>
      <c r="AG90" s="160"/>
      <c r="AH90" s="159"/>
      <c r="AI90" s="157"/>
      <c r="AJ90" s="155"/>
      <c r="AK90" s="156"/>
      <c r="AM90" s="1"/>
      <c r="AN90" s="1"/>
      <c r="AO90" s="1"/>
      <c r="AP90" s="1"/>
      <c r="AQ90" s="1"/>
      <c r="AR90" s="28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8"/>
      <c r="BH90" s="1"/>
      <c r="BI90" s="1"/>
      <c r="BJ90" s="1"/>
      <c r="BK90" s="1"/>
      <c r="BL90" s="1"/>
      <c r="BM90" s="1"/>
      <c r="BN90" s="1"/>
      <c r="BO90" s="1"/>
      <c r="BP90" s="1"/>
      <c r="BQ90" s="6"/>
      <c r="BR90" s="20"/>
      <c r="BS90" s="20"/>
      <c r="BT90" s="30"/>
      <c r="BU90" s="20"/>
      <c r="BV90" s="21"/>
      <c r="BW90" s="20"/>
    </row>
    <row r="91" spans="1:75" x14ac:dyDescent="0.2">
      <c r="A91" s="137">
        <f t="shared" si="46"/>
        <v>42312</v>
      </c>
      <c r="B91" s="124">
        <f t="shared" si="35"/>
        <v>1028.533807</v>
      </c>
      <c r="C91" s="124">
        <f t="shared" si="47"/>
        <v>1000</v>
      </c>
      <c r="D91" s="138">
        <f t="shared" si="48"/>
        <v>4370.12</v>
      </c>
      <c r="E91" s="126">
        <f>IF(K91=1,VLOOKUP(A90,[1]Plan1!$DA$106:$DC$226,3),E90)</f>
        <v>4405.95</v>
      </c>
      <c r="F91" s="127">
        <f t="shared" si="49"/>
        <v>42293</v>
      </c>
      <c r="G91" s="128">
        <f t="shared" si="36"/>
        <v>8.1988595278847942E-3</v>
      </c>
      <c r="H91" s="127">
        <f t="shared" si="50"/>
        <v>42324</v>
      </c>
      <c r="I91" s="127">
        <f t="shared" si="37"/>
        <v>42324</v>
      </c>
      <c r="J91" s="130">
        <f t="shared" si="51"/>
        <v>21</v>
      </c>
      <c r="K91" s="130">
        <f t="shared" si="38"/>
        <v>13</v>
      </c>
      <c r="L91" s="131">
        <f t="shared" si="39"/>
        <v>1.00506758</v>
      </c>
      <c r="M91" s="132">
        <f t="shared" si="34"/>
        <v>1.0053995600000001</v>
      </c>
      <c r="N91" s="132">
        <f t="shared" si="31"/>
        <v>1.0076110569801673</v>
      </c>
      <c r="O91" s="131">
        <f t="shared" si="33"/>
        <v>1.0127172</v>
      </c>
      <c r="P91" s="124">
        <f t="shared" si="40"/>
        <v>1012.7172</v>
      </c>
      <c r="Q91" s="133">
        <f t="shared" si="41"/>
        <v>0</v>
      </c>
      <c r="R91" s="134">
        <f t="shared" si="42"/>
        <v>0</v>
      </c>
      <c r="S91" s="124">
        <f t="shared" si="43"/>
        <v>0</v>
      </c>
      <c r="T91" s="134">
        <f t="shared" si="52"/>
        <v>7.4999999999999997E-2</v>
      </c>
      <c r="U91" s="133">
        <f t="shared" si="32"/>
        <v>54</v>
      </c>
      <c r="V91" s="133">
        <v>252</v>
      </c>
      <c r="W91" s="132">
        <f t="shared" si="44"/>
        <v>1.01561799</v>
      </c>
      <c r="X91" s="124">
        <f t="shared" si="45"/>
        <v>15.816606999999999</v>
      </c>
      <c r="Y91" s="136" t="s">
        <v>64</v>
      </c>
      <c r="Z91" s="127">
        <f t="shared" si="53"/>
        <v>42415</v>
      </c>
      <c r="AA91" s="6"/>
      <c r="AB91" s="155"/>
      <c r="AC91" s="156"/>
      <c r="AD91" s="157"/>
      <c r="AE91" s="158"/>
      <c r="AF91" s="160"/>
      <c r="AG91" s="160"/>
      <c r="AH91" s="159"/>
      <c r="AI91" s="157"/>
      <c r="AJ91" s="155"/>
      <c r="AK91" s="156"/>
      <c r="AM91" s="1"/>
      <c r="AN91" s="1"/>
      <c r="AO91" s="1"/>
      <c r="AP91" s="1"/>
      <c r="AQ91" s="1"/>
      <c r="AR91" s="28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8"/>
      <c r="BH91" s="1"/>
      <c r="BI91" s="1"/>
      <c r="BJ91" s="1"/>
      <c r="BK91" s="1"/>
      <c r="BL91" s="1"/>
      <c r="BM91" s="1"/>
      <c r="BN91" s="1"/>
      <c r="BO91" s="1"/>
      <c r="BP91" s="1"/>
      <c r="BQ91" s="6"/>
      <c r="BR91" s="20"/>
      <c r="BS91" s="20"/>
      <c r="BT91" s="30"/>
      <c r="BU91" s="20"/>
      <c r="BV91" s="21"/>
      <c r="BW91" s="20"/>
    </row>
    <row r="92" spans="1:75" x14ac:dyDescent="0.2">
      <c r="A92" s="137">
        <f t="shared" si="46"/>
        <v>42313</v>
      </c>
      <c r="B92" s="124">
        <f t="shared" si="35"/>
        <v>1029.229151</v>
      </c>
      <c r="C92" s="124">
        <f t="shared" si="47"/>
        <v>1000</v>
      </c>
      <c r="D92" s="138">
        <f t="shared" si="48"/>
        <v>4370.12</v>
      </c>
      <c r="E92" s="126">
        <f>IF(K92=1,VLOOKUP(A91,[1]Plan1!$DA$106:$DC$226,3),E91)</f>
        <v>4405.95</v>
      </c>
      <c r="F92" s="127">
        <f t="shared" si="49"/>
        <v>42293</v>
      </c>
      <c r="G92" s="128">
        <f t="shared" si="36"/>
        <v>8.1988595278847942E-3</v>
      </c>
      <c r="H92" s="127">
        <f t="shared" si="50"/>
        <v>42324</v>
      </c>
      <c r="I92" s="127">
        <f t="shared" si="37"/>
        <v>42324</v>
      </c>
      <c r="J92" s="130">
        <f t="shared" si="51"/>
        <v>21</v>
      </c>
      <c r="K92" s="130">
        <f t="shared" si="38"/>
        <v>14</v>
      </c>
      <c r="L92" s="131">
        <f t="shared" si="39"/>
        <v>1.0054584600000001</v>
      </c>
      <c r="M92" s="132">
        <f t="shared" si="34"/>
        <v>1.0053995600000001</v>
      </c>
      <c r="N92" s="132">
        <f t="shared" si="31"/>
        <v>1.0076110569801673</v>
      </c>
      <c r="O92" s="131">
        <f t="shared" si="33"/>
        <v>1.01311106</v>
      </c>
      <c r="P92" s="124">
        <f t="shared" si="40"/>
        <v>1013.11106</v>
      </c>
      <c r="Q92" s="133">
        <f t="shared" si="41"/>
        <v>0</v>
      </c>
      <c r="R92" s="134">
        <f t="shared" si="42"/>
        <v>0</v>
      </c>
      <c r="S92" s="124">
        <f t="shared" si="43"/>
        <v>0</v>
      </c>
      <c r="T92" s="134">
        <f t="shared" si="52"/>
        <v>7.4999999999999997E-2</v>
      </c>
      <c r="U92" s="133">
        <f t="shared" si="32"/>
        <v>55</v>
      </c>
      <c r="V92" s="133">
        <v>252</v>
      </c>
      <c r="W92" s="132">
        <f t="shared" si="44"/>
        <v>1.0159095010000001</v>
      </c>
      <c r="X92" s="124">
        <f t="shared" si="45"/>
        <v>16.118091</v>
      </c>
      <c r="Y92" s="136" t="s">
        <v>64</v>
      </c>
      <c r="Z92" s="127">
        <f t="shared" si="53"/>
        <v>42415</v>
      </c>
      <c r="AA92" s="6"/>
      <c r="AB92" s="155"/>
      <c r="AC92" s="156"/>
      <c r="AD92" s="157"/>
      <c r="AE92" s="158"/>
      <c r="AF92" s="160"/>
      <c r="AG92" s="160"/>
      <c r="AH92" s="159"/>
      <c r="AI92" s="157"/>
      <c r="AJ92" s="155"/>
      <c r="AK92" s="156"/>
      <c r="AM92" s="1"/>
      <c r="AN92" s="1"/>
      <c r="AO92" s="1"/>
      <c r="AP92" s="1"/>
      <c r="AQ92" s="1"/>
      <c r="AR92" s="28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8"/>
      <c r="BH92" s="1"/>
      <c r="BI92" s="1"/>
      <c r="BJ92" s="1"/>
      <c r="BK92" s="1"/>
      <c r="BL92" s="1"/>
      <c r="BM92" s="1"/>
      <c r="BN92" s="1"/>
      <c r="BO92" s="1"/>
      <c r="BP92" s="1"/>
      <c r="BQ92" s="6"/>
      <c r="BR92" s="20"/>
      <c r="BS92" s="20"/>
      <c r="BT92" s="30"/>
      <c r="BU92" s="20"/>
      <c r="BV92" s="21"/>
      <c r="BW92" s="20"/>
    </row>
    <row r="93" spans="1:75" x14ac:dyDescent="0.2">
      <c r="A93" s="137">
        <f t="shared" si="46"/>
        <v>42314</v>
      </c>
      <c r="B93" s="124">
        <f t="shared" si="35"/>
        <v>1029.924951</v>
      </c>
      <c r="C93" s="124">
        <f t="shared" si="47"/>
        <v>1000</v>
      </c>
      <c r="D93" s="138">
        <f t="shared" si="48"/>
        <v>4370.12</v>
      </c>
      <c r="E93" s="126">
        <f>IF(K93=1,VLOOKUP(A92,[1]Plan1!$DA$106:$DC$226,3),E92)</f>
        <v>4405.95</v>
      </c>
      <c r="F93" s="127">
        <f t="shared" si="49"/>
        <v>42293</v>
      </c>
      <c r="G93" s="128">
        <f t="shared" si="36"/>
        <v>8.1988595278847942E-3</v>
      </c>
      <c r="H93" s="127">
        <f t="shared" si="50"/>
        <v>42324</v>
      </c>
      <c r="I93" s="127">
        <f t="shared" si="37"/>
        <v>42324</v>
      </c>
      <c r="J93" s="130">
        <f t="shared" si="51"/>
        <v>21</v>
      </c>
      <c r="K93" s="130">
        <f t="shared" si="38"/>
        <v>15</v>
      </c>
      <c r="L93" s="131">
        <f t="shared" si="39"/>
        <v>1.0058494899999999</v>
      </c>
      <c r="M93" s="132">
        <f t="shared" si="34"/>
        <v>1.0053995600000001</v>
      </c>
      <c r="N93" s="132">
        <f t="shared" si="31"/>
        <v>1.0076110569801673</v>
      </c>
      <c r="O93" s="131">
        <f t="shared" si="33"/>
        <v>1.01350506</v>
      </c>
      <c r="P93" s="124">
        <f t="shared" si="40"/>
        <v>1013.50506</v>
      </c>
      <c r="Q93" s="133">
        <f t="shared" si="41"/>
        <v>0</v>
      </c>
      <c r="R93" s="134">
        <f t="shared" si="42"/>
        <v>0</v>
      </c>
      <c r="S93" s="124">
        <f t="shared" si="43"/>
        <v>0</v>
      </c>
      <c r="T93" s="134">
        <f t="shared" si="52"/>
        <v>7.4999999999999997E-2</v>
      </c>
      <c r="U93" s="133">
        <f t="shared" si="32"/>
        <v>56</v>
      </c>
      <c r="V93" s="133">
        <v>252</v>
      </c>
      <c r="W93" s="132">
        <f t="shared" si="44"/>
        <v>1.016201095</v>
      </c>
      <c r="X93" s="124">
        <f t="shared" si="45"/>
        <v>16.419891</v>
      </c>
      <c r="Y93" s="136" t="s">
        <v>64</v>
      </c>
      <c r="Z93" s="127">
        <f t="shared" si="53"/>
        <v>42415</v>
      </c>
      <c r="AA93" s="6"/>
      <c r="AB93" s="155"/>
      <c r="AC93" s="156"/>
      <c r="AD93" s="157"/>
      <c r="AE93" s="158"/>
      <c r="AF93" s="160"/>
      <c r="AG93" s="160"/>
      <c r="AH93" s="159"/>
      <c r="AI93" s="157"/>
      <c r="AJ93" s="155"/>
      <c r="AK93" s="156"/>
      <c r="AM93" s="1"/>
      <c r="AN93" s="1"/>
      <c r="AO93" s="1"/>
      <c r="AP93" s="1"/>
      <c r="AQ93" s="1"/>
      <c r="AR93" s="28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8"/>
      <c r="BH93" s="1"/>
      <c r="BI93" s="1"/>
      <c r="BJ93" s="1"/>
      <c r="BK93" s="1"/>
      <c r="BL93" s="1"/>
      <c r="BM93" s="1"/>
      <c r="BN93" s="1"/>
      <c r="BO93" s="1"/>
      <c r="BP93" s="1"/>
      <c r="BQ93" s="6"/>
      <c r="BR93" s="20"/>
      <c r="BS93" s="20"/>
      <c r="BT93" s="30"/>
      <c r="BU93" s="20"/>
      <c r="BV93" s="21"/>
      <c r="BW93" s="20"/>
    </row>
    <row r="94" spans="1:75" x14ac:dyDescent="0.2">
      <c r="A94" s="137">
        <f t="shared" si="46"/>
        <v>42315</v>
      </c>
      <c r="B94" s="124">
        <f t="shared" si="35"/>
        <v>1030.62123</v>
      </c>
      <c r="C94" s="124">
        <f t="shared" si="47"/>
        <v>1000</v>
      </c>
      <c r="D94" s="138">
        <f t="shared" si="48"/>
        <v>4370.12</v>
      </c>
      <c r="E94" s="126">
        <f>IF(K94=1,VLOOKUP(A93,[1]Plan1!$DA$106:$DC$226,3),E93)</f>
        <v>4405.95</v>
      </c>
      <c r="F94" s="127">
        <f t="shared" si="49"/>
        <v>42293</v>
      </c>
      <c r="G94" s="128">
        <f t="shared" si="36"/>
        <v>8.1988595278847942E-3</v>
      </c>
      <c r="H94" s="127">
        <f t="shared" si="50"/>
        <v>42324</v>
      </c>
      <c r="I94" s="127">
        <f t="shared" si="37"/>
        <v>42324</v>
      </c>
      <c r="J94" s="130">
        <f t="shared" si="51"/>
        <v>21</v>
      </c>
      <c r="K94" s="130">
        <f t="shared" si="38"/>
        <v>16</v>
      </c>
      <c r="L94" s="131">
        <f t="shared" si="39"/>
        <v>1.0062406699999999</v>
      </c>
      <c r="M94" s="132">
        <f t="shared" si="34"/>
        <v>1.0053995600000001</v>
      </c>
      <c r="N94" s="132">
        <f t="shared" si="31"/>
        <v>1.0076110569801673</v>
      </c>
      <c r="O94" s="131">
        <f t="shared" si="33"/>
        <v>1.0138992200000001</v>
      </c>
      <c r="P94" s="124">
        <f t="shared" si="40"/>
        <v>1013.89922</v>
      </c>
      <c r="Q94" s="133">
        <f t="shared" si="41"/>
        <v>0</v>
      </c>
      <c r="R94" s="134">
        <f t="shared" si="42"/>
        <v>0</v>
      </c>
      <c r="S94" s="124">
        <f t="shared" si="43"/>
        <v>0</v>
      </c>
      <c r="T94" s="134">
        <f t="shared" si="52"/>
        <v>7.4999999999999997E-2</v>
      </c>
      <c r="U94" s="133">
        <f t="shared" si="32"/>
        <v>57</v>
      </c>
      <c r="V94" s="133">
        <v>252</v>
      </c>
      <c r="W94" s="132">
        <f t="shared" si="44"/>
        <v>1.016492774</v>
      </c>
      <c r="X94" s="124">
        <f t="shared" si="45"/>
        <v>16.722010000000001</v>
      </c>
      <c r="Y94" s="136" t="s">
        <v>64</v>
      </c>
      <c r="Z94" s="127">
        <f t="shared" si="53"/>
        <v>42415</v>
      </c>
      <c r="AA94" s="6"/>
      <c r="AB94" s="155"/>
      <c r="AC94" s="156"/>
      <c r="AD94" s="157"/>
      <c r="AE94" s="158"/>
      <c r="AF94" s="160"/>
      <c r="AG94" s="160"/>
      <c r="AH94" s="159"/>
      <c r="AI94" s="157"/>
      <c r="AJ94" s="155"/>
      <c r="AK94" s="156"/>
      <c r="AM94" s="1"/>
      <c r="AN94" s="1"/>
      <c r="AO94" s="1"/>
      <c r="AP94" s="1"/>
      <c r="AQ94" s="1"/>
      <c r="AR94" s="28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8"/>
      <c r="BH94" s="1"/>
      <c r="BI94" s="1"/>
      <c r="BJ94" s="1"/>
      <c r="BK94" s="1"/>
      <c r="BL94" s="1"/>
      <c r="BM94" s="1"/>
      <c r="BN94" s="1"/>
      <c r="BO94" s="1"/>
      <c r="BP94" s="1"/>
      <c r="BQ94" s="6"/>
      <c r="BR94" s="20"/>
      <c r="BS94" s="20"/>
      <c r="BT94" s="30"/>
      <c r="BU94" s="20"/>
      <c r="BV94" s="21"/>
      <c r="BW94" s="20"/>
    </row>
    <row r="95" spans="1:75" x14ac:dyDescent="0.2">
      <c r="A95" s="137">
        <f t="shared" si="46"/>
        <v>42316</v>
      </c>
      <c r="B95" s="124">
        <f t="shared" si="35"/>
        <v>1030.62123</v>
      </c>
      <c r="C95" s="124">
        <f t="shared" si="47"/>
        <v>1000</v>
      </c>
      <c r="D95" s="138">
        <f t="shared" si="48"/>
        <v>4370.12</v>
      </c>
      <c r="E95" s="126">
        <f>IF(K95=1,VLOOKUP(A94,[1]Plan1!$DA$106:$DC$226,3),E94)</f>
        <v>4405.95</v>
      </c>
      <c r="F95" s="127">
        <f t="shared" si="49"/>
        <v>42293</v>
      </c>
      <c r="G95" s="128">
        <f t="shared" si="36"/>
        <v>8.1988595278847942E-3</v>
      </c>
      <c r="H95" s="127">
        <f t="shared" si="50"/>
        <v>42324</v>
      </c>
      <c r="I95" s="127">
        <f t="shared" si="37"/>
        <v>42324</v>
      </c>
      <c r="J95" s="130">
        <f t="shared" si="51"/>
        <v>21</v>
      </c>
      <c r="K95" s="130">
        <f t="shared" si="38"/>
        <v>16</v>
      </c>
      <c r="L95" s="131">
        <f t="shared" si="39"/>
        <v>1.0062406699999999</v>
      </c>
      <c r="M95" s="132">
        <f t="shared" si="34"/>
        <v>1.0053995600000001</v>
      </c>
      <c r="N95" s="132">
        <f t="shared" ref="N95:N158" si="54">IF(I95&gt;I94,N94*M95,N94)</f>
        <v>1.0076110569801673</v>
      </c>
      <c r="O95" s="131">
        <f t="shared" si="33"/>
        <v>1.0138992200000001</v>
      </c>
      <c r="P95" s="124">
        <f t="shared" si="40"/>
        <v>1013.89922</v>
      </c>
      <c r="Q95" s="133">
        <f t="shared" si="41"/>
        <v>0</v>
      </c>
      <c r="R95" s="134">
        <f t="shared" si="42"/>
        <v>0</v>
      </c>
      <c r="S95" s="124">
        <f t="shared" si="43"/>
        <v>0</v>
      </c>
      <c r="T95" s="134">
        <f t="shared" si="52"/>
        <v>7.4999999999999997E-2</v>
      </c>
      <c r="U95" s="133">
        <f t="shared" si="32"/>
        <v>57</v>
      </c>
      <c r="V95" s="133">
        <v>252</v>
      </c>
      <c r="W95" s="132">
        <f t="shared" si="44"/>
        <v>1.016492774</v>
      </c>
      <c r="X95" s="124">
        <f t="shared" si="45"/>
        <v>16.722010000000001</v>
      </c>
      <c r="Y95" s="136" t="s">
        <v>64</v>
      </c>
      <c r="Z95" s="127">
        <f t="shared" si="53"/>
        <v>42415</v>
      </c>
      <c r="AA95" s="6"/>
      <c r="AB95" s="155"/>
      <c r="AC95" s="156"/>
      <c r="AD95" s="157"/>
      <c r="AE95" s="158"/>
      <c r="AF95" s="160"/>
      <c r="AG95" s="160"/>
      <c r="AH95" s="159"/>
      <c r="AI95" s="157"/>
      <c r="AJ95" s="155"/>
      <c r="AK95" s="156"/>
      <c r="AM95" s="1"/>
      <c r="AN95" s="1"/>
      <c r="AO95" s="1"/>
      <c r="AP95" s="1"/>
      <c r="AQ95" s="1"/>
      <c r="AR95" s="28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8"/>
      <c r="BH95" s="1"/>
      <c r="BI95" s="1"/>
      <c r="BJ95" s="1"/>
      <c r="BK95" s="1"/>
      <c r="BL95" s="1"/>
      <c r="BM95" s="1"/>
      <c r="BN95" s="1"/>
      <c r="BO95" s="1"/>
      <c r="BP95" s="1"/>
      <c r="BQ95" s="6"/>
      <c r="BR95" s="20"/>
      <c r="BS95" s="20"/>
      <c r="BT95" s="30"/>
      <c r="BU95" s="20"/>
      <c r="BV95" s="21"/>
      <c r="BW95" s="20"/>
    </row>
    <row r="96" spans="1:75" x14ac:dyDescent="0.2">
      <c r="A96" s="137">
        <f t="shared" si="46"/>
        <v>42317</v>
      </c>
      <c r="B96" s="124">
        <f t="shared" si="35"/>
        <v>1030.62123</v>
      </c>
      <c r="C96" s="124">
        <f t="shared" si="47"/>
        <v>1000</v>
      </c>
      <c r="D96" s="138">
        <f t="shared" si="48"/>
        <v>4370.12</v>
      </c>
      <c r="E96" s="126">
        <f>IF(K96=1,VLOOKUP(A95,[1]Plan1!$DA$106:$DC$226,3),E95)</f>
        <v>4405.95</v>
      </c>
      <c r="F96" s="127">
        <f t="shared" si="49"/>
        <v>42293</v>
      </c>
      <c r="G96" s="128">
        <f t="shared" si="36"/>
        <v>8.1988595278847942E-3</v>
      </c>
      <c r="H96" s="127">
        <f t="shared" si="50"/>
        <v>42324</v>
      </c>
      <c r="I96" s="127">
        <f t="shared" si="37"/>
        <v>42324</v>
      </c>
      <c r="J96" s="130">
        <f t="shared" si="51"/>
        <v>21</v>
      </c>
      <c r="K96" s="130">
        <f t="shared" si="38"/>
        <v>16</v>
      </c>
      <c r="L96" s="131">
        <f t="shared" si="39"/>
        <v>1.0062406699999999</v>
      </c>
      <c r="M96" s="132">
        <f t="shared" si="34"/>
        <v>1.0053995600000001</v>
      </c>
      <c r="N96" s="132">
        <f t="shared" si="54"/>
        <v>1.0076110569801673</v>
      </c>
      <c r="O96" s="131">
        <f t="shared" si="33"/>
        <v>1.0138992200000001</v>
      </c>
      <c r="P96" s="124">
        <f t="shared" si="40"/>
        <v>1013.89922</v>
      </c>
      <c r="Q96" s="133">
        <f t="shared" si="41"/>
        <v>0</v>
      </c>
      <c r="R96" s="134">
        <f t="shared" si="42"/>
        <v>0</v>
      </c>
      <c r="S96" s="124">
        <f t="shared" si="43"/>
        <v>0</v>
      </c>
      <c r="T96" s="134">
        <f t="shared" si="52"/>
        <v>7.4999999999999997E-2</v>
      </c>
      <c r="U96" s="133">
        <f t="shared" si="32"/>
        <v>57</v>
      </c>
      <c r="V96" s="133">
        <v>252</v>
      </c>
      <c r="W96" s="132">
        <f t="shared" si="44"/>
        <v>1.016492774</v>
      </c>
      <c r="X96" s="124">
        <f t="shared" si="45"/>
        <v>16.722010000000001</v>
      </c>
      <c r="Y96" s="136" t="s">
        <v>64</v>
      </c>
      <c r="Z96" s="127">
        <f t="shared" si="53"/>
        <v>42415</v>
      </c>
      <c r="AA96" s="6"/>
      <c r="AB96" s="155"/>
      <c r="AC96" s="156"/>
      <c r="AD96" s="157"/>
      <c r="AE96" s="158"/>
      <c r="AF96" s="160"/>
      <c r="AG96" s="160"/>
      <c r="AH96" s="159"/>
      <c r="AI96" s="157"/>
      <c r="AJ96" s="155"/>
      <c r="AK96" s="156"/>
      <c r="AM96" s="1"/>
      <c r="AN96" s="1"/>
      <c r="AO96" s="1"/>
      <c r="AP96" s="1"/>
      <c r="AQ96" s="1"/>
      <c r="AR96" s="28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8"/>
      <c r="BH96" s="1"/>
      <c r="BI96" s="1"/>
      <c r="BJ96" s="1"/>
      <c r="BK96" s="1"/>
      <c r="BL96" s="1"/>
      <c r="BM96" s="1"/>
      <c r="BN96" s="1"/>
      <c r="BO96" s="1"/>
      <c r="BP96" s="1"/>
      <c r="BQ96" s="6"/>
      <c r="BR96" s="20"/>
      <c r="BS96" s="20"/>
      <c r="BT96" s="30"/>
      <c r="BU96" s="20"/>
      <c r="BV96" s="21"/>
      <c r="BW96" s="20"/>
    </row>
    <row r="97" spans="1:75" x14ac:dyDescent="0.2">
      <c r="A97" s="137">
        <f t="shared" si="46"/>
        <v>42318</v>
      </c>
      <c r="B97" s="124">
        <f t="shared" si="35"/>
        <v>1031.3179749999999</v>
      </c>
      <c r="C97" s="124">
        <f t="shared" si="47"/>
        <v>1000</v>
      </c>
      <c r="D97" s="138">
        <f t="shared" si="48"/>
        <v>4370.12</v>
      </c>
      <c r="E97" s="126">
        <f>IF(K97=1,VLOOKUP(A96,[1]Plan1!$DA$106:$DC$226,3),E96)</f>
        <v>4405.95</v>
      </c>
      <c r="F97" s="127">
        <f t="shared" si="49"/>
        <v>42293</v>
      </c>
      <c r="G97" s="128">
        <f t="shared" si="36"/>
        <v>8.1988595278847942E-3</v>
      </c>
      <c r="H97" s="127">
        <f t="shared" si="50"/>
        <v>42324</v>
      </c>
      <c r="I97" s="127">
        <f t="shared" si="37"/>
        <v>42324</v>
      </c>
      <c r="J97" s="130">
        <f t="shared" si="51"/>
        <v>21</v>
      </c>
      <c r="K97" s="130">
        <f t="shared" si="38"/>
        <v>17</v>
      </c>
      <c r="L97" s="131">
        <f t="shared" si="39"/>
        <v>1.006632</v>
      </c>
      <c r="M97" s="132">
        <f t="shared" si="34"/>
        <v>1.0053995600000001</v>
      </c>
      <c r="N97" s="132">
        <f t="shared" si="54"/>
        <v>1.0076110569801673</v>
      </c>
      <c r="O97" s="131">
        <f t="shared" si="33"/>
        <v>1.01429353</v>
      </c>
      <c r="P97" s="124">
        <f t="shared" si="40"/>
        <v>1014.29353</v>
      </c>
      <c r="Q97" s="133">
        <f t="shared" si="41"/>
        <v>0</v>
      </c>
      <c r="R97" s="134">
        <f t="shared" si="42"/>
        <v>0</v>
      </c>
      <c r="S97" s="124">
        <f t="shared" si="43"/>
        <v>0</v>
      </c>
      <c r="T97" s="134">
        <f t="shared" si="52"/>
        <v>7.4999999999999997E-2</v>
      </c>
      <c r="U97" s="133">
        <f t="shared" si="32"/>
        <v>58</v>
      </c>
      <c r="V97" s="133">
        <v>252</v>
      </c>
      <c r="W97" s="132">
        <f t="shared" si="44"/>
        <v>1.016784535</v>
      </c>
      <c r="X97" s="124">
        <f t="shared" si="45"/>
        <v>17.024445</v>
      </c>
      <c r="Y97" s="136" t="s">
        <v>64</v>
      </c>
      <c r="Z97" s="127">
        <f t="shared" si="53"/>
        <v>42415</v>
      </c>
      <c r="AA97" s="6"/>
      <c r="AB97" s="155"/>
      <c r="AC97" s="156"/>
      <c r="AD97" s="157"/>
      <c r="AE97" s="158"/>
      <c r="AF97" s="160"/>
      <c r="AG97" s="160"/>
      <c r="AH97" s="159"/>
      <c r="AI97" s="157"/>
      <c r="AJ97" s="155"/>
      <c r="AK97" s="156"/>
      <c r="AM97" s="1"/>
      <c r="AN97" s="1"/>
      <c r="AO97" s="1"/>
      <c r="AP97" s="1"/>
      <c r="AQ97" s="1"/>
      <c r="AR97" s="28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8"/>
      <c r="BH97" s="1"/>
      <c r="BI97" s="1"/>
      <c r="BJ97" s="1"/>
      <c r="BK97" s="1"/>
      <c r="BL97" s="1"/>
      <c r="BM97" s="1"/>
      <c r="BN97" s="1"/>
      <c r="BO97" s="1"/>
      <c r="BP97" s="1"/>
      <c r="BQ97" s="6"/>
      <c r="BR97" s="20"/>
      <c r="BS97" s="20"/>
      <c r="BT97" s="30"/>
      <c r="BU97" s="20"/>
      <c r="BV97" s="21"/>
      <c r="BW97" s="20"/>
    </row>
    <row r="98" spans="1:75" x14ac:dyDescent="0.2">
      <c r="A98" s="137">
        <f t="shared" si="46"/>
        <v>42319</v>
      </c>
      <c r="B98" s="124">
        <f t="shared" si="35"/>
        <v>1032.0151980000001</v>
      </c>
      <c r="C98" s="124">
        <f t="shared" si="47"/>
        <v>1000</v>
      </c>
      <c r="D98" s="138">
        <f t="shared" si="48"/>
        <v>4370.12</v>
      </c>
      <c r="E98" s="126">
        <f>IF(K98=1,VLOOKUP(A97,[1]Plan1!$DA$106:$DC$226,3),E97)</f>
        <v>4405.95</v>
      </c>
      <c r="F98" s="127">
        <f t="shared" si="49"/>
        <v>42293</v>
      </c>
      <c r="G98" s="128">
        <f t="shared" si="36"/>
        <v>8.1988595278847942E-3</v>
      </c>
      <c r="H98" s="127">
        <f t="shared" si="50"/>
        <v>42324</v>
      </c>
      <c r="I98" s="127">
        <f t="shared" si="37"/>
        <v>42324</v>
      </c>
      <c r="J98" s="130">
        <f t="shared" si="51"/>
        <v>21</v>
      </c>
      <c r="K98" s="130">
        <f t="shared" si="38"/>
        <v>18</v>
      </c>
      <c r="L98" s="131">
        <f t="shared" si="39"/>
        <v>1.0070234899999999</v>
      </c>
      <c r="M98" s="132">
        <f t="shared" si="34"/>
        <v>1.0053995600000001</v>
      </c>
      <c r="N98" s="132">
        <f t="shared" si="54"/>
        <v>1.0076110569801673</v>
      </c>
      <c r="O98" s="131">
        <f t="shared" si="33"/>
        <v>1.014688</v>
      </c>
      <c r="P98" s="124">
        <f t="shared" si="40"/>
        <v>1014.688</v>
      </c>
      <c r="Q98" s="133">
        <f t="shared" si="41"/>
        <v>0</v>
      </c>
      <c r="R98" s="134">
        <f t="shared" si="42"/>
        <v>0</v>
      </c>
      <c r="S98" s="124">
        <f t="shared" si="43"/>
        <v>0</v>
      </c>
      <c r="T98" s="134">
        <f t="shared" si="52"/>
        <v>7.4999999999999997E-2</v>
      </c>
      <c r="U98" s="133">
        <f t="shared" si="32"/>
        <v>59</v>
      </c>
      <c r="V98" s="133">
        <v>252</v>
      </c>
      <c r="W98" s="132">
        <f t="shared" si="44"/>
        <v>1.0170763810000001</v>
      </c>
      <c r="X98" s="124">
        <f t="shared" si="45"/>
        <v>17.327197999999999</v>
      </c>
      <c r="Y98" s="136" t="s">
        <v>64</v>
      </c>
      <c r="Z98" s="127">
        <f t="shared" si="53"/>
        <v>42415</v>
      </c>
      <c r="AA98" s="6"/>
      <c r="AB98" s="155"/>
      <c r="AC98" s="156"/>
      <c r="AD98" s="157"/>
      <c r="AE98" s="158"/>
      <c r="AF98" s="160"/>
      <c r="AG98" s="160"/>
      <c r="AH98" s="159"/>
      <c r="AI98" s="157"/>
      <c r="AJ98" s="155"/>
      <c r="AK98" s="156"/>
      <c r="AM98" s="1"/>
      <c r="AN98" s="1"/>
      <c r="AO98" s="1"/>
      <c r="AP98" s="1"/>
      <c r="AQ98" s="1"/>
      <c r="AR98" s="28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8"/>
      <c r="BH98" s="1"/>
      <c r="BI98" s="1"/>
      <c r="BJ98" s="1"/>
      <c r="BK98" s="1"/>
      <c r="BL98" s="1"/>
      <c r="BM98" s="1"/>
      <c r="BN98" s="1"/>
      <c r="BO98" s="1"/>
      <c r="BP98" s="1"/>
      <c r="BQ98" s="6"/>
      <c r="BR98" s="20"/>
      <c r="BS98" s="20"/>
      <c r="BT98" s="30"/>
      <c r="BU98" s="20"/>
      <c r="BV98" s="21"/>
      <c r="BW98" s="20"/>
    </row>
    <row r="99" spans="1:75" x14ac:dyDescent="0.2">
      <c r="A99" s="137">
        <f t="shared" si="46"/>
        <v>42320</v>
      </c>
      <c r="B99" s="124">
        <f t="shared" si="35"/>
        <v>1032.7128790000002</v>
      </c>
      <c r="C99" s="124">
        <f t="shared" si="47"/>
        <v>1000</v>
      </c>
      <c r="D99" s="138">
        <f t="shared" si="48"/>
        <v>4370.12</v>
      </c>
      <c r="E99" s="126">
        <f>IF(K99=1,VLOOKUP(A98,[1]Plan1!$DA$106:$DC$226,3),E98)</f>
        <v>4405.95</v>
      </c>
      <c r="F99" s="127">
        <f t="shared" si="49"/>
        <v>42293</v>
      </c>
      <c r="G99" s="128">
        <f t="shared" si="36"/>
        <v>8.1988595278847942E-3</v>
      </c>
      <c r="H99" s="127">
        <f t="shared" si="50"/>
        <v>42324</v>
      </c>
      <c r="I99" s="127">
        <f t="shared" si="37"/>
        <v>42324</v>
      </c>
      <c r="J99" s="130">
        <f t="shared" si="51"/>
        <v>21</v>
      </c>
      <c r="K99" s="130">
        <f t="shared" si="38"/>
        <v>19</v>
      </c>
      <c r="L99" s="131">
        <f t="shared" si="39"/>
        <v>1.0074151200000001</v>
      </c>
      <c r="M99" s="132">
        <f t="shared" si="34"/>
        <v>1.0053995600000001</v>
      </c>
      <c r="N99" s="132">
        <f t="shared" si="54"/>
        <v>1.0076110569801673</v>
      </c>
      <c r="O99" s="131">
        <f t="shared" si="33"/>
        <v>1.0150826100000001</v>
      </c>
      <c r="P99" s="124">
        <f t="shared" si="40"/>
        <v>1015.08261</v>
      </c>
      <c r="Q99" s="133">
        <f t="shared" si="41"/>
        <v>0</v>
      </c>
      <c r="R99" s="134">
        <f t="shared" si="42"/>
        <v>0</v>
      </c>
      <c r="S99" s="124">
        <f t="shared" si="43"/>
        <v>0</v>
      </c>
      <c r="T99" s="134">
        <f t="shared" si="52"/>
        <v>7.4999999999999997E-2</v>
      </c>
      <c r="U99" s="133">
        <f t="shared" si="32"/>
        <v>60</v>
      </c>
      <c r="V99" s="133">
        <v>252</v>
      </c>
      <c r="W99" s="132">
        <f t="shared" si="44"/>
        <v>1.0173683099999999</v>
      </c>
      <c r="X99" s="124">
        <f t="shared" si="45"/>
        <v>17.630268999999998</v>
      </c>
      <c r="Y99" s="136" t="s">
        <v>64</v>
      </c>
      <c r="Z99" s="127">
        <f t="shared" si="53"/>
        <v>42415</v>
      </c>
      <c r="AA99" s="6"/>
      <c r="AB99" s="155"/>
      <c r="AC99" s="156"/>
      <c r="AD99" s="157"/>
      <c r="AE99" s="158"/>
      <c r="AF99" s="160"/>
      <c r="AG99" s="160"/>
      <c r="AH99" s="159"/>
      <c r="AI99" s="157"/>
      <c r="AJ99" s="155"/>
      <c r="AK99" s="156"/>
      <c r="AM99" s="1"/>
      <c r="AN99" s="1"/>
      <c r="AO99" s="1"/>
      <c r="AP99" s="1"/>
      <c r="AQ99" s="1"/>
      <c r="AR99" s="28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8"/>
      <c r="BH99" s="1"/>
      <c r="BI99" s="1"/>
      <c r="BJ99" s="1"/>
      <c r="BK99" s="1"/>
      <c r="BL99" s="1"/>
      <c r="BM99" s="1"/>
      <c r="BN99" s="1"/>
      <c r="BO99" s="1"/>
      <c r="BP99" s="1"/>
      <c r="BQ99" s="6"/>
      <c r="BR99" s="20"/>
      <c r="BS99" s="20"/>
      <c r="BT99" s="30"/>
      <c r="BU99" s="20"/>
      <c r="BV99" s="21"/>
      <c r="BW99" s="20"/>
    </row>
    <row r="100" spans="1:75" x14ac:dyDescent="0.2">
      <c r="A100" s="137">
        <f t="shared" si="46"/>
        <v>42321</v>
      </c>
      <c r="B100" s="124">
        <f t="shared" si="35"/>
        <v>1033.411038</v>
      </c>
      <c r="C100" s="124">
        <f t="shared" si="47"/>
        <v>1000</v>
      </c>
      <c r="D100" s="138">
        <f t="shared" si="48"/>
        <v>4370.12</v>
      </c>
      <c r="E100" s="126">
        <f>IF(K100=1,VLOOKUP(A99,[1]Plan1!$DA$106:$DC$226,3),E99)</f>
        <v>4405.95</v>
      </c>
      <c r="F100" s="127">
        <f t="shared" si="49"/>
        <v>42293</v>
      </c>
      <c r="G100" s="128">
        <f t="shared" si="36"/>
        <v>8.1988595278847942E-3</v>
      </c>
      <c r="H100" s="127">
        <f t="shared" si="50"/>
        <v>42324</v>
      </c>
      <c r="I100" s="127">
        <f t="shared" si="37"/>
        <v>42324</v>
      </c>
      <c r="J100" s="130">
        <f t="shared" si="51"/>
        <v>21</v>
      </c>
      <c r="K100" s="130">
        <f t="shared" si="38"/>
        <v>20</v>
      </c>
      <c r="L100" s="131">
        <f t="shared" si="39"/>
        <v>1.00780691</v>
      </c>
      <c r="M100" s="132">
        <f t="shared" si="34"/>
        <v>1.0053995600000001</v>
      </c>
      <c r="N100" s="132">
        <f t="shared" si="54"/>
        <v>1.0076110569801673</v>
      </c>
      <c r="O100" s="131">
        <f t="shared" si="33"/>
        <v>1.0154773800000001</v>
      </c>
      <c r="P100" s="124">
        <f t="shared" si="40"/>
        <v>1015.47738</v>
      </c>
      <c r="Q100" s="133">
        <f t="shared" si="41"/>
        <v>0</v>
      </c>
      <c r="R100" s="134">
        <f t="shared" si="42"/>
        <v>0</v>
      </c>
      <c r="S100" s="124">
        <f t="shared" si="43"/>
        <v>0</v>
      </c>
      <c r="T100" s="134">
        <f t="shared" si="52"/>
        <v>7.4999999999999997E-2</v>
      </c>
      <c r="U100" s="133">
        <f t="shared" si="32"/>
        <v>61</v>
      </c>
      <c r="V100" s="133">
        <v>252</v>
      </c>
      <c r="W100" s="132">
        <f t="shared" si="44"/>
        <v>1.0176603230000001</v>
      </c>
      <c r="X100" s="124">
        <f t="shared" si="45"/>
        <v>17.933658000000001</v>
      </c>
      <c r="Y100" s="136" t="s">
        <v>64</v>
      </c>
      <c r="Z100" s="127">
        <f t="shared" si="53"/>
        <v>42415</v>
      </c>
      <c r="AA100" s="6"/>
      <c r="AB100" s="155"/>
      <c r="AC100" s="156"/>
      <c r="AD100" s="157"/>
      <c r="AE100" s="158"/>
      <c r="AF100" s="160"/>
      <c r="AG100" s="160"/>
      <c r="AH100" s="159"/>
      <c r="AI100" s="157"/>
      <c r="AJ100" s="155"/>
      <c r="AK100" s="156"/>
      <c r="AM100" s="1"/>
      <c r="AN100" s="1"/>
      <c r="AO100" s="1"/>
      <c r="AP100" s="1"/>
      <c r="AQ100" s="1"/>
      <c r="AR100" s="28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8"/>
      <c r="BH100" s="1"/>
      <c r="BI100" s="1"/>
      <c r="BJ100" s="1"/>
      <c r="BK100" s="1"/>
      <c r="BL100" s="1"/>
      <c r="BM100" s="1"/>
      <c r="BN100" s="1"/>
      <c r="BO100" s="1"/>
      <c r="BP100" s="1"/>
      <c r="BQ100" s="6"/>
      <c r="BR100" s="20"/>
      <c r="BS100" s="20"/>
      <c r="BT100" s="30"/>
      <c r="BU100" s="20"/>
      <c r="BV100" s="21"/>
      <c r="BW100" s="20"/>
    </row>
    <row r="101" spans="1:75" x14ac:dyDescent="0.2">
      <c r="A101" s="137">
        <f t="shared" si="46"/>
        <v>42322</v>
      </c>
      <c r="B101" s="124">
        <f t="shared" si="35"/>
        <v>1034.1096660000001</v>
      </c>
      <c r="C101" s="124">
        <f t="shared" si="47"/>
        <v>1000</v>
      </c>
      <c r="D101" s="138">
        <f t="shared" si="48"/>
        <v>4370.12</v>
      </c>
      <c r="E101" s="126">
        <f>IF(K101=1,VLOOKUP(A100,[1]Plan1!$DA$106:$DC$226,3),E100)</f>
        <v>4405.95</v>
      </c>
      <c r="F101" s="127">
        <f t="shared" si="49"/>
        <v>42293</v>
      </c>
      <c r="G101" s="128">
        <f t="shared" si="36"/>
        <v>8.1988595278847942E-3</v>
      </c>
      <c r="H101" s="127">
        <f t="shared" si="50"/>
        <v>42324</v>
      </c>
      <c r="I101" s="127">
        <f t="shared" si="37"/>
        <v>42324</v>
      </c>
      <c r="J101" s="130">
        <f t="shared" si="51"/>
        <v>21</v>
      </c>
      <c r="K101" s="130">
        <f t="shared" si="38"/>
        <v>21</v>
      </c>
      <c r="L101" s="131">
        <f t="shared" si="39"/>
        <v>1.0081988500000001</v>
      </c>
      <c r="M101" s="132">
        <f t="shared" si="34"/>
        <v>1.0053995600000001</v>
      </c>
      <c r="N101" s="132">
        <f t="shared" si="54"/>
        <v>1.0076110569801673</v>
      </c>
      <c r="O101" s="131">
        <f t="shared" si="33"/>
        <v>1.0158723000000001</v>
      </c>
      <c r="P101" s="124">
        <f t="shared" si="40"/>
        <v>1015.8723</v>
      </c>
      <c r="Q101" s="133">
        <f t="shared" si="41"/>
        <v>0</v>
      </c>
      <c r="R101" s="134">
        <f t="shared" si="42"/>
        <v>0</v>
      </c>
      <c r="S101" s="124">
        <f t="shared" si="43"/>
        <v>0</v>
      </c>
      <c r="T101" s="134">
        <f t="shared" si="52"/>
        <v>7.4999999999999997E-2</v>
      </c>
      <c r="U101" s="133">
        <f t="shared" ref="U101:U164" si="55">IF(Q100&gt;0,1,IF(K101=K100,U100,U100+1))</f>
        <v>62</v>
      </c>
      <c r="V101" s="133">
        <v>252</v>
      </c>
      <c r="W101" s="132">
        <f t="shared" si="44"/>
        <v>1.0179524200000001</v>
      </c>
      <c r="X101" s="124">
        <f t="shared" si="45"/>
        <v>18.237366000000002</v>
      </c>
      <c r="Y101" s="136" t="s">
        <v>64</v>
      </c>
      <c r="Z101" s="127">
        <f t="shared" si="53"/>
        <v>42415</v>
      </c>
      <c r="AA101" s="6"/>
      <c r="AB101" s="155"/>
      <c r="AC101" s="156"/>
      <c r="AD101" s="157"/>
      <c r="AE101" s="158"/>
      <c r="AF101" s="160"/>
      <c r="AG101" s="160"/>
      <c r="AH101" s="159"/>
      <c r="AI101" s="157"/>
      <c r="AJ101" s="155"/>
      <c r="AK101" s="156"/>
      <c r="AM101" s="1"/>
      <c r="AN101" s="1"/>
      <c r="AO101" s="1"/>
      <c r="AP101" s="1"/>
      <c r="AQ101" s="1"/>
      <c r="AR101" s="28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8"/>
      <c r="BH101" s="1"/>
      <c r="BI101" s="1"/>
      <c r="BJ101" s="1"/>
      <c r="BK101" s="1"/>
      <c r="BL101" s="1"/>
      <c r="BM101" s="1"/>
      <c r="BN101" s="1"/>
      <c r="BO101" s="1"/>
      <c r="BP101" s="1"/>
      <c r="BQ101" s="6"/>
      <c r="BR101" s="20"/>
      <c r="BS101" s="20"/>
      <c r="BT101" s="30"/>
      <c r="BU101" s="20"/>
      <c r="BV101" s="21"/>
      <c r="BW101" s="33"/>
    </row>
    <row r="102" spans="1:75" x14ac:dyDescent="0.2">
      <c r="A102" s="137">
        <f t="shared" si="46"/>
        <v>42323</v>
      </c>
      <c r="B102" s="124">
        <f t="shared" si="35"/>
        <v>1034.1096660000001</v>
      </c>
      <c r="C102" s="124">
        <f t="shared" si="47"/>
        <v>1000</v>
      </c>
      <c r="D102" s="138">
        <f t="shared" si="48"/>
        <v>4370.12</v>
      </c>
      <c r="E102" s="126">
        <f>IF(K102=1,VLOOKUP(A101,[1]Plan1!$DA$106:$DC$226,3),E101)</f>
        <v>4405.95</v>
      </c>
      <c r="F102" s="127">
        <f t="shared" si="49"/>
        <v>42293</v>
      </c>
      <c r="G102" s="128">
        <f t="shared" si="36"/>
        <v>8.1988595278847942E-3</v>
      </c>
      <c r="H102" s="127">
        <f t="shared" si="50"/>
        <v>42353</v>
      </c>
      <c r="I102" s="127">
        <f t="shared" si="37"/>
        <v>42324</v>
      </c>
      <c r="J102" s="130">
        <f t="shared" si="51"/>
        <v>21</v>
      </c>
      <c r="K102" s="130">
        <f t="shared" si="38"/>
        <v>21</v>
      </c>
      <c r="L102" s="131">
        <f t="shared" si="39"/>
        <v>1.0081988500000001</v>
      </c>
      <c r="M102" s="132">
        <f t="shared" si="34"/>
        <v>1.0053995600000001</v>
      </c>
      <c r="N102" s="132">
        <f t="shared" si="54"/>
        <v>1.0076110569801673</v>
      </c>
      <c r="O102" s="131">
        <f t="shared" si="33"/>
        <v>1.0158723000000001</v>
      </c>
      <c r="P102" s="124">
        <f t="shared" si="40"/>
        <v>1015.8723</v>
      </c>
      <c r="Q102" s="133">
        <f t="shared" si="41"/>
        <v>0</v>
      </c>
      <c r="R102" s="134">
        <f t="shared" si="42"/>
        <v>0</v>
      </c>
      <c r="S102" s="124">
        <f t="shared" si="43"/>
        <v>0</v>
      </c>
      <c r="T102" s="134">
        <f t="shared" si="52"/>
        <v>7.4999999999999997E-2</v>
      </c>
      <c r="U102" s="133">
        <f t="shared" si="55"/>
        <v>62</v>
      </c>
      <c r="V102" s="133">
        <v>252</v>
      </c>
      <c r="W102" s="132">
        <f t="shared" si="44"/>
        <v>1.0179524200000001</v>
      </c>
      <c r="X102" s="124">
        <f t="shared" si="45"/>
        <v>18.237366000000002</v>
      </c>
      <c r="Y102" s="136" t="s">
        <v>64</v>
      </c>
      <c r="Z102" s="127">
        <f t="shared" si="53"/>
        <v>42415</v>
      </c>
      <c r="AA102" s="6"/>
      <c r="AB102" s="155"/>
      <c r="AC102" s="156"/>
      <c r="AD102" s="157"/>
      <c r="AE102" s="158"/>
      <c r="AF102" s="160"/>
      <c r="AG102" s="160"/>
      <c r="AH102" s="159"/>
      <c r="AI102" s="157"/>
      <c r="AJ102" s="155"/>
      <c r="AK102" s="156"/>
      <c r="AM102" s="8"/>
      <c r="AN102" s="8"/>
      <c r="AO102" s="8"/>
      <c r="AP102" s="1"/>
      <c r="AQ102" s="1"/>
      <c r="AR102" s="28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8"/>
      <c r="BH102" s="1"/>
      <c r="BI102" s="1"/>
      <c r="BJ102" s="1"/>
      <c r="BK102" s="1"/>
      <c r="BL102" s="1"/>
      <c r="BM102" s="1"/>
      <c r="BN102" s="1"/>
      <c r="BO102" s="1"/>
      <c r="BP102" s="1"/>
      <c r="BQ102" s="32"/>
      <c r="BR102" s="20"/>
      <c r="BS102" s="20"/>
      <c r="BT102" s="30"/>
      <c r="BU102" s="20"/>
      <c r="BV102" s="21"/>
      <c r="BW102" s="20"/>
    </row>
    <row r="103" spans="1:75" x14ac:dyDescent="0.2">
      <c r="A103" s="137">
        <f t="shared" si="46"/>
        <v>42324</v>
      </c>
      <c r="B103" s="124">
        <f t="shared" si="35"/>
        <v>1034.1096660000001</v>
      </c>
      <c r="C103" s="124">
        <f t="shared" si="47"/>
        <v>1000</v>
      </c>
      <c r="D103" s="138">
        <f t="shared" si="48"/>
        <v>4370.12</v>
      </c>
      <c r="E103" s="126">
        <f>IF(K103=1,VLOOKUP(A102,[1]Plan1!$DA$106:$DC$226,3),E102)</f>
        <v>4405.95</v>
      </c>
      <c r="F103" s="127">
        <f t="shared" si="49"/>
        <v>42293</v>
      </c>
      <c r="G103" s="128">
        <f t="shared" si="36"/>
        <v>8.1988595278847942E-3</v>
      </c>
      <c r="H103" s="127">
        <f t="shared" si="50"/>
        <v>42353</v>
      </c>
      <c r="I103" s="127">
        <f t="shared" si="37"/>
        <v>42324</v>
      </c>
      <c r="J103" s="130">
        <f t="shared" si="51"/>
        <v>21</v>
      </c>
      <c r="K103" s="130">
        <f t="shared" si="38"/>
        <v>21</v>
      </c>
      <c r="L103" s="131">
        <f t="shared" si="39"/>
        <v>1.0081988500000001</v>
      </c>
      <c r="M103" s="132">
        <f t="shared" si="34"/>
        <v>1.0053995600000001</v>
      </c>
      <c r="N103" s="132">
        <f t="shared" si="54"/>
        <v>1.0076110569801673</v>
      </c>
      <c r="O103" s="131">
        <f t="shared" si="33"/>
        <v>1.0158723000000001</v>
      </c>
      <c r="P103" s="124">
        <f t="shared" si="40"/>
        <v>1015.8723</v>
      </c>
      <c r="Q103" s="133">
        <f t="shared" si="41"/>
        <v>0</v>
      </c>
      <c r="R103" s="134">
        <f t="shared" si="42"/>
        <v>0</v>
      </c>
      <c r="S103" s="124">
        <f t="shared" si="43"/>
        <v>0</v>
      </c>
      <c r="T103" s="134">
        <f t="shared" si="52"/>
        <v>7.4999999999999997E-2</v>
      </c>
      <c r="U103" s="133">
        <f t="shared" si="55"/>
        <v>62</v>
      </c>
      <c r="V103" s="133">
        <v>252</v>
      </c>
      <c r="W103" s="132">
        <f t="shared" si="44"/>
        <v>1.0179524200000001</v>
      </c>
      <c r="X103" s="124">
        <f t="shared" si="45"/>
        <v>18.237366000000002</v>
      </c>
      <c r="Y103" s="136" t="s">
        <v>64</v>
      </c>
      <c r="Z103" s="127">
        <f t="shared" si="53"/>
        <v>42415</v>
      </c>
      <c r="AA103" s="6"/>
      <c r="AB103" s="155"/>
      <c r="AC103" s="156"/>
      <c r="AD103" s="157"/>
      <c r="AE103" s="158"/>
      <c r="AF103" s="160"/>
      <c r="AG103" s="160"/>
      <c r="AH103" s="159"/>
      <c r="AI103" s="157"/>
      <c r="AJ103" s="155"/>
      <c r="AK103" s="156"/>
      <c r="AM103" s="1"/>
      <c r="AN103" s="1"/>
      <c r="AO103" s="1"/>
      <c r="AP103" s="1"/>
      <c r="AQ103" s="1"/>
      <c r="AR103" s="28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8"/>
      <c r="BH103" s="1"/>
      <c r="BI103" s="1"/>
      <c r="BJ103" s="1"/>
      <c r="BK103" s="1"/>
      <c r="BL103" s="1"/>
      <c r="BM103" s="1"/>
      <c r="BN103" s="1"/>
      <c r="BO103" s="1"/>
      <c r="BP103" s="1"/>
      <c r="BQ103" s="6"/>
      <c r="BR103" s="20"/>
      <c r="BS103" s="20"/>
      <c r="BT103" s="30"/>
      <c r="BU103" s="20"/>
      <c r="BV103" s="21"/>
      <c r="BW103" s="20"/>
    </row>
    <row r="104" spans="1:75" x14ac:dyDescent="0.2">
      <c r="A104" s="137">
        <f t="shared" si="46"/>
        <v>42325</v>
      </c>
      <c r="B104" s="124">
        <f t="shared" si="35"/>
        <v>1034.9016060000001</v>
      </c>
      <c r="C104" s="124">
        <f t="shared" si="47"/>
        <v>1000</v>
      </c>
      <c r="D104" s="138">
        <f t="shared" si="48"/>
        <v>4405.95</v>
      </c>
      <c r="E104" s="126">
        <f>IF(K104=1,VLOOKUP(A103,[1]Plan1!$DA$106:$DC$226,3),E103)</f>
        <v>4450.45</v>
      </c>
      <c r="F104" s="127">
        <f t="shared" si="49"/>
        <v>42325</v>
      </c>
      <c r="G104" s="128">
        <f t="shared" si="36"/>
        <v>1.009997843824828E-2</v>
      </c>
      <c r="H104" s="127">
        <f t="shared" si="50"/>
        <v>42353</v>
      </c>
      <c r="I104" s="127">
        <f t="shared" si="37"/>
        <v>42353</v>
      </c>
      <c r="J104" s="130">
        <f t="shared" si="51"/>
        <v>21</v>
      </c>
      <c r="K104" s="130">
        <f t="shared" si="38"/>
        <v>1</v>
      </c>
      <c r="L104" s="131">
        <f t="shared" si="39"/>
        <v>1.00047865</v>
      </c>
      <c r="M104" s="132">
        <f t="shared" si="34"/>
        <v>1.0081988500000001</v>
      </c>
      <c r="N104" s="132">
        <f t="shared" si="54"/>
        <v>1.0158723088946893</v>
      </c>
      <c r="O104" s="131">
        <f t="shared" si="33"/>
        <v>1.0163585500000001</v>
      </c>
      <c r="P104" s="124">
        <f t="shared" si="40"/>
        <v>1016.35855</v>
      </c>
      <c r="Q104" s="133">
        <f t="shared" si="41"/>
        <v>0</v>
      </c>
      <c r="R104" s="134">
        <f t="shared" si="42"/>
        <v>0</v>
      </c>
      <c r="S104" s="124">
        <f t="shared" si="43"/>
        <v>0</v>
      </c>
      <c r="T104" s="134">
        <f t="shared" si="52"/>
        <v>7.4999999999999997E-2</v>
      </c>
      <c r="U104" s="133">
        <f t="shared" si="55"/>
        <v>63</v>
      </c>
      <c r="V104" s="133">
        <v>252</v>
      </c>
      <c r="W104" s="132">
        <f t="shared" si="44"/>
        <v>1.0182446009999999</v>
      </c>
      <c r="X104" s="124">
        <f t="shared" si="45"/>
        <v>18.543056</v>
      </c>
      <c r="Y104" s="136" t="s">
        <v>64</v>
      </c>
      <c r="Z104" s="127">
        <f t="shared" si="53"/>
        <v>42415</v>
      </c>
      <c r="AA104" s="6"/>
      <c r="AB104" s="155"/>
      <c r="AC104" s="156"/>
      <c r="AD104" s="157"/>
      <c r="AE104" s="158"/>
      <c r="AF104" s="160"/>
      <c r="AG104" s="160"/>
      <c r="AH104" s="159"/>
      <c r="AI104" s="157"/>
      <c r="AJ104" s="155"/>
      <c r="AK104" s="156"/>
      <c r="AM104" s="1"/>
      <c r="AN104" s="1"/>
      <c r="AO104" s="1"/>
      <c r="AP104" s="1"/>
      <c r="AQ104" s="1"/>
      <c r="AR104" s="28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8"/>
      <c r="BH104" s="1"/>
      <c r="BI104" s="1"/>
      <c r="BJ104" s="1"/>
      <c r="BK104" s="1"/>
      <c r="BL104" s="1"/>
      <c r="BM104" s="1"/>
      <c r="BN104" s="1"/>
      <c r="BO104" s="1"/>
      <c r="BP104" s="1"/>
      <c r="BQ104" s="6"/>
      <c r="BR104" s="26"/>
      <c r="BS104" s="20"/>
      <c r="BT104" s="30"/>
      <c r="BU104" s="26"/>
      <c r="BV104" s="21"/>
      <c r="BW104" s="20"/>
    </row>
    <row r="105" spans="1:75" x14ac:dyDescent="0.2">
      <c r="A105" s="137">
        <f t="shared" si="46"/>
        <v>42326</v>
      </c>
      <c r="B105" s="124">
        <f t="shared" si="35"/>
        <v>1035.69415</v>
      </c>
      <c r="C105" s="124">
        <f t="shared" si="47"/>
        <v>1000</v>
      </c>
      <c r="D105" s="138">
        <f t="shared" si="48"/>
        <v>4405.95</v>
      </c>
      <c r="E105" s="126">
        <f>IF(K105=1,VLOOKUP(A104,[1]Plan1!$DA$106:$DC$226,3),E104)</f>
        <v>4450.45</v>
      </c>
      <c r="F105" s="127">
        <f t="shared" si="49"/>
        <v>42325</v>
      </c>
      <c r="G105" s="128">
        <f t="shared" si="36"/>
        <v>1.009997843824828E-2</v>
      </c>
      <c r="H105" s="127">
        <f t="shared" si="50"/>
        <v>42353</v>
      </c>
      <c r="I105" s="127">
        <f t="shared" si="37"/>
        <v>42353</v>
      </c>
      <c r="J105" s="130">
        <f t="shared" si="51"/>
        <v>21</v>
      </c>
      <c r="K105" s="130">
        <f t="shared" si="38"/>
        <v>2</v>
      </c>
      <c r="L105" s="131">
        <f t="shared" si="39"/>
        <v>1.00095753</v>
      </c>
      <c r="M105" s="132">
        <f t="shared" si="34"/>
        <v>1.0081988500000001</v>
      </c>
      <c r="N105" s="132">
        <f t="shared" si="54"/>
        <v>1.0158723088946893</v>
      </c>
      <c r="O105" s="131">
        <f t="shared" ref="O105:O168" si="56">TRUNC(TRUNC((L105*N105),15),8)</f>
        <v>1.01684503</v>
      </c>
      <c r="P105" s="124">
        <f t="shared" si="40"/>
        <v>1016.84503</v>
      </c>
      <c r="Q105" s="133">
        <f t="shared" si="41"/>
        <v>0</v>
      </c>
      <c r="R105" s="134">
        <f t="shared" si="42"/>
        <v>0</v>
      </c>
      <c r="S105" s="124">
        <f t="shared" si="43"/>
        <v>0</v>
      </c>
      <c r="T105" s="134">
        <f t="shared" si="52"/>
        <v>7.4999999999999997E-2</v>
      </c>
      <c r="U105" s="133">
        <f t="shared" si="55"/>
        <v>64</v>
      </c>
      <c r="V105" s="133">
        <v>252</v>
      </c>
      <c r="W105" s="132">
        <f t="shared" si="44"/>
        <v>1.018536866</v>
      </c>
      <c r="X105" s="124">
        <f t="shared" si="45"/>
        <v>18.849119999999999</v>
      </c>
      <c r="Y105" s="136" t="s">
        <v>64</v>
      </c>
      <c r="Z105" s="127">
        <f t="shared" si="53"/>
        <v>42415</v>
      </c>
      <c r="AA105" s="6"/>
      <c r="AB105" s="155"/>
      <c r="AC105" s="156"/>
      <c r="AD105" s="157"/>
      <c r="AE105" s="158"/>
      <c r="AF105" s="160"/>
      <c r="AG105" s="160"/>
      <c r="AH105" s="159"/>
      <c r="AI105" s="157"/>
      <c r="AJ105" s="155"/>
      <c r="AK105" s="156"/>
      <c r="AM105" s="1"/>
      <c r="AN105" s="1"/>
      <c r="AO105" s="1"/>
      <c r="AP105" s="1"/>
      <c r="AQ105" s="1"/>
      <c r="AR105" s="28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8"/>
      <c r="BH105" s="1"/>
      <c r="BI105" s="1"/>
      <c r="BJ105" s="1"/>
      <c r="BK105" s="1"/>
      <c r="BL105" s="1"/>
      <c r="BM105" s="1"/>
      <c r="BN105" s="1"/>
      <c r="BO105" s="1"/>
      <c r="BP105" s="1"/>
      <c r="BQ105" s="6"/>
      <c r="BR105" s="33"/>
      <c r="BS105" s="20"/>
      <c r="BT105" s="30"/>
      <c r="BU105" s="33"/>
      <c r="BV105" s="8"/>
      <c r="BW105" s="33"/>
    </row>
    <row r="106" spans="1:75" x14ac:dyDescent="0.2">
      <c r="A106" s="137">
        <f t="shared" si="46"/>
        <v>42327</v>
      </c>
      <c r="B106" s="124">
        <f t="shared" si="35"/>
        <v>1036.4873070000001</v>
      </c>
      <c r="C106" s="124">
        <f t="shared" si="47"/>
        <v>1000</v>
      </c>
      <c r="D106" s="138">
        <f t="shared" si="48"/>
        <v>4405.95</v>
      </c>
      <c r="E106" s="126">
        <f>IF(K106=1,VLOOKUP(A105,[1]Plan1!$DA$106:$DC$226,3),E105)</f>
        <v>4450.45</v>
      </c>
      <c r="F106" s="127">
        <f t="shared" si="49"/>
        <v>42325</v>
      </c>
      <c r="G106" s="128">
        <f t="shared" si="36"/>
        <v>1.009997843824828E-2</v>
      </c>
      <c r="H106" s="127">
        <f t="shared" si="50"/>
        <v>42353</v>
      </c>
      <c r="I106" s="127">
        <f t="shared" si="37"/>
        <v>42353</v>
      </c>
      <c r="J106" s="130">
        <f t="shared" si="51"/>
        <v>21</v>
      </c>
      <c r="K106" s="130">
        <f t="shared" si="38"/>
        <v>3</v>
      </c>
      <c r="L106" s="131">
        <f t="shared" si="39"/>
        <v>1.0014366400000001</v>
      </c>
      <c r="M106" s="132">
        <f t="shared" ref="M106:M169" si="57">IF(I106&gt;I105,L105,M105)</f>
        <v>1.0081988500000001</v>
      </c>
      <c r="N106" s="132">
        <f t="shared" si="54"/>
        <v>1.0158723088946893</v>
      </c>
      <c r="O106" s="131">
        <f t="shared" si="56"/>
        <v>1.0173317500000001</v>
      </c>
      <c r="P106" s="124">
        <f t="shared" si="40"/>
        <v>1017.3317500000001</v>
      </c>
      <c r="Q106" s="133">
        <f t="shared" si="41"/>
        <v>0</v>
      </c>
      <c r="R106" s="134">
        <f t="shared" si="42"/>
        <v>0</v>
      </c>
      <c r="S106" s="124">
        <f t="shared" si="43"/>
        <v>0</v>
      </c>
      <c r="T106" s="134">
        <f t="shared" si="52"/>
        <v>7.4999999999999997E-2</v>
      </c>
      <c r="U106" s="133">
        <f t="shared" si="55"/>
        <v>65</v>
      </c>
      <c r="V106" s="133">
        <v>252</v>
      </c>
      <c r="W106" s="132">
        <f t="shared" si="44"/>
        <v>1.0188292139999999</v>
      </c>
      <c r="X106" s="124">
        <f t="shared" si="45"/>
        <v>19.155557000000002</v>
      </c>
      <c r="Y106" s="136" t="s">
        <v>64</v>
      </c>
      <c r="Z106" s="127">
        <f t="shared" si="53"/>
        <v>42415</v>
      </c>
      <c r="AA106" s="6"/>
      <c r="AB106" s="155"/>
      <c r="AC106" s="156"/>
      <c r="AD106" s="157"/>
      <c r="AE106" s="158"/>
      <c r="AF106" s="160"/>
      <c r="AG106" s="160"/>
      <c r="AH106" s="159"/>
      <c r="AI106" s="157"/>
      <c r="AJ106" s="155"/>
      <c r="AK106" s="156"/>
      <c r="AM106" s="1"/>
      <c r="AN106" s="1"/>
      <c r="AO106" s="1"/>
      <c r="AP106" s="1"/>
      <c r="AQ106" s="1"/>
      <c r="AR106" s="28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8"/>
      <c r="BH106" s="1"/>
      <c r="BI106" s="1"/>
      <c r="BJ106" s="1"/>
      <c r="BK106" s="1"/>
      <c r="BL106" s="1"/>
      <c r="BM106" s="1"/>
      <c r="BN106" s="1"/>
      <c r="BO106" s="1"/>
      <c r="BP106" s="1"/>
      <c r="BQ106" s="6"/>
      <c r="BR106" s="20"/>
      <c r="BS106" s="20"/>
      <c r="BT106" s="30"/>
      <c r="BU106" s="20"/>
      <c r="BV106" s="1"/>
      <c r="BW106" s="20"/>
    </row>
    <row r="107" spans="1:75" x14ac:dyDescent="0.2">
      <c r="A107" s="137">
        <f t="shared" si="46"/>
        <v>42328</v>
      </c>
      <c r="B107" s="124">
        <f t="shared" si="35"/>
        <v>1037.2810589999999</v>
      </c>
      <c r="C107" s="124">
        <f t="shared" si="47"/>
        <v>1000</v>
      </c>
      <c r="D107" s="138">
        <f t="shared" si="48"/>
        <v>4405.95</v>
      </c>
      <c r="E107" s="126">
        <f>IF(K107=1,VLOOKUP(A106,[1]Plan1!$DA$106:$DC$226,3),E106)</f>
        <v>4450.45</v>
      </c>
      <c r="F107" s="127">
        <f t="shared" si="49"/>
        <v>42325</v>
      </c>
      <c r="G107" s="128">
        <f t="shared" si="36"/>
        <v>1.009997843824828E-2</v>
      </c>
      <c r="H107" s="127">
        <f t="shared" si="50"/>
        <v>42353</v>
      </c>
      <c r="I107" s="127">
        <f t="shared" si="37"/>
        <v>42353</v>
      </c>
      <c r="J107" s="130">
        <f t="shared" si="51"/>
        <v>21</v>
      </c>
      <c r="K107" s="130">
        <f t="shared" si="38"/>
        <v>4</v>
      </c>
      <c r="L107" s="131">
        <f t="shared" si="39"/>
        <v>1.0019159799999999</v>
      </c>
      <c r="M107" s="132">
        <f t="shared" si="57"/>
        <v>1.0081988500000001</v>
      </c>
      <c r="N107" s="132">
        <f t="shared" si="54"/>
        <v>1.0158723088946893</v>
      </c>
      <c r="O107" s="131">
        <f t="shared" si="56"/>
        <v>1.0178186899999999</v>
      </c>
      <c r="P107" s="124">
        <f t="shared" si="40"/>
        <v>1017.8186899999999</v>
      </c>
      <c r="Q107" s="133">
        <f t="shared" si="41"/>
        <v>0</v>
      </c>
      <c r="R107" s="134">
        <f t="shared" si="42"/>
        <v>0</v>
      </c>
      <c r="S107" s="124">
        <f t="shared" si="43"/>
        <v>0</v>
      </c>
      <c r="T107" s="134">
        <f t="shared" si="52"/>
        <v>7.4999999999999997E-2</v>
      </c>
      <c r="U107" s="133">
        <f t="shared" si="55"/>
        <v>66</v>
      </c>
      <c r="V107" s="133">
        <v>252</v>
      </c>
      <c r="W107" s="132">
        <f t="shared" si="44"/>
        <v>1.019121647</v>
      </c>
      <c r="X107" s="124">
        <f t="shared" si="45"/>
        <v>19.462368999999999</v>
      </c>
      <c r="Y107" s="136" t="s">
        <v>64</v>
      </c>
      <c r="Z107" s="127">
        <f t="shared" si="53"/>
        <v>42415</v>
      </c>
      <c r="AA107" s="6"/>
      <c r="AB107" s="155"/>
      <c r="AC107" s="156"/>
      <c r="AD107" s="157"/>
      <c r="AE107" s="158"/>
      <c r="AF107" s="160"/>
      <c r="AG107" s="160"/>
      <c r="AH107" s="159"/>
      <c r="AI107" s="157"/>
      <c r="AJ107" s="155"/>
      <c r="AK107" s="156"/>
      <c r="AM107" s="1"/>
      <c r="AN107" s="1"/>
      <c r="AO107" s="1"/>
      <c r="AP107" s="1"/>
      <c r="AQ107" s="1"/>
      <c r="AR107" s="28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8"/>
      <c r="BH107" s="1"/>
      <c r="BI107" s="1"/>
      <c r="BJ107" s="1"/>
      <c r="BK107" s="1"/>
      <c r="BL107" s="1"/>
      <c r="BM107" s="1"/>
      <c r="BN107" s="1"/>
      <c r="BO107" s="1"/>
      <c r="BP107" s="1"/>
      <c r="BQ107" s="6"/>
      <c r="BR107" s="20"/>
      <c r="BS107" s="20"/>
      <c r="BT107" s="30"/>
      <c r="BU107" s="20"/>
      <c r="BV107" s="1"/>
      <c r="BW107" s="20"/>
    </row>
    <row r="108" spans="1:75" x14ac:dyDescent="0.2">
      <c r="A108" s="137">
        <f t="shared" si="46"/>
        <v>42329</v>
      </c>
      <c r="B108" s="124">
        <f t="shared" si="35"/>
        <v>1038.0754360000001</v>
      </c>
      <c r="C108" s="124">
        <f t="shared" si="47"/>
        <v>1000</v>
      </c>
      <c r="D108" s="138">
        <f t="shared" si="48"/>
        <v>4405.95</v>
      </c>
      <c r="E108" s="126">
        <f>IF(K108=1,VLOOKUP(A107,[1]Plan1!$DA$106:$DC$226,3),E107)</f>
        <v>4450.45</v>
      </c>
      <c r="F108" s="127">
        <f t="shared" si="49"/>
        <v>42325</v>
      </c>
      <c r="G108" s="128">
        <f t="shared" si="36"/>
        <v>1.009997843824828E-2</v>
      </c>
      <c r="H108" s="127">
        <f t="shared" si="50"/>
        <v>42353</v>
      </c>
      <c r="I108" s="127">
        <f t="shared" si="37"/>
        <v>42353</v>
      </c>
      <c r="J108" s="130">
        <f t="shared" si="51"/>
        <v>21</v>
      </c>
      <c r="K108" s="130">
        <f t="shared" si="38"/>
        <v>5</v>
      </c>
      <c r="L108" s="131">
        <f t="shared" si="39"/>
        <v>1.0023955499999999</v>
      </c>
      <c r="M108" s="132">
        <f t="shared" si="57"/>
        <v>1.0081988500000001</v>
      </c>
      <c r="N108" s="132">
        <f t="shared" si="54"/>
        <v>1.0158723088946893</v>
      </c>
      <c r="O108" s="131">
        <f t="shared" si="56"/>
        <v>1.01830588</v>
      </c>
      <c r="P108" s="124">
        <f t="shared" si="40"/>
        <v>1018.30588</v>
      </c>
      <c r="Q108" s="133">
        <f t="shared" si="41"/>
        <v>0</v>
      </c>
      <c r="R108" s="134">
        <f t="shared" si="42"/>
        <v>0</v>
      </c>
      <c r="S108" s="124">
        <f t="shared" si="43"/>
        <v>0</v>
      </c>
      <c r="T108" s="134">
        <f t="shared" si="52"/>
        <v>7.4999999999999997E-2</v>
      </c>
      <c r="U108" s="133">
        <f t="shared" si="55"/>
        <v>67</v>
      </c>
      <c r="V108" s="133">
        <v>252</v>
      </c>
      <c r="W108" s="132">
        <f t="shared" si="44"/>
        <v>1.019414163</v>
      </c>
      <c r="X108" s="124">
        <f t="shared" si="45"/>
        <v>19.769556000000001</v>
      </c>
      <c r="Y108" s="136" t="s">
        <v>64</v>
      </c>
      <c r="Z108" s="127">
        <f t="shared" si="53"/>
        <v>42415</v>
      </c>
      <c r="AA108" s="6"/>
      <c r="AB108" s="155"/>
      <c r="AC108" s="156"/>
      <c r="AD108" s="157"/>
      <c r="AE108" s="158"/>
      <c r="AF108" s="160"/>
      <c r="AG108" s="160"/>
      <c r="AH108" s="159"/>
      <c r="AI108" s="157"/>
      <c r="AJ108" s="155"/>
      <c r="AK108" s="156"/>
      <c r="AM108" s="1"/>
      <c r="AN108" s="1"/>
      <c r="AO108" s="1"/>
      <c r="AP108" s="1"/>
      <c r="AQ108" s="1"/>
      <c r="AR108" s="28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8"/>
      <c r="BH108" s="1"/>
      <c r="BI108" s="1"/>
      <c r="BJ108" s="1"/>
      <c r="BK108" s="1"/>
      <c r="BL108" s="1"/>
      <c r="BM108" s="1"/>
      <c r="BN108" s="1"/>
      <c r="BO108" s="1"/>
      <c r="BP108" s="1"/>
      <c r="BQ108" s="6"/>
      <c r="BR108" s="20"/>
      <c r="BS108" s="20"/>
      <c r="BT108" s="30"/>
      <c r="BU108" s="20"/>
      <c r="BV108" s="1"/>
      <c r="BW108" s="20"/>
    </row>
    <row r="109" spans="1:75" x14ac:dyDescent="0.2">
      <c r="A109" s="137">
        <f t="shared" si="46"/>
        <v>42330</v>
      </c>
      <c r="B109" s="124">
        <f t="shared" si="35"/>
        <v>1038.0754360000001</v>
      </c>
      <c r="C109" s="124">
        <f t="shared" si="47"/>
        <v>1000</v>
      </c>
      <c r="D109" s="138">
        <f t="shared" si="48"/>
        <v>4405.95</v>
      </c>
      <c r="E109" s="126">
        <f>IF(K109=1,VLOOKUP(A108,[1]Plan1!$DA$106:$DC$226,3),E108)</f>
        <v>4450.45</v>
      </c>
      <c r="F109" s="127">
        <f t="shared" si="49"/>
        <v>42325</v>
      </c>
      <c r="G109" s="128">
        <f t="shared" si="36"/>
        <v>1.009997843824828E-2</v>
      </c>
      <c r="H109" s="127">
        <f t="shared" si="50"/>
        <v>42353</v>
      </c>
      <c r="I109" s="127">
        <f t="shared" si="37"/>
        <v>42353</v>
      </c>
      <c r="J109" s="130">
        <f t="shared" si="51"/>
        <v>21</v>
      </c>
      <c r="K109" s="130">
        <f t="shared" si="38"/>
        <v>5</v>
      </c>
      <c r="L109" s="131">
        <f t="shared" si="39"/>
        <v>1.0023955499999999</v>
      </c>
      <c r="M109" s="132">
        <f t="shared" si="57"/>
        <v>1.0081988500000001</v>
      </c>
      <c r="N109" s="132">
        <f t="shared" si="54"/>
        <v>1.0158723088946893</v>
      </c>
      <c r="O109" s="131">
        <f t="shared" si="56"/>
        <v>1.01830588</v>
      </c>
      <c r="P109" s="124">
        <f t="shared" si="40"/>
        <v>1018.30588</v>
      </c>
      <c r="Q109" s="133">
        <f t="shared" si="41"/>
        <v>0</v>
      </c>
      <c r="R109" s="134">
        <f t="shared" si="42"/>
        <v>0</v>
      </c>
      <c r="S109" s="124">
        <f t="shared" si="43"/>
        <v>0</v>
      </c>
      <c r="T109" s="134">
        <f t="shared" si="52"/>
        <v>7.4999999999999997E-2</v>
      </c>
      <c r="U109" s="133">
        <f t="shared" si="55"/>
        <v>67</v>
      </c>
      <c r="V109" s="133">
        <v>252</v>
      </c>
      <c r="W109" s="132">
        <f t="shared" si="44"/>
        <v>1.019414163</v>
      </c>
      <c r="X109" s="124">
        <f t="shared" si="45"/>
        <v>19.769556000000001</v>
      </c>
      <c r="Y109" s="136" t="s">
        <v>64</v>
      </c>
      <c r="Z109" s="127">
        <f t="shared" si="53"/>
        <v>42415</v>
      </c>
      <c r="AA109" s="6"/>
      <c r="AB109" s="155"/>
      <c r="AC109" s="156"/>
      <c r="AD109" s="157"/>
      <c r="AE109" s="158"/>
      <c r="AF109" s="160"/>
      <c r="AG109" s="160"/>
      <c r="AH109" s="159"/>
      <c r="AI109" s="157"/>
      <c r="AJ109" s="155"/>
      <c r="AK109" s="156"/>
      <c r="AM109" s="1"/>
      <c r="AN109" s="1"/>
      <c r="AO109" s="1"/>
      <c r="AP109" s="1"/>
      <c r="AQ109" s="1"/>
      <c r="AR109" s="28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8"/>
      <c r="BH109" s="1"/>
      <c r="BI109" s="1"/>
      <c r="BJ109" s="1"/>
      <c r="BK109" s="1"/>
      <c r="BL109" s="1"/>
      <c r="BM109" s="1"/>
      <c r="BN109" s="1"/>
      <c r="BO109" s="1"/>
      <c r="BP109" s="1"/>
      <c r="BQ109" s="6"/>
      <c r="BR109" s="20"/>
      <c r="BS109" s="20"/>
      <c r="BT109" s="30"/>
      <c r="BU109" s="20"/>
      <c r="BV109" s="1"/>
      <c r="BW109" s="20"/>
    </row>
    <row r="110" spans="1:75" x14ac:dyDescent="0.2">
      <c r="A110" s="137">
        <f t="shared" si="46"/>
        <v>42331</v>
      </c>
      <c r="B110" s="124">
        <f t="shared" si="35"/>
        <v>1038.0754360000001</v>
      </c>
      <c r="C110" s="124">
        <f t="shared" si="47"/>
        <v>1000</v>
      </c>
      <c r="D110" s="138">
        <f t="shared" si="48"/>
        <v>4405.95</v>
      </c>
      <c r="E110" s="126">
        <f>IF(K110=1,VLOOKUP(A109,[1]Plan1!$DA$106:$DC$226,3),E109)</f>
        <v>4450.45</v>
      </c>
      <c r="F110" s="127">
        <f t="shared" si="49"/>
        <v>42325</v>
      </c>
      <c r="G110" s="128">
        <f t="shared" si="36"/>
        <v>1.009997843824828E-2</v>
      </c>
      <c r="H110" s="127">
        <f t="shared" si="50"/>
        <v>42353</v>
      </c>
      <c r="I110" s="127">
        <f t="shared" si="37"/>
        <v>42353</v>
      </c>
      <c r="J110" s="130">
        <f t="shared" si="51"/>
        <v>21</v>
      </c>
      <c r="K110" s="130">
        <f t="shared" si="38"/>
        <v>5</v>
      </c>
      <c r="L110" s="131">
        <f t="shared" si="39"/>
        <v>1.0023955499999999</v>
      </c>
      <c r="M110" s="132">
        <f t="shared" si="57"/>
        <v>1.0081988500000001</v>
      </c>
      <c r="N110" s="132">
        <f t="shared" si="54"/>
        <v>1.0158723088946893</v>
      </c>
      <c r="O110" s="131">
        <f t="shared" si="56"/>
        <v>1.01830588</v>
      </c>
      <c r="P110" s="124">
        <f t="shared" si="40"/>
        <v>1018.30588</v>
      </c>
      <c r="Q110" s="133">
        <f t="shared" si="41"/>
        <v>0</v>
      </c>
      <c r="R110" s="134">
        <f t="shared" si="42"/>
        <v>0</v>
      </c>
      <c r="S110" s="124">
        <f t="shared" si="43"/>
        <v>0</v>
      </c>
      <c r="T110" s="134">
        <f t="shared" si="52"/>
        <v>7.4999999999999997E-2</v>
      </c>
      <c r="U110" s="133">
        <f t="shared" si="55"/>
        <v>67</v>
      </c>
      <c r="V110" s="133">
        <v>252</v>
      </c>
      <c r="W110" s="132">
        <f t="shared" si="44"/>
        <v>1.019414163</v>
      </c>
      <c r="X110" s="124">
        <f t="shared" si="45"/>
        <v>19.769556000000001</v>
      </c>
      <c r="Y110" s="136" t="s">
        <v>64</v>
      </c>
      <c r="Z110" s="127">
        <f t="shared" si="53"/>
        <v>42415</v>
      </c>
      <c r="AA110" s="6"/>
      <c r="AB110" s="155"/>
      <c r="AC110" s="156"/>
      <c r="AD110" s="157"/>
      <c r="AE110" s="158"/>
      <c r="AF110" s="160"/>
      <c r="AG110" s="160"/>
      <c r="AH110" s="159"/>
      <c r="AI110" s="157"/>
      <c r="AJ110" s="155"/>
      <c r="AK110" s="156"/>
      <c r="AM110" s="1"/>
      <c r="AN110" s="1"/>
      <c r="AO110" s="1"/>
      <c r="AP110" s="1"/>
      <c r="AQ110" s="1"/>
      <c r="AR110" s="28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8"/>
      <c r="BH110" s="1"/>
      <c r="BI110" s="1"/>
      <c r="BJ110" s="1"/>
      <c r="BK110" s="1"/>
      <c r="BL110" s="1"/>
      <c r="BM110" s="1"/>
      <c r="BN110" s="1"/>
      <c r="BO110" s="1"/>
      <c r="BP110" s="1"/>
      <c r="BQ110" s="6"/>
      <c r="BR110" s="20"/>
      <c r="BS110" s="20"/>
      <c r="BT110" s="30"/>
      <c r="BU110" s="20"/>
      <c r="BV110" s="1"/>
      <c r="BW110" s="20"/>
    </row>
    <row r="111" spans="1:75" x14ac:dyDescent="0.2">
      <c r="A111" s="137">
        <f t="shared" si="46"/>
        <v>42332</v>
      </c>
      <c r="B111" s="124">
        <f t="shared" si="35"/>
        <v>1038.8704069999999</v>
      </c>
      <c r="C111" s="124">
        <f t="shared" si="47"/>
        <v>1000</v>
      </c>
      <c r="D111" s="138">
        <f t="shared" si="48"/>
        <v>4405.95</v>
      </c>
      <c r="E111" s="126">
        <f>IF(K111=1,VLOOKUP(A110,[1]Plan1!$DA$106:$DC$226,3),E110)</f>
        <v>4450.45</v>
      </c>
      <c r="F111" s="127">
        <f t="shared" si="49"/>
        <v>42325</v>
      </c>
      <c r="G111" s="128">
        <f t="shared" si="36"/>
        <v>1.009997843824828E-2</v>
      </c>
      <c r="H111" s="127">
        <f t="shared" si="50"/>
        <v>42353</v>
      </c>
      <c r="I111" s="127">
        <f t="shared" si="37"/>
        <v>42353</v>
      </c>
      <c r="J111" s="130">
        <f t="shared" si="51"/>
        <v>21</v>
      </c>
      <c r="K111" s="130">
        <f t="shared" si="38"/>
        <v>6</v>
      </c>
      <c r="L111" s="131">
        <f t="shared" si="39"/>
        <v>1.0028753500000001</v>
      </c>
      <c r="M111" s="132">
        <f t="shared" si="57"/>
        <v>1.0081988500000001</v>
      </c>
      <c r="N111" s="132">
        <f t="shared" si="54"/>
        <v>1.0158723088946893</v>
      </c>
      <c r="O111" s="131">
        <f t="shared" si="56"/>
        <v>1.0187932900000001</v>
      </c>
      <c r="P111" s="124">
        <f t="shared" si="40"/>
        <v>1018.79329</v>
      </c>
      <c r="Q111" s="133">
        <f t="shared" si="41"/>
        <v>0</v>
      </c>
      <c r="R111" s="134">
        <f t="shared" si="42"/>
        <v>0</v>
      </c>
      <c r="S111" s="124">
        <f t="shared" si="43"/>
        <v>0</v>
      </c>
      <c r="T111" s="134">
        <f t="shared" si="52"/>
        <v>7.4999999999999997E-2</v>
      </c>
      <c r="U111" s="133">
        <f t="shared" si="55"/>
        <v>68</v>
      </c>
      <c r="V111" s="133">
        <v>252</v>
      </c>
      <c r="W111" s="132">
        <f t="shared" si="44"/>
        <v>1.0197067630000001</v>
      </c>
      <c r="X111" s="124">
        <f t="shared" si="45"/>
        <v>20.077117000000001</v>
      </c>
      <c r="Y111" s="136" t="s">
        <v>64</v>
      </c>
      <c r="Z111" s="127">
        <f t="shared" si="53"/>
        <v>42415</v>
      </c>
      <c r="AA111" s="6"/>
      <c r="AB111" s="155"/>
      <c r="AC111" s="156"/>
      <c r="AD111" s="157"/>
      <c r="AE111" s="158"/>
      <c r="AF111" s="160"/>
      <c r="AG111" s="160"/>
      <c r="AH111" s="159"/>
      <c r="AI111" s="157"/>
      <c r="AJ111" s="155"/>
      <c r="AK111" s="156"/>
      <c r="AM111" s="1"/>
      <c r="AN111" s="1"/>
      <c r="AO111" s="1"/>
      <c r="AP111" s="1"/>
      <c r="AQ111" s="1"/>
      <c r="AR111" s="28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8"/>
      <c r="BH111" s="1"/>
      <c r="BI111" s="1"/>
      <c r="BJ111" s="1"/>
      <c r="BK111" s="1"/>
      <c r="BL111" s="1"/>
      <c r="BM111" s="1"/>
      <c r="BN111" s="1"/>
      <c r="BO111" s="1"/>
      <c r="BP111" s="1"/>
      <c r="BQ111" s="6"/>
      <c r="BR111" s="20"/>
      <c r="BS111" s="20"/>
      <c r="BT111" s="30"/>
      <c r="BU111" s="20"/>
      <c r="BV111" s="1"/>
      <c r="BW111" s="20"/>
    </row>
    <row r="112" spans="1:75" x14ac:dyDescent="0.2">
      <c r="A112" s="137">
        <f t="shared" si="46"/>
        <v>42333</v>
      </c>
      <c r="B112" s="124">
        <f t="shared" si="35"/>
        <v>1039.665996</v>
      </c>
      <c r="C112" s="124">
        <f t="shared" si="47"/>
        <v>1000</v>
      </c>
      <c r="D112" s="138">
        <f t="shared" si="48"/>
        <v>4405.95</v>
      </c>
      <c r="E112" s="126">
        <f>IF(K112=1,VLOOKUP(A111,[1]Plan1!$DA$106:$DC$226,3),E111)</f>
        <v>4450.45</v>
      </c>
      <c r="F112" s="127">
        <f t="shared" si="49"/>
        <v>42325</v>
      </c>
      <c r="G112" s="128">
        <f t="shared" si="36"/>
        <v>1.009997843824828E-2</v>
      </c>
      <c r="H112" s="127">
        <f t="shared" si="50"/>
        <v>42353</v>
      </c>
      <c r="I112" s="127">
        <f t="shared" si="37"/>
        <v>42353</v>
      </c>
      <c r="J112" s="130">
        <f t="shared" si="51"/>
        <v>21</v>
      </c>
      <c r="K112" s="130">
        <f t="shared" si="38"/>
        <v>7</v>
      </c>
      <c r="L112" s="131">
        <f t="shared" si="39"/>
        <v>1.0033553799999999</v>
      </c>
      <c r="M112" s="132">
        <f t="shared" si="57"/>
        <v>1.0081988500000001</v>
      </c>
      <c r="N112" s="132">
        <f t="shared" si="54"/>
        <v>1.0158723088946893</v>
      </c>
      <c r="O112" s="131">
        <f t="shared" si="56"/>
        <v>1.01928094</v>
      </c>
      <c r="P112" s="124">
        <f t="shared" si="40"/>
        <v>1019.28094</v>
      </c>
      <c r="Q112" s="133">
        <f t="shared" si="41"/>
        <v>0</v>
      </c>
      <c r="R112" s="134">
        <f t="shared" si="42"/>
        <v>0</v>
      </c>
      <c r="S112" s="124">
        <f t="shared" si="43"/>
        <v>0</v>
      </c>
      <c r="T112" s="134">
        <f t="shared" si="52"/>
        <v>7.4999999999999997E-2</v>
      </c>
      <c r="U112" s="133">
        <f t="shared" si="55"/>
        <v>69</v>
      </c>
      <c r="V112" s="133">
        <v>252</v>
      </c>
      <c r="W112" s="132">
        <f t="shared" si="44"/>
        <v>1.0199994480000001</v>
      </c>
      <c r="X112" s="124">
        <f t="shared" si="45"/>
        <v>20.385055999999999</v>
      </c>
      <c r="Y112" s="136" t="s">
        <v>64</v>
      </c>
      <c r="Z112" s="127">
        <f t="shared" si="53"/>
        <v>42415</v>
      </c>
      <c r="AA112" s="6"/>
      <c r="AB112" s="155"/>
      <c r="AC112" s="156"/>
      <c r="AD112" s="157"/>
      <c r="AE112" s="158"/>
      <c r="AF112" s="160"/>
      <c r="AG112" s="160"/>
      <c r="AH112" s="159"/>
      <c r="AI112" s="157"/>
      <c r="AJ112" s="155"/>
      <c r="AK112" s="156"/>
      <c r="AM112" s="1"/>
      <c r="AN112" s="1"/>
      <c r="AO112" s="1"/>
      <c r="AP112" s="1"/>
      <c r="AQ112" s="1"/>
      <c r="AR112" s="28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8"/>
      <c r="BH112" s="1"/>
      <c r="BI112" s="1"/>
      <c r="BJ112" s="1"/>
      <c r="BK112" s="1"/>
      <c r="BL112" s="1"/>
      <c r="BM112" s="1"/>
      <c r="BN112" s="1"/>
      <c r="BO112" s="1"/>
      <c r="BP112" s="1"/>
      <c r="BQ112" s="6"/>
      <c r="BR112" s="20"/>
      <c r="BS112" s="20"/>
      <c r="BT112" s="30"/>
      <c r="BU112" s="20"/>
      <c r="BV112" s="1"/>
      <c r="BW112" s="20"/>
    </row>
    <row r="113" spans="1:75" x14ac:dyDescent="0.2">
      <c r="A113" s="137">
        <f t="shared" si="46"/>
        <v>42334</v>
      </c>
      <c r="B113" s="124">
        <f t="shared" si="35"/>
        <v>1040.4621890000001</v>
      </c>
      <c r="C113" s="124">
        <f t="shared" si="47"/>
        <v>1000</v>
      </c>
      <c r="D113" s="138">
        <f t="shared" si="48"/>
        <v>4405.95</v>
      </c>
      <c r="E113" s="126">
        <f>IF(K113=1,VLOOKUP(A112,[1]Plan1!$DA$106:$DC$226,3),E112)</f>
        <v>4450.45</v>
      </c>
      <c r="F113" s="127">
        <f t="shared" si="49"/>
        <v>42325</v>
      </c>
      <c r="G113" s="128">
        <f t="shared" si="36"/>
        <v>1.009997843824828E-2</v>
      </c>
      <c r="H113" s="127">
        <f t="shared" si="50"/>
        <v>42353</v>
      </c>
      <c r="I113" s="127">
        <f t="shared" si="37"/>
        <v>42353</v>
      </c>
      <c r="J113" s="130">
        <f t="shared" si="51"/>
        <v>21</v>
      </c>
      <c r="K113" s="130">
        <f t="shared" si="38"/>
        <v>8</v>
      </c>
      <c r="L113" s="131">
        <f t="shared" si="39"/>
        <v>1.0038356399999999</v>
      </c>
      <c r="M113" s="132">
        <f t="shared" si="57"/>
        <v>1.0081988500000001</v>
      </c>
      <c r="N113" s="132">
        <f t="shared" si="54"/>
        <v>1.0158723088946893</v>
      </c>
      <c r="O113" s="131">
        <f t="shared" si="56"/>
        <v>1.0197688199999999</v>
      </c>
      <c r="P113" s="124">
        <f t="shared" si="40"/>
        <v>1019.76882</v>
      </c>
      <c r="Q113" s="133">
        <f t="shared" si="41"/>
        <v>0</v>
      </c>
      <c r="R113" s="134">
        <f t="shared" si="42"/>
        <v>0</v>
      </c>
      <c r="S113" s="124">
        <f t="shared" si="43"/>
        <v>0</v>
      </c>
      <c r="T113" s="134">
        <f t="shared" si="52"/>
        <v>7.4999999999999997E-2</v>
      </c>
      <c r="U113" s="133">
        <f t="shared" si="55"/>
        <v>70</v>
      </c>
      <c r="V113" s="133">
        <v>252</v>
      </c>
      <c r="W113" s="132">
        <f t="shared" si="44"/>
        <v>1.0202922160000001</v>
      </c>
      <c r="X113" s="124">
        <f t="shared" si="45"/>
        <v>20.693369000000001</v>
      </c>
      <c r="Y113" s="136" t="s">
        <v>64</v>
      </c>
      <c r="Z113" s="127">
        <f t="shared" si="53"/>
        <v>42415</v>
      </c>
      <c r="AA113" s="6"/>
      <c r="AB113" s="155"/>
      <c r="AC113" s="156"/>
      <c r="AD113" s="157"/>
      <c r="AE113" s="158"/>
      <c r="AF113" s="160"/>
      <c r="AG113" s="160"/>
      <c r="AH113" s="159"/>
      <c r="AI113" s="157"/>
      <c r="AJ113" s="155"/>
      <c r="AK113" s="156"/>
      <c r="AM113" s="1"/>
      <c r="AN113" s="1"/>
      <c r="AO113" s="1"/>
      <c r="AP113" s="1"/>
      <c r="AQ113" s="1"/>
      <c r="AR113" s="28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8"/>
      <c r="BH113" s="1"/>
      <c r="BI113" s="1"/>
      <c r="BJ113" s="1"/>
      <c r="BK113" s="1"/>
      <c r="BL113" s="1"/>
      <c r="BM113" s="1"/>
      <c r="BN113" s="1"/>
      <c r="BO113" s="1"/>
      <c r="BP113" s="1"/>
      <c r="BQ113" s="6"/>
      <c r="BR113" s="20"/>
      <c r="BS113" s="20"/>
      <c r="BT113" s="30"/>
      <c r="BU113" s="20"/>
      <c r="BV113" s="1"/>
      <c r="BW113" s="33"/>
    </row>
    <row r="114" spans="1:75" x14ac:dyDescent="0.2">
      <c r="A114" s="137">
        <f t="shared" si="46"/>
        <v>42335</v>
      </c>
      <c r="B114" s="124">
        <f t="shared" si="35"/>
        <v>1041.258998</v>
      </c>
      <c r="C114" s="124">
        <f t="shared" si="47"/>
        <v>1000</v>
      </c>
      <c r="D114" s="138">
        <f t="shared" si="48"/>
        <v>4405.95</v>
      </c>
      <c r="E114" s="126">
        <f>IF(K114=1,VLOOKUP(A113,[1]Plan1!$DA$106:$DC$226,3),E113)</f>
        <v>4450.45</v>
      </c>
      <c r="F114" s="127">
        <f t="shared" si="49"/>
        <v>42325</v>
      </c>
      <c r="G114" s="128">
        <f t="shared" si="36"/>
        <v>1.009997843824828E-2</v>
      </c>
      <c r="H114" s="127">
        <f t="shared" si="50"/>
        <v>42353</v>
      </c>
      <c r="I114" s="127">
        <f t="shared" si="37"/>
        <v>42353</v>
      </c>
      <c r="J114" s="130">
        <f t="shared" si="51"/>
        <v>21</v>
      </c>
      <c r="K114" s="130">
        <f t="shared" si="38"/>
        <v>9</v>
      </c>
      <c r="L114" s="131">
        <f t="shared" si="39"/>
        <v>1.0043161300000001</v>
      </c>
      <c r="M114" s="132">
        <f t="shared" si="57"/>
        <v>1.0081988500000001</v>
      </c>
      <c r="N114" s="132">
        <f t="shared" si="54"/>
        <v>1.0158723088946893</v>
      </c>
      <c r="O114" s="131">
        <f t="shared" si="56"/>
        <v>1.0202569399999999</v>
      </c>
      <c r="P114" s="124">
        <f t="shared" si="40"/>
        <v>1020.25694</v>
      </c>
      <c r="Q114" s="133">
        <f t="shared" si="41"/>
        <v>0</v>
      </c>
      <c r="R114" s="134">
        <f t="shared" si="42"/>
        <v>0</v>
      </c>
      <c r="S114" s="124">
        <f t="shared" si="43"/>
        <v>0</v>
      </c>
      <c r="T114" s="134">
        <f t="shared" si="52"/>
        <v>7.4999999999999997E-2</v>
      </c>
      <c r="U114" s="133">
        <f t="shared" si="55"/>
        <v>71</v>
      </c>
      <c r="V114" s="133">
        <v>252</v>
      </c>
      <c r="W114" s="132">
        <f t="shared" si="44"/>
        <v>1.0205850679999999</v>
      </c>
      <c r="X114" s="124">
        <f t="shared" si="45"/>
        <v>21.002058000000002</v>
      </c>
      <c r="Y114" s="136" t="s">
        <v>64</v>
      </c>
      <c r="Z114" s="127">
        <f t="shared" si="53"/>
        <v>42415</v>
      </c>
      <c r="AA114" s="6"/>
      <c r="AB114" s="155"/>
      <c r="AC114" s="156"/>
      <c r="AD114" s="157"/>
      <c r="AE114" s="158"/>
      <c r="AF114" s="160"/>
      <c r="AG114" s="160"/>
      <c r="AH114" s="159"/>
      <c r="AI114" s="157"/>
      <c r="AJ114" s="155"/>
      <c r="AK114" s="156"/>
      <c r="AM114" s="1"/>
      <c r="AN114" s="1"/>
      <c r="AO114" s="1"/>
      <c r="AP114" s="1"/>
      <c r="AQ114" s="1"/>
      <c r="AR114" s="28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8"/>
      <c r="BH114" s="1"/>
      <c r="BI114" s="1"/>
      <c r="BJ114" s="1"/>
      <c r="BK114" s="1"/>
      <c r="BL114" s="1"/>
      <c r="BM114" s="1"/>
      <c r="BN114" s="1"/>
      <c r="BO114" s="1"/>
      <c r="BP114" s="1"/>
      <c r="BQ114" s="6"/>
      <c r="BR114" s="20"/>
      <c r="BS114" s="20"/>
      <c r="BT114" s="30"/>
      <c r="BU114" s="20"/>
      <c r="BV114" s="1"/>
      <c r="BW114" s="20"/>
    </row>
    <row r="115" spans="1:75" x14ac:dyDescent="0.2">
      <c r="A115" s="137">
        <f t="shared" si="46"/>
        <v>42336</v>
      </c>
      <c r="B115" s="124">
        <f t="shared" si="35"/>
        <v>1042.056415</v>
      </c>
      <c r="C115" s="124">
        <f t="shared" si="47"/>
        <v>1000</v>
      </c>
      <c r="D115" s="138">
        <f t="shared" si="48"/>
        <v>4405.95</v>
      </c>
      <c r="E115" s="126">
        <f>IF(K115=1,VLOOKUP(A114,[1]Plan1!$DA$106:$DC$226,3),E114)</f>
        <v>4450.45</v>
      </c>
      <c r="F115" s="127">
        <f t="shared" si="49"/>
        <v>42325</v>
      </c>
      <c r="G115" s="128">
        <f t="shared" si="36"/>
        <v>1.009997843824828E-2</v>
      </c>
      <c r="H115" s="127">
        <f t="shared" si="50"/>
        <v>42353</v>
      </c>
      <c r="I115" s="127">
        <f t="shared" si="37"/>
        <v>42353</v>
      </c>
      <c r="J115" s="130">
        <f t="shared" si="51"/>
        <v>21</v>
      </c>
      <c r="K115" s="130">
        <f t="shared" si="38"/>
        <v>10</v>
      </c>
      <c r="L115" s="131">
        <f t="shared" si="39"/>
        <v>1.00479685</v>
      </c>
      <c r="M115" s="132">
        <f t="shared" si="57"/>
        <v>1.0081988500000001</v>
      </c>
      <c r="N115" s="132">
        <f t="shared" si="54"/>
        <v>1.0158723088946893</v>
      </c>
      <c r="O115" s="131">
        <f t="shared" si="56"/>
        <v>1.02074529</v>
      </c>
      <c r="P115" s="124">
        <f t="shared" si="40"/>
        <v>1020.74529</v>
      </c>
      <c r="Q115" s="133">
        <f t="shared" si="41"/>
        <v>0</v>
      </c>
      <c r="R115" s="134">
        <f t="shared" si="42"/>
        <v>0</v>
      </c>
      <c r="S115" s="124">
        <f t="shared" si="43"/>
        <v>0</v>
      </c>
      <c r="T115" s="134">
        <f t="shared" si="52"/>
        <v>7.4999999999999997E-2</v>
      </c>
      <c r="U115" s="133">
        <f t="shared" si="55"/>
        <v>72</v>
      </c>
      <c r="V115" s="133">
        <v>252</v>
      </c>
      <c r="W115" s="132">
        <f t="shared" si="44"/>
        <v>1.0208780049999999</v>
      </c>
      <c r="X115" s="124">
        <f t="shared" si="45"/>
        <v>21.311125000000001</v>
      </c>
      <c r="Y115" s="136" t="s">
        <v>64</v>
      </c>
      <c r="Z115" s="127">
        <f t="shared" si="53"/>
        <v>42415</v>
      </c>
      <c r="AA115" s="6"/>
      <c r="AB115" s="38"/>
      <c r="AM115" s="1"/>
      <c r="AN115" s="1"/>
      <c r="AO115" s="1"/>
      <c r="AP115" s="1"/>
      <c r="AQ115" s="1"/>
      <c r="AR115" s="28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8"/>
      <c r="BH115" s="1"/>
      <c r="BI115" s="1"/>
      <c r="BJ115" s="1"/>
      <c r="BK115" s="1"/>
      <c r="BL115" s="1"/>
      <c r="BM115" s="1"/>
      <c r="BN115" s="1"/>
      <c r="BO115" s="1"/>
      <c r="BP115" s="1"/>
      <c r="BQ115" s="6"/>
      <c r="BR115" s="20"/>
      <c r="BS115" s="20"/>
      <c r="BT115" s="30"/>
      <c r="BU115" s="20"/>
      <c r="BV115" s="1"/>
      <c r="BW115" s="20"/>
    </row>
    <row r="116" spans="1:75" x14ac:dyDescent="0.2">
      <c r="A116" s="137">
        <f t="shared" si="46"/>
        <v>42337</v>
      </c>
      <c r="B116" s="124">
        <f t="shared" si="35"/>
        <v>1042.056415</v>
      </c>
      <c r="C116" s="124">
        <f t="shared" si="47"/>
        <v>1000</v>
      </c>
      <c r="D116" s="138">
        <f t="shared" si="48"/>
        <v>4405.95</v>
      </c>
      <c r="E116" s="126">
        <f>IF(K116=1,VLOOKUP(A115,[1]Plan1!$DA$106:$DC$226,3),E115)</f>
        <v>4450.45</v>
      </c>
      <c r="F116" s="127">
        <f t="shared" si="49"/>
        <v>42325</v>
      </c>
      <c r="G116" s="128">
        <f t="shared" si="36"/>
        <v>1.009997843824828E-2</v>
      </c>
      <c r="H116" s="127">
        <f t="shared" si="50"/>
        <v>42353</v>
      </c>
      <c r="I116" s="127">
        <f t="shared" si="37"/>
        <v>42353</v>
      </c>
      <c r="J116" s="130">
        <f t="shared" si="51"/>
        <v>21</v>
      </c>
      <c r="K116" s="130">
        <f t="shared" si="38"/>
        <v>10</v>
      </c>
      <c r="L116" s="131">
        <f t="shared" si="39"/>
        <v>1.00479685</v>
      </c>
      <c r="M116" s="132">
        <f t="shared" si="57"/>
        <v>1.0081988500000001</v>
      </c>
      <c r="N116" s="132">
        <f t="shared" si="54"/>
        <v>1.0158723088946893</v>
      </c>
      <c r="O116" s="131">
        <f t="shared" si="56"/>
        <v>1.02074529</v>
      </c>
      <c r="P116" s="124">
        <f t="shared" si="40"/>
        <v>1020.74529</v>
      </c>
      <c r="Q116" s="133">
        <f t="shared" si="41"/>
        <v>0</v>
      </c>
      <c r="R116" s="134">
        <f t="shared" si="42"/>
        <v>0</v>
      </c>
      <c r="S116" s="124">
        <f t="shared" si="43"/>
        <v>0</v>
      </c>
      <c r="T116" s="134">
        <f t="shared" si="52"/>
        <v>7.4999999999999997E-2</v>
      </c>
      <c r="U116" s="133">
        <f t="shared" si="55"/>
        <v>72</v>
      </c>
      <c r="V116" s="133">
        <v>252</v>
      </c>
      <c r="W116" s="132">
        <f t="shared" si="44"/>
        <v>1.0208780049999999</v>
      </c>
      <c r="X116" s="124">
        <f t="shared" si="45"/>
        <v>21.311125000000001</v>
      </c>
      <c r="Y116" s="136" t="s">
        <v>64</v>
      </c>
      <c r="Z116" s="127">
        <f t="shared" si="53"/>
        <v>42415</v>
      </c>
      <c r="AA116" s="6"/>
      <c r="AB116" s="38"/>
      <c r="AM116" s="1"/>
      <c r="AN116" s="1"/>
      <c r="AO116" s="1"/>
      <c r="AP116" s="1"/>
      <c r="AQ116" s="1"/>
      <c r="AR116" s="28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8"/>
      <c r="BH116" s="1"/>
      <c r="BI116" s="1"/>
      <c r="BJ116" s="1"/>
      <c r="BK116" s="1"/>
      <c r="BL116" s="1"/>
      <c r="BM116" s="1"/>
      <c r="BN116" s="1"/>
      <c r="BO116" s="1"/>
      <c r="BP116" s="1"/>
      <c r="BQ116" s="6"/>
      <c r="BR116" s="20"/>
      <c r="BS116" s="20"/>
      <c r="BT116" s="30"/>
      <c r="BU116" s="20"/>
      <c r="BV116" s="1"/>
      <c r="BW116" s="20"/>
    </row>
    <row r="117" spans="1:75" x14ac:dyDescent="0.2">
      <c r="A117" s="137">
        <f t="shared" si="46"/>
        <v>42338</v>
      </c>
      <c r="B117" s="124">
        <f t="shared" si="35"/>
        <v>1042.056415</v>
      </c>
      <c r="C117" s="124">
        <f t="shared" si="47"/>
        <v>1000</v>
      </c>
      <c r="D117" s="138">
        <f t="shared" si="48"/>
        <v>4405.95</v>
      </c>
      <c r="E117" s="126">
        <f>IF(K117=1,VLOOKUP(A116,[1]Plan1!$DA$106:$DC$226,3),E116)</f>
        <v>4450.45</v>
      </c>
      <c r="F117" s="127">
        <f t="shared" si="49"/>
        <v>42325</v>
      </c>
      <c r="G117" s="128">
        <f t="shared" si="36"/>
        <v>1.009997843824828E-2</v>
      </c>
      <c r="H117" s="127">
        <f t="shared" si="50"/>
        <v>42353</v>
      </c>
      <c r="I117" s="127">
        <f t="shared" si="37"/>
        <v>42353</v>
      </c>
      <c r="J117" s="130">
        <f t="shared" si="51"/>
        <v>21</v>
      </c>
      <c r="K117" s="130">
        <f t="shared" si="38"/>
        <v>10</v>
      </c>
      <c r="L117" s="131">
        <f t="shared" si="39"/>
        <v>1.00479685</v>
      </c>
      <c r="M117" s="132">
        <f t="shared" si="57"/>
        <v>1.0081988500000001</v>
      </c>
      <c r="N117" s="132">
        <f t="shared" si="54"/>
        <v>1.0158723088946893</v>
      </c>
      <c r="O117" s="131">
        <f t="shared" si="56"/>
        <v>1.02074529</v>
      </c>
      <c r="P117" s="124">
        <f t="shared" si="40"/>
        <v>1020.74529</v>
      </c>
      <c r="Q117" s="133">
        <f t="shared" si="41"/>
        <v>0</v>
      </c>
      <c r="R117" s="134">
        <f t="shared" si="42"/>
        <v>0</v>
      </c>
      <c r="S117" s="124">
        <f t="shared" si="43"/>
        <v>0</v>
      </c>
      <c r="T117" s="134">
        <f t="shared" si="52"/>
        <v>7.4999999999999997E-2</v>
      </c>
      <c r="U117" s="133">
        <f t="shared" si="55"/>
        <v>72</v>
      </c>
      <c r="V117" s="133">
        <v>252</v>
      </c>
      <c r="W117" s="132">
        <f t="shared" si="44"/>
        <v>1.0208780049999999</v>
      </c>
      <c r="X117" s="124">
        <f t="shared" si="45"/>
        <v>21.311125000000001</v>
      </c>
      <c r="Y117" s="136" t="s">
        <v>64</v>
      </c>
      <c r="Z117" s="127">
        <f t="shared" si="53"/>
        <v>42415</v>
      </c>
      <c r="AA117" s="6"/>
      <c r="AB117" s="38"/>
      <c r="AC117" s="161" t="s">
        <v>65</v>
      </c>
      <c r="AD117" s="162"/>
      <c r="AF117" s="27"/>
      <c r="AG117" s="163" t="s">
        <v>66</v>
      </c>
      <c r="AH117" s="164" t="s">
        <v>67</v>
      </c>
      <c r="AI117" s="165" t="s">
        <v>68</v>
      </c>
      <c r="AJ117" s="166" t="s">
        <v>69</v>
      </c>
      <c r="AK117" s="167" t="s">
        <v>70</v>
      </c>
      <c r="AM117" s="1"/>
      <c r="AN117" s="1"/>
      <c r="AO117" s="1"/>
      <c r="AP117" s="1"/>
      <c r="AQ117" s="1"/>
      <c r="AR117" s="28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8"/>
      <c r="BH117" s="1"/>
      <c r="BI117" s="1"/>
      <c r="BJ117" s="1"/>
      <c r="BK117" s="1"/>
      <c r="BL117" s="1"/>
      <c r="BM117" s="1"/>
      <c r="BN117" s="1"/>
      <c r="BO117" s="1"/>
      <c r="BP117" s="1"/>
      <c r="BQ117" s="6"/>
      <c r="BR117" s="20"/>
      <c r="BS117" s="20"/>
      <c r="BT117" s="30"/>
      <c r="BU117" s="20"/>
      <c r="BV117" s="1"/>
      <c r="BW117" s="20"/>
    </row>
    <row r="118" spans="1:75" x14ac:dyDescent="0.2">
      <c r="A118" s="137">
        <f t="shared" si="46"/>
        <v>42339</v>
      </c>
      <c r="B118" s="124">
        <f t="shared" si="35"/>
        <v>1042.854437</v>
      </c>
      <c r="C118" s="124">
        <f t="shared" si="47"/>
        <v>1000</v>
      </c>
      <c r="D118" s="138">
        <f t="shared" si="48"/>
        <v>4405.95</v>
      </c>
      <c r="E118" s="126">
        <f>IF(K118=1,VLOOKUP(A117,[1]Plan1!$DA$106:$DC$226,3),E117)</f>
        <v>4450.45</v>
      </c>
      <c r="F118" s="127">
        <f t="shared" si="49"/>
        <v>42325</v>
      </c>
      <c r="G118" s="128">
        <f t="shared" si="36"/>
        <v>1.009997843824828E-2</v>
      </c>
      <c r="H118" s="127">
        <f t="shared" si="50"/>
        <v>42353</v>
      </c>
      <c r="I118" s="127">
        <f t="shared" si="37"/>
        <v>42353</v>
      </c>
      <c r="J118" s="130">
        <f t="shared" si="51"/>
        <v>21</v>
      </c>
      <c r="K118" s="130">
        <f t="shared" si="38"/>
        <v>11</v>
      </c>
      <c r="L118" s="131">
        <f t="shared" si="39"/>
        <v>1.0052778</v>
      </c>
      <c r="M118" s="132">
        <f t="shared" si="57"/>
        <v>1.0081988500000001</v>
      </c>
      <c r="N118" s="132">
        <f t="shared" si="54"/>
        <v>1.0158723088946893</v>
      </c>
      <c r="O118" s="131">
        <f t="shared" si="56"/>
        <v>1.0212338700000001</v>
      </c>
      <c r="P118" s="124">
        <f t="shared" si="40"/>
        <v>1021.23387</v>
      </c>
      <c r="Q118" s="133">
        <f t="shared" si="41"/>
        <v>0</v>
      </c>
      <c r="R118" s="134">
        <f t="shared" si="42"/>
        <v>0</v>
      </c>
      <c r="S118" s="124">
        <f t="shared" si="43"/>
        <v>0</v>
      </c>
      <c r="T118" s="134">
        <f t="shared" si="52"/>
        <v>7.4999999999999997E-2</v>
      </c>
      <c r="U118" s="133">
        <f t="shared" si="55"/>
        <v>73</v>
      </c>
      <c r="V118" s="133">
        <v>252</v>
      </c>
      <c r="W118" s="132">
        <f t="shared" si="44"/>
        <v>1.0211710249999999</v>
      </c>
      <c r="X118" s="124">
        <f t="shared" si="45"/>
        <v>21.620567000000001</v>
      </c>
      <c r="Y118" s="136" t="s">
        <v>64</v>
      </c>
      <c r="Z118" s="127">
        <f t="shared" si="53"/>
        <v>42415</v>
      </c>
      <c r="AA118" s="6"/>
      <c r="AB118" s="38"/>
      <c r="AC118" s="169">
        <f>[2]Plan1!$A170</f>
        <v>42005</v>
      </c>
      <c r="AD118" s="168" t="str">
        <f>[2]Plan1!$C170</f>
        <v>Confraternização Universal</v>
      </c>
      <c r="AF118" s="27"/>
      <c r="AG118" s="19">
        <v>42231</v>
      </c>
      <c r="AH118" s="19">
        <f t="shared" ref="AH118:AH181" si="58">WORKDAY(AG118,-1,AC$118:AC$502)</f>
        <v>42230</v>
      </c>
      <c r="AI118" s="19">
        <f t="shared" ref="AI118:AI181" si="59">WORKDAY(AH118,1,AC$118:AC$502)</f>
        <v>42233</v>
      </c>
      <c r="AJ118" s="19">
        <f t="shared" ref="AJ118:AJ181" si="60">AI119</f>
        <v>42262</v>
      </c>
      <c r="AK118" s="20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28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8"/>
      <c r="BH118" s="1"/>
      <c r="BI118" s="1"/>
      <c r="BJ118" s="1"/>
      <c r="BK118" s="1"/>
      <c r="BL118" s="1"/>
      <c r="BM118" s="1"/>
      <c r="BN118" s="1"/>
      <c r="BO118" s="1"/>
      <c r="BP118" s="1"/>
      <c r="BQ118" s="6"/>
      <c r="BR118" s="20"/>
      <c r="BS118" s="20"/>
      <c r="BT118" s="30"/>
      <c r="BU118" s="20"/>
      <c r="BV118" s="1"/>
      <c r="BW118" s="20"/>
    </row>
    <row r="119" spans="1:75" x14ac:dyDescent="0.2">
      <c r="A119" s="137">
        <f t="shared" si="46"/>
        <v>42340</v>
      </c>
      <c r="B119" s="124">
        <f t="shared" si="35"/>
        <v>1043.6530780000001</v>
      </c>
      <c r="C119" s="124">
        <f t="shared" si="47"/>
        <v>1000</v>
      </c>
      <c r="D119" s="138">
        <f t="shared" si="48"/>
        <v>4405.95</v>
      </c>
      <c r="E119" s="126">
        <f>IF(K119=1,VLOOKUP(A118,[1]Plan1!$DA$106:$DC$226,3),E118)</f>
        <v>4450.45</v>
      </c>
      <c r="F119" s="127">
        <f t="shared" si="49"/>
        <v>42325</v>
      </c>
      <c r="G119" s="128">
        <f t="shared" si="36"/>
        <v>1.009997843824828E-2</v>
      </c>
      <c r="H119" s="127">
        <f t="shared" si="50"/>
        <v>42353</v>
      </c>
      <c r="I119" s="127">
        <f t="shared" si="37"/>
        <v>42353</v>
      </c>
      <c r="J119" s="130">
        <f t="shared" si="51"/>
        <v>21</v>
      </c>
      <c r="K119" s="130">
        <f t="shared" si="38"/>
        <v>12</v>
      </c>
      <c r="L119" s="131">
        <f t="shared" si="39"/>
        <v>1.00575898</v>
      </c>
      <c r="M119" s="132">
        <f t="shared" si="57"/>
        <v>1.0081988500000001</v>
      </c>
      <c r="N119" s="132">
        <f t="shared" si="54"/>
        <v>1.0158723088946893</v>
      </c>
      <c r="O119" s="131">
        <f t="shared" si="56"/>
        <v>1.02172269</v>
      </c>
      <c r="P119" s="124">
        <f t="shared" si="40"/>
        <v>1021.7226899999999</v>
      </c>
      <c r="Q119" s="133">
        <f t="shared" si="41"/>
        <v>0</v>
      </c>
      <c r="R119" s="134">
        <f t="shared" si="42"/>
        <v>0</v>
      </c>
      <c r="S119" s="124">
        <f t="shared" si="43"/>
        <v>0</v>
      </c>
      <c r="T119" s="134">
        <f t="shared" si="52"/>
        <v>7.4999999999999997E-2</v>
      </c>
      <c r="U119" s="133">
        <f t="shared" si="55"/>
        <v>74</v>
      </c>
      <c r="V119" s="133">
        <v>252</v>
      </c>
      <c r="W119" s="132">
        <f t="shared" si="44"/>
        <v>1.02146413</v>
      </c>
      <c r="X119" s="124">
        <f t="shared" si="45"/>
        <v>21.930388000000001</v>
      </c>
      <c r="Y119" s="136" t="s">
        <v>64</v>
      </c>
      <c r="Z119" s="127">
        <f t="shared" si="53"/>
        <v>42415</v>
      </c>
      <c r="AA119" s="6"/>
      <c r="AB119" s="38"/>
      <c r="AC119" s="169">
        <f>[2]Plan1!$A171</f>
        <v>42051</v>
      </c>
      <c r="AD119" s="168" t="str">
        <f>[2]Plan1!$C171</f>
        <v>Carnaval</v>
      </c>
      <c r="AF119" s="27"/>
      <c r="AG119" s="19">
        <f t="shared" ref="AG119:AG182" si="62">EDATE(AG118,1)</f>
        <v>42262</v>
      </c>
      <c r="AH119" s="19">
        <f t="shared" si="58"/>
        <v>42261</v>
      </c>
      <c r="AI119" s="19">
        <f t="shared" si="59"/>
        <v>42262</v>
      </c>
      <c r="AJ119" s="19">
        <f t="shared" si="60"/>
        <v>42292</v>
      </c>
      <c r="AK119" s="20">
        <f t="shared" si="61"/>
        <v>21</v>
      </c>
      <c r="AM119" s="1"/>
      <c r="AN119" s="1"/>
      <c r="AO119" s="1"/>
      <c r="AP119" s="1"/>
      <c r="AQ119" s="1"/>
      <c r="AR119" s="28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8"/>
      <c r="BH119" s="1"/>
      <c r="BI119" s="1"/>
      <c r="BJ119" s="1"/>
      <c r="BK119" s="1"/>
      <c r="BL119" s="1"/>
      <c r="BM119" s="1"/>
      <c r="BN119" s="1"/>
      <c r="BO119" s="1"/>
      <c r="BP119" s="1"/>
      <c r="BQ119" s="6"/>
      <c r="BR119" s="20"/>
      <c r="BS119" s="20"/>
      <c r="BT119" s="30"/>
      <c r="BU119" s="20"/>
      <c r="BV119" s="1"/>
      <c r="BW119" s="20"/>
    </row>
    <row r="120" spans="1:75" x14ac:dyDescent="0.2">
      <c r="A120" s="137">
        <f t="shared" si="46"/>
        <v>42341</v>
      </c>
      <c r="B120" s="124">
        <f t="shared" si="35"/>
        <v>1044.4523259999999</v>
      </c>
      <c r="C120" s="124">
        <f t="shared" si="47"/>
        <v>1000</v>
      </c>
      <c r="D120" s="138">
        <f t="shared" si="48"/>
        <v>4405.95</v>
      </c>
      <c r="E120" s="126">
        <f>IF(K120=1,VLOOKUP(A119,[1]Plan1!$DA$106:$DC$226,3),E119)</f>
        <v>4450.45</v>
      </c>
      <c r="F120" s="127">
        <f t="shared" si="49"/>
        <v>42325</v>
      </c>
      <c r="G120" s="128">
        <f t="shared" si="36"/>
        <v>1.009997843824828E-2</v>
      </c>
      <c r="H120" s="127">
        <f t="shared" si="50"/>
        <v>42353</v>
      </c>
      <c r="I120" s="127">
        <f t="shared" si="37"/>
        <v>42353</v>
      </c>
      <c r="J120" s="130">
        <f t="shared" si="51"/>
        <v>21</v>
      </c>
      <c r="K120" s="130">
        <f t="shared" si="38"/>
        <v>13</v>
      </c>
      <c r="L120" s="131">
        <f t="shared" si="39"/>
        <v>1.0062403900000001</v>
      </c>
      <c r="M120" s="132">
        <f t="shared" si="57"/>
        <v>1.0081988500000001</v>
      </c>
      <c r="N120" s="132">
        <f t="shared" si="54"/>
        <v>1.0158723088946893</v>
      </c>
      <c r="O120" s="131">
        <f t="shared" si="56"/>
        <v>1.0222117399999999</v>
      </c>
      <c r="P120" s="124">
        <f t="shared" si="40"/>
        <v>1022.21174</v>
      </c>
      <c r="Q120" s="133">
        <f t="shared" si="41"/>
        <v>0</v>
      </c>
      <c r="R120" s="134">
        <f t="shared" si="42"/>
        <v>0</v>
      </c>
      <c r="S120" s="124">
        <f t="shared" si="43"/>
        <v>0</v>
      </c>
      <c r="T120" s="134">
        <f t="shared" si="52"/>
        <v>7.4999999999999997E-2</v>
      </c>
      <c r="U120" s="133">
        <f t="shared" si="55"/>
        <v>75</v>
      </c>
      <c r="V120" s="133">
        <v>252</v>
      </c>
      <c r="W120" s="132">
        <f t="shared" si="44"/>
        <v>1.021757319</v>
      </c>
      <c r="X120" s="124">
        <f t="shared" si="45"/>
        <v>22.240586</v>
      </c>
      <c r="Y120" s="136" t="s">
        <v>64</v>
      </c>
      <c r="Z120" s="127">
        <f t="shared" si="53"/>
        <v>42415</v>
      </c>
      <c r="AA120" s="6"/>
      <c r="AB120" s="38"/>
      <c r="AC120" s="169">
        <f>[2]Plan1!$A172</f>
        <v>42052</v>
      </c>
      <c r="AD120" s="168" t="str">
        <f>[2]Plan1!$C172</f>
        <v>Carnaval</v>
      </c>
      <c r="AF120" s="27"/>
      <c r="AG120" s="19">
        <f t="shared" si="62"/>
        <v>42292</v>
      </c>
      <c r="AH120" s="19">
        <f t="shared" si="58"/>
        <v>42291</v>
      </c>
      <c r="AI120" s="19">
        <f t="shared" si="59"/>
        <v>42292</v>
      </c>
      <c r="AJ120" s="19">
        <f t="shared" si="60"/>
        <v>42324</v>
      </c>
      <c r="AK120" s="20">
        <f t="shared" si="61"/>
        <v>21</v>
      </c>
      <c r="AM120" s="1"/>
      <c r="AN120" s="1"/>
      <c r="AO120" s="1"/>
      <c r="AP120" s="1"/>
      <c r="AQ120" s="1"/>
      <c r="AR120" s="28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8"/>
      <c r="BH120" s="1"/>
      <c r="BI120" s="1"/>
      <c r="BJ120" s="1"/>
      <c r="BK120" s="1"/>
      <c r="BL120" s="1"/>
      <c r="BM120" s="1"/>
      <c r="BN120" s="1"/>
      <c r="BO120" s="1"/>
      <c r="BP120" s="1"/>
      <c r="BQ120" s="6"/>
      <c r="BR120" s="20"/>
      <c r="BS120" s="20"/>
      <c r="BT120" s="30"/>
      <c r="BU120" s="20"/>
      <c r="BV120" s="1"/>
      <c r="BW120" s="20"/>
    </row>
    <row r="121" spans="1:75" x14ac:dyDescent="0.2">
      <c r="A121" s="137">
        <f t="shared" si="46"/>
        <v>42342</v>
      </c>
      <c r="B121" s="124">
        <f t="shared" si="35"/>
        <v>1045.252193</v>
      </c>
      <c r="C121" s="124">
        <f t="shared" si="47"/>
        <v>1000</v>
      </c>
      <c r="D121" s="138">
        <f t="shared" si="48"/>
        <v>4405.95</v>
      </c>
      <c r="E121" s="126">
        <f>IF(K121=1,VLOOKUP(A120,[1]Plan1!$DA$106:$DC$226,3),E120)</f>
        <v>4450.45</v>
      </c>
      <c r="F121" s="127">
        <f t="shared" si="49"/>
        <v>42325</v>
      </c>
      <c r="G121" s="128">
        <f t="shared" si="36"/>
        <v>1.009997843824828E-2</v>
      </c>
      <c r="H121" s="127">
        <f t="shared" si="50"/>
        <v>42353</v>
      </c>
      <c r="I121" s="127">
        <f t="shared" si="37"/>
        <v>42353</v>
      </c>
      <c r="J121" s="130">
        <f t="shared" si="51"/>
        <v>21</v>
      </c>
      <c r="K121" s="130">
        <f t="shared" si="38"/>
        <v>14</v>
      </c>
      <c r="L121" s="131">
        <f t="shared" si="39"/>
        <v>1.0067220299999999</v>
      </c>
      <c r="M121" s="132">
        <f t="shared" si="57"/>
        <v>1.0081988500000001</v>
      </c>
      <c r="N121" s="132">
        <f t="shared" si="54"/>
        <v>1.0158723088946893</v>
      </c>
      <c r="O121" s="131">
        <f t="shared" si="56"/>
        <v>1.0227010299999999</v>
      </c>
      <c r="P121" s="124">
        <f t="shared" si="40"/>
        <v>1022.7010299999999</v>
      </c>
      <c r="Q121" s="133">
        <f t="shared" si="41"/>
        <v>0</v>
      </c>
      <c r="R121" s="134">
        <f t="shared" si="42"/>
        <v>0</v>
      </c>
      <c r="S121" s="124">
        <f t="shared" si="43"/>
        <v>0</v>
      </c>
      <c r="T121" s="134">
        <f t="shared" si="52"/>
        <v>7.4999999999999997E-2</v>
      </c>
      <c r="U121" s="133">
        <f t="shared" si="55"/>
        <v>76</v>
      </c>
      <c r="V121" s="133">
        <v>252</v>
      </c>
      <c r="W121" s="132">
        <f t="shared" si="44"/>
        <v>1.022050592</v>
      </c>
      <c r="X121" s="124">
        <f t="shared" si="45"/>
        <v>22.551162999999999</v>
      </c>
      <c r="Y121" s="136" t="s">
        <v>64</v>
      </c>
      <c r="Z121" s="127">
        <f t="shared" si="53"/>
        <v>42415</v>
      </c>
      <c r="AA121" s="6"/>
      <c r="AB121" s="38"/>
      <c r="AC121" s="169">
        <f>[2]Plan1!$A173</f>
        <v>42097</v>
      </c>
      <c r="AD121" s="168" t="str">
        <f>[2]Plan1!$C173</f>
        <v>Paixão de Cristo</v>
      </c>
      <c r="AF121" s="27"/>
      <c r="AG121" s="19">
        <f t="shared" si="62"/>
        <v>42323</v>
      </c>
      <c r="AH121" s="19">
        <f t="shared" si="58"/>
        <v>42321</v>
      </c>
      <c r="AI121" s="19">
        <f t="shared" si="59"/>
        <v>42324</v>
      </c>
      <c r="AJ121" s="19">
        <f t="shared" si="60"/>
        <v>42353</v>
      </c>
      <c r="AK121" s="20">
        <f t="shared" si="61"/>
        <v>21</v>
      </c>
      <c r="AM121" s="1"/>
      <c r="AN121" s="1"/>
      <c r="AO121" s="1"/>
      <c r="AP121" s="1"/>
      <c r="AQ121" s="1"/>
      <c r="AR121" s="28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8"/>
      <c r="BH121" s="1"/>
      <c r="BI121" s="1"/>
      <c r="BJ121" s="1"/>
      <c r="BK121" s="1"/>
      <c r="BL121" s="1"/>
      <c r="BM121" s="1"/>
      <c r="BN121" s="1"/>
      <c r="BO121" s="1"/>
      <c r="BP121" s="1"/>
      <c r="BQ121" s="6"/>
      <c r="BR121" s="20"/>
      <c r="BS121" s="20"/>
      <c r="BT121" s="30"/>
      <c r="BU121" s="20"/>
      <c r="BV121" s="1"/>
      <c r="BW121" s="20"/>
    </row>
    <row r="122" spans="1:75" x14ac:dyDescent="0.2">
      <c r="A122" s="137">
        <f t="shared" si="46"/>
        <v>42343</v>
      </c>
      <c r="B122" s="124">
        <f t="shared" si="35"/>
        <v>1046.0526669999999</v>
      </c>
      <c r="C122" s="124">
        <f t="shared" si="47"/>
        <v>1000</v>
      </c>
      <c r="D122" s="138">
        <f t="shared" si="48"/>
        <v>4405.95</v>
      </c>
      <c r="E122" s="126">
        <f>IF(K122=1,VLOOKUP(A121,[1]Plan1!$DA$106:$DC$226,3),E121)</f>
        <v>4450.45</v>
      </c>
      <c r="F122" s="127">
        <f t="shared" si="49"/>
        <v>42325</v>
      </c>
      <c r="G122" s="128">
        <f t="shared" si="36"/>
        <v>1.009997843824828E-2</v>
      </c>
      <c r="H122" s="127">
        <f t="shared" si="50"/>
        <v>42353</v>
      </c>
      <c r="I122" s="127">
        <f t="shared" si="37"/>
        <v>42353</v>
      </c>
      <c r="J122" s="130">
        <f t="shared" si="51"/>
        <v>21</v>
      </c>
      <c r="K122" s="130">
        <f t="shared" si="38"/>
        <v>15</v>
      </c>
      <c r="L122" s="131">
        <f t="shared" si="39"/>
        <v>1.0072038999999999</v>
      </c>
      <c r="M122" s="132">
        <f t="shared" si="57"/>
        <v>1.0081988500000001</v>
      </c>
      <c r="N122" s="132">
        <f t="shared" si="54"/>
        <v>1.0158723088946893</v>
      </c>
      <c r="O122" s="131">
        <f t="shared" si="56"/>
        <v>1.02319055</v>
      </c>
      <c r="P122" s="124">
        <f t="shared" si="40"/>
        <v>1023.19055</v>
      </c>
      <c r="Q122" s="133">
        <f t="shared" si="41"/>
        <v>0</v>
      </c>
      <c r="R122" s="134">
        <f t="shared" si="42"/>
        <v>0</v>
      </c>
      <c r="S122" s="124">
        <f t="shared" si="43"/>
        <v>0</v>
      </c>
      <c r="T122" s="134">
        <f t="shared" si="52"/>
        <v>7.4999999999999997E-2</v>
      </c>
      <c r="U122" s="133">
        <f t="shared" si="55"/>
        <v>77</v>
      </c>
      <c r="V122" s="133">
        <v>252</v>
      </c>
      <c r="W122" s="132">
        <f t="shared" si="44"/>
        <v>1.0223439489999999</v>
      </c>
      <c r="X122" s="124">
        <f t="shared" si="45"/>
        <v>22.862117000000001</v>
      </c>
      <c r="Y122" s="136" t="s">
        <v>64</v>
      </c>
      <c r="Z122" s="127">
        <f t="shared" si="53"/>
        <v>42415</v>
      </c>
      <c r="AA122" s="6"/>
      <c r="AB122" s="38"/>
      <c r="AC122" s="169">
        <f>[2]Plan1!$A174</f>
        <v>42115</v>
      </c>
      <c r="AD122" s="168" t="str">
        <f>[2]Plan1!$C174</f>
        <v>Tiradentes</v>
      </c>
      <c r="AF122" s="27"/>
      <c r="AG122" s="19">
        <f t="shared" si="62"/>
        <v>42353</v>
      </c>
      <c r="AH122" s="19">
        <f t="shared" si="58"/>
        <v>42352</v>
      </c>
      <c r="AI122" s="19">
        <f t="shared" si="59"/>
        <v>42353</v>
      </c>
      <c r="AJ122" s="19">
        <f t="shared" si="60"/>
        <v>42384</v>
      </c>
      <c r="AK122" s="20">
        <f t="shared" si="61"/>
        <v>21</v>
      </c>
      <c r="AM122" s="1"/>
      <c r="AN122" s="1"/>
      <c r="AO122" s="1"/>
      <c r="AP122" s="1"/>
      <c r="AQ122" s="1"/>
      <c r="AR122" s="28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8"/>
      <c r="BH122" s="1"/>
      <c r="BI122" s="1"/>
      <c r="BJ122" s="1"/>
      <c r="BK122" s="1"/>
      <c r="BL122" s="1"/>
      <c r="BM122" s="1"/>
      <c r="BN122" s="1"/>
      <c r="BO122" s="1"/>
      <c r="BP122" s="1"/>
      <c r="BQ122" s="6"/>
      <c r="BR122" s="20"/>
      <c r="BS122" s="20"/>
      <c r="BT122" s="30"/>
      <c r="BU122" s="20"/>
      <c r="BV122" s="1"/>
      <c r="BW122" s="20"/>
    </row>
    <row r="123" spans="1:75" x14ac:dyDescent="0.2">
      <c r="A123" s="137">
        <f t="shared" si="46"/>
        <v>42344</v>
      </c>
      <c r="B123" s="124">
        <f t="shared" si="35"/>
        <v>1046.0526669999999</v>
      </c>
      <c r="C123" s="124">
        <f t="shared" si="47"/>
        <v>1000</v>
      </c>
      <c r="D123" s="138">
        <f t="shared" si="48"/>
        <v>4405.95</v>
      </c>
      <c r="E123" s="126">
        <f>IF(K123=1,VLOOKUP(A122,[1]Plan1!$DA$106:$DC$226,3),E122)</f>
        <v>4450.45</v>
      </c>
      <c r="F123" s="127">
        <f t="shared" si="49"/>
        <v>42325</v>
      </c>
      <c r="G123" s="128">
        <f t="shared" si="36"/>
        <v>1.009997843824828E-2</v>
      </c>
      <c r="H123" s="127">
        <f t="shared" si="50"/>
        <v>42353</v>
      </c>
      <c r="I123" s="127">
        <f t="shared" si="37"/>
        <v>42353</v>
      </c>
      <c r="J123" s="130">
        <f t="shared" si="51"/>
        <v>21</v>
      </c>
      <c r="K123" s="130">
        <f t="shared" si="38"/>
        <v>15</v>
      </c>
      <c r="L123" s="131">
        <f t="shared" si="39"/>
        <v>1.0072038999999999</v>
      </c>
      <c r="M123" s="132">
        <f t="shared" si="57"/>
        <v>1.0081988500000001</v>
      </c>
      <c r="N123" s="132">
        <f t="shared" si="54"/>
        <v>1.0158723088946893</v>
      </c>
      <c r="O123" s="131">
        <f t="shared" si="56"/>
        <v>1.02319055</v>
      </c>
      <c r="P123" s="124">
        <f t="shared" si="40"/>
        <v>1023.19055</v>
      </c>
      <c r="Q123" s="133">
        <f t="shared" si="41"/>
        <v>0</v>
      </c>
      <c r="R123" s="134">
        <f t="shared" si="42"/>
        <v>0</v>
      </c>
      <c r="S123" s="124">
        <f t="shared" si="43"/>
        <v>0</v>
      </c>
      <c r="T123" s="134">
        <f t="shared" si="52"/>
        <v>7.4999999999999997E-2</v>
      </c>
      <c r="U123" s="133">
        <f t="shared" si="55"/>
        <v>77</v>
      </c>
      <c r="V123" s="133">
        <v>252</v>
      </c>
      <c r="W123" s="132">
        <f t="shared" si="44"/>
        <v>1.0223439489999999</v>
      </c>
      <c r="X123" s="124">
        <f t="shared" si="45"/>
        <v>22.862117000000001</v>
      </c>
      <c r="Y123" s="136" t="s">
        <v>64</v>
      </c>
      <c r="Z123" s="127">
        <f t="shared" si="53"/>
        <v>42415</v>
      </c>
      <c r="AA123" s="6"/>
      <c r="AB123" s="38"/>
      <c r="AC123" s="169">
        <f>[2]Plan1!$A175</f>
        <v>42125</v>
      </c>
      <c r="AD123" s="168" t="str">
        <f>[2]Plan1!$C175</f>
        <v>Dia do Trabalho</v>
      </c>
      <c r="AF123" s="27"/>
      <c r="AG123" s="19">
        <f t="shared" si="62"/>
        <v>42384</v>
      </c>
      <c r="AH123" s="19">
        <f t="shared" si="58"/>
        <v>42383</v>
      </c>
      <c r="AI123" s="19">
        <f t="shared" si="59"/>
        <v>42384</v>
      </c>
      <c r="AJ123" s="19">
        <f t="shared" si="60"/>
        <v>42415</v>
      </c>
      <c r="AK123" s="20">
        <f t="shared" si="61"/>
        <v>19</v>
      </c>
      <c r="AM123" s="1"/>
      <c r="AN123" s="1"/>
      <c r="AO123" s="1"/>
      <c r="AP123" s="1"/>
      <c r="AQ123" s="1"/>
      <c r="AR123" s="28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8"/>
      <c r="BH123" s="1"/>
      <c r="BI123" s="1"/>
      <c r="BJ123" s="1"/>
      <c r="BK123" s="1"/>
      <c r="BL123" s="1"/>
      <c r="BM123" s="1"/>
      <c r="BN123" s="1"/>
      <c r="BO123" s="1"/>
      <c r="BP123" s="1"/>
      <c r="BQ123" s="6"/>
      <c r="BR123" s="20"/>
      <c r="BS123" s="20"/>
      <c r="BT123" s="30"/>
      <c r="BU123" s="20"/>
      <c r="BV123" s="1"/>
      <c r="BW123" s="20"/>
    </row>
    <row r="124" spans="1:75" x14ac:dyDescent="0.2">
      <c r="A124" s="137">
        <f t="shared" si="46"/>
        <v>42345</v>
      </c>
      <c r="B124" s="124">
        <f t="shared" si="35"/>
        <v>1046.0526669999999</v>
      </c>
      <c r="C124" s="124">
        <f t="shared" si="47"/>
        <v>1000</v>
      </c>
      <c r="D124" s="138">
        <f t="shared" si="48"/>
        <v>4405.95</v>
      </c>
      <c r="E124" s="126">
        <f>IF(K124=1,VLOOKUP(A123,[1]Plan1!$DA$106:$DC$226,3),E123)</f>
        <v>4450.45</v>
      </c>
      <c r="F124" s="127">
        <f t="shared" si="49"/>
        <v>42325</v>
      </c>
      <c r="G124" s="128">
        <f t="shared" si="36"/>
        <v>1.009997843824828E-2</v>
      </c>
      <c r="H124" s="127">
        <f t="shared" si="50"/>
        <v>42353</v>
      </c>
      <c r="I124" s="127">
        <f t="shared" si="37"/>
        <v>42353</v>
      </c>
      <c r="J124" s="130">
        <f t="shared" si="51"/>
        <v>21</v>
      </c>
      <c r="K124" s="130">
        <f t="shared" si="38"/>
        <v>15</v>
      </c>
      <c r="L124" s="131">
        <f t="shared" si="39"/>
        <v>1.0072038999999999</v>
      </c>
      <c r="M124" s="132">
        <f t="shared" si="57"/>
        <v>1.0081988500000001</v>
      </c>
      <c r="N124" s="132">
        <f t="shared" si="54"/>
        <v>1.0158723088946893</v>
      </c>
      <c r="O124" s="131">
        <f t="shared" si="56"/>
        <v>1.02319055</v>
      </c>
      <c r="P124" s="124">
        <f t="shared" si="40"/>
        <v>1023.19055</v>
      </c>
      <c r="Q124" s="133">
        <f t="shared" si="41"/>
        <v>0</v>
      </c>
      <c r="R124" s="134">
        <f t="shared" si="42"/>
        <v>0</v>
      </c>
      <c r="S124" s="124">
        <f t="shared" si="43"/>
        <v>0</v>
      </c>
      <c r="T124" s="134">
        <f t="shared" si="52"/>
        <v>7.4999999999999997E-2</v>
      </c>
      <c r="U124" s="133">
        <f t="shared" si="55"/>
        <v>77</v>
      </c>
      <c r="V124" s="133">
        <v>252</v>
      </c>
      <c r="W124" s="132">
        <f t="shared" si="44"/>
        <v>1.0223439489999999</v>
      </c>
      <c r="X124" s="124">
        <f t="shared" si="45"/>
        <v>22.862117000000001</v>
      </c>
      <c r="Y124" s="136" t="s">
        <v>64</v>
      </c>
      <c r="Z124" s="127">
        <f t="shared" si="53"/>
        <v>42415</v>
      </c>
      <c r="AA124" s="6"/>
      <c r="AB124" s="38"/>
      <c r="AC124" s="169">
        <f>[2]Plan1!$A176</f>
        <v>42159</v>
      </c>
      <c r="AD124" s="168" t="str">
        <f>[2]Plan1!$C176</f>
        <v>Corpus Christi</v>
      </c>
      <c r="AF124" s="27"/>
      <c r="AG124" s="19">
        <f t="shared" si="62"/>
        <v>42415</v>
      </c>
      <c r="AH124" s="19">
        <f t="shared" si="58"/>
        <v>42412</v>
      </c>
      <c r="AI124" s="19">
        <f t="shared" si="59"/>
        <v>42415</v>
      </c>
      <c r="AJ124" s="19">
        <f t="shared" si="60"/>
        <v>42444</v>
      </c>
      <c r="AK124" s="20">
        <f t="shared" si="61"/>
        <v>21</v>
      </c>
      <c r="AM124" s="1"/>
      <c r="AN124" s="1"/>
      <c r="AO124" s="1"/>
      <c r="AP124" s="1"/>
      <c r="AQ124" s="1"/>
      <c r="AR124" s="28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8"/>
      <c r="BH124" s="1"/>
      <c r="BI124" s="1"/>
      <c r="BJ124" s="1"/>
      <c r="BK124" s="1"/>
      <c r="BL124" s="1"/>
      <c r="BM124" s="1"/>
      <c r="BN124" s="1"/>
      <c r="BO124" s="1"/>
      <c r="BP124" s="1"/>
      <c r="BQ124" s="6"/>
      <c r="BR124" s="20"/>
      <c r="BS124" s="20"/>
      <c r="BT124" s="30"/>
      <c r="BU124" s="20"/>
      <c r="BV124" s="1"/>
      <c r="BW124" s="20"/>
    </row>
    <row r="125" spans="1:75" x14ac:dyDescent="0.2">
      <c r="A125" s="137">
        <f t="shared" si="46"/>
        <v>42346</v>
      </c>
      <c r="B125" s="124">
        <f t="shared" si="35"/>
        <v>1046.85375</v>
      </c>
      <c r="C125" s="124">
        <f t="shared" si="47"/>
        <v>1000</v>
      </c>
      <c r="D125" s="138">
        <f t="shared" si="48"/>
        <v>4405.95</v>
      </c>
      <c r="E125" s="126">
        <f>IF(K125=1,VLOOKUP(A124,[1]Plan1!$DA$106:$DC$226,3),E124)</f>
        <v>4450.45</v>
      </c>
      <c r="F125" s="127">
        <f t="shared" si="49"/>
        <v>42325</v>
      </c>
      <c r="G125" s="128">
        <f t="shared" si="36"/>
        <v>1.009997843824828E-2</v>
      </c>
      <c r="H125" s="127">
        <f t="shared" si="50"/>
        <v>42353</v>
      </c>
      <c r="I125" s="127">
        <f t="shared" si="37"/>
        <v>42353</v>
      </c>
      <c r="J125" s="130">
        <f t="shared" si="51"/>
        <v>21</v>
      </c>
      <c r="K125" s="130">
        <f t="shared" si="38"/>
        <v>16</v>
      </c>
      <c r="L125" s="131">
        <f t="shared" si="39"/>
        <v>1.0076860000000001</v>
      </c>
      <c r="M125" s="132">
        <f t="shared" si="57"/>
        <v>1.0081988500000001</v>
      </c>
      <c r="N125" s="132">
        <f t="shared" si="54"/>
        <v>1.0158723088946893</v>
      </c>
      <c r="O125" s="131">
        <f t="shared" si="56"/>
        <v>1.0236803000000001</v>
      </c>
      <c r="P125" s="124">
        <f t="shared" si="40"/>
        <v>1023.6803</v>
      </c>
      <c r="Q125" s="133">
        <f t="shared" si="41"/>
        <v>0</v>
      </c>
      <c r="R125" s="134">
        <f t="shared" si="42"/>
        <v>0</v>
      </c>
      <c r="S125" s="124">
        <f t="shared" si="43"/>
        <v>0</v>
      </c>
      <c r="T125" s="134">
        <f t="shared" si="52"/>
        <v>7.4999999999999997E-2</v>
      </c>
      <c r="U125" s="133">
        <f t="shared" si="55"/>
        <v>78</v>
      </c>
      <c r="V125" s="133">
        <v>252</v>
      </c>
      <c r="W125" s="132">
        <f t="shared" si="44"/>
        <v>1.0226373900000001</v>
      </c>
      <c r="X125" s="124">
        <f t="shared" si="45"/>
        <v>23.173449999999999</v>
      </c>
      <c r="Y125" s="136" t="s">
        <v>64</v>
      </c>
      <c r="Z125" s="127">
        <f t="shared" si="53"/>
        <v>42415</v>
      </c>
      <c r="AA125" s="6"/>
      <c r="AB125" s="38"/>
      <c r="AC125" s="169">
        <f>[2]Plan1!$A177</f>
        <v>42254</v>
      </c>
      <c r="AD125" s="168" t="str">
        <f>[2]Plan1!$C177</f>
        <v>Independência do Brasil</v>
      </c>
      <c r="AF125" s="27"/>
      <c r="AG125" s="19">
        <f t="shared" si="62"/>
        <v>42444</v>
      </c>
      <c r="AH125" s="19">
        <f t="shared" si="58"/>
        <v>42443</v>
      </c>
      <c r="AI125" s="19">
        <f t="shared" si="59"/>
        <v>42444</v>
      </c>
      <c r="AJ125" s="19">
        <f t="shared" si="60"/>
        <v>42475</v>
      </c>
      <c r="AK125" s="20">
        <f t="shared" si="61"/>
        <v>22</v>
      </c>
      <c r="AM125" s="1"/>
      <c r="AN125" s="1"/>
      <c r="AO125" s="1"/>
      <c r="AP125" s="1"/>
      <c r="AQ125" s="1"/>
      <c r="AR125" s="28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8"/>
      <c r="BH125" s="1"/>
      <c r="BI125" s="1"/>
      <c r="BJ125" s="1"/>
      <c r="BK125" s="1"/>
      <c r="BL125" s="1"/>
      <c r="BM125" s="1"/>
      <c r="BN125" s="1"/>
      <c r="BO125" s="1"/>
      <c r="BP125" s="1"/>
      <c r="BQ125" s="6"/>
      <c r="BR125" s="20"/>
      <c r="BS125" s="20"/>
      <c r="BT125" s="30"/>
      <c r="BU125" s="20"/>
      <c r="BV125" s="1"/>
      <c r="BW125" s="20"/>
    </row>
    <row r="126" spans="1:75" x14ac:dyDescent="0.2">
      <c r="A126" s="137">
        <f t="shared" si="46"/>
        <v>42347</v>
      </c>
      <c r="B126" s="124">
        <f t="shared" si="35"/>
        <v>1047.655442</v>
      </c>
      <c r="C126" s="124">
        <f t="shared" si="47"/>
        <v>1000</v>
      </c>
      <c r="D126" s="138">
        <f t="shared" si="48"/>
        <v>4405.95</v>
      </c>
      <c r="E126" s="126">
        <f>IF(K126=1,VLOOKUP(A125,[1]Plan1!$DA$106:$DC$226,3),E125)</f>
        <v>4450.45</v>
      </c>
      <c r="F126" s="127">
        <f t="shared" si="49"/>
        <v>42325</v>
      </c>
      <c r="G126" s="128">
        <f t="shared" si="36"/>
        <v>1.009997843824828E-2</v>
      </c>
      <c r="H126" s="127">
        <f t="shared" si="50"/>
        <v>42353</v>
      </c>
      <c r="I126" s="127">
        <f t="shared" si="37"/>
        <v>42353</v>
      </c>
      <c r="J126" s="130">
        <f t="shared" si="51"/>
        <v>21</v>
      </c>
      <c r="K126" s="130">
        <f t="shared" si="38"/>
        <v>17</v>
      </c>
      <c r="L126" s="131">
        <f t="shared" si="39"/>
        <v>1.0081683299999999</v>
      </c>
      <c r="M126" s="132">
        <f t="shared" si="57"/>
        <v>1.0081988500000001</v>
      </c>
      <c r="N126" s="132">
        <f t="shared" si="54"/>
        <v>1.0158723088946893</v>
      </c>
      <c r="O126" s="131">
        <f t="shared" si="56"/>
        <v>1.0241702800000001</v>
      </c>
      <c r="P126" s="124">
        <f t="shared" si="40"/>
        <v>1024.17028</v>
      </c>
      <c r="Q126" s="133">
        <f t="shared" si="41"/>
        <v>0</v>
      </c>
      <c r="R126" s="134">
        <f t="shared" si="42"/>
        <v>0</v>
      </c>
      <c r="S126" s="124">
        <f t="shared" si="43"/>
        <v>0</v>
      </c>
      <c r="T126" s="134">
        <f t="shared" si="52"/>
        <v>7.4999999999999997E-2</v>
      </c>
      <c r="U126" s="133">
        <f t="shared" si="55"/>
        <v>79</v>
      </c>
      <c r="V126" s="133">
        <v>252</v>
      </c>
      <c r="W126" s="132">
        <f t="shared" si="44"/>
        <v>1.022930916</v>
      </c>
      <c r="X126" s="124">
        <f t="shared" si="45"/>
        <v>23.485161999999999</v>
      </c>
      <c r="Y126" s="136" t="s">
        <v>64</v>
      </c>
      <c r="Z126" s="127">
        <f t="shared" si="53"/>
        <v>42415</v>
      </c>
      <c r="AA126" s="6"/>
      <c r="AB126" s="38"/>
      <c r="AC126" s="169">
        <f>[2]Plan1!$A178</f>
        <v>42289</v>
      </c>
      <c r="AD126" s="168" t="str">
        <f>[2]Plan1!$C178</f>
        <v>Nossa Sr.a Aparecida - Padroeira do Brasil</v>
      </c>
      <c r="AF126" s="27"/>
      <c r="AG126" s="19">
        <f t="shared" si="62"/>
        <v>42475</v>
      </c>
      <c r="AH126" s="19">
        <f t="shared" si="58"/>
        <v>42474</v>
      </c>
      <c r="AI126" s="19">
        <f t="shared" si="59"/>
        <v>42475</v>
      </c>
      <c r="AJ126" s="19">
        <f t="shared" si="60"/>
        <v>42506</v>
      </c>
      <c r="AK126" s="20">
        <f t="shared" si="61"/>
        <v>20</v>
      </c>
      <c r="AM126" s="1"/>
      <c r="AN126" s="1"/>
      <c r="AO126" s="1"/>
      <c r="AP126" s="1"/>
      <c r="AQ126" s="1"/>
      <c r="AR126" s="28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8"/>
      <c r="BH126" s="1"/>
      <c r="BI126" s="1"/>
      <c r="BJ126" s="1"/>
      <c r="BK126" s="1"/>
      <c r="BL126" s="1"/>
      <c r="BM126" s="1"/>
      <c r="BN126" s="1"/>
      <c r="BO126" s="1"/>
      <c r="BP126" s="1"/>
      <c r="BQ126" s="6"/>
      <c r="BR126" s="20"/>
      <c r="BS126" s="20"/>
      <c r="BT126" s="30"/>
      <c r="BU126" s="20"/>
      <c r="BV126" s="1"/>
      <c r="BW126" s="20"/>
    </row>
    <row r="127" spans="1:75" x14ac:dyDescent="0.2">
      <c r="A127" s="137">
        <f t="shared" si="46"/>
        <v>42348</v>
      </c>
      <c r="B127" s="124">
        <f t="shared" si="35"/>
        <v>1048.4577629999999</v>
      </c>
      <c r="C127" s="124">
        <f t="shared" si="47"/>
        <v>1000</v>
      </c>
      <c r="D127" s="138">
        <f t="shared" si="48"/>
        <v>4405.95</v>
      </c>
      <c r="E127" s="126">
        <f>IF(K127=1,VLOOKUP(A126,[1]Plan1!$DA$106:$DC$226,3),E126)</f>
        <v>4450.45</v>
      </c>
      <c r="F127" s="127">
        <f t="shared" si="49"/>
        <v>42325</v>
      </c>
      <c r="G127" s="128">
        <f t="shared" si="36"/>
        <v>1.009997843824828E-2</v>
      </c>
      <c r="H127" s="127">
        <f t="shared" si="50"/>
        <v>42353</v>
      </c>
      <c r="I127" s="127">
        <f t="shared" si="37"/>
        <v>42353</v>
      </c>
      <c r="J127" s="130">
        <f t="shared" si="51"/>
        <v>21</v>
      </c>
      <c r="K127" s="130">
        <f t="shared" si="38"/>
        <v>18</v>
      </c>
      <c r="L127" s="131">
        <f t="shared" si="39"/>
        <v>1.0086508999999999</v>
      </c>
      <c r="M127" s="132">
        <f t="shared" si="57"/>
        <v>1.0081988500000001</v>
      </c>
      <c r="N127" s="132">
        <f t="shared" si="54"/>
        <v>1.0158723088946893</v>
      </c>
      <c r="O127" s="131">
        <f t="shared" si="56"/>
        <v>1.0246605099999999</v>
      </c>
      <c r="P127" s="124">
        <f t="shared" si="40"/>
        <v>1024.6605099999999</v>
      </c>
      <c r="Q127" s="133">
        <f t="shared" si="41"/>
        <v>0</v>
      </c>
      <c r="R127" s="134">
        <f t="shared" si="42"/>
        <v>0</v>
      </c>
      <c r="S127" s="124">
        <f t="shared" si="43"/>
        <v>0</v>
      </c>
      <c r="T127" s="134">
        <f t="shared" si="52"/>
        <v>7.4999999999999997E-2</v>
      </c>
      <c r="U127" s="133">
        <f t="shared" si="55"/>
        <v>80</v>
      </c>
      <c r="V127" s="133">
        <v>252</v>
      </c>
      <c r="W127" s="132">
        <f t="shared" si="44"/>
        <v>1.0232245250000001</v>
      </c>
      <c r="X127" s="124">
        <f t="shared" si="45"/>
        <v>23.797253000000001</v>
      </c>
      <c r="Y127" s="136" t="s">
        <v>64</v>
      </c>
      <c r="Z127" s="127">
        <f t="shared" si="53"/>
        <v>42415</v>
      </c>
      <c r="AA127" s="6"/>
      <c r="AB127" s="38"/>
      <c r="AC127" s="169">
        <f>[2]Plan1!$A179</f>
        <v>42310</v>
      </c>
      <c r="AD127" s="168" t="str">
        <f>[2]Plan1!$C179</f>
        <v>Finados</v>
      </c>
      <c r="AF127" s="27"/>
      <c r="AG127" s="19">
        <f t="shared" si="62"/>
        <v>42505</v>
      </c>
      <c r="AH127" s="19">
        <f t="shared" si="58"/>
        <v>42503</v>
      </c>
      <c r="AI127" s="19">
        <f t="shared" si="59"/>
        <v>42506</v>
      </c>
      <c r="AJ127" s="19">
        <f t="shared" si="60"/>
        <v>42536</v>
      </c>
      <c r="AK127" s="20">
        <f t="shared" si="61"/>
        <v>21</v>
      </c>
      <c r="AM127" s="1"/>
      <c r="AN127" s="1"/>
      <c r="AO127" s="1"/>
      <c r="AP127" s="1"/>
      <c r="AQ127" s="1"/>
      <c r="AR127" s="28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8"/>
      <c r="BH127" s="1"/>
      <c r="BI127" s="1"/>
      <c r="BJ127" s="1"/>
      <c r="BK127" s="1"/>
      <c r="BL127" s="1"/>
      <c r="BM127" s="1"/>
      <c r="BN127" s="1"/>
      <c r="BO127" s="1"/>
      <c r="BP127" s="1"/>
      <c r="BQ127" s="6"/>
      <c r="BR127" s="20"/>
      <c r="BS127" s="20"/>
      <c r="BT127" s="30"/>
      <c r="BU127" s="20"/>
      <c r="BV127" s="1"/>
      <c r="BW127" s="20"/>
    </row>
    <row r="128" spans="1:75" x14ac:dyDescent="0.2">
      <c r="A128" s="137">
        <f t="shared" si="46"/>
        <v>42349</v>
      </c>
      <c r="B128" s="124">
        <f t="shared" si="35"/>
        <v>1049.2606949999999</v>
      </c>
      <c r="C128" s="124">
        <f t="shared" si="47"/>
        <v>1000</v>
      </c>
      <c r="D128" s="138">
        <f t="shared" si="48"/>
        <v>4405.95</v>
      </c>
      <c r="E128" s="126">
        <f>IF(K128=1,VLOOKUP(A127,[1]Plan1!$DA$106:$DC$226,3),E127)</f>
        <v>4450.45</v>
      </c>
      <c r="F128" s="127">
        <f t="shared" si="49"/>
        <v>42325</v>
      </c>
      <c r="G128" s="128">
        <f t="shared" si="36"/>
        <v>1.009997843824828E-2</v>
      </c>
      <c r="H128" s="127">
        <f t="shared" si="50"/>
        <v>42353</v>
      </c>
      <c r="I128" s="127">
        <f t="shared" si="37"/>
        <v>42353</v>
      </c>
      <c r="J128" s="130">
        <f t="shared" si="51"/>
        <v>21</v>
      </c>
      <c r="K128" s="130">
        <f t="shared" si="38"/>
        <v>19</v>
      </c>
      <c r="L128" s="131">
        <f t="shared" si="39"/>
        <v>1.0091336900000001</v>
      </c>
      <c r="M128" s="132">
        <f t="shared" si="57"/>
        <v>1.0081988500000001</v>
      </c>
      <c r="N128" s="132">
        <f t="shared" si="54"/>
        <v>1.0158723088946893</v>
      </c>
      <c r="O128" s="131">
        <f t="shared" si="56"/>
        <v>1.0251509700000001</v>
      </c>
      <c r="P128" s="124">
        <f t="shared" si="40"/>
        <v>1025.1509699999999</v>
      </c>
      <c r="Q128" s="133">
        <f t="shared" si="41"/>
        <v>0</v>
      </c>
      <c r="R128" s="134">
        <f t="shared" si="42"/>
        <v>0</v>
      </c>
      <c r="S128" s="124">
        <f t="shared" si="43"/>
        <v>0</v>
      </c>
      <c r="T128" s="134">
        <f t="shared" si="52"/>
        <v>7.4999999999999997E-2</v>
      </c>
      <c r="U128" s="133">
        <f t="shared" si="55"/>
        <v>81</v>
      </c>
      <c r="V128" s="133">
        <v>252</v>
      </c>
      <c r="W128" s="132">
        <f t="shared" si="44"/>
        <v>1.0235182190000001</v>
      </c>
      <c r="X128" s="124">
        <f t="shared" si="45"/>
        <v>24.109725000000001</v>
      </c>
      <c r="Y128" s="136" t="s">
        <v>64</v>
      </c>
      <c r="Z128" s="127">
        <f t="shared" si="53"/>
        <v>42415</v>
      </c>
      <c r="AA128" s="6"/>
      <c r="AB128" s="38"/>
      <c r="AC128" s="169">
        <f>[2]Plan1!$A180</f>
        <v>42323</v>
      </c>
      <c r="AD128" s="168" t="str">
        <f>[2]Plan1!$C180</f>
        <v>Proclamação da República</v>
      </c>
      <c r="AF128" s="27"/>
      <c r="AG128" s="19">
        <f t="shared" si="62"/>
        <v>42536</v>
      </c>
      <c r="AH128" s="19">
        <f t="shared" si="58"/>
        <v>42535</v>
      </c>
      <c r="AI128" s="19">
        <f t="shared" si="59"/>
        <v>42536</v>
      </c>
      <c r="AJ128" s="19">
        <f t="shared" si="60"/>
        <v>42566</v>
      </c>
      <c r="AK128" s="20">
        <f t="shared" si="61"/>
        <v>22</v>
      </c>
      <c r="AM128" s="1"/>
      <c r="AN128" s="1"/>
      <c r="AO128" s="1"/>
      <c r="AP128" s="1"/>
      <c r="AQ128" s="1"/>
      <c r="AR128" s="28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8"/>
      <c r="BH128" s="1"/>
      <c r="BI128" s="1"/>
      <c r="BJ128" s="1"/>
      <c r="BK128" s="1"/>
      <c r="BL128" s="1"/>
      <c r="BM128" s="1"/>
      <c r="BN128" s="1"/>
      <c r="BO128" s="1"/>
      <c r="BP128" s="1"/>
      <c r="BQ128" s="6"/>
      <c r="BR128" s="20"/>
      <c r="BS128" s="20"/>
      <c r="BT128" s="30"/>
      <c r="BU128" s="20"/>
      <c r="BV128" s="1"/>
      <c r="BW128" s="20"/>
    </row>
    <row r="129" spans="1:75" x14ac:dyDescent="0.2">
      <c r="A129" s="137">
        <f t="shared" si="46"/>
        <v>42350</v>
      </c>
      <c r="B129" s="124">
        <f t="shared" si="35"/>
        <v>1050.064237</v>
      </c>
      <c r="C129" s="124">
        <f t="shared" si="47"/>
        <v>1000</v>
      </c>
      <c r="D129" s="138">
        <f t="shared" si="48"/>
        <v>4405.95</v>
      </c>
      <c r="E129" s="126">
        <f>IF(K129=1,VLOOKUP(A128,[1]Plan1!$DA$106:$DC$226,3),E128)</f>
        <v>4450.45</v>
      </c>
      <c r="F129" s="127">
        <f t="shared" si="49"/>
        <v>42325</v>
      </c>
      <c r="G129" s="128">
        <f t="shared" si="36"/>
        <v>1.009997843824828E-2</v>
      </c>
      <c r="H129" s="127">
        <f t="shared" si="50"/>
        <v>42353</v>
      </c>
      <c r="I129" s="127">
        <f t="shared" si="37"/>
        <v>42353</v>
      </c>
      <c r="J129" s="130">
        <f t="shared" si="51"/>
        <v>21</v>
      </c>
      <c r="K129" s="130">
        <f t="shared" si="38"/>
        <v>20</v>
      </c>
      <c r="L129" s="131">
        <f t="shared" si="39"/>
        <v>1.0096167199999999</v>
      </c>
      <c r="M129" s="132">
        <f t="shared" si="57"/>
        <v>1.0081988500000001</v>
      </c>
      <c r="N129" s="132">
        <f t="shared" si="54"/>
        <v>1.0158723088946893</v>
      </c>
      <c r="O129" s="131">
        <f t="shared" si="56"/>
        <v>1.02564166</v>
      </c>
      <c r="P129" s="124">
        <f t="shared" si="40"/>
        <v>1025.64166</v>
      </c>
      <c r="Q129" s="133">
        <f t="shared" si="41"/>
        <v>0</v>
      </c>
      <c r="R129" s="134">
        <f t="shared" si="42"/>
        <v>0</v>
      </c>
      <c r="S129" s="124">
        <f t="shared" si="43"/>
        <v>0</v>
      </c>
      <c r="T129" s="134">
        <f t="shared" si="52"/>
        <v>7.4999999999999997E-2</v>
      </c>
      <c r="U129" s="133">
        <f t="shared" si="55"/>
        <v>82</v>
      </c>
      <c r="V129" s="133">
        <v>252</v>
      </c>
      <c r="W129" s="132">
        <f t="shared" si="44"/>
        <v>1.023811998</v>
      </c>
      <c r="X129" s="124">
        <f t="shared" si="45"/>
        <v>24.422577</v>
      </c>
      <c r="Y129" s="136" t="s">
        <v>64</v>
      </c>
      <c r="Z129" s="127">
        <f t="shared" si="53"/>
        <v>42415</v>
      </c>
      <c r="AA129" s="6"/>
      <c r="AB129" s="38"/>
      <c r="AC129" s="169">
        <f>[2]Plan1!$A181</f>
        <v>42363</v>
      </c>
      <c r="AD129" s="168" t="str">
        <f>[2]Plan1!$C181</f>
        <v>Natal</v>
      </c>
      <c r="AF129" s="27"/>
      <c r="AG129" s="19">
        <f t="shared" si="62"/>
        <v>42566</v>
      </c>
      <c r="AH129" s="19">
        <f t="shared" si="58"/>
        <v>42565</v>
      </c>
      <c r="AI129" s="19">
        <f t="shared" si="59"/>
        <v>42566</v>
      </c>
      <c r="AJ129" s="19">
        <f t="shared" si="60"/>
        <v>42597</v>
      </c>
      <c r="AK129" s="20">
        <f t="shared" si="61"/>
        <v>21</v>
      </c>
      <c r="AM129" s="1"/>
      <c r="AN129" s="1"/>
      <c r="AO129" s="1"/>
      <c r="AP129" s="1"/>
      <c r="AQ129" s="1"/>
      <c r="AR129" s="28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8"/>
      <c r="BH129" s="1"/>
      <c r="BI129" s="1"/>
      <c r="BJ129" s="1"/>
      <c r="BK129" s="1"/>
      <c r="BL129" s="1"/>
      <c r="BM129" s="1"/>
      <c r="BN129" s="1"/>
      <c r="BO129" s="1"/>
      <c r="BP129" s="1"/>
      <c r="BQ129" s="6"/>
      <c r="BR129" s="20"/>
      <c r="BS129" s="20"/>
      <c r="BT129" s="30"/>
      <c r="BU129" s="20"/>
      <c r="BV129" s="1"/>
      <c r="BW129" s="20"/>
    </row>
    <row r="130" spans="1:75" x14ac:dyDescent="0.2">
      <c r="A130" s="137">
        <f t="shared" si="46"/>
        <v>42351</v>
      </c>
      <c r="B130" s="124">
        <f t="shared" si="35"/>
        <v>1050.064237</v>
      </c>
      <c r="C130" s="124">
        <f t="shared" si="47"/>
        <v>1000</v>
      </c>
      <c r="D130" s="138">
        <f t="shared" si="48"/>
        <v>4405.95</v>
      </c>
      <c r="E130" s="126">
        <f>IF(K130=1,VLOOKUP(A129,[1]Plan1!$DA$106:$DC$226,3),E129)</f>
        <v>4450.45</v>
      </c>
      <c r="F130" s="127">
        <f t="shared" si="49"/>
        <v>42325</v>
      </c>
      <c r="G130" s="128">
        <f t="shared" si="36"/>
        <v>1.009997843824828E-2</v>
      </c>
      <c r="H130" s="127">
        <f t="shared" si="50"/>
        <v>42353</v>
      </c>
      <c r="I130" s="127">
        <f t="shared" si="37"/>
        <v>42353</v>
      </c>
      <c r="J130" s="130">
        <f t="shared" si="51"/>
        <v>21</v>
      </c>
      <c r="K130" s="130">
        <f t="shared" si="38"/>
        <v>20</v>
      </c>
      <c r="L130" s="131">
        <f t="shared" si="39"/>
        <v>1.0096167199999999</v>
      </c>
      <c r="M130" s="132">
        <f t="shared" si="57"/>
        <v>1.0081988500000001</v>
      </c>
      <c r="N130" s="132">
        <f t="shared" si="54"/>
        <v>1.0158723088946893</v>
      </c>
      <c r="O130" s="131">
        <f t="shared" si="56"/>
        <v>1.02564166</v>
      </c>
      <c r="P130" s="124">
        <f t="shared" si="40"/>
        <v>1025.64166</v>
      </c>
      <c r="Q130" s="133">
        <f t="shared" si="41"/>
        <v>0</v>
      </c>
      <c r="R130" s="134">
        <f t="shared" si="42"/>
        <v>0</v>
      </c>
      <c r="S130" s="124">
        <f t="shared" si="43"/>
        <v>0</v>
      </c>
      <c r="T130" s="134">
        <f t="shared" si="52"/>
        <v>7.4999999999999997E-2</v>
      </c>
      <c r="U130" s="133">
        <f t="shared" si="55"/>
        <v>82</v>
      </c>
      <c r="V130" s="133">
        <v>252</v>
      </c>
      <c r="W130" s="132">
        <f t="shared" si="44"/>
        <v>1.023811998</v>
      </c>
      <c r="X130" s="124">
        <f t="shared" si="45"/>
        <v>24.422577</v>
      </c>
      <c r="Y130" s="136" t="s">
        <v>64</v>
      </c>
      <c r="Z130" s="127">
        <f t="shared" si="53"/>
        <v>42415</v>
      </c>
      <c r="AA130" s="6"/>
      <c r="AB130" s="38"/>
      <c r="AC130" s="169">
        <f>[2]Plan1!$A182</f>
        <v>42370</v>
      </c>
      <c r="AD130" s="168" t="str">
        <f>[2]Plan1!$C182</f>
        <v>Confraternização Universal</v>
      </c>
      <c r="AF130" s="27"/>
      <c r="AG130" s="19">
        <f t="shared" si="62"/>
        <v>42597</v>
      </c>
      <c r="AH130" s="19">
        <f t="shared" si="58"/>
        <v>42594</v>
      </c>
      <c r="AI130" s="19">
        <f t="shared" si="59"/>
        <v>42597</v>
      </c>
      <c r="AJ130" s="19">
        <f t="shared" si="60"/>
        <v>42628</v>
      </c>
      <c r="AK130" s="20">
        <f t="shared" si="61"/>
        <v>22</v>
      </c>
      <c r="AM130" s="1"/>
      <c r="AN130" s="1"/>
      <c r="AO130" s="1"/>
      <c r="AP130" s="1"/>
      <c r="AQ130" s="1"/>
      <c r="AR130" s="28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8"/>
      <c r="BH130" s="1"/>
      <c r="BI130" s="1"/>
      <c r="BJ130" s="1"/>
      <c r="BK130" s="1"/>
      <c r="BL130" s="1"/>
      <c r="BM130" s="1"/>
      <c r="BN130" s="1"/>
      <c r="BO130" s="1"/>
      <c r="BP130" s="1"/>
      <c r="BQ130" s="6"/>
      <c r="BR130" s="20"/>
      <c r="BS130" s="20"/>
      <c r="BT130" s="30"/>
      <c r="BU130" s="20"/>
      <c r="BV130" s="1"/>
      <c r="BW130" s="20"/>
    </row>
    <row r="131" spans="1:75" x14ac:dyDescent="0.2">
      <c r="A131" s="137">
        <f t="shared" si="46"/>
        <v>42352</v>
      </c>
      <c r="B131" s="124">
        <f t="shared" si="35"/>
        <v>1050.064237</v>
      </c>
      <c r="C131" s="124">
        <f t="shared" si="47"/>
        <v>1000</v>
      </c>
      <c r="D131" s="138">
        <f t="shared" si="48"/>
        <v>4405.95</v>
      </c>
      <c r="E131" s="126">
        <f>IF(K131=1,VLOOKUP(A130,[1]Plan1!$DA$106:$DC$226,3),E130)</f>
        <v>4450.45</v>
      </c>
      <c r="F131" s="127">
        <f t="shared" si="49"/>
        <v>42325</v>
      </c>
      <c r="G131" s="128">
        <f t="shared" si="36"/>
        <v>1.009997843824828E-2</v>
      </c>
      <c r="H131" s="127">
        <f t="shared" si="50"/>
        <v>42353</v>
      </c>
      <c r="I131" s="127">
        <f t="shared" si="37"/>
        <v>42353</v>
      </c>
      <c r="J131" s="130">
        <f t="shared" si="51"/>
        <v>21</v>
      </c>
      <c r="K131" s="130">
        <f t="shared" si="38"/>
        <v>20</v>
      </c>
      <c r="L131" s="131">
        <f t="shared" si="39"/>
        <v>1.0096167199999999</v>
      </c>
      <c r="M131" s="132">
        <f t="shared" si="57"/>
        <v>1.0081988500000001</v>
      </c>
      <c r="N131" s="132">
        <f t="shared" si="54"/>
        <v>1.0158723088946893</v>
      </c>
      <c r="O131" s="131">
        <f t="shared" si="56"/>
        <v>1.02564166</v>
      </c>
      <c r="P131" s="124">
        <f t="shared" si="40"/>
        <v>1025.64166</v>
      </c>
      <c r="Q131" s="133">
        <f t="shared" si="41"/>
        <v>0</v>
      </c>
      <c r="R131" s="134">
        <f t="shared" si="42"/>
        <v>0</v>
      </c>
      <c r="S131" s="124">
        <f t="shared" si="43"/>
        <v>0</v>
      </c>
      <c r="T131" s="134">
        <f t="shared" si="52"/>
        <v>7.4999999999999997E-2</v>
      </c>
      <c r="U131" s="133">
        <f t="shared" si="55"/>
        <v>82</v>
      </c>
      <c r="V131" s="133">
        <v>252</v>
      </c>
      <c r="W131" s="132">
        <f t="shared" si="44"/>
        <v>1.023811998</v>
      </c>
      <c r="X131" s="124">
        <f t="shared" si="45"/>
        <v>24.422577</v>
      </c>
      <c r="Y131" s="136" t="s">
        <v>64</v>
      </c>
      <c r="Z131" s="127">
        <f t="shared" si="53"/>
        <v>42415</v>
      </c>
      <c r="AA131" s="6"/>
      <c r="AB131" s="38"/>
      <c r="AC131" s="169">
        <f>[2]Plan1!$A183</f>
        <v>42408</v>
      </c>
      <c r="AD131" s="168" t="str">
        <f>[2]Plan1!$C183</f>
        <v>Carnaval</v>
      </c>
      <c r="AF131" s="27"/>
      <c r="AG131" s="19">
        <f t="shared" si="62"/>
        <v>42628</v>
      </c>
      <c r="AH131" s="19">
        <f t="shared" si="58"/>
        <v>42627</v>
      </c>
      <c r="AI131" s="19">
        <f t="shared" si="59"/>
        <v>42628</v>
      </c>
      <c r="AJ131" s="19">
        <f t="shared" si="60"/>
        <v>42660</v>
      </c>
      <c r="AK131" s="20">
        <f t="shared" si="61"/>
        <v>21</v>
      </c>
      <c r="AM131" s="1"/>
      <c r="AN131" s="1"/>
      <c r="AO131" s="1"/>
      <c r="AP131" s="1"/>
      <c r="AQ131" s="1"/>
      <c r="AR131" s="28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8"/>
      <c r="BH131" s="1"/>
      <c r="BI131" s="1"/>
      <c r="BJ131" s="1"/>
      <c r="BK131" s="1"/>
      <c r="BL131" s="1"/>
      <c r="BM131" s="1"/>
      <c r="BN131" s="1"/>
      <c r="BO131" s="1"/>
      <c r="BP131" s="1"/>
      <c r="BQ131" s="6"/>
      <c r="BR131" s="20"/>
      <c r="BS131" s="20"/>
      <c r="BT131" s="30"/>
      <c r="BU131" s="20"/>
      <c r="BV131" s="1"/>
      <c r="BW131" s="20"/>
    </row>
    <row r="132" spans="1:75" x14ac:dyDescent="0.2">
      <c r="A132" s="137">
        <f t="shared" si="46"/>
        <v>42353</v>
      </c>
      <c r="B132" s="124">
        <f t="shared" si="35"/>
        <v>1050.8683879999999</v>
      </c>
      <c r="C132" s="124">
        <f t="shared" si="47"/>
        <v>1000</v>
      </c>
      <c r="D132" s="138">
        <f t="shared" si="48"/>
        <v>4405.95</v>
      </c>
      <c r="E132" s="126">
        <f>IF(K132=1,VLOOKUP(A131,[1]Plan1!$DA$106:$DC$226,3),E131)</f>
        <v>4450.45</v>
      </c>
      <c r="F132" s="127">
        <f t="shared" si="49"/>
        <v>42325</v>
      </c>
      <c r="G132" s="128">
        <f t="shared" si="36"/>
        <v>1.009997843824828E-2</v>
      </c>
      <c r="H132" s="127">
        <f t="shared" si="50"/>
        <v>42384</v>
      </c>
      <c r="I132" s="127">
        <f t="shared" si="37"/>
        <v>42353</v>
      </c>
      <c r="J132" s="130">
        <f t="shared" si="51"/>
        <v>21</v>
      </c>
      <c r="K132" s="130">
        <f t="shared" si="38"/>
        <v>21</v>
      </c>
      <c r="L132" s="131">
        <f t="shared" si="39"/>
        <v>1.01009997</v>
      </c>
      <c r="M132" s="132">
        <f t="shared" si="57"/>
        <v>1.0081988500000001</v>
      </c>
      <c r="N132" s="132">
        <f t="shared" si="54"/>
        <v>1.0158723088946893</v>
      </c>
      <c r="O132" s="131">
        <f t="shared" si="56"/>
        <v>1.0261325800000001</v>
      </c>
      <c r="P132" s="124">
        <f t="shared" si="40"/>
        <v>1026.13258</v>
      </c>
      <c r="Q132" s="133">
        <f t="shared" si="41"/>
        <v>0</v>
      </c>
      <c r="R132" s="134">
        <f t="shared" si="42"/>
        <v>0</v>
      </c>
      <c r="S132" s="124">
        <f t="shared" si="43"/>
        <v>0</v>
      </c>
      <c r="T132" s="134">
        <f t="shared" si="52"/>
        <v>7.4999999999999997E-2</v>
      </c>
      <c r="U132" s="133">
        <f t="shared" si="55"/>
        <v>83</v>
      </c>
      <c r="V132" s="133">
        <v>252</v>
      </c>
      <c r="W132" s="132">
        <f t="shared" si="44"/>
        <v>1.0241058599999999</v>
      </c>
      <c r="X132" s="124">
        <f t="shared" si="45"/>
        <v>24.735807999999999</v>
      </c>
      <c r="Y132" s="136" t="s">
        <v>64</v>
      </c>
      <c r="Z132" s="127">
        <f t="shared" si="53"/>
        <v>42415</v>
      </c>
      <c r="AA132" s="6"/>
      <c r="AB132" s="38"/>
      <c r="AC132" s="169">
        <f>[2]Plan1!$A184</f>
        <v>42409</v>
      </c>
      <c r="AD132" s="168" t="str">
        <f>[2]Plan1!$C184</f>
        <v>Carnaval</v>
      </c>
      <c r="AF132" s="27"/>
      <c r="AG132" s="19">
        <f t="shared" si="62"/>
        <v>42658</v>
      </c>
      <c r="AH132" s="19">
        <f t="shared" si="58"/>
        <v>42657</v>
      </c>
      <c r="AI132" s="19">
        <f t="shared" si="59"/>
        <v>42660</v>
      </c>
      <c r="AJ132" s="19">
        <f t="shared" si="60"/>
        <v>42690</v>
      </c>
      <c r="AK132" s="20">
        <f t="shared" si="61"/>
        <v>20</v>
      </c>
      <c r="AM132" s="1"/>
      <c r="AN132" s="1"/>
      <c r="AO132" s="1"/>
      <c r="AP132" s="1"/>
      <c r="AQ132" s="1"/>
      <c r="AR132" s="28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8"/>
      <c r="BH132" s="1"/>
      <c r="BI132" s="1"/>
      <c r="BJ132" s="1"/>
      <c r="BK132" s="1"/>
      <c r="BL132" s="1"/>
      <c r="BM132" s="1"/>
      <c r="BN132" s="1"/>
      <c r="BO132" s="1"/>
      <c r="BP132" s="1"/>
      <c r="BQ132" s="6"/>
      <c r="BR132" s="20"/>
      <c r="BS132" s="20"/>
      <c r="BT132" s="30"/>
      <c r="BU132" s="20"/>
      <c r="BV132" s="1"/>
      <c r="BW132" s="20"/>
    </row>
    <row r="133" spans="1:75" x14ac:dyDescent="0.2">
      <c r="A133" s="137">
        <f t="shared" si="46"/>
        <v>42354</v>
      </c>
      <c r="B133" s="124">
        <f t="shared" si="35"/>
        <v>1051.6483190000001</v>
      </c>
      <c r="C133" s="124">
        <f t="shared" si="47"/>
        <v>1000</v>
      </c>
      <c r="D133" s="138">
        <f t="shared" si="48"/>
        <v>4450.45</v>
      </c>
      <c r="E133" s="126">
        <f>IF(K133=1,VLOOKUP(A132,[1]Plan1!$DA$106:$DC$226,3),E132)</f>
        <v>4493.17</v>
      </c>
      <c r="F133" s="127">
        <f t="shared" si="49"/>
        <v>42354</v>
      </c>
      <c r="G133" s="128">
        <f t="shared" si="36"/>
        <v>9.5990293116428038E-3</v>
      </c>
      <c r="H133" s="127">
        <f t="shared" si="50"/>
        <v>42384</v>
      </c>
      <c r="I133" s="127">
        <f t="shared" si="37"/>
        <v>42384</v>
      </c>
      <c r="J133" s="130">
        <f t="shared" si="51"/>
        <v>21</v>
      </c>
      <c r="K133" s="130">
        <f t="shared" si="38"/>
        <v>1</v>
      </c>
      <c r="L133" s="131">
        <f t="shared" si="39"/>
        <v>1.00045502</v>
      </c>
      <c r="M133" s="132">
        <f t="shared" si="57"/>
        <v>1.01009997</v>
      </c>
      <c r="N133" s="132">
        <f t="shared" si="54"/>
        <v>1.0261325887383563</v>
      </c>
      <c r="O133" s="131">
        <f t="shared" si="56"/>
        <v>1.0265994899999999</v>
      </c>
      <c r="P133" s="124">
        <f t="shared" si="40"/>
        <v>1026.5994900000001</v>
      </c>
      <c r="Q133" s="133">
        <f t="shared" si="41"/>
        <v>0</v>
      </c>
      <c r="R133" s="134">
        <f t="shared" si="42"/>
        <v>0</v>
      </c>
      <c r="S133" s="124">
        <f t="shared" si="43"/>
        <v>0</v>
      </c>
      <c r="T133" s="134">
        <f t="shared" si="52"/>
        <v>7.4999999999999997E-2</v>
      </c>
      <c r="U133" s="133">
        <f t="shared" si="55"/>
        <v>84</v>
      </c>
      <c r="V133" s="133">
        <v>252</v>
      </c>
      <c r="W133" s="132">
        <f t="shared" si="44"/>
        <v>1.024399807</v>
      </c>
      <c r="X133" s="124">
        <f t="shared" si="45"/>
        <v>25.048829000000001</v>
      </c>
      <c r="Y133" s="136" t="s">
        <v>64</v>
      </c>
      <c r="Z133" s="127">
        <f t="shared" si="53"/>
        <v>42415</v>
      </c>
      <c r="AA133" s="6"/>
      <c r="AB133" s="38"/>
      <c r="AC133" s="169">
        <f>[2]Plan1!$A185</f>
        <v>42454</v>
      </c>
      <c r="AD133" s="168" t="str">
        <f>[2]Plan1!$C185</f>
        <v>Paixão de Cristo</v>
      </c>
      <c r="AF133" s="27"/>
      <c r="AG133" s="19">
        <f t="shared" si="62"/>
        <v>42689</v>
      </c>
      <c r="AH133" s="19">
        <f t="shared" si="58"/>
        <v>42688</v>
      </c>
      <c r="AI133" s="19">
        <f t="shared" si="59"/>
        <v>42690</v>
      </c>
      <c r="AJ133" s="19">
        <f t="shared" si="60"/>
        <v>42719</v>
      </c>
      <c r="AK133" s="20">
        <f t="shared" si="61"/>
        <v>21</v>
      </c>
      <c r="AM133" s="1"/>
      <c r="AN133" s="1"/>
      <c r="AO133" s="1"/>
      <c r="AP133" s="1"/>
      <c r="AQ133" s="1"/>
      <c r="AR133" s="2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8"/>
      <c r="BH133" s="1"/>
      <c r="BI133" s="1"/>
      <c r="BJ133" s="1"/>
      <c r="BK133" s="1"/>
      <c r="BL133" s="1"/>
      <c r="BM133" s="1"/>
      <c r="BN133" s="1"/>
      <c r="BO133" s="1"/>
      <c r="BP133" s="1"/>
      <c r="BQ133" s="6"/>
      <c r="BR133" s="20"/>
      <c r="BS133" s="20"/>
      <c r="BT133" s="30"/>
      <c r="BU133" s="20"/>
      <c r="BV133" s="1"/>
      <c r="BW133" s="20"/>
    </row>
    <row r="134" spans="1:75" x14ac:dyDescent="0.2">
      <c r="A134" s="137">
        <f t="shared" si="46"/>
        <v>42355</v>
      </c>
      <c r="B134" s="124">
        <f t="shared" si="35"/>
        <v>1052.4288270000002</v>
      </c>
      <c r="C134" s="124">
        <f t="shared" si="47"/>
        <v>1000</v>
      </c>
      <c r="D134" s="138">
        <f t="shared" si="48"/>
        <v>4450.45</v>
      </c>
      <c r="E134" s="126">
        <f>IF(K134=1,VLOOKUP(A133,[1]Plan1!$DA$106:$DC$226,3),E133)</f>
        <v>4493.17</v>
      </c>
      <c r="F134" s="127">
        <f t="shared" si="49"/>
        <v>42354</v>
      </c>
      <c r="G134" s="128">
        <f t="shared" si="36"/>
        <v>9.5990293116428038E-3</v>
      </c>
      <c r="H134" s="127">
        <f t="shared" si="50"/>
        <v>42384</v>
      </c>
      <c r="I134" s="127">
        <f t="shared" si="37"/>
        <v>42384</v>
      </c>
      <c r="J134" s="130">
        <f t="shared" si="51"/>
        <v>21</v>
      </c>
      <c r="K134" s="130">
        <f t="shared" si="38"/>
        <v>2</v>
      </c>
      <c r="L134" s="131">
        <f t="shared" si="39"/>
        <v>1.0009102400000001</v>
      </c>
      <c r="M134" s="132">
        <f t="shared" si="57"/>
        <v>1.01009997</v>
      </c>
      <c r="N134" s="132">
        <f t="shared" si="54"/>
        <v>1.0261325887383563</v>
      </c>
      <c r="O134" s="131">
        <f t="shared" si="56"/>
        <v>1.0270666100000001</v>
      </c>
      <c r="P134" s="124">
        <f t="shared" si="40"/>
        <v>1027.0666100000001</v>
      </c>
      <c r="Q134" s="133">
        <f t="shared" si="41"/>
        <v>0</v>
      </c>
      <c r="R134" s="134">
        <f t="shared" si="42"/>
        <v>0</v>
      </c>
      <c r="S134" s="124">
        <f t="shared" si="43"/>
        <v>0</v>
      </c>
      <c r="T134" s="134">
        <f t="shared" si="52"/>
        <v>7.4999999999999997E-2</v>
      </c>
      <c r="U134" s="133">
        <f t="shared" si="55"/>
        <v>85</v>
      </c>
      <c r="V134" s="133">
        <v>252</v>
      </c>
      <c r="W134" s="132">
        <f t="shared" si="44"/>
        <v>1.024693839</v>
      </c>
      <c r="X134" s="124">
        <f t="shared" si="45"/>
        <v>25.362217000000001</v>
      </c>
      <c r="Y134" s="136" t="s">
        <v>64</v>
      </c>
      <c r="Z134" s="127">
        <f t="shared" si="53"/>
        <v>42415</v>
      </c>
      <c r="AA134" s="32"/>
      <c r="AB134" s="38"/>
      <c r="AC134" s="169">
        <f>[2]Plan1!$A186</f>
        <v>42481</v>
      </c>
      <c r="AD134" s="168" t="str">
        <f>[2]Plan1!$C186</f>
        <v>Tiradentes</v>
      </c>
      <c r="AF134" s="27"/>
      <c r="AG134" s="19">
        <f t="shared" si="62"/>
        <v>42719</v>
      </c>
      <c r="AH134" s="19">
        <f t="shared" si="58"/>
        <v>42718</v>
      </c>
      <c r="AI134" s="19">
        <f t="shared" si="59"/>
        <v>42719</v>
      </c>
      <c r="AJ134" s="19">
        <f t="shared" si="60"/>
        <v>42751</v>
      </c>
      <c r="AK134" s="20">
        <f t="shared" si="61"/>
        <v>22</v>
      </c>
      <c r="AM134" s="8"/>
      <c r="AN134" s="8"/>
      <c r="AO134" s="8"/>
      <c r="AP134" s="1"/>
      <c r="AQ134" s="1"/>
      <c r="AR134" s="28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8"/>
      <c r="BH134" s="1"/>
      <c r="BI134" s="1"/>
      <c r="BJ134" s="1"/>
      <c r="BK134" s="1"/>
      <c r="BL134" s="1"/>
      <c r="BM134" s="1"/>
      <c r="BN134" s="1"/>
      <c r="BO134" s="1"/>
      <c r="BP134" s="1"/>
      <c r="BQ134" s="32"/>
      <c r="BR134" s="20"/>
      <c r="BS134" s="20"/>
      <c r="BT134" s="30"/>
      <c r="BU134" s="20"/>
      <c r="BV134" s="1"/>
      <c r="BW134" s="20"/>
    </row>
    <row r="135" spans="1:75" x14ac:dyDescent="0.2">
      <c r="A135" s="137">
        <f t="shared" si="46"/>
        <v>42356</v>
      </c>
      <c r="B135" s="124">
        <f t="shared" si="35"/>
        <v>1053.2099209999999</v>
      </c>
      <c r="C135" s="124">
        <f t="shared" si="47"/>
        <v>1000</v>
      </c>
      <c r="D135" s="138">
        <f t="shared" si="48"/>
        <v>4450.45</v>
      </c>
      <c r="E135" s="126">
        <f>IF(K135=1,VLOOKUP(A134,[1]Plan1!$DA$106:$DC$226,3),E134)</f>
        <v>4493.17</v>
      </c>
      <c r="F135" s="127">
        <f t="shared" si="49"/>
        <v>42354</v>
      </c>
      <c r="G135" s="128">
        <f t="shared" si="36"/>
        <v>9.5990293116428038E-3</v>
      </c>
      <c r="H135" s="127">
        <f t="shared" si="50"/>
        <v>42384</v>
      </c>
      <c r="I135" s="127">
        <f t="shared" si="37"/>
        <v>42384</v>
      </c>
      <c r="J135" s="130">
        <f t="shared" si="51"/>
        <v>21</v>
      </c>
      <c r="K135" s="130">
        <f t="shared" si="38"/>
        <v>3</v>
      </c>
      <c r="L135" s="131">
        <f t="shared" si="39"/>
        <v>1.0013656799999999</v>
      </c>
      <c r="M135" s="132">
        <f t="shared" si="57"/>
        <v>1.01009997</v>
      </c>
      <c r="N135" s="132">
        <f t="shared" si="54"/>
        <v>1.0261325887383563</v>
      </c>
      <c r="O135" s="131">
        <f t="shared" si="56"/>
        <v>1.02753395</v>
      </c>
      <c r="P135" s="124">
        <f t="shared" si="40"/>
        <v>1027.53395</v>
      </c>
      <c r="Q135" s="133">
        <f t="shared" si="41"/>
        <v>0</v>
      </c>
      <c r="R135" s="134">
        <f t="shared" si="42"/>
        <v>0</v>
      </c>
      <c r="S135" s="124">
        <f t="shared" si="43"/>
        <v>0</v>
      </c>
      <c r="T135" s="134">
        <f t="shared" si="52"/>
        <v>7.4999999999999997E-2</v>
      </c>
      <c r="U135" s="133">
        <f t="shared" si="55"/>
        <v>86</v>
      </c>
      <c r="V135" s="133">
        <v>252</v>
      </c>
      <c r="W135" s="132">
        <f t="shared" si="44"/>
        <v>1.024987954</v>
      </c>
      <c r="X135" s="124">
        <f t="shared" si="45"/>
        <v>25.675971000000001</v>
      </c>
      <c r="Y135" s="136" t="s">
        <v>64</v>
      </c>
      <c r="Z135" s="127">
        <f t="shared" si="53"/>
        <v>42415</v>
      </c>
      <c r="AA135" s="6"/>
      <c r="AB135" s="38"/>
      <c r="AC135" s="169">
        <f>[2]Plan1!$A187</f>
        <v>42491</v>
      </c>
      <c r="AD135" s="168" t="str">
        <f>[2]Plan1!$C187</f>
        <v>Dia do Trabalho</v>
      </c>
      <c r="AF135" s="27"/>
      <c r="AG135" s="19">
        <f t="shared" si="62"/>
        <v>42750</v>
      </c>
      <c r="AH135" s="19">
        <f t="shared" si="58"/>
        <v>42748</v>
      </c>
      <c r="AI135" s="19">
        <f t="shared" si="59"/>
        <v>42751</v>
      </c>
      <c r="AJ135" s="19">
        <f t="shared" si="60"/>
        <v>42781</v>
      </c>
      <c r="AK135" s="20">
        <f t="shared" si="61"/>
        <v>22</v>
      </c>
      <c r="AM135" s="1"/>
      <c r="AN135" s="1"/>
      <c r="AO135" s="1"/>
      <c r="AP135" s="1"/>
      <c r="AQ135" s="1"/>
      <c r="AR135" s="2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8"/>
      <c r="BH135" s="1"/>
      <c r="BI135" s="1"/>
      <c r="BJ135" s="1"/>
      <c r="BK135" s="1"/>
      <c r="BL135" s="1"/>
      <c r="BM135" s="1"/>
      <c r="BN135" s="1"/>
      <c r="BO135" s="1"/>
      <c r="BP135" s="1"/>
      <c r="BQ135" s="6"/>
      <c r="BR135" s="20"/>
      <c r="BS135" s="20"/>
      <c r="BT135" s="30"/>
      <c r="BU135" s="20"/>
      <c r="BV135" s="1"/>
      <c r="BW135" s="20"/>
    </row>
    <row r="136" spans="1:75" x14ac:dyDescent="0.2">
      <c r="A136" s="137">
        <f t="shared" si="46"/>
        <v>42357</v>
      </c>
      <c r="B136" s="124">
        <f t="shared" si="35"/>
        <v>1053.9915930000002</v>
      </c>
      <c r="C136" s="124">
        <f t="shared" si="47"/>
        <v>1000</v>
      </c>
      <c r="D136" s="138">
        <f t="shared" si="48"/>
        <v>4450.45</v>
      </c>
      <c r="E136" s="126">
        <f>IF(K136=1,VLOOKUP(A135,[1]Plan1!$DA$106:$DC$226,3),E135)</f>
        <v>4493.17</v>
      </c>
      <c r="F136" s="127">
        <f t="shared" si="49"/>
        <v>42354</v>
      </c>
      <c r="G136" s="128">
        <f t="shared" si="36"/>
        <v>9.5990293116428038E-3</v>
      </c>
      <c r="H136" s="127">
        <f t="shared" si="50"/>
        <v>42384</v>
      </c>
      <c r="I136" s="127">
        <f t="shared" si="37"/>
        <v>42384</v>
      </c>
      <c r="J136" s="130">
        <f t="shared" si="51"/>
        <v>21</v>
      </c>
      <c r="K136" s="130">
        <f t="shared" si="38"/>
        <v>4</v>
      </c>
      <c r="L136" s="131">
        <f t="shared" si="39"/>
        <v>1.0018213199999999</v>
      </c>
      <c r="M136" s="132">
        <f t="shared" si="57"/>
        <v>1.01009997</v>
      </c>
      <c r="N136" s="132">
        <f t="shared" si="54"/>
        <v>1.0261325887383563</v>
      </c>
      <c r="O136" s="131">
        <f t="shared" si="56"/>
        <v>1.0280015</v>
      </c>
      <c r="P136" s="124">
        <f t="shared" si="40"/>
        <v>1028.0015000000001</v>
      </c>
      <c r="Q136" s="133">
        <f t="shared" si="41"/>
        <v>0</v>
      </c>
      <c r="R136" s="134">
        <f t="shared" si="42"/>
        <v>0</v>
      </c>
      <c r="S136" s="124">
        <f t="shared" si="43"/>
        <v>0</v>
      </c>
      <c r="T136" s="134">
        <f t="shared" si="52"/>
        <v>7.4999999999999997E-2</v>
      </c>
      <c r="U136" s="133">
        <f t="shared" si="55"/>
        <v>87</v>
      </c>
      <c r="V136" s="133">
        <v>252</v>
      </c>
      <c r="W136" s="132">
        <f t="shared" si="44"/>
        <v>1.025282155</v>
      </c>
      <c r="X136" s="124">
        <f t="shared" si="45"/>
        <v>25.990093000000002</v>
      </c>
      <c r="Y136" s="136" t="s">
        <v>64</v>
      </c>
      <c r="Z136" s="127">
        <f t="shared" si="53"/>
        <v>42415</v>
      </c>
      <c r="AA136" s="6"/>
      <c r="AB136" s="38"/>
      <c r="AC136" s="169">
        <f>[2]Plan1!$A188</f>
        <v>42516</v>
      </c>
      <c r="AD136" s="168" t="str">
        <f>[2]Plan1!$C188</f>
        <v>Corpus Christi</v>
      </c>
      <c r="AF136" s="27"/>
      <c r="AG136" s="19">
        <f t="shared" si="62"/>
        <v>42781</v>
      </c>
      <c r="AH136" s="19">
        <f t="shared" si="58"/>
        <v>42780</v>
      </c>
      <c r="AI136" s="19">
        <f t="shared" si="59"/>
        <v>42781</v>
      </c>
      <c r="AJ136" s="19">
        <f t="shared" si="60"/>
        <v>42809</v>
      </c>
      <c r="AK136" s="20">
        <f t="shared" si="61"/>
        <v>18</v>
      </c>
      <c r="AM136" s="1"/>
      <c r="AN136" s="1"/>
      <c r="AO136" s="1"/>
      <c r="AP136" s="1"/>
      <c r="AQ136" s="1"/>
      <c r="AR136" s="2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8"/>
      <c r="BH136" s="1"/>
      <c r="BI136" s="1"/>
      <c r="BJ136" s="1"/>
      <c r="BK136" s="1"/>
      <c r="BL136" s="1"/>
      <c r="BM136" s="1"/>
      <c r="BN136" s="1"/>
      <c r="BO136" s="1"/>
      <c r="BP136" s="1"/>
      <c r="BQ136" s="6"/>
      <c r="BR136" s="20"/>
      <c r="BS136" s="20"/>
      <c r="BT136" s="30"/>
      <c r="BU136" s="20"/>
      <c r="BV136" s="1"/>
      <c r="BW136" s="20"/>
    </row>
    <row r="137" spans="1:75" x14ac:dyDescent="0.2">
      <c r="A137" s="137">
        <f t="shared" si="46"/>
        <v>42358</v>
      </c>
      <c r="B137" s="124">
        <f t="shared" si="35"/>
        <v>1053.9915930000002</v>
      </c>
      <c r="C137" s="124">
        <f t="shared" si="47"/>
        <v>1000</v>
      </c>
      <c r="D137" s="138">
        <f t="shared" si="48"/>
        <v>4450.45</v>
      </c>
      <c r="E137" s="126">
        <f>IF(K137=1,VLOOKUP(A136,[1]Plan1!$DA$106:$DC$226,3),E136)</f>
        <v>4493.17</v>
      </c>
      <c r="F137" s="127">
        <f t="shared" si="49"/>
        <v>42354</v>
      </c>
      <c r="G137" s="128">
        <f t="shared" si="36"/>
        <v>9.5990293116428038E-3</v>
      </c>
      <c r="H137" s="127">
        <f t="shared" si="50"/>
        <v>42384</v>
      </c>
      <c r="I137" s="127">
        <f t="shared" si="37"/>
        <v>42384</v>
      </c>
      <c r="J137" s="130">
        <f t="shared" si="51"/>
        <v>21</v>
      </c>
      <c r="K137" s="130">
        <f t="shared" si="38"/>
        <v>4</v>
      </c>
      <c r="L137" s="131">
        <f t="shared" si="39"/>
        <v>1.0018213199999999</v>
      </c>
      <c r="M137" s="132">
        <f t="shared" si="57"/>
        <v>1.01009997</v>
      </c>
      <c r="N137" s="132">
        <f t="shared" si="54"/>
        <v>1.0261325887383563</v>
      </c>
      <c r="O137" s="131">
        <f t="shared" si="56"/>
        <v>1.0280015</v>
      </c>
      <c r="P137" s="124">
        <f t="shared" si="40"/>
        <v>1028.0015000000001</v>
      </c>
      <c r="Q137" s="133">
        <f t="shared" si="41"/>
        <v>0</v>
      </c>
      <c r="R137" s="134">
        <f t="shared" si="42"/>
        <v>0</v>
      </c>
      <c r="S137" s="124">
        <f t="shared" si="43"/>
        <v>0</v>
      </c>
      <c r="T137" s="134">
        <f t="shared" si="52"/>
        <v>7.4999999999999997E-2</v>
      </c>
      <c r="U137" s="133">
        <f t="shared" si="55"/>
        <v>87</v>
      </c>
      <c r="V137" s="133">
        <v>252</v>
      </c>
      <c r="W137" s="132">
        <f t="shared" si="44"/>
        <v>1.025282155</v>
      </c>
      <c r="X137" s="124">
        <f t="shared" si="45"/>
        <v>25.990093000000002</v>
      </c>
      <c r="Y137" s="136" t="s">
        <v>64</v>
      </c>
      <c r="Z137" s="127">
        <f t="shared" si="53"/>
        <v>42415</v>
      </c>
      <c r="AA137" s="6"/>
      <c r="AB137" s="38"/>
      <c r="AC137" s="169">
        <f>[2]Plan1!$A189</f>
        <v>42620</v>
      </c>
      <c r="AD137" s="168" t="str">
        <f>[2]Plan1!$C189</f>
        <v>Independência do Brasil</v>
      </c>
      <c r="AF137" s="27"/>
      <c r="AG137" s="19">
        <f t="shared" si="62"/>
        <v>42809</v>
      </c>
      <c r="AH137" s="19">
        <f t="shared" si="58"/>
        <v>42808</v>
      </c>
      <c r="AI137" s="19">
        <f t="shared" si="59"/>
        <v>42809</v>
      </c>
      <c r="AJ137" s="19">
        <f t="shared" si="60"/>
        <v>42842</v>
      </c>
      <c r="AK137" s="20">
        <f t="shared" si="61"/>
        <v>22</v>
      </c>
      <c r="AM137" s="1"/>
      <c r="AN137" s="1"/>
      <c r="AO137" s="1"/>
      <c r="AP137" s="1"/>
      <c r="AQ137" s="1"/>
      <c r="AR137" s="2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8"/>
      <c r="BH137" s="1"/>
      <c r="BI137" s="1"/>
      <c r="BJ137" s="1"/>
      <c r="BK137" s="1"/>
      <c r="BL137" s="1"/>
      <c r="BM137" s="1"/>
      <c r="BN137" s="1"/>
      <c r="BO137" s="1"/>
      <c r="BP137" s="1"/>
      <c r="BQ137" s="6"/>
      <c r="BR137" s="20"/>
      <c r="BS137" s="20"/>
      <c r="BT137" s="30"/>
      <c r="BU137" s="20"/>
      <c r="BV137" s="1"/>
      <c r="BW137" s="20"/>
    </row>
    <row r="138" spans="1:75" x14ac:dyDescent="0.2">
      <c r="A138" s="137">
        <f t="shared" si="46"/>
        <v>42359</v>
      </c>
      <c r="B138" s="124">
        <f t="shared" ref="B138:B201" si="63">(P138+X138)</f>
        <v>1053.9915930000002</v>
      </c>
      <c r="C138" s="124">
        <f t="shared" si="47"/>
        <v>1000</v>
      </c>
      <c r="D138" s="138">
        <f t="shared" si="48"/>
        <v>4450.45</v>
      </c>
      <c r="E138" s="126">
        <f>IF(K138=1,VLOOKUP(A137,[1]Plan1!$DA$106:$DC$226,3),E137)</f>
        <v>4493.17</v>
      </c>
      <c r="F138" s="127">
        <f t="shared" si="49"/>
        <v>42354</v>
      </c>
      <c r="G138" s="128">
        <f t="shared" ref="G138:G201" si="64">(E138/D138)-1</f>
        <v>9.5990293116428038E-3</v>
      </c>
      <c r="H138" s="127">
        <f t="shared" si="50"/>
        <v>42384</v>
      </c>
      <c r="I138" s="127">
        <f t="shared" ref="I138:I201" si="65">IF(A138&gt;I137,H138,I137)</f>
        <v>42384</v>
      </c>
      <c r="J138" s="130">
        <f t="shared" si="51"/>
        <v>21</v>
      </c>
      <c r="K138" s="130">
        <f t="shared" ref="K138:K201" si="66">(J138-(NETWORKDAYS(A138,I138,AC$118:AC$502)-1))</f>
        <v>4</v>
      </c>
      <c r="L138" s="131">
        <f t="shared" ref="L138:L201" si="67">TRUNC((E138/D138)^TRUNC((K138/J138),9),8)</f>
        <v>1.0018213199999999</v>
      </c>
      <c r="M138" s="132">
        <f t="shared" si="57"/>
        <v>1.01009997</v>
      </c>
      <c r="N138" s="132">
        <f t="shared" si="54"/>
        <v>1.0261325887383563</v>
      </c>
      <c r="O138" s="131">
        <f t="shared" si="56"/>
        <v>1.0280015</v>
      </c>
      <c r="P138" s="124">
        <f t="shared" ref="P138:P201" si="68">TRUNC(C138*O138,6)</f>
        <v>1028.0015000000001</v>
      </c>
      <c r="Q138" s="133">
        <f t="shared" ref="Q138:Q201" si="69">IF(VLOOKUP(A138,AC$10:AJ$114,8)=VLOOKUP(A137,AC$10:AJ$114,8),0,VLOOKUP(A138,AC$10:AJ$114,8))</f>
        <v>0</v>
      </c>
      <c r="R138" s="134">
        <f t="shared" ref="R138:R201" si="70">IF(Q138&gt;0,VLOOKUP($A138,$AC$10:$AH$114,6),0)</f>
        <v>0</v>
      </c>
      <c r="S138" s="124">
        <f t="shared" ref="S138:S201" si="71">IF(R138&gt;0,TRUNC(R138*P138,6),0)</f>
        <v>0</v>
      </c>
      <c r="T138" s="134">
        <f t="shared" si="52"/>
        <v>7.4999999999999997E-2</v>
      </c>
      <c r="U138" s="133">
        <f t="shared" si="55"/>
        <v>87</v>
      </c>
      <c r="V138" s="133">
        <v>252</v>
      </c>
      <c r="W138" s="132">
        <f t="shared" ref="W138:W201" si="72">ROUND((1+T138)^(U138/V138),9)</f>
        <v>1.025282155</v>
      </c>
      <c r="X138" s="124">
        <f t="shared" ref="X138:X201" si="73">TRUNC((P138*(W138-1)),6)</f>
        <v>25.990093000000002</v>
      </c>
      <c r="Y138" s="136" t="s">
        <v>64</v>
      </c>
      <c r="Z138" s="127">
        <f t="shared" si="53"/>
        <v>42415</v>
      </c>
      <c r="AA138" s="6"/>
      <c r="AB138" s="38"/>
      <c r="AC138" s="169">
        <f>[2]Plan1!$A190</f>
        <v>42655</v>
      </c>
      <c r="AD138" s="168" t="str">
        <f>[2]Plan1!$C190</f>
        <v>Nossa Sr.a Aparecida - Padroeira do Brasil</v>
      </c>
      <c r="AF138" s="27"/>
      <c r="AG138" s="19">
        <f t="shared" si="62"/>
        <v>42840</v>
      </c>
      <c r="AH138" s="19">
        <f t="shared" si="58"/>
        <v>42838</v>
      </c>
      <c r="AI138" s="19">
        <f t="shared" si="59"/>
        <v>42842</v>
      </c>
      <c r="AJ138" s="19">
        <f t="shared" si="60"/>
        <v>42870</v>
      </c>
      <c r="AK138" s="20">
        <f t="shared" si="61"/>
        <v>18</v>
      </c>
      <c r="AM138" s="1"/>
      <c r="AN138" s="1"/>
      <c r="AO138" s="1"/>
      <c r="AP138" s="1"/>
      <c r="AQ138" s="1"/>
      <c r="AR138" s="2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8"/>
      <c r="BH138" s="1"/>
      <c r="BI138" s="1"/>
      <c r="BJ138" s="1"/>
      <c r="BK138" s="1"/>
      <c r="BL138" s="1"/>
      <c r="BM138" s="1"/>
      <c r="BN138" s="1"/>
      <c r="BO138" s="1"/>
      <c r="BP138" s="1"/>
      <c r="BQ138" s="6"/>
      <c r="BR138" s="20"/>
      <c r="BS138" s="20"/>
      <c r="BT138" s="30"/>
      <c r="BU138" s="20"/>
      <c r="BV138" s="1"/>
      <c r="BW138" s="20"/>
    </row>
    <row r="139" spans="1:75" x14ac:dyDescent="0.2">
      <c r="A139" s="137">
        <f t="shared" ref="A139:A202" si="74">(A138+1)</f>
        <v>42360</v>
      </c>
      <c r="B139" s="124">
        <f t="shared" si="63"/>
        <v>1054.7738410000002</v>
      </c>
      <c r="C139" s="124">
        <f t="shared" ref="C139:C202" si="75">TRUNC(IF(Q138&gt;0,VLOOKUP(A138,$AC$12:$AD$114,2),C138),6)</f>
        <v>1000</v>
      </c>
      <c r="D139" s="138">
        <f t="shared" ref="D139:D202" si="76">IF(E139=E138,D138,E138)</f>
        <v>4450.45</v>
      </c>
      <c r="E139" s="126">
        <f>IF(K139=1,VLOOKUP(A138,[1]Plan1!$DA$106:$DC$226,3),E138)</f>
        <v>4493.17</v>
      </c>
      <c r="F139" s="127">
        <f t="shared" ref="F139:F202" si="77">IF(D139=D138,F138,A139)</f>
        <v>42354</v>
      </c>
      <c r="G139" s="128">
        <f t="shared" si="64"/>
        <v>9.5990293116428038E-3</v>
      </c>
      <c r="H139" s="127">
        <f t="shared" ref="H139:H202" si="78">IF(DAY(A139)=15,VLOOKUP(A139,AG$118:AL$450,4),H138)</f>
        <v>42384</v>
      </c>
      <c r="I139" s="127">
        <f t="shared" si="65"/>
        <v>42384</v>
      </c>
      <c r="J139" s="130">
        <f t="shared" ref="J139:J202" si="79">IF(I139=I138,J138,NETWORKDAYS(I138,I139,$AC$118:$AC$502)-1)</f>
        <v>21</v>
      </c>
      <c r="K139" s="130">
        <f t="shared" si="66"/>
        <v>5</v>
      </c>
      <c r="L139" s="131">
        <f t="shared" si="67"/>
        <v>1.0022771699999999</v>
      </c>
      <c r="M139" s="132">
        <f t="shared" si="57"/>
        <v>1.01009997</v>
      </c>
      <c r="N139" s="132">
        <f t="shared" si="54"/>
        <v>1.0261325887383563</v>
      </c>
      <c r="O139" s="131">
        <f t="shared" si="56"/>
        <v>1.0284692600000001</v>
      </c>
      <c r="P139" s="124">
        <f t="shared" si="68"/>
        <v>1028.4692600000001</v>
      </c>
      <c r="Q139" s="133">
        <f t="shared" si="69"/>
        <v>0</v>
      </c>
      <c r="R139" s="134">
        <f t="shared" si="70"/>
        <v>0</v>
      </c>
      <c r="S139" s="124">
        <f t="shared" si="71"/>
        <v>0</v>
      </c>
      <c r="T139" s="134">
        <f t="shared" ref="T139:T202" si="80">(T138)</f>
        <v>7.4999999999999997E-2</v>
      </c>
      <c r="U139" s="133">
        <f t="shared" si="55"/>
        <v>88</v>
      </c>
      <c r="V139" s="133">
        <v>252</v>
      </c>
      <c r="W139" s="132">
        <f t="shared" si="72"/>
        <v>1.025576439</v>
      </c>
      <c r="X139" s="124">
        <f t="shared" si="73"/>
        <v>26.304580999999999</v>
      </c>
      <c r="Y139" s="136" t="s">
        <v>64</v>
      </c>
      <c r="Z139" s="127">
        <f t="shared" ref="Z139:Z202" si="81">IF(Q138&gt;0,VLOOKUP(A138,$AC$10:$AK$114,9),Z138)</f>
        <v>42415</v>
      </c>
      <c r="AA139" s="6"/>
      <c r="AB139" s="38"/>
      <c r="AC139" s="169">
        <f>[2]Plan1!$A191</f>
        <v>42676</v>
      </c>
      <c r="AD139" s="168" t="str">
        <f>[2]Plan1!$C191</f>
        <v>Finados</v>
      </c>
      <c r="AF139" s="39"/>
      <c r="AG139" s="19">
        <f t="shared" si="62"/>
        <v>42870</v>
      </c>
      <c r="AH139" s="19">
        <f t="shared" si="58"/>
        <v>42867</v>
      </c>
      <c r="AI139" s="19">
        <f t="shared" si="59"/>
        <v>42870</v>
      </c>
      <c r="AJ139" s="19">
        <f t="shared" si="60"/>
        <v>42902</v>
      </c>
      <c r="AK139" s="20">
        <f t="shared" si="61"/>
        <v>23</v>
      </c>
      <c r="AM139" s="1"/>
      <c r="AN139" s="1"/>
      <c r="AO139" s="1"/>
      <c r="AP139" s="1"/>
      <c r="AQ139" s="1"/>
      <c r="AR139" s="2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8"/>
      <c r="BH139" s="1"/>
      <c r="BI139" s="1"/>
      <c r="BJ139" s="1"/>
      <c r="BK139" s="1"/>
      <c r="BL139" s="1"/>
      <c r="BM139" s="1"/>
      <c r="BN139" s="1"/>
      <c r="BO139" s="1"/>
      <c r="BP139" s="1"/>
      <c r="BQ139" s="6"/>
      <c r="BR139" s="20"/>
      <c r="BS139" s="20"/>
      <c r="BT139" s="30"/>
      <c r="BU139" s="20"/>
      <c r="BV139" s="1"/>
      <c r="BW139" s="20"/>
    </row>
    <row r="140" spans="1:75" x14ac:dyDescent="0.2">
      <c r="A140" s="137">
        <f t="shared" si="74"/>
        <v>42361</v>
      </c>
      <c r="B140" s="124">
        <f t="shared" si="63"/>
        <v>1055.5566670000001</v>
      </c>
      <c r="C140" s="124">
        <f t="shared" si="75"/>
        <v>1000</v>
      </c>
      <c r="D140" s="138">
        <f t="shared" si="76"/>
        <v>4450.45</v>
      </c>
      <c r="E140" s="126">
        <f>IF(K140=1,VLOOKUP(A139,[1]Plan1!$DA$106:$DC$226,3),E139)</f>
        <v>4493.17</v>
      </c>
      <c r="F140" s="127">
        <f t="shared" si="77"/>
        <v>42354</v>
      </c>
      <c r="G140" s="128">
        <f t="shared" si="64"/>
        <v>9.5990293116428038E-3</v>
      </c>
      <c r="H140" s="127">
        <f t="shared" si="78"/>
        <v>42384</v>
      </c>
      <c r="I140" s="127">
        <f t="shared" si="65"/>
        <v>42384</v>
      </c>
      <c r="J140" s="130">
        <f t="shared" si="79"/>
        <v>21</v>
      </c>
      <c r="K140" s="130">
        <f t="shared" si="66"/>
        <v>6</v>
      </c>
      <c r="L140" s="131">
        <f t="shared" si="67"/>
        <v>1.0027332200000001</v>
      </c>
      <c r="M140" s="132">
        <f t="shared" si="57"/>
        <v>1.01009997</v>
      </c>
      <c r="N140" s="132">
        <f t="shared" si="54"/>
        <v>1.0261325887383563</v>
      </c>
      <c r="O140" s="131">
        <f t="shared" si="56"/>
        <v>1.0289372299999999</v>
      </c>
      <c r="P140" s="124">
        <f t="shared" si="68"/>
        <v>1028.93723</v>
      </c>
      <c r="Q140" s="133">
        <f t="shared" si="69"/>
        <v>0</v>
      </c>
      <c r="R140" s="134">
        <f t="shared" si="70"/>
        <v>0</v>
      </c>
      <c r="S140" s="124">
        <f t="shared" si="71"/>
        <v>0</v>
      </c>
      <c r="T140" s="134">
        <f t="shared" si="80"/>
        <v>7.4999999999999997E-2</v>
      </c>
      <c r="U140" s="133">
        <f t="shared" si="55"/>
        <v>89</v>
      </c>
      <c r="V140" s="133">
        <v>252</v>
      </c>
      <c r="W140" s="132">
        <f t="shared" si="72"/>
        <v>1.0258708080000001</v>
      </c>
      <c r="X140" s="124">
        <f t="shared" si="73"/>
        <v>26.619437000000001</v>
      </c>
      <c r="Y140" s="136" t="s">
        <v>64</v>
      </c>
      <c r="Z140" s="127">
        <f t="shared" si="81"/>
        <v>42415</v>
      </c>
      <c r="AA140" s="6"/>
      <c r="AB140" s="38"/>
      <c r="AC140" s="169">
        <f>[2]Plan1!$A192</f>
        <v>42689</v>
      </c>
      <c r="AD140" s="168" t="str">
        <f>[2]Plan1!$C192</f>
        <v>Proclamação da República</v>
      </c>
      <c r="AF140" s="27"/>
      <c r="AG140" s="19">
        <f t="shared" si="62"/>
        <v>42901</v>
      </c>
      <c r="AH140" s="19">
        <f t="shared" si="58"/>
        <v>42900</v>
      </c>
      <c r="AI140" s="19">
        <f t="shared" si="59"/>
        <v>42902</v>
      </c>
      <c r="AJ140" s="19">
        <f t="shared" si="60"/>
        <v>42933</v>
      </c>
      <c r="AK140" s="20">
        <f t="shared" si="61"/>
        <v>21</v>
      </c>
      <c r="AM140" s="1"/>
      <c r="AN140" s="1"/>
      <c r="AO140" s="1"/>
      <c r="AP140" s="1"/>
      <c r="AQ140" s="1"/>
      <c r="AR140" s="2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8"/>
      <c r="BH140" s="1"/>
      <c r="BI140" s="1"/>
      <c r="BJ140" s="1"/>
      <c r="BK140" s="1"/>
      <c r="BL140" s="1"/>
      <c r="BM140" s="1"/>
      <c r="BN140" s="1"/>
      <c r="BO140" s="1"/>
      <c r="BP140" s="1"/>
      <c r="BQ140" s="6"/>
      <c r="BR140" s="20"/>
      <c r="BS140" s="20"/>
      <c r="BT140" s="30"/>
      <c r="BU140" s="20"/>
      <c r="BV140" s="1"/>
      <c r="BW140" s="20"/>
    </row>
    <row r="141" spans="1:75" x14ac:dyDescent="0.2">
      <c r="A141" s="137">
        <f t="shared" si="74"/>
        <v>42362</v>
      </c>
      <c r="B141" s="124">
        <f t="shared" si="63"/>
        <v>1056.3400819999999</v>
      </c>
      <c r="C141" s="124">
        <f t="shared" si="75"/>
        <v>1000</v>
      </c>
      <c r="D141" s="138">
        <f t="shared" si="76"/>
        <v>4450.45</v>
      </c>
      <c r="E141" s="126">
        <f>IF(K141=1,VLOOKUP(A140,[1]Plan1!$DA$106:$DC$226,3),E140)</f>
        <v>4493.17</v>
      </c>
      <c r="F141" s="127">
        <f t="shared" si="77"/>
        <v>42354</v>
      </c>
      <c r="G141" s="128">
        <f t="shared" si="64"/>
        <v>9.5990293116428038E-3</v>
      </c>
      <c r="H141" s="127">
        <f t="shared" si="78"/>
        <v>42384</v>
      </c>
      <c r="I141" s="127">
        <f t="shared" si="65"/>
        <v>42384</v>
      </c>
      <c r="J141" s="130">
        <f t="shared" si="79"/>
        <v>21</v>
      </c>
      <c r="K141" s="130">
        <f t="shared" si="66"/>
        <v>7</v>
      </c>
      <c r="L141" s="131">
        <f t="shared" si="67"/>
        <v>1.00318949</v>
      </c>
      <c r="M141" s="132">
        <f t="shared" si="57"/>
        <v>1.01009997</v>
      </c>
      <c r="N141" s="132">
        <f t="shared" si="54"/>
        <v>1.0261325887383563</v>
      </c>
      <c r="O141" s="131">
        <f t="shared" si="56"/>
        <v>1.02940542</v>
      </c>
      <c r="P141" s="124">
        <f t="shared" si="68"/>
        <v>1029.40542</v>
      </c>
      <c r="Q141" s="133">
        <f t="shared" si="69"/>
        <v>0</v>
      </c>
      <c r="R141" s="134">
        <f t="shared" si="70"/>
        <v>0</v>
      </c>
      <c r="S141" s="124">
        <f t="shared" si="71"/>
        <v>0</v>
      </c>
      <c r="T141" s="134">
        <f t="shared" si="80"/>
        <v>7.4999999999999997E-2</v>
      </c>
      <c r="U141" s="133">
        <f t="shared" si="55"/>
        <v>90</v>
      </c>
      <c r="V141" s="133">
        <v>252</v>
      </c>
      <c r="W141" s="132">
        <f t="shared" si="72"/>
        <v>1.0261652619999999</v>
      </c>
      <c r="X141" s="124">
        <f t="shared" si="73"/>
        <v>26.934661999999999</v>
      </c>
      <c r="Y141" s="136" t="s">
        <v>64</v>
      </c>
      <c r="Z141" s="127">
        <f t="shared" si="81"/>
        <v>42415</v>
      </c>
      <c r="AA141" s="6"/>
      <c r="AB141" s="38"/>
      <c r="AC141" s="169">
        <f>[2]Plan1!$A193</f>
        <v>42729</v>
      </c>
      <c r="AD141" s="168" t="str">
        <f>[2]Plan1!$C193</f>
        <v>Natal</v>
      </c>
      <c r="AF141" s="27"/>
      <c r="AG141" s="19">
        <f t="shared" si="62"/>
        <v>42931</v>
      </c>
      <c r="AH141" s="19">
        <f t="shared" si="58"/>
        <v>42930</v>
      </c>
      <c r="AI141" s="19">
        <f t="shared" si="59"/>
        <v>42933</v>
      </c>
      <c r="AJ141" s="19">
        <f t="shared" si="60"/>
        <v>42962</v>
      </c>
      <c r="AK141" s="20">
        <f t="shared" si="61"/>
        <v>21</v>
      </c>
      <c r="AM141" s="1"/>
      <c r="AN141" s="1"/>
      <c r="AO141" s="1"/>
      <c r="AP141" s="1"/>
      <c r="AQ141" s="1"/>
      <c r="AR141" s="28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8"/>
      <c r="BH141" s="1"/>
      <c r="BI141" s="1"/>
      <c r="BJ141" s="1"/>
      <c r="BK141" s="1"/>
      <c r="BL141" s="1"/>
      <c r="BM141" s="1"/>
      <c r="BN141" s="1"/>
      <c r="BO141" s="1"/>
      <c r="BP141" s="1"/>
      <c r="BQ141" s="6"/>
      <c r="BR141" s="20"/>
      <c r="BS141" s="20"/>
      <c r="BT141" s="30"/>
      <c r="BU141" s="20"/>
      <c r="BV141" s="1"/>
      <c r="BW141" s="20"/>
    </row>
    <row r="142" spans="1:75" x14ac:dyDescent="0.2">
      <c r="A142" s="137">
        <f t="shared" si="74"/>
        <v>42363</v>
      </c>
      <c r="B142" s="124">
        <f t="shared" si="63"/>
        <v>1057.1240749999999</v>
      </c>
      <c r="C142" s="124">
        <f t="shared" si="75"/>
        <v>1000</v>
      </c>
      <c r="D142" s="138">
        <f t="shared" si="76"/>
        <v>4450.45</v>
      </c>
      <c r="E142" s="126">
        <f>IF(K142=1,VLOOKUP(A141,[1]Plan1!$DA$106:$DC$226,3),E141)</f>
        <v>4493.17</v>
      </c>
      <c r="F142" s="127">
        <f t="shared" si="77"/>
        <v>42354</v>
      </c>
      <c r="G142" s="128">
        <f t="shared" si="64"/>
        <v>9.5990293116428038E-3</v>
      </c>
      <c r="H142" s="127">
        <f t="shared" si="78"/>
        <v>42384</v>
      </c>
      <c r="I142" s="127">
        <f t="shared" si="65"/>
        <v>42384</v>
      </c>
      <c r="J142" s="130">
        <f t="shared" si="79"/>
        <v>21</v>
      </c>
      <c r="K142" s="130">
        <f t="shared" si="66"/>
        <v>8</v>
      </c>
      <c r="L142" s="131">
        <f t="shared" si="67"/>
        <v>1.0036459600000001</v>
      </c>
      <c r="M142" s="132">
        <f t="shared" si="57"/>
        <v>1.01009997</v>
      </c>
      <c r="N142" s="132">
        <f t="shared" si="54"/>
        <v>1.0261325887383563</v>
      </c>
      <c r="O142" s="131">
        <f t="shared" si="56"/>
        <v>1.0298738199999999</v>
      </c>
      <c r="P142" s="124">
        <f t="shared" si="68"/>
        <v>1029.87382</v>
      </c>
      <c r="Q142" s="133">
        <f t="shared" si="69"/>
        <v>0</v>
      </c>
      <c r="R142" s="134">
        <f t="shared" si="70"/>
        <v>0</v>
      </c>
      <c r="S142" s="124">
        <f t="shared" si="71"/>
        <v>0</v>
      </c>
      <c r="T142" s="134">
        <f t="shared" si="80"/>
        <v>7.4999999999999997E-2</v>
      </c>
      <c r="U142" s="133">
        <f t="shared" si="55"/>
        <v>91</v>
      </c>
      <c r="V142" s="133">
        <v>252</v>
      </c>
      <c r="W142" s="132">
        <f t="shared" si="72"/>
        <v>1.0264598</v>
      </c>
      <c r="X142" s="124">
        <f t="shared" si="73"/>
        <v>27.250254999999999</v>
      </c>
      <c r="Y142" s="136" t="s">
        <v>64</v>
      </c>
      <c r="Z142" s="127">
        <f t="shared" si="81"/>
        <v>42415</v>
      </c>
      <c r="AA142" s="6"/>
      <c r="AB142" s="38"/>
      <c r="AC142" s="169">
        <f>[2]Plan1!$A194</f>
        <v>42736</v>
      </c>
      <c r="AD142" s="168" t="str">
        <f>[2]Plan1!$C194</f>
        <v>Confraternização Universal</v>
      </c>
      <c r="AF142" s="27"/>
      <c r="AG142" s="19">
        <f t="shared" si="62"/>
        <v>42962</v>
      </c>
      <c r="AH142" s="19">
        <f t="shared" si="58"/>
        <v>42961</v>
      </c>
      <c r="AI142" s="19">
        <f t="shared" si="59"/>
        <v>42962</v>
      </c>
      <c r="AJ142" s="19">
        <f t="shared" si="60"/>
        <v>42993</v>
      </c>
      <c r="AK142" s="20">
        <f t="shared" si="61"/>
        <v>22</v>
      </c>
      <c r="AM142" s="1"/>
      <c r="AN142" s="1"/>
      <c r="AO142" s="1"/>
      <c r="AP142" s="1"/>
      <c r="AQ142" s="1"/>
      <c r="AR142" s="28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8"/>
      <c r="BH142" s="1"/>
      <c r="BI142" s="1"/>
      <c r="BJ142" s="1"/>
      <c r="BK142" s="1"/>
      <c r="BL142" s="1"/>
      <c r="BM142" s="1"/>
      <c r="BN142" s="1"/>
      <c r="BO142" s="1"/>
      <c r="BP142" s="1"/>
      <c r="BQ142" s="6"/>
      <c r="BR142" s="20"/>
      <c r="BS142" s="20"/>
      <c r="BT142" s="30"/>
      <c r="BU142" s="20"/>
      <c r="BV142" s="1"/>
      <c r="BW142" s="20"/>
    </row>
    <row r="143" spans="1:75" x14ac:dyDescent="0.2">
      <c r="A143" s="137">
        <f t="shared" si="74"/>
        <v>42364</v>
      </c>
      <c r="B143" s="124">
        <f t="shared" si="63"/>
        <v>1057.1240749999999</v>
      </c>
      <c r="C143" s="124">
        <f t="shared" si="75"/>
        <v>1000</v>
      </c>
      <c r="D143" s="138">
        <f t="shared" si="76"/>
        <v>4450.45</v>
      </c>
      <c r="E143" s="126">
        <f>IF(K143=1,VLOOKUP(A142,[1]Plan1!$DA$106:$DC$226,3),E142)</f>
        <v>4493.17</v>
      </c>
      <c r="F143" s="127">
        <f t="shared" si="77"/>
        <v>42354</v>
      </c>
      <c r="G143" s="128">
        <f t="shared" si="64"/>
        <v>9.5990293116428038E-3</v>
      </c>
      <c r="H143" s="127">
        <f t="shared" si="78"/>
        <v>42384</v>
      </c>
      <c r="I143" s="127">
        <f t="shared" si="65"/>
        <v>42384</v>
      </c>
      <c r="J143" s="130">
        <f t="shared" si="79"/>
        <v>21</v>
      </c>
      <c r="K143" s="130">
        <f t="shared" si="66"/>
        <v>8</v>
      </c>
      <c r="L143" s="131">
        <f t="shared" si="67"/>
        <v>1.0036459600000001</v>
      </c>
      <c r="M143" s="132">
        <f t="shared" si="57"/>
        <v>1.01009997</v>
      </c>
      <c r="N143" s="132">
        <f t="shared" si="54"/>
        <v>1.0261325887383563</v>
      </c>
      <c r="O143" s="131">
        <f t="shared" si="56"/>
        <v>1.0298738199999999</v>
      </c>
      <c r="P143" s="124">
        <f t="shared" si="68"/>
        <v>1029.87382</v>
      </c>
      <c r="Q143" s="133">
        <f t="shared" si="69"/>
        <v>0</v>
      </c>
      <c r="R143" s="134">
        <f t="shared" si="70"/>
        <v>0</v>
      </c>
      <c r="S143" s="124">
        <f t="shared" si="71"/>
        <v>0</v>
      </c>
      <c r="T143" s="134">
        <f t="shared" si="80"/>
        <v>7.4999999999999997E-2</v>
      </c>
      <c r="U143" s="133">
        <f t="shared" si="55"/>
        <v>91</v>
      </c>
      <c r="V143" s="133">
        <v>252</v>
      </c>
      <c r="W143" s="132">
        <f t="shared" si="72"/>
        <v>1.0264598</v>
      </c>
      <c r="X143" s="124">
        <f t="shared" si="73"/>
        <v>27.250254999999999</v>
      </c>
      <c r="Y143" s="136" t="s">
        <v>64</v>
      </c>
      <c r="Z143" s="127">
        <f t="shared" si="81"/>
        <v>42415</v>
      </c>
      <c r="AA143" s="6"/>
      <c r="AB143" s="38"/>
      <c r="AC143" s="169">
        <f>[2]Plan1!$A195</f>
        <v>42793</v>
      </c>
      <c r="AD143" s="168" t="str">
        <f>[2]Plan1!$C195</f>
        <v>Carnaval</v>
      </c>
      <c r="AF143" s="27"/>
      <c r="AG143" s="19">
        <f t="shared" si="62"/>
        <v>42993</v>
      </c>
      <c r="AH143" s="19">
        <f t="shared" si="58"/>
        <v>42992</v>
      </c>
      <c r="AI143" s="19">
        <f t="shared" si="59"/>
        <v>42993</v>
      </c>
      <c r="AJ143" s="19">
        <f t="shared" si="60"/>
        <v>43024</v>
      </c>
      <c r="AK143" s="20">
        <f t="shared" si="61"/>
        <v>20</v>
      </c>
      <c r="AM143" s="1"/>
      <c r="AN143" s="1"/>
      <c r="AO143" s="1"/>
      <c r="AP143" s="1"/>
      <c r="AQ143" s="1"/>
      <c r="AR143" s="28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8"/>
      <c r="BH143" s="1"/>
      <c r="BI143" s="1"/>
      <c r="BJ143" s="1"/>
      <c r="BK143" s="1"/>
      <c r="BL143" s="1"/>
      <c r="BM143" s="1"/>
      <c r="BN143" s="1"/>
      <c r="BO143" s="1"/>
      <c r="BP143" s="1"/>
      <c r="BQ143" s="6"/>
      <c r="BR143" s="20"/>
      <c r="BS143" s="20"/>
      <c r="BT143" s="30"/>
      <c r="BU143" s="20"/>
      <c r="BV143" s="1"/>
      <c r="BW143" s="20"/>
    </row>
    <row r="144" spans="1:75" x14ac:dyDescent="0.2">
      <c r="A144" s="137">
        <f t="shared" si="74"/>
        <v>42365</v>
      </c>
      <c r="B144" s="124">
        <f t="shared" si="63"/>
        <v>1057.1240749999999</v>
      </c>
      <c r="C144" s="124">
        <f t="shared" si="75"/>
        <v>1000</v>
      </c>
      <c r="D144" s="138">
        <f t="shared" si="76"/>
        <v>4450.45</v>
      </c>
      <c r="E144" s="126">
        <f>IF(K144=1,VLOOKUP(A143,[1]Plan1!$DA$106:$DC$226,3),E143)</f>
        <v>4493.17</v>
      </c>
      <c r="F144" s="127">
        <f t="shared" si="77"/>
        <v>42354</v>
      </c>
      <c r="G144" s="128">
        <f t="shared" si="64"/>
        <v>9.5990293116428038E-3</v>
      </c>
      <c r="H144" s="127">
        <f t="shared" si="78"/>
        <v>42384</v>
      </c>
      <c r="I144" s="127">
        <f t="shared" si="65"/>
        <v>42384</v>
      </c>
      <c r="J144" s="130">
        <f t="shared" si="79"/>
        <v>21</v>
      </c>
      <c r="K144" s="130">
        <f t="shared" si="66"/>
        <v>8</v>
      </c>
      <c r="L144" s="131">
        <f t="shared" si="67"/>
        <v>1.0036459600000001</v>
      </c>
      <c r="M144" s="132">
        <f t="shared" si="57"/>
        <v>1.01009997</v>
      </c>
      <c r="N144" s="132">
        <f t="shared" si="54"/>
        <v>1.0261325887383563</v>
      </c>
      <c r="O144" s="131">
        <f t="shared" si="56"/>
        <v>1.0298738199999999</v>
      </c>
      <c r="P144" s="124">
        <f t="shared" si="68"/>
        <v>1029.87382</v>
      </c>
      <c r="Q144" s="133">
        <f t="shared" si="69"/>
        <v>0</v>
      </c>
      <c r="R144" s="134">
        <f t="shared" si="70"/>
        <v>0</v>
      </c>
      <c r="S144" s="124">
        <f t="shared" si="71"/>
        <v>0</v>
      </c>
      <c r="T144" s="134">
        <f t="shared" si="80"/>
        <v>7.4999999999999997E-2</v>
      </c>
      <c r="U144" s="133">
        <f t="shared" si="55"/>
        <v>91</v>
      </c>
      <c r="V144" s="133">
        <v>252</v>
      </c>
      <c r="W144" s="132">
        <f t="shared" si="72"/>
        <v>1.0264598</v>
      </c>
      <c r="X144" s="124">
        <f t="shared" si="73"/>
        <v>27.250254999999999</v>
      </c>
      <c r="Y144" s="136" t="s">
        <v>64</v>
      </c>
      <c r="Z144" s="127">
        <f t="shared" si="81"/>
        <v>42415</v>
      </c>
      <c r="AA144" s="6"/>
      <c r="AB144" s="38"/>
      <c r="AC144" s="169">
        <f>[2]Plan1!$A196</f>
        <v>42794</v>
      </c>
      <c r="AD144" s="168" t="str">
        <f>[2]Plan1!$C196</f>
        <v>Carnaval</v>
      </c>
      <c r="AF144" s="27"/>
      <c r="AG144" s="19">
        <f t="shared" si="62"/>
        <v>43023</v>
      </c>
      <c r="AH144" s="19">
        <f t="shared" si="58"/>
        <v>43021</v>
      </c>
      <c r="AI144" s="19">
        <f t="shared" si="59"/>
        <v>43024</v>
      </c>
      <c r="AJ144" s="19">
        <f t="shared" si="60"/>
        <v>43055</v>
      </c>
      <c r="AK144" s="20">
        <f t="shared" si="61"/>
        <v>21</v>
      </c>
      <c r="AM144" s="1"/>
      <c r="AN144" s="1"/>
      <c r="AO144" s="1"/>
      <c r="AP144" s="1"/>
      <c r="AQ144" s="1"/>
      <c r="AR144" s="28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8"/>
      <c r="BH144" s="1"/>
      <c r="BI144" s="1"/>
      <c r="BJ144" s="1"/>
      <c r="BK144" s="1"/>
      <c r="BL144" s="1"/>
      <c r="BM144" s="1"/>
      <c r="BN144" s="1"/>
      <c r="BO144" s="1"/>
      <c r="BP144" s="1"/>
      <c r="BQ144" s="6"/>
      <c r="BR144" s="20"/>
      <c r="BS144" s="20"/>
      <c r="BT144" s="30"/>
      <c r="BU144" s="20"/>
      <c r="BV144" s="1"/>
      <c r="BW144" s="20"/>
    </row>
    <row r="145" spans="1:75" x14ac:dyDescent="0.2">
      <c r="A145" s="137">
        <f t="shared" si="74"/>
        <v>42366</v>
      </c>
      <c r="B145" s="124">
        <f t="shared" si="63"/>
        <v>1057.1240749999999</v>
      </c>
      <c r="C145" s="124">
        <f t="shared" si="75"/>
        <v>1000</v>
      </c>
      <c r="D145" s="138">
        <f t="shared" si="76"/>
        <v>4450.45</v>
      </c>
      <c r="E145" s="126">
        <f>IF(K145=1,VLOOKUP(A144,[1]Plan1!$DA$106:$DC$226,3),E144)</f>
        <v>4493.17</v>
      </c>
      <c r="F145" s="127">
        <f t="shared" si="77"/>
        <v>42354</v>
      </c>
      <c r="G145" s="128">
        <f t="shared" si="64"/>
        <v>9.5990293116428038E-3</v>
      </c>
      <c r="H145" s="127">
        <f t="shared" si="78"/>
        <v>42384</v>
      </c>
      <c r="I145" s="127">
        <f t="shared" si="65"/>
        <v>42384</v>
      </c>
      <c r="J145" s="130">
        <f t="shared" si="79"/>
        <v>21</v>
      </c>
      <c r="K145" s="130">
        <f t="shared" si="66"/>
        <v>8</v>
      </c>
      <c r="L145" s="131">
        <f t="shared" si="67"/>
        <v>1.0036459600000001</v>
      </c>
      <c r="M145" s="132">
        <f t="shared" si="57"/>
        <v>1.01009997</v>
      </c>
      <c r="N145" s="132">
        <f t="shared" si="54"/>
        <v>1.0261325887383563</v>
      </c>
      <c r="O145" s="131">
        <f t="shared" si="56"/>
        <v>1.0298738199999999</v>
      </c>
      <c r="P145" s="124">
        <f t="shared" si="68"/>
        <v>1029.87382</v>
      </c>
      <c r="Q145" s="133">
        <f t="shared" si="69"/>
        <v>0</v>
      </c>
      <c r="R145" s="134">
        <f t="shared" si="70"/>
        <v>0</v>
      </c>
      <c r="S145" s="124">
        <f t="shared" si="71"/>
        <v>0</v>
      </c>
      <c r="T145" s="134">
        <f t="shared" si="80"/>
        <v>7.4999999999999997E-2</v>
      </c>
      <c r="U145" s="133">
        <f t="shared" si="55"/>
        <v>91</v>
      </c>
      <c r="V145" s="133">
        <v>252</v>
      </c>
      <c r="W145" s="132">
        <f t="shared" si="72"/>
        <v>1.0264598</v>
      </c>
      <c r="X145" s="124">
        <f t="shared" si="73"/>
        <v>27.250254999999999</v>
      </c>
      <c r="Y145" s="136" t="s">
        <v>64</v>
      </c>
      <c r="Z145" s="127">
        <f t="shared" si="81"/>
        <v>42415</v>
      </c>
      <c r="AA145" s="6"/>
      <c r="AB145" s="38"/>
      <c r="AC145" s="169">
        <f>[2]Plan1!$A197</f>
        <v>42839</v>
      </c>
      <c r="AD145" s="168" t="str">
        <f>[2]Plan1!$C197</f>
        <v>Paixão de Cristo</v>
      </c>
      <c r="AF145" s="27"/>
      <c r="AG145" s="19">
        <f t="shared" si="62"/>
        <v>43054</v>
      </c>
      <c r="AH145" s="19">
        <f t="shared" si="58"/>
        <v>43053</v>
      </c>
      <c r="AI145" s="19">
        <f t="shared" si="59"/>
        <v>43055</v>
      </c>
      <c r="AJ145" s="19">
        <f t="shared" si="60"/>
        <v>43084</v>
      </c>
      <c r="AK145" s="20">
        <f t="shared" si="61"/>
        <v>21</v>
      </c>
      <c r="AM145" s="1"/>
      <c r="AN145" s="1"/>
      <c r="AO145" s="1"/>
      <c r="AP145" s="1"/>
      <c r="AQ145" s="1"/>
      <c r="AR145" s="28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8"/>
      <c r="BH145" s="1"/>
      <c r="BI145" s="1"/>
      <c r="BJ145" s="1"/>
      <c r="BK145" s="1"/>
      <c r="BL145" s="1"/>
      <c r="BM145" s="1"/>
      <c r="BN145" s="1"/>
      <c r="BO145" s="1"/>
      <c r="BP145" s="1"/>
      <c r="BQ145" s="6"/>
      <c r="BR145" s="20"/>
      <c r="BS145" s="20"/>
      <c r="BT145" s="30"/>
      <c r="BU145" s="20"/>
      <c r="BV145" s="1"/>
      <c r="BW145" s="20"/>
    </row>
    <row r="146" spans="1:75" x14ac:dyDescent="0.2">
      <c r="A146" s="137">
        <f t="shared" si="74"/>
        <v>42367</v>
      </c>
      <c r="B146" s="124">
        <f t="shared" si="63"/>
        <v>1057.9086569999999</v>
      </c>
      <c r="C146" s="124">
        <f t="shared" si="75"/>
        <v>1000</v>
      </c>
      <c r="D146" s="138">
        <f t="shared" si="76"/>
        <v>4450.45</v>
      </c>
      <c r="E146" s="126">
        <f>IF(K146=1,VLOOKUP(A145,[1]Plan1!$DA$106:$DC$226,3),E145)</f>
        <v>4493.17</v>
      </c>
      <c r="F146" s="127">
        <f t="shared" si="77"/>
        <v>42354</v>
      </c>
      <c r="G146" s="128">
        <f t="shared" si="64"/>
        <v>9.5990293116428038E-3</v>
      </c>
      <c r="H146" s="127">
        <f t="shared" si="78"/>
        <v>42384</v>
      </c>
      <c r="I146" s="127">
        <f t="shared" si="65"/>
        <v>42384</v>
      </c>
      <c r="J146" s="130">
        <f t="shared" si="79"/>
        <v>21</v>
      </c>
      <c r="K146" s="130">
        <f t="shared" si="66"/>
        <v>9</v>
      </c>
      <c r="L146" s="131">
        <f t="shared" si="67"/>
        <v>1.0041026399999999</v>
      </c>
      <c r="M146" s="132">
        <f t="shared" si="57"/>
        <v>1.01009997</v>
      </c>
      <c r="N146" s="132">
        <f t="shared" si="54"/>
        <v>1.0261325887383563</v>
      </c>
      <c r="O146" s="131">
        <f t="shared" si="56"/>
        <v>1.0303424400000001</v>
      </c>
      <c r="P146" s="124">
        <f t="shared" si="68"/>
        <v>1030.3424399999999</v>
      </c>
      <c r="Q146" s="133">
        <f t="shared" si="69"/>
        <v>0</v>
      </c>
      <c r="R146" s="134">
        <f t="shared" si="70"/>
        <v>0</v>
      </c>
      <c r="S146" s="124">
        <f t="shared" si="71"/>
        <v>0</v>
      </c>
      <c r="T146" s="134">
        <f t="shared" si="80"/>
        <v>7.4999999999999997E-2</v>
      </c>
      <c r="U146" s="133">
        <f t="shared" si="55"/>
        <v>92</v>
      </c>
      <c r="V146" s="133">
        <v>252</v>
      </c>
      <c r="W146" s="132">
        <f t="shared" si="72"/>
        <v>1.0267544230000001</v>
      </c>
      <c r="X146" s="124">
        <f t="shared" si="73"/>
        <v>27.566217000000002</v>
      </c>
      <c r="Y146" s="136" t="s">
        <v>64</v>
      </c>
      <c r="Z146" s="127">
        <f t="shared" si="81"/>
        <v>42415</v>
      </c>
      <c r="AA146" s="6"/>
      <c r="AB146" s="38"/>
      <c r="AC146" s="169">
        <f>[2]Plan1!$A198</f>
        <v>42846</v>
      </c>
      <c r="AD146" s="168" t="str">
        <f>[2]Plan1!$C198</f>
        <v>Tiradentes</v>
      </c>
      <c r="AF146" s="27"/>
      <c r="AG146" s="19">
        <f t="shared" si="62"/>
        <v>43084</v>
      </c>
      <c r="AH146" s="19">
        <f t="shared" si="58"/>
        <v>43083</v>
      </c>
      <c r="AI146" s="19">
        <f t="shared" si="59"/>
        <v>43084</v>
      </c>
      <c r="AJ146" s="19">
        <f t="shared" si="60"/>
        <v>43115</v>
      </c>
      <c r="AK146" s="20">
        <f t="shared" si="61"/>
        <v>19</v>
      </c>
      <c r="AM146" s="1"/>
      <c r="AN146" s="1"/>
      <c r="AO146" s="1"/>
      <c r="AP146" s="1"/>
      <c r="AQ146" s="1"/>
      <c r="AR146" s="28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8"/>
      <c r="BH146" s="1"/>
      <c r="BI146" s="1"/>
      <c r="BJ146" s="1"/>
      <c r="BK146" s="1"/>
      <c r="BL146" s="1"/>
      <c r="BM146" s="1"/>
      <c r="BN146" s="1"/>
      <c r="BO146" s="1"/>
      <c r="BP146" s="1"/>
      <c r="BQ146" s="6"/>
      <c r="BR146" s="20"/>
      <c r="BS146" s="20"/>
      <c r="BT146" s="30"/>
      <c r="BU146" s="20"/>
      <c r="BV146" s="1"/>
      <c r="BW146" s="20"/>
    </row>
    <row r="147" spans="1:75" x14ac:dyDescent="0.2">
      <c r="A147" s="137">
        <f t="shared" si="74"/>
        <v>42368</v>
      </c>
      <c r="B147" s="124">
        <f t="shared" si="63"/>
        <v>1058.693818</v>
      </c>
      <c r="C147" s="124">
        <f t="shared" si="75"/>
        <v>1000</v>
      </c>
      <c r="D147" s="138">
        <f t="shared" si="76"/>
        <v>4450.45</v>
      </c>
      <c r="E147" s="126">
        <f>IF(K147=1,VLOOKUP(A146,[1]Plan1!$DA$106:$DC$226,3),E146)</f>
        <v>4493.17</v>
      </c>
      <c r="F147" s="127">
        <f t="shared" si="77"/>
        <v>42354</v>
      </c>
      <c r="G147" s="128">
        <f t="shared" si="64"/>
        <v>9.5990293116428038E-3</v>
      </c>
      <c r="H147" s="127">
        <f t="shared" si="78"/>
        <v>42384</v>
      </c>
      <c r="I147" s="127">
        <f t="shared" si="65"/>
        <v>42384</v>
      </c>
      <c r="J147" s="130">
        <f t="shared" si="79"/>
        <v>21</v>
      </c>
      <c r="K147" s="130">
        <f t="shared" si="66"/>
        <v>10</v>
      </c>
      <c r="L147" s="131">
        <f t="shared" si="67"/>
        <v>1.0045595300000001</v>
      </c>
      <c r="M147" s="132">
        <f t="shared" si="57"/>
        <v>1.01009997</v>
      </c>
      <c r="N147" s="132">
        <f t="shared" si="54"/>
        <v>1.0261325887383563</v>
      </c>
      <c r="O147" s="131">
        <f t="shared" si="56"/>
        <v>1.0308112700000001</v>
      </c>
      <c r="P147" s="124">
        <f t="shared" si="68"/>
        <v>1030.8112699999999</v>
      </c>
      <c r="Q147" s="133">
        <f t="shared" si="69"/>
        <v>0</v>
      </c>
      <c r="R147" s="134">
        <f t="shared" si="70"/>
        <v>0</v>
      </c>
      <c r="S147" s="124">
        <f t="shared" si="71"/>
        <v>0</v>
      </c>
      <c r="T147" s="134">
        <f t="shared" si="80"/>
        <v>7.4999999999999997E-2</v>
      </c>
      <c r="U147" s="133">
        <f t="shared" si="55"/>
        <v>93</v>
      </c>
      <c r="V147" s="133">
        <v>252</v>
      </c>
      <c r="W147" s="132">
        <f t="shared" si="72"/>
        <v>1.02704913</v>
      </c>
      <c r="X147" s="124">
        <f t="shared" si="73"/>
        <v>27.882548</v>
      </c>
      <c r="Y147" s="136" t="s">
        <v>64</v>
      </c>
      <c r="Z147" s="127">
        <f t="shared" si="81"/>
        <v>42415</v>
      </c>
      <c r="AA147" s="6"/>
      <c r="AB147" s="38"/>
      <c r="AC147" s="169">
        <f>[2]Plan1!$A199</f>
        <v>42856</v>
      </c>
      <c r="AD147" s="168" t="str">
        <f>[2]Plan1!$C199</f>
        <v>Dia do Trabalho</v>
      </c>
      <c r="AF147" s="27"/>
      <c r="AG147" s="19">
        <f t="shared" si="62"/>
        <v>43115</v>
      </c>
      <c r="AH147" s="19">
        <f t="shared" si="58"/>
        <v>43112</v>
      </c>
      <c r="AI147" s="19">
        <f t="shared" si="59"/>
        <v>43115</v>
      </c>
      <c r="AJ147" s="19">
        <f t="shared" si="60"/>
        <v>43146</v>
      </c>
      <c r="AK147" s="20">
        <f t="shared" si="61"/>
        <v>21</v>
      </c>
      <c r="AM147" s="1"/>
      <c r="AN147" s="1"/>
      <c r="AO147" s="1"/>
      <c r="AP147" s="1"/>
      <c r="AQ147" s="1"/>
      <c r="AR147" s="28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8"/>
      <c r="BH147" s="1"/>
      <c r="BI147" s="1"/>
      <c r="BJ147" s="1"/>
      <c r="BK147" s="1"/>
      <c r="BL147" s="1"/>
      <c r="BM147" s="1"/>
      <c r="BN147" s="1"/>
      <c r="BO147" s="1"/>
      <c r="BP147" s="1"/>
      <c r="BQ147" s="6"/>
      <c r="BR147" s="20"/>
      <c r="BS147" s="20"/>
      <c r="BT147" s="30"/>
      <c r="BU147" s="20"/>
      <c r="BV147" s="1"/>
      <c r="BW147" s="20"/>
    </row>
    <row r="148" spans="1:75" x14ac:dyDescent="0.2">
      <c r="A148" s="137">
        <f t="shared" si="74"/>
        <v>42369</v>
      </c>
      <c r="B148" s="124">
        <f t="shared" si="63"/>
        <v>1059.4795479999998</v>
      </c>
      <c r="C148" s="124">
        <f t="shared" si="75"/>
        <v>1000</v>
      </c>
      <c r="D148" s="138">
        <f t="shared" si="76"/>
        <v>4450.45</v>
      </c>
      <c r="E148" s="126">
        <f>IF(K148=1,VLOOKUP(A147,[1]Plan1!$DA$106:$DC$226,3),E147)</f>
        <v>4493.17</v>
      </c>
      <c r="F148" s="127">
        <f t="shared" si="77"/>
        <v>42354</v>
      </c>
      <c r="G148" s="128">
        <f t="shared" si="64"/>
        <v>9.5990293116428038E-3</v>
      </c>
      <c r="H148" s="127">
        <f t="shared" si="78"/>
        <v>42384</v>
      </c>
      <c r="I148" s="127">
        <f t="shared" si="65"/>
        <v>42384</v>
      </c>
      <c r="J148" s="130">
        <f t="shared" si="79"/>
        <v>21</v>
      </c>
      <c r="K148" s="130">
        <f t="shared" si="66"/>
        <v>11</v>
      </c>
      <c r="L148" s="131">
        <f t="shared" si="67"/>
        <v>1.0050166199999999</v>
      </c>
      <c r="M148" s="132">
        <f t="shared" si="57"/>
        <v>1.01009997</v>
      </c>
      <c r="N148" s="132">
        <f t="shared" si="54"/>
        <v>1.0261325887383563</v>
      </c>
      <c r="O148" s="131">
        <f t="shared" si="56"/>
        <v>1.0312802999999999</v>
      </c>
      <c r="P148" s="124">
        <f t="shared" si="68"/>
        <v>1031.2802999999999</v>
      </c>
      <c r="Q148" s="133">
        <f t="shared" si="69"/>
        <v>0</v>
      </c>
      <c r="R148" s="134">
        <f t="shared" si="70"/>
        <v>0</v>
      </c>
      <c r="S148" s="124">
        <f t="shared" si="71"/>
        <v>0</v>
      </c>
      <c r="T148" s="134">
        <f t="shared" si="80"/>
        <v>7.4999999999999997E-2</v>
      </c>
      <c r="U148" s="133">
        <f t="shared" si="55"/>
        <v>94</v>
      </c>
      <c r="V148" s="133">
        <v>252</v>
      </c>
      <c r="W148" s="132">
        <f t="shared" si="72"/>
        <v>1.027343922</v>
      </c>
      <c r="X148" s="124">
        <f t="shared" si="73"/>
        <v>28.199248000000001</v>
      </c>
      <c r="Y148" s="136" t="s">
        <v>64</v>
      </c>
      <c r="Z148" s="127">
        <f t="shared" si="81"/>
        <v>42415</v>
      </c>
      <c r="AA148" s="6"/>
      <c r="AB148" s="38"/>
      <c r="AC148" s="169">
        <f>[2]Plan1!$A200</f>
        <v>42901</v>
      </c>
      <c r="AD148" s="168" t="str">
        <f>[2]Plan1!$C200</f>
        <v>Corpus Christi</v>
      </c>
      <c r="AF148" s="27"/>
      <c r="AG148" s="19">
        <f t="shared" si="62"/>
        <v>43146</v>
      </c>
      <c r="AH148" s="19">
        <f t="shared" si="58"/>
        <v>43145</v>
      </c>
      <c r="AI148" s="19">
        <f t="shared" si="59"/>
        <v>43146</v>
      </c>
      <c r="AJ148" s="19">
        <f t="shared" si="60"/>
        <v>43174</v>
      </c>
      <c r="AK148" s="20">
        <f t="shared" si="61"/>
        <v>20</v>
      </c>
      <c r="AM148" s="1"/>
      <c r="AN148" s="1"/>
      <c r="AO148" s="1"/>
      <c r="AP148" s="1"/>
      <c r="AQ148" s="1"/>
      <c r="AR148" s="28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8"/>
      <c r="BH148" s="1"/>
      <c r="BI148" s="1"/>
      <c r="BJ148" s="1"/>
      <c r="BK148" s="1"/>
      <c r="BL148" s="1"/>
      <c r="BM148" s="1"/>
      <c r="BN148" s="1"/>
      <c r="BO148" s="1"/>
      <c r="BP148" s="1"/>
      <c r="BQ148" s="6"/>
      <c r="BR148" s="20"/>
      <c r="BS148" s="20"/>
      <c r="BT148" s="30"/>
      <c r="BU148" s="20"/>
      <c r="BV148" s="1"/>
      <c r="BW148" s="20"/>
    </row>
    <row r="149" spans="1:75" x14ac:dyDescent="0.2">
      <c r="A149" s="137">
        <f t="shared" si="74"/>
        <v>42370</v>
      </c>
      <c r="B149" s="124">
        <f t="shared" si="63"/>
        <v>1060.2658670000001</v>
      </c>
      <c r="C149" s="124">
        <f t="shared" si="75"/>
        <v>1000</v>
      </c>
      <c r="D149" s="138">
        <f t="shared" si="76"/>
        <v>4450.45</v>
      </c>
      <c r="E149" s="126">
        <f>IF(K149=1,VLOOKUP(A148,[1]Plan1!$DA$106:$DC$226,3),E148)</f>
        <v>4493.17</v>
      </c>
      <c r="F149" s="127">
        <f t="shared" si="77"/>
        <v>42354</v>
      </c>
      <c r="G149" s="128">
        <f t="shared" si="64"/>
        <v>9.5990293116428038E-3</v>
      </c>
      <c r="H149" s="127">
        <f t="shared" si="78"/>
        <v>42384</v>
      </c>
      <c r="I149" s="127">
        <f t="shared" si="65"/>
        <v>42384</v>
      </c>
      <c r="J149" s="130">
        <f t="shared" si="79"/>
        <v>21</v>
      </c>
      <c r="K149" s="130">
        <f t="shared" si="66"/>
        <v>12</v>
      </c>
      <c r="L149" s="131">
        <f t="shared" si="67"/>
        <v>1.00547392</v>
      </c>
      <c r="M149" s="132">
        <f t="shared" si="57"/>
        <v>1.01009997</v>
      </c>
      <c r="N149" s="132">
        <f t="shared" si="54"/>
        <v>1.0261325887383563</v>
      </c>
      <c r="O149" s="131">
        <f t="shared" si="56"/>
        <v>1.03174955</v>
      </c>
      <c r="P149" s="124">
        <f t="shared" si="68"/>
        <v>1031.74955</v>
      </c>
      <c r="Q149" s="133">
        <f t="shared" si="69"/>
        <v>0</v>
      </c>
      <c r="R149" s="134">
        <f t="shared" si="70"/>
        <v>0</v>
      </c>
      <c r="S149" s="124">
        <f t="shared" si="71"/>
        <v>0</v>
      </c>
      <c r="T149" s="134">
        <f t="shared" si="80"/>
        <v>7.4999999999999997E-2</v>
      </c>
      <c r="U149" s="133">
        <f t="shared" si="55"/>
        <v>95</v>
      </c>
      <c r="V149" s="133">
        <v>252</v>
      </c>
      <c r="W149" s="132">
        <f t="shared" si="72"/>
        <v>1.0276387979999999</v>
      </c>
      <c r="X149" s="124">
        <f t="shared" si="73"/>
        <v>28.516317000000001</v>
      </c>
      <c r="Y149" s="136" t="s">
        <v>64</v>
      </c>
      <c r="Z149" s="127">
        <f t="shared" si="81"/>
        <v>42415</v>
      </c>
      <c r="AA149" s="6"/>
      <c r="AB149" s="38"/>
      <c r="AC149" s="169">
        <f>[2]Plan1!$A201</f>
        <v>42985</v>
      </c>
      <c r="AD149" s="168" t="str">
        <f>[2]Plan1!$C201</f>
        <v>Independência do Brasil</v>
      </c>
      <c r="AF149" s="27"/>
      <c r="AG149" s="19">
        <f t="shared" si="62"/>
        <v>43174</v>
      </c>
      <c r="AH149" s="19">
        <f t="shared" si="58"/>
        <v>43173</v>
      </c>
      <c r="AI149" s="19">
        <f t="shared" si="59"/>
        <v>43174</v>
      </c>
      <c r="AJ149" s="19">
        <f t="shared" si="60"/>
        <v>43206</v>
      </c>
      <c r="AK149" s="20">
        <f t="shared" si="61"/>
        <v>21</v>
      </c>
      <c r="AM149" s="1"/>
      <c r="AN149" s="1"/>
      <c r="AO149" s="1"/>
      <c r="AP149" s="1"/>
      <c r="AQ149" s="1"/>
      <c r="AR149" s="28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8"/>
      <c r="BH149" s="1"/>
      <c r="BI149" s="1"/>
      <c r="BJ149" s="1"/>
      <c r="BK149" s="1"/>
      <c r="BL149" s="1"/>
      <c r="BM149" s="1"/>
      <c r="BN149" s="1"/>
      <c r="BO149" s="1"/>
      <c r="BP149" s="1"/>
      <c r="BQ149" s="6"/>
      <c r="BR149" s="20"/>
      <c r="BS149" s="20"/>
      <c r="BT149" s="30"/>
      <c r="BU149" s="20"/>
      <c r="BV149" s="1"/>
      <c r="BW149" s="20"/>
    </row>
    <row r="150" spans="1:75" x14ac:dyDescent="0.2">
      <c r="A150" s="137">
        <f t="shared" si="74"/>
        <v>42371</v>
      </c>
      <c r="B150" s="124">
        <f t="shared" si="63"/>
        <v>1060.2658670000001</v>
      </c>
      <c r="C150" s="124">
        <f t="shared" si="75"/>
        <v>1000</v>
      </c>
      <c r="D150" s="138">
        <f t="shared" si="76"/>
        <v>4450.45</v>
      </c>
      <c r="E150" s="126">
        <f>IF(K150=1,VLOOKUP(A149,[1]Plan1!$DA$106:$DC$226,3),E149)</f>
        <v>4493.17</v>
      </c>
      <c r="F150" s="127">
        <f t="shared" si="77"/>
        <v>42354</v>
      </c>
      <c r="G150" s="128">
        <f t="shared" si="64"/>
        <v>9.5990293116428038E-3</v>
      </c>
      <c r="H150" s="127">
        <f t="shared" si="78"/>
        <v>42384</v>
      </c>
      <c r="I150" s="127">
        <f t="shared" si="65"/>
        <v>42384</v>
      </c>
      <c r="J150" s="130">
        <f t="shared" si="79"/>
        <v>21</v>
      </c>
      <c r="K150" s="130">
        <f t="shared" si="66"/>
        <v>12</v>
      </c>
      <c r="L150" s="131">
        <f t="shared" si="67"/>
        <v>1.00547392</v>
      </c>
      <c r="M150" s="132">
        <f t="shared" si="57"/>
        <v>1.01009997</v>
      </c>
      <c r="N150" s="132">
        <f t="shared" si="54"/>
        <v>1.0261325887383563</v>
      </c>
      <c r="O150" s="131">
        <f t="shared" si="56"/>
        <v>1.03174955</v>
      </c>
      <c r="P150" s="124">
        <f t="shared" si="68"/>
        <v>1031.74955</v>
      </c>
      <c r="Q150" s="133">
        <f t="shared" si="69"/>
        <v>0</v>
      </c>
      <c r="R150" s="134">
        <f t="shared" si="70"/>
        <v>0</v>
      </c>
      <c r="S150" s="124">
        <f t="shared" si="71"/>
        <v>0</v>
      </c>
      <c r="T150" s="134">
        <f t="shared" si="80"/>
        <v>7.4999999999999997E-2</v>
      </c>
      <c r="U150" s="133">
        <f t="shared" si="55"/>
        <v>95</v>
      </c>
      <c r="V150" s="133">
        <v>252</v>
      </c>
      <c r="W150" s="132">
        <f t="shared" si="72"/>
        <v>1.0276387979999999</v>
      </c>
      <c r="X150" s="124">
        <f t="shared" si="73"/>
        <v>28.516317000000001</v>
      </c>
      <c r="Y150" s="136" t="s">
        <v>64</v>
      </c>
      <c r="Z150" s="127">
        <f t="shared" si="81"/>
        <v>42415</v>
      </c>
      <c r="AA150" s="6"/>
      <c r="AB150" s="38"/>
      <c r="AC150" s="169">
        <f>[2]Plan1!$A202</f>
        <v>43020</v>
      </c>
      <c r="AD150" s="168" t="str">
        <f>[2]Plan1!$C202</f>
        <v>Nossa Sr.a Aparecida - Padroeira do Brasil</v>
      </c>
      <c r="AF150" s="27"/>
      <c r="AG150" s="19">
        <f t="shared" si="62"/>
        <v>43205</v>
      </c>
      <c r="AH150" s="19">
        <f t="shared" si="58"/>
        <v>43203</v>
      </c>
      <c r="AI150" s="19">
        <f t="shared" si="59"/>
        <v>43206</v>
      </c>
      <c r="AJ150" s="19">
        <f t="shared" si="60"/>
        <v>43235</v>
      </c>
      <c r="AK150" s="20">
        <f t="shared" si="61"/>
        <v>20</v>
      </c>
      <c r="AM150" s="1"/>
      <c r="AN150" s="1"/>
      <c r="AO150" s="1"/>
      <c r="AP150" s="1"/>
      <c r="AQ150" s="1"/>
      <c r="AR150" s="28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8"/>
      <c r="BH150" s="1"/>
      <c r="BI150" s="1"/>
      <c r="BJ150" s="1"/>
      <c r="BK150" s="1"/>
      <c r="BL150" s="1"/>
      <c r="BM150" s="1"/>
      <c r="BN150" s="1"/>
      <c r="BO150" s="1"/>
      <c r="BP150" s="1"/>
      <c r="BQ150" s="6"/>
      <c r="BR150" s="20"/>
      <c r="BS150" s="20"/>
      <c r="BT150" s="30"/>
      <c r="BU150" s="20"/>
      <c r="BV150" s="1"/>
      <c r="BW150" s="20"/>
    </row>
    <row r="151" spans="1:75" x14ac:dyDescent="0.2">
      <c r="A151" s="137">
        <f t="shared" si="74"/>
        <v>42372</v>
      </c>
      <c r="B151" s="124">
        <f t="shared" si="63"/>
        <v>1060.2658670000001</v>
      </c>
      <c r="C151" s="124">
        <f t="shared" si="75"/>
        <v>1000</v>
      </c>
      <c r="D151" s="138">
        <f t="shared" si="76"/>
        <v>4450.45</v>
      </c>
      <c r="E151" s="126">
        <f>IF(K151=1,VLOOKUP(A150,[1]Plan1!$DA$106:$DC$226,3),E150)</f>
        <v>4493.17</v>
      </c>
      <c r="F151" s="127">
        <f t="shared" si="77"/>
        <v>42354</v>
      </c>
      <c r="G151" s="128">
        <f t="shared" si="64"/>
        <v>9.5990293116428038E-3</v>
      </c>
      <c r="H151" s="127">
        <f t="shared" si="78"/>
        <v>42384</v>
      </c>
      <c r="I151" s="127">
        <f t="shared" si="65"/>
        <v>42384</v>
      </c>
      <c r="J151" s="130">
        <f t="shared" si="79"/>
        <v>21</v>
      </c>
      <c r="K151" s="130">
        <f t="shared" si="66"/>
        <v>12</v>
      </c>
      <c r="L151" s="131">
        <f t="shared" si="67"/>
        <v>1.00547392</v>
      </c>
      <c r="M151" s="132">
        <f t="shared" si="57"/>
        <v>1.01009997</v>
      </c>
      <c r="N151" s="132">
        <f t="shared" si="54"/>
        <v>1.0261325887383563</v>
      </c>
      <c r="O151" s="131">
        <f t="shared" si="56"/>
        <v>1.03174955</v>
      </c>
      <c r="P151" s="124">
        <f t="shared" si="68"/>
        <v>1031.74955</v>
      </c>
      <c r="Q151" s="133">
        <f t="shared" si="69"/>
        <v>0</v>
      </c>
      <c r="R151" s="134">
        <f t="shared" si="70"/>
        <v>0</v>
      </c>
      <c r="S151" s="124">
        <f t="shared" si="71"/>
        <v>0</v>
      </c>
      <c r="T151" s="134">
        <f t="shared" si="80"/>
        <v>7.4999999999999997E-2</v>
      </c>
      <c r="U151" s="133">
        <f t="shared" si="55"/>
        <v>95</v>
      </c>
      <c r="V151" s="133">
        <v>252</v>
      </c>
      <c r="W151" s="132">
        <f t="shared" si="72"/>
        <v>1.0276387979999999</v>
      </c>
      <c r="X151" s="124">
        <f t="shared" si="73"/>
        <v>28.516317000000001</v>
      </c>
      <c r="Y151" s="136" t="s">
        <v>64</v>
      </c>
      <c r="Z151" s="127">
        <f t="shared" si="81"/>
        <v>42415</v>
      </c>
      <c r="AA151" s="6"/>
      <c r="AB151" s="38"/>
      <c r="AC151" s="169">
        <f>[2]Plan1!$A203</f>
        <v>43041</v>
      </c>
      <c r="AD151" s="168" t="str">
        <f>[2]Plan1!$C203</f>
        <v>Finados</v>
      </c>
      <c r="AF151" s="27"/>
      <c r="AG151" s="19">
        <f t="shared" si="62"/>
        <v>43235</v>
      </c>
      <c r="AH151" s="19">
        <f t="shared" si="58"/>
        <v>43234</v>
      </c>
      <c r="AI151" s="19">
        <f t="shared" si="59"/>
        <v>43235</v>
      </c>
      <c r="AJ151" s="19">
        <f t="shared" si="60"/>
        <v>43266</v>
      </c>
      <c r="AK151" s="20">
        <f t="shared" si="61"/>
        <v>22</v>
      </c>
      <c r="AM151" s="1"/>
      <c r="AN151" s="1"/>
      <c r="AO151" s="1"/>
      <c r="AP151" s="1"/>
      <c r="AQ151" s="1"/>
      <c r="AR151" s="28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8"/>
      <c r="BH151" s="1"/>
      <c r="BI151" s="1"/>
      <c r="BJ151" s="1"/>
      <c r="BK151" s="1"/>
      <c r="BL151" s="1"/>
      <c r="BM151" s="1"/>
      <c r="BN151" s="1"/>
      <c r="BO151" s="1"/>
      <c r="BP151" s="1"/>
      <c r="BQ151" s="6"/>
      <c r="BR151" s="20"/>
      <c r="BS151" s="20"/>
      <c r="BT151" s="30"/>
      <c r="BU151" s="20"/>
      <c r="BV151" s="1"/>
      <c r="BW151" s="20"/>
    </row>
    <row r="152" spans="1:75" x14ac:dyDescent="0.2">
      <c r="A152" s="137">
        <f t="shared" si="74"/>
        <v>42373</v>
      </c>
      <c r="B152" s="124">
        <f t="shared" si="63"/>
        <v>1060.2658670000001</v>
      </c>
      <c r="C152" s="124">
        <f t="shared" si="75"/>
        <v>1000</v>
      </c>
      <c r="D152" s="138">
        <f t="shared" si="76"/>
        <v>4450.45</v>
      </c>
      <c r="E152" s="126">
        <f>IF(K152=1,VLOOKUP(A151,[1]Plan1!$DA$106:$DC$226,3),E151)</f>
        <v>4493.17</v>
      </c>
      <c r="F152" s="127">
        <f t="shared" si="77"/>
        <v>42354</v>
      </c>
      <c r="G152" s="128">
        <f t="shared" si="64"/>
        <v>9.5990293116428038E-3</v>
      </c>
      <c r="H152" s="127">
        <f t="shared" si="78"/>
        <v>42384</v>
      </c>
      <c r="I152" s="127">
        <f t="shared" si="65"/>
        <v>42384</v>
      </c>
      <c r="J152" s="130">
        <f t="shared" si="79"/>
        <v>21</v>
      </c>
      <c r="K152" s="130">
        <f t="shared" si="66"/>
        <v>12</v>
      </c>
      <c r="L152" s="131">
        <f t="shared" si="67"/>
        <v>1.00547392</v>
      </c>
      <c r="M152" s="132">
        <f t="shared" si="57"/>
        <v>1.01009997</v>
      </c>
      <c r="N152" s="132">
        <f t="shared" si="54"/>
        <v>1.0261325887383563</v>
      </c>
      <c r="O152" s="131">
        <f t="shared" si="56"/>
        <v>1.03174955</v>
      </c>
      <c r="P152" s="124">
        <f t="shared" si="68"/>
        <v>1031.74955</v>
      </c>
      <c r="Q152" s="133">
        <f t="shared" si="69"/>
        <v>0</v>
      </c>
      <c r="R152" s="134">
        <f t="shared" si="70"/>
        <v>0</v>
      </c>
      <c r="S152" s="124">
        <f t="shared" si="71"/>
        <v>0</v>
      </c>
      <c r="T152" s="134">
        <f t="shared" si="80"/>
        <v>7.4999999999999997E-2</v>
      </c>
      <c r="U152" s="133">
        <f t="shared" si="55"/>
        <v>95</v>
      </c>
      <c r="V152" s="133">
        <v>252</v>
      </c>
      <c r="W152" s="132">
        <f t="shared" si="72"/>
        <v>1.0276387979999999</v>
      </c>
      <c r="X152" s="124">
        <f t="shared" si="73"/>
        <v>28.516317000000001</v>
      </c>
      <c r="Y152" s="136" t="s">
        <v>64</v>
      </c>
      <c r="Z152" s="127">
        <f t="shared" si="81"/>
        <v>42415</v>
      </c>
      <c r="AA152" s="6"/>
      <c r="AB152" s="38"/>
      <c r="AC152" s="169">
        <f>[2]Plan1!$A204</f>
        <v>43054</v>
      </c>
      <c r="AD152" s="168" t="str">
        <f>[2]Plan1!$C204</f>
        <v>Proclamação da República</v>
      </c>
      <c r="AF152" s="27"/>
      <c r="AG152" s="19">
        <f t="shared" si="62"/>
        <v>43266</v>
      </c>
      <c r="AH152" s="19">
        <f t="shared" si="58"/>
        <v>43265</v>
      </c>
      <c r="AI152" s="19">
        <f t="shared" si="59"/>
        <v>43266</v>
      </c>
      <c r="AJ152" s="19">
        <f t="shared" si="60"/>
        <v>43297</v>
      </c>
      <c r="AK152" s="20">
        <f t="shared" si="61"/>
        <v>21</v>
      </c>
      <c r="AM152" s="1"/>
      <c r="AN152" s="1"/>
      <c r="AO152" s="1"/>
      <c r="AP152" s="1"/>
      <c r="AQ152" s="1"/>
      <c r="AR152" s="28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8"/>
      <c r="BH152" s="1"/>
      <c r="BI152" s="1"/>
      <c r="BJ152" s="1"/>
      <c r="BK152" s="1"/>
      <c r="BL152" s="1"/>
      <c r="BM152" s="1"/>
      <c r="BN152" s="1"/>
      <c r="BO152" s="1"/>
      <c r="BP152" s="1"/>
      <c r="BQ152" s="6"/>
      <c r="BR152" s="20"/>
      <c r="BS152" s="20"/>
      <c r="BT152" s="30"/>
      <c r="BU152" s="20"/>
      <c r="BV152" s="1"/>
      <c r="BW152" s="20"/>
    </row>
    <row r="153" spans="1:75" x14ac:dyDescent="0.2">
      <c r="A153" s="137">
        <f t="shared" si="74"/>
        <v>42374</v>
      </c>
      <c r="B153" s="124">
        <f t="shared" si="63"/>
        <v>1061.0527770000001</v>
      </c>
      <c r="C153" s="124">
        <f t="shared" si="75"/>
        <v>1000</v>
      </c>
      <c r="D153" s="138">
        <f t="shared" si="76"/>
        <v>4450.45</v>
      </c>
      <c r="E153" s="126">
        <f>IF(K153=1,VLOOKUP(A152,[1]Plan1!$DA$106:$DC$226,3),E152)</f>
        <v>4493.17</v>
      </c>
      <c r="F153" s="127">
        <f t="shared" si="77"/>
        <v>42354</v>
      </c>
      <c r="G153" s="128">
        <f t="shared" si="64"/>
        <v>9.5990293116428038E-3</v>
      </c>
      <c r="H153" s="127">
        <f t="shared" si="78"/>
        <v>42384</v>
      </c>
      <c r="I153" s="127">
        <f t="shared" si="65"/>
        <v>42384</v>
      </c>
      <c r="J153" s="130">
        <f t="shared" si="79"/>
        <v>21</v>
      </c>
      <c r="K153" s="130">
        <f t="shared" si="66"/>
        <v>13</v>
      </c>
      <c r="L153" s="131">
        <f t="shared" si="67"/>
        <v>1.00593143</v>
      </c>
      <c r="M153" s="132">
        <f t="shared" si="57"/>
        <v>1.01009997</v>
      </c>
      <c r="N153" s="132">
        <f t="shared" si="54"/>
        <v>1.0261325887383563</v>
      </c>
      <c r="O153" s="131">
        <f t="shared" si="56"/>
        <v>1.0322190200000001</v>
      </c>
      <c r="P153" s="124">
        <f t="shared" si="68"/>
        <v>1032.21902</v>
      </c>
      <c r="Q153" s="133">
        <f t="shared" si="69"/>
        <v>0</v>
      </c>
      <c r="R153" s="134">
        <f t="shared" si="70"/>
        <v>0</v>
      </c>
      <c r="S153" s="124">
        <f t="shared" si="71"/>
        <v>0</v>
      </c>
      <c r="T153" s="134">
        <f t="shared" si="80"/>
        <v>7.4999999999999997E-2</v>
      </c>
      <c r="U153" s="133">
        <f t="shared" si="55"/>
        <v>96</v>
      </c>
      <c r="V153" s="133">
        <v>252</v>
      </c>
      <c r="W153" s="132">
        <f t="shared" si="72"/>
        <v>1.0279337589999999</v>
      </c>
      <c r="X153" s="124">
        <f t="shared" si="73"/>
        <v>28.833756999999999</v>
      </c>
      <c r="Y153" s="136" t="s">
        <v>64</v>
      </c>
      <c r="Z153" s="127">
        <f t="shared" si="81"/>
        <v>42415</v>
      </c>
      <c r="AA153" s="6"/>
      <c r="AB153" s="38"/>
      <c r="AC153" s="169">
        <f>[2]Plan1!$A205</f>
        <v>43094</v>
      </c>
      <c r="AD153" s="168" t="str">
        <f>[2]Plan1!$C205</f>
        <v>Natal</v>
      </c>
      <c r="AF153" s="27"/>
      <c r="AG153" s="19">
        <f t="shared" si="62"/>
        <v>43296</v>
      </c>
      <c r="AH153" s="19">
        <f t="shared" si="58"/>
        <v>43294</v>
      </c>
      <c r="AI153" s="19">
        <f t="shared" si="59"/>
        <v>43297</v>
      </c>
      <c r="AJ153" s="19">
        <f t="shared" si="60"/>
        <v>43327</v>
      </c>
      <c r="AK153" s="20">
        <f t="shared" si="61"/>
        <v>22</v>
      </c>
      <c r="AM153" s="1"/>
      <c r="AN153" s="1"/>
      <c r="AO153" s="1"/>
      <c r="AP153" s="1"/>
      <c r="AQ153" s="1"/>
      <c r="AR153" s="28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8"/>
      <c r="BH153" s="1"/>
      <c r="BI153" s="1"/>
      <c r="BJ153" s="1"/>
      <c r="BK153" s="1"/>
      <c r="BL153" s="1"/>
      <c r="BM153" s="1"/>
      <c r="BN153" s="1"/>
      <c r="BO153" s="1"/>
      <c r="BP153" s="1"/>
      <c r="BQ153" s="6"/>
      <c r="BR153" s="20"/>
      <c r="BS153" s="20"/>
      <c r="BT153" s="30"/>
      <c r="BU153" s="20"/>
      <c r="BV153" s="1"/>
      <c r="BW153" s="20"/>
    </row>
    <row r="154" spans="1:75" x14ac:dyDescent="0.2">
      <c r="A154" s="137">
        <f t="shared" si="74"/>
        <v>42375</v>
      </c>
      <c r="B154" s="124">
        <f t="shared" si="63"/>
        <v>1061.840267</v>
      </c>
      <c r="C154" s="124">
        <f t="shared" si="75"/>
        <v>1000</v>
      </c>
      <c r="D154" s="138">
        <f t="shared" si="76"/>
        <v>4450.45</v>
      </c>
      <c r="E154" s="126">
        <f>IF(K154=1,VLOOKUP(A153,[1]Plan1!$DA$106:$DC$226,3),E153)</f>
        <v>4493.17</v>
      </c>
      <c r="F154" s="127">
        <f t="shared" si="77"/>
        <v>42354</v>
      </c>
      <c r="G154" s="128">
        <f t="shared" si="64"/>
        <v>9.5990293116428038E-3</v>
      </c>
      <c r="H154" s="127">
        <f t="shared" si="78"/>
        <v>42384</v>
      </c>
      <c r="I154" s="127">
        <f t="shared" si="65"/>
        <v>42384</v>
      </c>
      <c r="J154" s="130">
        <f t="shared" si="79"/>
        <v>21</v>
      </c>
      <c r="K154" s="130">
        <f t="shared" si="66"/>
        <v>14</v>
      </c>
      <c r="L154" s="131">
        <f t="shared" si="67"/>
        <v>1.00638915</v>
      </c>
      <c r="M154" s="132">
        <f t="shared" si="57"/>
        <v>1.01009997</v>
      </c>
      <c r="N154" s="132">
        <f t="shared" si="54"/>
        <v>1.0261325887383563</v>
      </c>
      <c r="O154" s="131">
        <f t="shared" si="56"/>
        <v>1.0326887</v>
      </c>
      <c r="P154" s="124">
        <f t="shared" si="68"/>
        <v>1032.6886999999999</v>
      </c>
      <c r="Q154" s="133">
        <f t="shared" si="69"/>
        <v>0</v>
      </c>
      <c r="R154" s="134">
        <f t="shared" si="70"/>
        <v>0</v>
      </c>
      <c r="S154" s="124">
        <f t="shared" si="71"/>
        <v>0</v>
      </c>
      <c r="T154" s="134">
        <f t="shared" si="80"/>
        <v>7.4999999999999997E-2</v>
      </c>
      <c r="U154" s="133">
        <f t="shared" si="55"/>
        <v>97</v>
      </c>
      <c r="V154" s="133">
        <v>252</v>
      </c>
      <c r="W154" s="132">
        <f t="shared" si="72"/>
        <v>1.0282288049999999</v>
      </c>
      <c r="X154" s="124">
        <f t="shared" si="73"/>
        <v>29.151567</v>
      </c>
      <c r="Y154" s="136" t="s">
        <v>64</v>
      </c>
      <c r="Z154" s="127">
        <f t="shared" si="81"/>
        <v>42415</v>
      </c>
      <c r="AA154" s="6"/>
      <c r="AB154" s="38"/>
      <c r="AC154" s="169">
        <f>[2]Plan1!$A206</f>
        <v>43101</v>
      </c>
      <c r="AD154" s="168" t="str">
        <f>[2]Plan1!$C206</f>
        <v>Confraternização Universal</v>
      </c>
      <c r="AF154" s="27"/>
      <c r="AG154" s="19">
        <f t="shared" si="62"/>
        <v>43327</v>
      </c>
      <c r="AH154" s="19">
        <f t="shared" si="58"/>
        <v>43326</v>
      </c>
      <c r="AI154" s="19">
        <f t="shared" si="59"/>
        <v>43327</v>
      </c>
      <c r="AJ154" s="19">
        <f t="shared" si="60"/>
        <v>43360</v>
      </c>
      <c r="AK154" s="20">
        <f t="shared" si="61"/>
        <v>22</v>
      </c>
      <c r="AM154" s="1"/>
      <c r="AN154" s="1"/>
      <c r="AO154" s="1"/>
      <c r="AP154" s="1"/>
      <c r="AQ154" s="1"/>
      <c r="AR154" s="28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8"/>
      <c r="BH154" s="1"/>
      <c r="BI154" s="1"/>
      <c r="BJ154" s="1"/>
      <c r="BK154" s="1"/>
      <c r="BL154" s="1"/>
      <c r="BM154" s="1"/>
      <c r="BN154" s="1"/>
      <c r="BO154" s="1"/>
      <c r="BP154" s="1"/>
      <c r="BQ154" s="6"/>
      <c r="BR154" s="20"/>
      <c r="BS154" s="20"/>
      <c r="BT154" s="30"/>
      <c r="BU154" s="20"/>
      <c r="BV154" s="1"/>
      <c r="BW154" s="20"/>
    </row>
    <row r="155" spans="1:75" x14ac:dyDescent="0.2">
      <c r="A155" s="137">
        <f t="shared" si="74"/>
        <v>42376</v>
      </c>
      <c r="B155" s="124">
        <f t="shared" si="63"/>
        <v>1062.628348</v>
      </c>
      <c r="C155" s="124">
        <f t="shared" si="75"/>
        <v>1000</v>
      </c>
      <c r="D155" s="138">
        <f t="shared" si="76"/>
        <v>4450.45</v>
      </c>
      <c r="E155" s="126">
        <f>IF(K155=1,VLOOKUP(A154,[1]Plan1!$DA$106:$DC$226,3),E154)</f>
        <v>4493.17</v>
      </c>
      <c r="F155" s="127">
        <f t="shared" si="77"/>
        <v>42354</v>
      </c>
      <c r="G155" s="128">
        <f t="shared" si="64"/>
        <v>9.5990293116428038E-3</v>
      </c>
      <c r="H155" s="127">
        <f t="shared" si="78"/>
        <v>42384</v>
      </c>
      <c r="I155" s="127">
        <f t="shared" si="65"/>
        <v>42384</v>
      </c>
      <c r="J155" s="130">
        <f t="shared" si="79"/>
        <v>21</v>
      </c>
      <c r="K155" s="130">
        <f t="shared" si="66"/>
        <v>15</v>
      </c>
      <c r="L155" s="131">
        <f t="shared" si="67"/>
        <v>1.00684708</v>
      </c>
      <c r="M155" s="132">
        <f t="shared" si="57"/>
        <v>1.01009997</v>
      </c>
      <c r="N155" s="132">
        <f t="shared" si="54"/>
        <v>1.0261325887383563</v>
      </c>
      <c r="O155" s="131">
        <f t="shared" si="56"/>
        <v>1.0331585999999999</v>
      </c>
      <c r="P155" s="124">
        <f t="shared" si="68"/>
        <v>1033.1586</v>
      </c>
      <c r="Q155" s="133">
        <f t="shared" si="69"/>
        <v>0</v>
      </c>
      <c r="R155" s="134">
        <f t="shared" si="70"/>
        <v>0</v>
      </c>
      <c r="S155" s="124">
        <f t="shared" si="71"/>
        <v>0</v>
      </c>
      <c r="T155" s="134">
        <f t="shared" si="80"/>
        <v>7.4999999999999997E-2</v>
      </c>
      <c r="U155" s="133">
        <f t="shared" si="55"/>
        <v>98</v>
      </c>
      <c r="V155" s="133">
        <v>252</v>
      </c>
      <c r="W155" s="132">
        <f t="shared" si="72"/>
        <v>1.0285239349999999</v>
      </c>
      <c r="X155" s="124">
        <f t="shared" si="73"/>
        <v>29.469747999999999</v>
      </c>
      <c r="Y155" s="136" t="s">
        <v>64</v>
      </c>
      <c r="Z155" s="127">
        <f t="shared" si="81"/>
        <v>42415</v>
      </c>
      <c r="AA155" s="6"/>
      <c r="AB155" s="38"/>
      <c r="AC155" s="169">
        <f>[2]Plan1!$A207</f>
        <v>43143</v>
      </c>
      <c r="AD155" s="168" t="str">
        <f>[2]Plan1!$C207</f>
        <v>Carnaval</v>
      </c>
      <c r="AF155" s="27"/>
      <c r="AG155" s="19">
        <f t="shared" si="62"/>
        <v>43358</v>
      </c>
      <c r="AH155" s="19">
        <f t="shared" si="58"/>
        <v>43357</v>
      </c>
      <c r="AI155" s="19">
        <f t="shared" si="59"/>
        <v>43360</v>
      </c>
      <c r="AJ155" s="19">
        <f t="shared" si="60"/>
        <v>43388</v>
      </c>
      <c r="AK155" s="20">
        <f t="shared" si="61"/>
        <v>19</v>
      </c>
      <c r="AM155" s="1"/>
      <c r="AN155" s="1"/>
      <c r="AO155" s="1"/>
      <c r="AP155" s="1"/>
      <c r="AQ155" s="1"/>
      <c r="AR155" s="28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8"/>
      <c r="BH155" s="1"/>
      <c r="BI155" s="1"/>
      <c r="BJ155" s="1"/>
      <c r="BK155" s="1"/>
      <c r="BL155" s="1"/>
      <c r="BM155" s="1"/>
      <c r="BN155" s="1"/>
      <c r="BO155" s="1"/>
      <c r="BP155" s="1"/>
      <c r="BQ155" s="6"/>
      <c r="BR155" s="20"/>
      <c r="BS155" s="20"/>
      <c r="BT155" s="30"/>
      <c r="BU155" s="20"/>
      <c r="BV155" s="1"/>
      <c r="BW155" s="20"/>
    </row>
    <row r="156" spans="1:75" x14ac:dyDescent="0.2">
      <c r="A156" s="137">
        <f t="shared" si="74"/>
        <v>42377</v>
      </c>
      <c r="B156" s="124">
        <f t="shared" si="63"/>
        <v>1063.4170099999999</v>
      </c>
      <c r="C156" s="124">
        <f t="shared" si="75"/>
        <v>1000</v>
      </c>
      <c r="D156" s="138">
        <f t="shared" si="76"/>
        <v>4450.45</v>
      </c>
      <c r="E156" s="126">
        <f>IF(K156=1,VLOOKUP(A155,[1]Plan1!$DA$106:$DC$226,3),E155)</f>
        <v>4493.17</v>
      </c>
      <c r="F156" s="127">
        <f t="shared" si="77"/>
        <v>42354</v>
      </c>
      <c r="G156" s="128">
        <f t="shared" si="64"/>
        <v>9.5990293116428038E-3</v>
      </c>
      <c r="H156" s="127">
        <f t="shared" si="78"/>
        <v>42384</v>
      </c>
      <c r="I156" s="127">
        <f t="shared" si="65"/>
        <v>42384</v>
      </c>
      <c r="J156" s="130">
        <f t="shared" si="79"/>
        <v>21</v>
      </c>
      <c r="K156" s="130">
        <f t="shared" si="66"/>
        <v>16</v>
      </c>
      <c r="L156" s="131">
        <f t="shared" si="67"/>
        <v>1.0073052199999999</v>
      </c>
      <c r="M156" s="132">
        <f t="shared" si="57"/>
        <v>1.01009997</v>
      </c>
      <c r="N156" s="132">
        <f t="shared" si="54"/>
        <v>1.0261325887383563</v>
      </c>
      <c r="O156" s="131">
        <f t="shared" si="56"/>
        <v>1.0336287099999999</v>
      </c>
      <c r="P156" s="124">
        <f t="shared" si="68"/>
        <v>1033.62871</v>
      </c>
      <c r="Q156" s="133">
        <f t="shared" si="69"/>
        <v>0</v>
      </c>
      <c r="R156" s="134">
        <f t="shared" si="70"/>
        <v>0</v>
      </c>
      <c r="S156" s="124">
        <f t="shared" si="71"/>
        <v>0</v>
      </c>
      <c r="T156" s="134">
        <f t="shared" si="80"/>
        <v>7.4999999999999997E-2</v>
      </c>
      <c r="U156" s="133">
        <f t="shared" si="55"/>
        <v>99</v>
      </c>
      <c r="V156" s="133">
        <v>252</v>
      </c>
      <c r="W156" s="132">
        <f t="shared" si="72"/>
        <v>1.0288191499999999</v>
      </c>
      <c r="X156" s="124">
        <f t="shared" si="73"/>
        <v>29.7883</v>
      </c>
      <c r="Y156" s="136" t="s">
        <v>64</v>
      </c>
      <c r="Z156" s="127">
        <f t="shared" si="81"/>
        <v>42415</v>
      </c>
      <c r="AA156" s="6"/>
      <c r="AB156" s="38"/>
      <c r="AC156" s="169">
        <f>[2]Plan1!$A208</f>
        <v>43144</v>
      </c>
      <c r="AD156" s="168" t="str">
        <f>[2]Plan1!$C208</f>
        <v>Carnaval</v>
      </c>
      <c r="AF156" s="27"/>
      <c r="AG156" s="19">
        <f t="shared" si="62"/>
        <v>43388</v>
      </c>
      <c r="AH156" s="19">
        <f t="shared" si="58"/>
        <v>43384</v>
      </c>
      <c r="AI156" s="19">
        <f t="shared" si="59"/>
        <v>43388</v>
      </c>
      <c r="AJ156" s="19">
        <f t="shared" si="60"/>
        <v>43420</v>
      </c>
      <c r="AK156" s="20">
        <f t="shared" si="61"/>
        <v>22</v>
      </c>
      <c r="AM156" s="1"/>
      <c r="AN156" s="1"/>
      <c r="AO156" s="1"/>
      <c r="AP156" s="1"/>
      <c r="AQ156" s="1"/>
      <c r="AR156" s="28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8"/>
      <c r="BH156" s="1"/>
      <c r="BI156" s="1"/>
      <c r="BJ156" s="1"/>
      <c r="BK156" s="1"/>
      <c r="BL156" s="1"/>
      <c r="BM156" s="1"/>
      <c r="BN156" s="1"/>
      <c r="BO156" s="1"/>
      <c r="BP156" s="1"/>
      <c r="BQ156" s="6"/>
      <c r="BR156" s="20"/>
      <c r="BS156" s="20"/>
      <c r="BT156" s="30"/>
      <c r="BU156" s="20"/>
      <c r="BV156" s="1"/>
      <c r="BW156" s="20"/>
    </row>
    <row r="157" spans="1:75" x14ac:dyDescent="0.2">
      <c r="A157" s="137">
        <f t="shared" si="74"/>
        <v>42378</v>
      </c>
      <c r="B157" s="124">
        <f t="shared" si="63"/>
        <v>1064.2062540000002</v>
      </c>
      <c r="C157" s="124">
        <f t="shared" si="75"/>
        <v>1000</v>
      </c>
      <c r="D157" s="138">
        <f t="shared" si="76"/>
        <v>4450.45</v>
      </c>
      <c r="E157" s="126">
        <f>IF(K157=1,VLOOKUP(A156,[1]Plan1!$DA$106:$DC$226,3),E156)</f>
        <v>4493.17</v>
      </c>
      <c r="F157" s="127">
        <f t="shared" si="77"/>
        <v>42354</v>
      </c>
      <c r="G157" s="128">
        <f t="shared" si="64"/>
        <v>9.5990293116428038E-3</v>
      </c>
      <c r="H157" s="127">
        <f t="shared" si="78"/>
        <v>42384</v>
      </c>
      <c r="I157" s="127">
        <f t="shared" si="65"/>
        <v>42384</v>
      </c>
      <c r="J157" s="130">
        <f t="shared" si="79"/>
        <v>21</v>
      </c>
      <c r="K157" s="130">
        <f t="shared" si="66"/>
        <v>17</v>
      </c>
      <c r="L157" s="131">
        <f t="shared" si="67"/>
        <v>1.0077635599999999</v>
      </c>
      <c r="M157" s="132">
        <f t="shared" si="57"/>
        <v>1.01009997</v>
      </c>
      <c r="N157" s="132">
        <f t="shared" si="54"/>
        <v>1.0261325887383563</v>
      </c>
      <c r="O157" s="131">
        <f t="shared" si="56"/>
        <v>1.0340990299999999</v>
      </c>
      <c r="P157" s="124">
        <f t="shared" si="68"/>
        <v>1034.0990300000001</v>
      </c>
      <c r="Q157" s="133">
        <f t="shared" si="69"/>
        <v>0</v>
      </c>
      <c r="R157" s="134">
        <f t="shared" si="70"/>
        <v>0</v>
      </c>
      <c r="S157" s="124">
        <f t="shared" si="71"/>
        <v>0</v>
      </c>
      <c r="T157" s="134">
        <f t="shared" si="80"/>
        <v>7.4999999999999997E-2</v>
      </c>
      <c r="U157" s="133">
        <f t="shared" si="55"/>
        <v>100</v>
      </c>
      <c r="V157" s="133">
        <v>252</v>
      </c>
      <c r="W157" s="132">
        <f t="shared" si="72"/>
        <v>1.02911445</v>
      </c>
      <c r="X157" s="124">
        <f t="shared" si="73"/>
        <v>30.107223999999999</v>
      </c>
      <c r="Y157" s="136" t="s">
        <v>64</v>
      </c>
      <c r="Z157" s="127">
        <f t="shared" si="81"/>
        <v>42415</v>
      </c>
      <c r="AA157" s="6"/>
      <c r="AB157" s="38"/>
      <c r="AC157" s="169">
        <f>[2]Plan1!$A209</f>
        <v>43189</v>
      </c>
      <c r="AD157" s="168" t="str">
        <f>[2]Plan1!$C209</f>
        <v>Paixão de Cristo</v>
      </c>
      <c r="AF157" s="27"/>
      <c r="AG157" s="19">
        <f t="shared" si="62"/>
        <v>43419</v>
      </c>
      <c r="AH157" s="19">
        <f t="shared" si="58"/>
        <v>43418</v>
      </c>
      <c r="AI157" s="19">
        <f t="shared" si="59"/>
        <v>43420</v>
      </c>
      <c r="AJ157" s="19">
        <f t="shared" si="60"/>
        <v>43451</v>
      </c>
      <c r="AK157" s="20">
        <f t="shared" si="61"/>
        <v>21</v>
      </c>
      <c r="AM157" s="1"/>
      <c r="AN157" s="1"/>
      <c r="AO157" s="1"/>
      <c r="AP157" s="1"/>
      <c r="AQ157" s="1"/>
      <c r="AR157" s="28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8"/>
      <c r="BH157" s="1"/>
      <c r="BI157" s="1"/>
      <c r="BJ157" s="1"/>
      <c r="BK157" s="1"/>
      <c r="BL157" s="1"/>
      <c r="BM157" s="1"/>
      <c r="BN157" s="1"/>
      <c r="BO157" s="1"/>
      <c r="BP157" s="1"/>
      <c r="BQ157" s="6"/>
      <c r="BR157" s="20"/>
      <c r="BS157" s="20"/>
      <c r="BT157" s="30"/>
      <c r="BU157" s="20"/>
      <c r="BV157" s="1"/>
      <c r="BW157" s="20"/>
    </row>
    <row r="158" spans="1:75" x14ac:dyDescent="0.2">
      <c r="A158" s="137">
        <f t="shared" si="74"/>
        <v>42379</v>
      </c>
      <c r="B158" s="124">
        <f t="shared" si="63"/>
        <v>1064.2062540000002</v>
      </c>
      <c r="C158" s="124">
        <f t="shared" si="75"/>
        <v>1000</v>
      </c>
      <c r="D158" s="138">
        <f t="shared" si="76"/>
        <v>4450.45</v>
      </c>
      <c r="E158" s="126">
        <f>IF(K158=1,VLOOKUP(A157,[1]Plan1!$DA$106:$DC$226,3),E157)</f>
        <v>4493.17</v>
      </c>
      <c r="F158" s="127">
        <f t="shared" si="77"/>
        <v>42354</v>
      </c>
      <c r="G158" s="128">
        <f t="shared" si="64"/>
        <v>9.5990293116428038E-3</v>
      </c>
      <c r="H158" s="127">
        <f t="shared" si="78"/>
        <v>42384</v>
      </c>
      <c r="I158" s="127">
        <f t="shared" si="65"/>
        <v>42384</v>
      </c>
      <c r="J158" s="130">
        <f t="shared" si="79"/>
        <v>21</v>
      </c>
      <c r="K158" s="130">
        <f t="shared" si="66"/>
        <v>17</v>
      </c>
      <c r="L158" s="131">
        <f t="shared" si="67"/>
        <v>1.0077635599999999</v>
      </c>
      <c r="M158" s="132">
        <f t="shared" si="57"/>
        <v>1.01009997</v>
      </c>
      <c r="N158" s="132">
        <f t="shared" si="54"/>
        <v>1.0261325887383563</v>
      </c>
      <c r="O158" s="131">
        <f t="shared" si="56"/>
        <v>1.0340990299999999</v>
      </c>
      <c r="P158" s="124">
        <f t="shared" si="68"/>
        <v>1034.0990300000001</v>
      </c>
      <c r="Q158" s="133">
        <f t="shared" si="69"/>
        <v>0</v>
      </c>
      <c r="R158" s="134">
        <f t="shared" si="70"/>
        <v>0</v>
      </c>
      <c r="S158" s="124">
        <f t="shared" si="71"/>
        <v>0</v>
      </c>
      <c r="T158" s="134">
        <f t="shared" si="80"/>
        <v>7.4999999999999997E-2</v>
      </c>
      <c r="U158" s="133">
        <f t="shared" si="55"/>
        <v>100</v>
      </c>
      <c r="V158" s="133">
        <v>252</v>
      </c>
      <c r="W158" s="132">
        <f t="shared" si="72"/>
        <v>1.02911445</v>
      </c>
      <c r="X158" s="124">
        <f t="shared" si="73"/>
        <v>30.107223999999999</v>
      </c>
      <c r="Y158" s="136" t="s">
        <v>64</v>
      </c>
      <c r="Z158" s="127">
        <f t="shared" si="81"/>
        <v>42415</v>
      </c>
      <c r="AA158" s="6"/>
      <c r="AB158" s="38"/>
      <c r="AC158" s="169">
        <f>[2]Plan1!$A210</f>
        <v>43211</v>
      </c>
      <c r="AD158" s="168" t="str">
        <f>[2]Plan1!$C210</f>
        <v>Tiradentes</v>
      </c>
      <c r="AF158" s="27"/>
      <c r="AG158" s="19">
        <f t="shared" si="62"/>
        <v>43449</v>
      </c>
      <c r="AH158" s="19">
        <f t="shared" si="58"/>
        <v>43448</v>
      </c>
      <c r="AI158" s="19">
        <f t="shared" si="59"/>
        <v>43451</v>
      </c>
      <c r="AJ158" s="19">
        <f t="shared" si="60"/>
        <v>43480</v>
      </c>
      <c r="AK158" s="20">
        <f t="shared" si="61"/>
        <v>19</v>
      </c>
      <c r="AM158" s="1"/>
      <c r="AN158" s="1"/>
      <c r="AO158" s="1"/>
      <c r="AP158" s="1"/>
      <c r="AQ158" s="1"/>
      <c r="AR158" s="28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8"/>
      <c r="BH158" s="1"/>
      <c r="BI158" s="1"/>
      <c r="BJ158" s="1"/>
      <c r="BK158" s="1"/>
      <c r="BL158" s="1"/>
      <c r="BM158" s="1"/>
      <c r="BN158" s="1"/>
      <c r="BO158" s="1"/>
      <c r="BP158" s="1"/>
      <c r="BQ158" s="6"/>
      <c r="BR158" s="20"/>
      <c r="BS158" s="20"/>
      <c r="BT158" s="30"/>
      <c r="BU158" s="20"/>
      <c r="BV158" s="1"/>
      <c r="BW158" s="20"/>
    </row>
    <row r="159" spans="1:75" x14ac:dyDescent="0.2">
      <c r="A159" s="137">
        <f t="shared" si="74"/>
        <v>42380</v>
      </c>
      <c r="B159" s="124">
        <f t="shared" si="63"/>
        <v>1064.2062540000002</v>
      </c>
      <c r="C159" s="124">
        <f t="shared" si="75"/>
        <v>1000</v>
      </c>
      <c r="D159" s="138">
        <f t="shared" si="76"/>
        <v>4450.45</v>
      </c>
      <c r="E159" s="126">
        <f>IF(K159=1,VLOOKUP(A158,[1]Plan1!$DA$106:$DC$226,3),E158)</f>
        <v>4493.17</v>
      </c>
      <c r="F159" s="127">
        <f t="shared" si="77"/>
        <v>42354</v>
      </c>
      <c r="G159" s="128">
        <f t="shared" si="64"/>
        <v>9.5990293116428038E-3</v>
      </c>
      <c r="H159" s="127">
        <f t="shared" si="78"/>
        <v>42384</v>
      </c>
      <c r="I159" s="127">
        <f t="shared" si="65"/>
        <v>42384</v>
      </c>
      <c r="J159" s="130">
        <f t="shared" si="79"/>
        <v>21</v>
      </c>
      <c r="K159" s="130">
        <f t="shared" si="66"/>
        <v>17</v>
      </c>
      <c r="L159" s="131">
        <f t="shared" si="67"/>
        <v>1.0077635599999999</v>
      </c>
      <c r="M159" s="132">
        <f t="shared" si="57"/>
        <v>1.01009997</v>
      </c>
      <c r="N159" s="132">
        <f t="shared" ref="N159:N222" si="82">IF(I159&gt;I158,N158*M159,N158)</f>
        <v>1.0261325887383563</v>
      </c>
      <c r="O159" s="131">
        <f t="shared" si="56"/>
        <v>1.0340990299999999</v>
      </c>
      <c r="P159" s="124">
        <f t="shared" si="68"/>
        <v>1034.0990300000001</v>
      </c>
      <c r="Q159" s="133">
        <f t="shared" si="69"/>
        <v>0</v>
      </c>
      <c r="R159" s="134">
        <f t="shared" si="70"/>
        <v>0</v>
      </c>
      <c r="S159" s="124">
        <f t="shared" si="71"/>
        <v>0</v>
      </c>
      <c r="T159" s="134">
        <f t="shared" si="80"/>
        <v>7.4999999999999997E-2</v>
      </c>
      <c r="U159" s="133">
        <f t="shared" si="55"/>
        <v>100</v>
      </c>
      <c r="V159" s="133">
        <v>252</v>
      </c>
      <c r="W159" s="132">
        <f t="shared" si="72"/>
        <v>1.02911445</v>
      </c>
      <c r="X159" s="124">
        <f t="shared" si="73"/>
        <v>30.107223999999999</v>
      </c>
      <c r="Y159" s="136" t="s">
        <v>64</v>
      </c>
      <c r="Z159" s="127">
        <f t="shared" si="81"/>
        <v>42415</v>
      </c>
      <c r="AA159" s="6"/>
      <c r="AB159" s="38"/>
      <c r="AC159" s="169">
        <f>[2]Plan1!$A211</f>
        <v>43221</v>
      </c>
      <c r="AD159" s="168" t="str">
        <f>[2]Plan1!$C211</f>
        <v>Dia do Trabalho</v>
      </c>
      <c r="AF159" s="27"/>
      <c r="AG159" s="19">
        <f t="shared" si="62"/>
        <v>43480</v>
      </c>
      <c r="AH159" s="19">
        <f t="shared" si="58"/>
        <v>43479</v>
      </c>
      <c r="AI159" s="19">
        <f t="shared" si="59"/>
        <v>43480</v>
      </c>
      <c r="AJ159" s="19">
        <f t="shared" si="60"/>
        <v>43511</v>
      </c>
      <c r="AK159" s="20">
        <f t="shared" si="61"/>
        <v>23</v>
      </c>
      <c r="AM159" s="1"/>
      <c r="AN159" s="1"/>
      <c r="AO159" s="1"/>
      <c r="AP159" s="1"/>
      <c r="AQ159" s="1"/>
      <c r="AR159" s="28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8"/>
      <c r="BH159" s="1"/>
      <c r="BI159" s="1"/>
      <c r="BJ159" s="1"/>
      <c r="BK159" s="1"/>
      <c r="BL159" s="1"/>
      <c r="BM159" s="1"/>
      <c r="BN159" s="1"/>
      <c r="BO159" s="1"/>
      <c r="BP159" s="1"/>
      <c r="BQ159" s="6"/>
      <c r="BR159" s="20"/>
      <c r="BS159" s="20"/>
      <c r="BT159" s="30"/>
      <c r="BU159" s="20"/>
      <c r="BV159" s="1"/>
      <c r="BW159" s="20"/>
    </row>
    <row r="160" spans="1:75" x14ac:dyDescent="0.2">
      <c r="A160" s="137">
        <f t="shared" si="74"/>
        <v>42381</v>
      </c>
      <c r="B160" s="124">
        <f t="shared" si="63"/>
        <v>1064.9960799999999</v>
      </c>
      <c r="C160" s="124">
        <f t="shared" si="75"/>
        <v>1000</v>
      </c>
      <c r="D160" s="138">
        <f t="shared" si="76"/>
        <v>4450.45</v>
      </c>
      <c r="E160" s="126">
        <f>IF(K160=1,VLOOKUP(A159,[1]Plan1!$DA$106:$DC$226,3),E159)</f>
        <v>4493.17</v>
      </c>
      <c r="F160" s="127">
        <f t="shared" si="77"/>
        <v>42354</v>
      </c>
      <c r="G160" s="128">
        <f t="shared" si="64"/>
        <v>9.5990293116428038E-3</v>
      </c>
      <c r="H160" s="127">
        <f t="shared" si="78"/>
        <v>42384</v>
      </c>
      <c r="I160" s="127">
        <f t="shared" si="65"/>
        <v>42384</v>
      </c>
      <c r="J160" s="130">
        <f t="shared" si="79"/>
        <v>21</v>
      </c>
      <c r="K160" s="130">
        <f t="shared" si="66"/>
        <v>18</v>
      </c>
      <c r="L160" s="131">
        <f t="shared" si="67"/>
        <v>1.0082221099999999</v>
      </c>
      <c r="M160" s="132">
        <f t="shared" si="57"/>
        <v>1.01009997</v>
      </c>
      <c r="N160" s="132">
        <f t="shared" si="82"/>
        <v>1.0261325887383563</v>
      </c>
      <c r="O160" s="131">
        <f t="shared" si="56"/>
        <v>1.03456956</v>
      </c>
      <c r="P160" s="124">
        <f t="shared" si="68"/>
        <v>1034.5695599999999</v>
      </c>
      <c r="Q160" s="133">
        <f t="shared" si="69"/>
        <v>0</v>
      </c>
      <c r="R160" s="134">
        <f t="shared" si="70"/>
        <v>0</v>
      </c>
      <c r="S160" s="124">
        <f t="shared" si="71"/>
        <v>0</v>
      </c>
      <c r="T160" s="134">
        <f t="shared" si="80"/>
        <v>7.4999999999999997E-2</v>
      </c>
      <c r="U160" s="133">
        <f t="shared" si="55"/>
        <v>101</v>
      </c>
      <c r="V160" s="133">
        <v>252</v>
      </c>
      <c r="W160" s="132">
        <f t="shared" si="72"/>
        <v>1.0294098350000001</v>
      </c>
      <c r="X160" s="124">
        <f t="shared" si="73"/>
        <v>30.42652</v>
      </c>
      <c r="Y160" s="136" t="s">
        <v>64</v>
      </c>
      <c r="Z160" s="127">
        <f t="shared" si="81"/>
        <v>42415</v>
      </c>
      <c r="AA160" s="6"/>
      <c r="AB160" s="38"/>
      <c r="AC160" s="169">
        <f>[2]Plan1!$A212</f>
        <v>43251</v>
      </c>
      <c r="AD160" s="168" t="str">
        <f>[2]Plan1!$C212</f>
        <v>Corpus Christi</v>
      </c>
      <c r="AF160" s="27"/>
      <c r="AG160" s="19">
        <f t="shared" si="62"/>
        <v>43511</v>
      </c>
      <c r="AH160" s="19">
        <f t="shared" si="58"/>
        <v>43510</v>
      </c>
      <c r="AI160" s="19">
        <f t="shared" si="59"/>
        <v>43511</v>
      </c>
      <c r="AJ160" s="19">
        <f t="shared" si="60"/>
        <v>43539</v>
      </c>
      <c r="AK160" s="20">
        <f t="shared" si="61"/>
        <v>18</v>
      </c>
      <c r="AM160" s="1"/>
      <c r="AN160" s="1"/>
      <c r="AO160" s="1"/>
      <c r="AP160" s="1"/>
      <c r="AQ160" s="1"/>
      <c r="AR160" s="28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8"/>
      <c r="BH160" s="1"/>
      <c r="BI160" s="1"/>
      <c r="BJ160" s="1"/>
      <c r="BK160" s="1"/>
      <c r="BL160" s="1"/>
      <c r="BM160" s="1"/>
      <c r="BN160" s="1"/>
      <c r="BO160" s="1"/>
      <c r="BP160" s="1"/>
      <c r="BQ160" s="6"/>
      <c r="BR160" s="20"/>
      <c r="BS160" s="20"/>
      <c r="BT160" s="30"/>
      <c r="BU160" s="20"/>
      <c r="BV160" s="1"/>
      <c r="BW160" s="20"/>
    </row>
    <row r="161" spans="1:75" x14ac:dyDescent="0.2">
      <c r="A161" s="137">
        <f t="shared" si="74"/>
        <v>42382</v>
      </c>
      <c r="B161" s="124">
        <f t="shared" si="63"/>
        <v>1065.786507</v>
      </c>
      <c r="C161" s="124">
        <f t="shared" si="75"/>
        <v>1000</v>
      </c>
      <c r="D161" s="138">
        <f t="shared" si="76"/>
        <v>4450.45</v>
      </c>
      <c r="E161" s="126">
        <f>IF(K161=1,VLOOKUP(A160,[1]Plan1!$DA$106:$DC$226,3),E160)</f>
        <v>4493.17</v>
      </c>
      <c r="F161" s="127">
        <f t="shared" si="77"/>
        <v>42354</v>
      </c>
      <c r="G161" s="128">
        <f t="shared" si="64"/>
        <v>9.5990293116428038E-3</v>
      </c>
      <c r="H161" s="127">
        <f t="shared" si="78"/>
        <v>42384</v>
      </c>
      <c r="I161" s="127">
        <f t="shared" si="65"/>
        <v>42384</v>
      </c>
      <c r="J161" s="130">
        <f t="shared" si="79"/>
        <v>21</v>
      </c>
      <c r="K161" s="130">
        <f t="shared" si="66"/>
        <v>19</v>
      </c>
      <c r="L161" s="131">
        <f t="shared" si="67"/>
        <v>1.00868088</v>
      </c>
      <c r="M161" s="132">
        <f t="shared" si="57"/>
        <v>1.01009997</v>
      </c>
      <c r="N161" s="132">
        <f t="shared" si="82"/>
        <v>1.0261325887383563</v>
      </c>
      <c r="O161" s="131">
        <f t="shared" si="56"/>
        <v>1.03504032</v>
      </c>
      <c r="P161" s="124">
        <f t="shared" si="68"/>
        <v>1035.0403200000001</v>
      </c>
      <c r="Q161" s="133">
        <f t="shared" si="69"/>
        <v>0</v>
      </c>
      <c r="R161" s="134">
        <f t="shared" si="70"/>
        <v>0</v>
      </c>
      <c r="S161" s="124">
        <f t="shared" si="71"/>
        <v>0</v>
      </c>
      <c r="T161" s="134">
        <f t="shared" si="80"/>
        <v>7.4999999999999997E-2</v>
      </c>
      <c r="U161" s="133">
        <f t="shared" si="55"/>
        <v>102</v>
      </c>
      <c r="V161" s="133">
        <v>252</v>
      </c>
      <c r="W161" s="132">
        <f t="shared" si="72"/>
        <v>1.0297053039999999</v>
      </c>
      <c r="X161" s="124">
        <f t="shared" si="73"/>
        <v>30.746186999999999</v>
      </c>
      <c r="Y161" s="136" t="s">
        <v>64</v>
      </c>
      <c r="Z161" s="127">
        <f t="shared" si="81"/>
        <v>42415</v>
      </c>
      <c r="AA161" s="6"/>
      <c r="AB161" s="38"/>
      <c r="AC161" s="169">
        <f>[2]Plan1!$A213</f>
        <v>43350</v>
      </c>
      <c r="AD161" s="168" t="str">
        <f>[2]Plan1!$C213</f>
        <v>Independência do Brasil</v>
      </c>
      <c r="AF161" s="27"/>
      <c r="AG161" s="19">
        <f t="shared" si="62"/>
        <v>43539</v>
      </c>
      <c r="AH161" s="19">
        <f t="shared" si="58"/>
        <v>43538</v>
      </c>
      <c r="AI161" s="19">
        <f t="shared" si="59"/>
        <v>43539</v>
      </c>
      <c r="AJ161" s="19">
        <f t="shared" si="60"/>
        <v>43570</v>
      </c>
      <c r="AK161" s="20">
        <f t="shared" si="61"/>
        <v>21</v>
      </c>
      <c r="AM161" s="1"/>
      <c r="AN161" s="1"/>
      <c r="AO161" s="1"/>
      <c r="AP161" s="1"/>
      <c r="AQ161" s="1"/>
      <c r="AR161" s="28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8"/>
      <c r="BH161" s="1"/>
      <c r="BI161" s="1"/>
      <c r="BJ161" s="1"/>
      <c r="BK161" s="1"/>
      <c r="BL161" s="1"/>
      <c r="BM161" s="1"/>
      <c r="BN161" s="1"/>
      <c r="BO161" s="1"/>
      <c r="BP161" s="1"/>
      <c r="BQ161" s="6"/>
      <c r="BR161" s="20"/>
      <c r="BS161" s="20"/>
      <c r="BT161" s="30"/>
      <c r="BU161" s="20"/>
      <c r="BV161" s="1"/>
      <c r="BW161" s="20"/>
    </row>
    <row r="162" spans="1:75" x14ac:dyDescent="0.2">
      <c r="A162" s="137">
        <f t="shared" si="74"/>
        <v>42383</v>
      </c>
      <c r="B162" s="124">
        <f t="shared" si="63"/>
        <v>1066.5775059999999</v>
      </c>
      <c r="C162" s="124">
        <f t="shared" si="75"/>
        <v>1000</v>
      </c>
      <c r="D162" s="138">
        <f t="shared" si="76"/>
        <v>4450.45</v>
      </c>
      <c r="E162" s="126">
        <f>IF(K162=1,VLOOKUP(A161,[1]Plan1!$DA$106:$DC$226,3),E161)</f>
        <v>4493.17</v>
      </c>
      <c r="F162" s="127">
        <f t="shared" si="77"/>
        <v>42354</v>
      </c>
      <c r="G162" s="128">
        <f t="shared" si="64"/>
        <v>9.5990293116428038E-3</v>
      </c>
      <c r="H162" s="127">
        <f t="shared" si="78"/>
        <v>42384</v>
      </c>
      <c r="I162" s="127">
        <f t="shared" si="65"/>
        <v>42384</v>
      </c>
      <c r="J162" s="130">
        <f t="shared" si="79"/>
        <v>21</v>
      </c>
      <c r="K162" s="130">
        <f t="shared" si="66"/>
        <v>20</v>
      </c>
      <c r="L162" s="131">
        <f t="shared" si="67"/>
        <v>1.0091398499999999</v>
      </c>
      <c r="M162" s="132">
        <f t="shared" si="57"/>
        <v>1.01009997</v>
      </c>
      <c r="N162" s="132">
        <f t="shared" si="82"/>
        <v>1.0261325887383563</v>
      </c>
      <c r="O162" s="131">
        <f t="shared" si="56"/>
        <v>1.0355112799999999</v>
      </c>
      <c r="P162" s="124">
        <f t="shared" si="68"/>
        <v>1035.5112799999999</v>
      </c>
      <c r="Q162" s="133">
        <f t="shared" si="69"/>
        <v>0</v>
      </c>
      <c r="R162" s="134">
        <f t="shared" si="70"/>
        <v>0</v>
      </c>
      <c r="S162" s="124">
        <f t="shared" si="71"/>
        <v>0</v>
      </c>
      <c r="T162" s="134">
        <f t="shared" si="80"/>
        <v>7.4999999999999997E-2</v>
      </c>
      <c r="U162" s="133">
        <f t="shared" si="55"/>
        <v>103</v>
      </c>
      <c r="V162" s="133">
        <v>252</v>
      </c>
      <c r="W162" s="132">
        <f t="shared" si="72"/>
        <v>1.030000858</v>
      </c>
      <c r="X162" s="124">
        <f t="shared" si="73"/>
        <v>31.066226</v>
      </c>
      <c r="Y162" s="136" t="s">
        <v>64</v>
      </c>
      <c r="Z162" s="127">
        <f t="shared" si="81"/>
        <v>42415</v>
      </c>
      <c r="AA162" s="6"/>
      <c r="AB162" s="38"/>
      <c r="AC162" s="169">
        <f>[2]Plan1!$A214</f>
        <v>43385</v>
      </c>
      <c r="AD162" s="168" t="str">
        <f>[2]Plan1!$C214</f>
        <v>Nossa Sr.a Aparecida - Padroeira do Brasil</v>
      </c>
      <c r="AF162" s="27"/>
      <c r="AG162" s="19">
        <f t="shared" si="62"/>
        <v>43570</v>
      </c>
      <c r="AH162" s="19">
        <f t="shared" si="58"/>
        <v>43567</v>
      </c>
      <c r="AI162" s="19">
        <f t="shared" si="59"/>
        <v>43570</v>
      </c>
      <c r="AJ162" s="19">
        <f t="shared" si="60"/>
        <v>43600</v>
      </c>
      <c r="AK162" s="20">
        <f t="shared" si="61"/>
        <v>20</v>
      </c>
      <c r="AM162" s="1"/>
      <c r="AN162" s="1"/>
      <c r="AO162" s="1"/>
      <c r="AP162" s="1"/>
      <c r="AQ162" s="1"/>
      <c r="AR162" s="28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8"/>
      <c r="BH162" s="1"/>
      <c r="BI162" s="1"/>
      <c r="BJ162" s="1"/>
      <c r="BK162" s="1"/>
      <c r="BL162" s="1"/>
      <c r="BM162" s="1"/>
      <c r="BN162" s="1"/>
      <c r="BO162" s="1"/>
      <c r="BP162" s="1"/>
      <c r="BQ162" s="6"/>
      <c r="BR162" s="20"/>
      <c r="BS162" s="20"/>
      <c r="BT162" s="30"/>
      <c r="BU162" s="20"/>
      <c r="BV162" s="1"/>
      <c r="BW162" s="20"/>
    </row>
    <row r="163" spans="1:75" x14ac:dyDescent="0.2">
      <c r="A163" s="137">
        <f t="shared" si="74"/>
        <v>42384</v>
      </c>
      <c r="B163" s="124">
        <f t="shared" si="63"/>
        <v>1067.369089</v>
      </c>
      <c r="C163" s="124">
        <f t="shared" si="75"/>
        <v>1000</v>
      </c>
      <c r="D163" s="138">
        <f t="shared" si="76"/>
        <v>4450.45</v>
      </c>
      <c r="E163" s="126">
        <f>IF(K163=1,VLOOKUP(A162,[1]Plan1!$DA$106:$DC$226,3),E162)</f>
        <v>4493.17</v>
      </c>
      <c r="F163" s="127">
        <f t="shared" si="77"/>
        <v>42354</v>
      </c>
      <c r="G163" s="128">
        <f t="shared" si="64"/>
        <v>9.5990293116428038E-3</v>
      </c>
      <c r="H163" s="127">
        <f t="shared" si="78"/>
        <v>42415</v>
      </c>
      <c r="I163" s="127">
        <f t="shared" si="65"/>
        <v>42384</v>
      </c>
      <c r="J163" s="130">
        <f t="shared" si="79"/>
        <v>21</v>
      </c>
      <c r="K163" s="130">
        <f t="shared" si="66"/>
        <v>21</v>
      </c>
      <c r="L163" s="131">
        <f t="shared" si="67"/>
        <v>1.00959902</v>
      </c>
      <c r="M163" s="132">
        <f t="shared" si="57"/>
        <v>1.01009997</v>
      </c>
      <c r="N163" s="132">
        <f t="shared" si="82"/>
        <v>1.0261325887383563</v>
      </c>
      <c r="O163" s="131">
        <f t="shared" si="56"/>
        <v>1.0359824500000001</v>
      </c>
      <c r="P163" s="124">
        <f t="shared" si="68"/>
        <v>1035.98245</v>
      </c>
      <c r="Q163" s="133">
        <f t="shared" si="69"/>
        <v>0</v>
      </c>
      <c r="R163" s="134">
        <f t="shared" si="70"/>
        <v>0</v>
      </c>
      <c r="S163" s="124">
        <f t="shared" si="71"/>
        <v>0</v>
      </c>
      <c r="T163" s="134">
        <f t="shared" si="80"/>
        <v>7.4999999999999997E-2</v>
      </c>
      <c r="U163" s="133">
        <f t="shared" si="55"/>
        <v>104</v>
      </c>
      <c r="V163" s="133">
        <v>252</v>
      </c>
      <c r="W163" s="132">
        <f t="shared" si="72"/>
        <v>1.0302964969999999</v>
      </c>
      <c r="X163" s="124">
        <f t="shared" si="73"/>
        <v>31.386638999999999</v>
      </c>
      <c r="Y163" s="136" t="s">
        <v>64</v>
      </c>
      <c r="Z163" s="127">
        <f t="shared" si="81"/>
        <v>42415</v>
      </c>
      <c r="AA163" s="32"/>
      <c r="AB163" s="38"/>
      <c r="AC163" s="169">
        <f>[2]Plan1!$A215</f>
        <v>43406</v>
      </c>
      <c r="AD163" s="168" t="str">
        <f>[2]Plan1!$C215</f>
        <v>Finados</v>
      </c>
      <c r="AF163" s="27"/>
      <c r="AG163" s="19">
        <f t="shared" si="62"/>
        <v>43600</v>
      </c>
      <c r="AH163" s="19">
        <f t="shared" si="58"/>
        <v>43599</v>
      </c>
      <c r="AI163" s="19">
        <f t="shared" si="59"/>
        <v>43600</v>
      </c>
      <c r="AJ163" s="19">
        <f t="shared" si="60"/>
        <v>43633</v>
      </c>
      <c r="AK163" s="20">
        <f t="shared" si="61"/>
        <v>23</v>
      </c>
      <c r="AM163" s="8"/>
      <c r="AN163" s="8"/>
      <c r="AO163" s="8"/>
      <c r="AP163" s="1"/>
      <c r="AQ163" s="1"/>
      <c r="AR163" s="28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8"/>
      <c r="BH163" s="1"/>
      <c r="BI163" s="1"/>
      <c r="BJ163" s="1"/>
      <c r="BK163" s="1"/>
      <c r="BL163" s="1"/>
      <c r="BM163" s="1"/>
      <c r="BN163" s="1"/>
      <c r="BO163" s="1"/>
      <c r="BP163" s="1"/>
      <c r="BQ163" s="32"/>
      <c r="BR163" s="20"/>
      <c r="BS163" s="20"/>
      <c r="BT163" s="30"/>
      <c r="BU163" s="20"/>
      <c r="BV163" s="1"/>
      <c r="BW163" s="20"/>
    </row>
    <row r="164" spans="1:75" x14ac:dyDescent="0.2">
      <c r="A164" s="137">
        <f t="shared" si="74"/>
        <v>42385</v>
      </c>
      <c r="B164" s="124">
        <f t="shared" si="63"/>
        <v>1068.38481</v>
      </c>
      <c r="C164" s="124">
        <f t="shared" si="75"/>
        <v>1000</v>
      </c>
      <c r="D164" s="138">
        <f t="shared" si="76"/>
        <v>4493.17</v>
      </c>
      <c r="E164" s="126">
        <f>IF(K164=1,VLOOKUP(A163,[1]Plan1!$DA$106:$DC$226,3),E163)</f>
        <v>4550.2299999999996</v>
      </c>
      <c r="F164" s="127">
        <f t="shared" si="77"/>
        <v>42385</v>
      </c>
      <c r="G164" s="128">
        <f t="shared" si="64"/>
        <v>1.2699274676898353E-2</v>
      </c>
      <c r="H164" s="127">
        <f t="shared" si="78"/>
        <v>42415</v>
      </c>
      <c r="I164" s="127">
        <f t="shared" si="65"/>
        <v>42415</v>
      </c>
      <c r="J164" s="130">
        <f t="shared" si="79"/>
        <v>19</v>
      </c>
      <c r="K164" s="130">
        <f t="shared" si="66"/>
        <v>1</v>
      </c>
      <c r="L164" s="131">
        <f t="shared" si="67"/>
        <v>1.0006643900000001</v>
      </c>
      <c r="M164" s="132">
        <f t="shared" si="57"/>
        <v>1.00959902</v>
      </c>
      <c r="N164" s="132">
        <f t="shared" si="82"/>
        <v>1.0359824559803077</v>
      </c>
      <c r="O164" s="131">
        <f t="shared" si="56"/>
        <v>1.0366707500000001</v>
      </c>
      <c r="P164" s="124">
        <f t="shared" si="68"/>
        <v>1036.67075</v>
      </c>
      <c r="Q164" s="133">
        <f t="shared" si="69"/>
        <v>0</v>
      </c>
      <c r="R164" s="134">
        <f t="shared" si="70"/>
        <v>0</v>
      </c>
      <c r="S164" s="124">
        <f t="shared" si="71"/>
        <v>0</v>
      </c>
      <c r="T164" s="134">
        <f t="shared" si="80"/>
        <v>7.4999999999999997E-2</v>
      </c>
      <c r="U164" s="133">
        <f t="shared" si="55"/>
        <v>105</v>
      </c>
      <c r="V164" s="133">
        <v>252</v>
      </c>
      <c r="W164" s="132">
        <f t="shared" si="72"/>
        <v>1.030592221</v>
      </c>
      <c r="X164" s="124">
        <f t="shared" si="73"/>
        <v>31.71406</v>
      </c>
      <c r="Y164" s="136" t="s">
        <v>64</v>
      </c>
      <c r="Z164" s="127">
        <f t="shared" si="81"/>
        <v>42415</v>
      </c>
      <c r="AA164" s="6"/>
      <c r="AB164" s="38"/>
      <c r="AC164" s="169">
        <f>[2]Plan1!$A216</f>
        <v>43419</v>
      </c>
      <c r="AD164" s="168" t="str">
        <f>[2]Plan1!$C216</f>
        <v>Proclamação da República</v>
      </c>
      <c r="AF164" s="27"/>
      <c r="AG164" s="19">
        <f t="shared" si="62"/>
        <v>43631</v>
      </c>
      <c r="AH164" s="19">
        <f t="shared" si="58"/>
        <v>43630</v>
      </c>
      <c r="AI164" s="19">
        <f t="shared" si="59"/>
        <v>43633</v>
      </c>
      <c r="AJ164" s="19">
        <f t="shared" si="60"/>
        <v>43661</v>
      </c>
      <c r="AK164" s="20">
        <f t="shared" si="61"/>
        <v>19</v>
      </c>
      <c r="AM164" s="1"/>
      <c r="AN164" s="1"/>
      <c r="AO164" s="1"/>
      <c r="AP164" s="1"/>
      <c r="AQ164" s="1"/>
      <c r="AR164" s="28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8"/>
      <c r="BH164" s="1"/>
      <c r="BI164" s="1"/>
      <c r="BJ164" s="1"/>
      <c r="BK164" s="1"/>
      <c r="BL164" s="1"/>
      <c r="BM164" s="1"/>
      <c r="BN164" s="1"/>
      <c r="BO164" s="1"/>
      <c r="BP164" s="1"/>
      <c r="BQ164" s="6"/>
      <c r="BR164" s="20"/>
      <c r="BS164" s="40"/>
      <c r="BT164" s="23"/>
      <c r="BU164" s="20"/>
      <c r="BV164" s="1"/>
      <c r="BW164" s="20"/>
    </row>
    <row r="165" spans="1:75" x14ac:dyDescent="0.2">
      <c r="A165" s="137">
        <f t="shared" si="74"/>
        <v>42386</v>
      </c>
      <c r="B165" s="124">
        <f t="shared" si="63"/>
        <v>1068.38481</v>
      </c>
      <c r="C165" s="124">
        <f t="shared" si="75"/>
        <v>1000</v>
      </c>
      <c r="D165" s="138">
        <f t="shared" si="76"/>
        <v>4493.17</v>
      </c>
      <c r="E165" s="126">
        <f>IF(K165=1,VLOOKUP(A164,[1]Plan1!$DA$106:$DC$226,3),E164)</f>
        <v>4550.2299999999996</v>
      </c>
      <c r="F165" s="127">
        <f t="shared" si="77"/>
        <v>42385</v>
      </c>
      <c r="G165" s="128">
        <f t="shared" si="64"/>
        <v>1.2699274676898353E-2</v>
      </c>
      <c r="H165" s="127">
        <f t="shared" si="78"/>
        <v>42415</v>
      </c>
      <c r="I165" s="127">
        <f t="shared" si="65"/>
        <v>42415</v>
      </c>
      <c r="J165" s="130">
        <f t="shared" si="79"/>
        <v>19</v>
      </c>
      <c r="K165" s="130">
        <f t="shared" si="66"/>
        <v>1</v>
      </c>
      <c r="L165" s="131">
        <f t="shared" si="67"/>
        <v>1.0006643900000001</v>
      </c>
      <c r="M165" s="132">
        <f t="shared" si="57"/>
        <v>1.00959902</v>
      </c>
      <c r="N165" s="132">
        <f t="shared" si="82"/>
        <v>1.0359824559803077</v>
      </c>
      <c r="O165" s="131">
        <f t="shared" si="56"/>
        <v>1.0366707500000001</v>
      </c>
      <c r="P165" s="124">
        <f t="shared" si="68"/>
        <v>1036.67075</v>
      </c>
      <c r="Q165" s="133">
        <f t="shared" si="69"/>
        <v>0</v>
      </c>
      <c r="R165" s="134">
        <f t="shared" si="70"/>
        <v>0</v>
      </c>
      <c r="S165" s="124">
        <f t="shared" si="71"/>
        <v>0</v>
      </c>
      <c r="T165" s="134">
        <f t="shared" si="80"/>
        <v>7.4999999999999997E-2</v>
      </c>
      <c r="U165" s="133">
        <f t="shared" ref="U165:U228" si="83">IF(Q164&gt;0,1,IF(K165=K164,U164,U164+1))</f>
        <v>105</v>
      </c>
      <c r="V165" s="133">
        <v>252</v>
      </c>
      <c r="W165" s="132">
        <f t="shared" si="72"/>
        <v>1.030592221</v>
      </c>
      <c r="X165" s="124">
        <f t="shared" si="73"/>
        <v>31.71406</v>
      </c>
      <c r="Y165" s="136" t="s">
        <v>64</v>
      </c>
      <c r="Z165" s="127">
        <f t="shared" si="81"/>
        <v>42415</v>
      </c>
      <c r="AA165" s="6"/>
      <c r="AB165" s="38"/>
      <c r="AC165" s="169">
        <f>[2]Plan1!$A217</f>
        <v>43459</v>
      </c>
      <c r="AD165" s="168" t="str">
        <f>[2]Plan1!$C217</f>
        <v>Natal</v>
      </c>
      <c r="AF165" s="27"/>
      <c r="AG165" s="19">
        <f t="shared" si="62"/>
        <v>43661</v>
      </c>
      <c r="AH165" s="19">
        <f t="shared" si="58"/>
        <v>43658</v>
      </c>
      <c r="AI165" s="19">
        <f t="shared" si="59"/>
        <v>43661</v>
      </c>
      <c r="AJ165" s="19">
        <f t="shared" si="60"/>
        <v>43692</v>
      </c>
      <c r="AK165" s="20">
        <f t="shared" si="61"/>
        <v>23</v>
      </c>
      <c r="AM165" s="1"/>
      <c r="AN165" s="1"/>
      <c r="AO165" s="1"/>
      <c r="AP165" s="1"/>
      <c r="AQ165" s="1"/>
      <c r="AR165" s="28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8"/>
      <c r="BH165" s="1"/>
      <c r="BI165" s="1"/>
      <c r="BJ165" s="1"/>
      <c r="BK165" s="1"/>
      <c r="BL165" s="1"/>
      <c r="BM165" s="1"/>
      <c r="BN165" s="1"/>
      <c r="BO165" s="1"/>
      <c r="BP165" s="1"/>
      <c r="BQ165" s="6"/>
      <c r="BR165" s="41"/>
      <c r="BS165" s="40"/>
      <c r="BT165" s="23"/>
      <c r="BU165" s="20"/>
      <c r="BV165" s="1"/>
      <c r="BW165" s="20"/>
    </row>
    <row r="166" spans="1:75" x14ac:dyDescent="0.2">
      <c r="A166" s="137">
        <f t="shared" si="74"/>
        <v>42387</v>
      </c>
      <c r="B166" s="124">
        <f t="shared" si="63"/>
        <v>1068.38481</v>
      </c>
      <c r="C166" s="124">
        <f t="shared" si="75"/>
        <v>1000</v>
      </c>
      <c r="D166" s="138">
        <f t="shared" si="76"/>
        <v>4493.17</v>
      </c>
      <c r="E166" s="126">
        <f>IF(K166=1,VLOOKUP(A165,[1]Plan1!$DA$106:$DC$226,3),E165)</f>
        <v>4550.2299999999996</v>
      </c>
      <c r="F166" s="127">
        <f t="shared" si="77"/>
        <v>42385</v>
      </c>
      <c r="G166" s="128">
        <f t="shared" si="64"/>
        <v>1.2699274676898353E-2</v>
      </c>
      <c r="H166" s="127">
        <f t="shared" si="78"/>
        <v>42415</v>
      </c>
      <c r="I166" s="127">
        <f t="shared" si="65"/>
        <v>42415</v>
      </c>
      <c r="J166" s="130">
        <f t="shared" si="79"/>
        <v>19</v>
      </c>
      <c r="K166" s="130">
        <f t="shared" si="66"/>
        <v>1</v>
      </c>
      <c r="L166" s="131">
        <f t="shared" si="67"/>
        <v>1.0006643900000001</v>
      </c>
      <c r="M166" s="132">
        <f t="shared" si="57"/>
        <v>1.00959902</v>
      </c>
      <c r="N166" s="132">
        <f t="shared" si="82"/>
        <v>1.0359824559803077</v>
      </c>
      <c r="O166" s="131">
        <f t="shared" si="56"/>
        <v>1.0366707500000001</v>
      </c>
      <c r="P166" s="124">
        <f t="shared" si="68"/>
        <v>1036.67075</v>
      </c>
      <c r="Q166" s="133">
        <f t="shared" si="69"/>
        <v>0</v>
      </c>
      <c r="R166" s="134">
        <f t="shared" si="70"/>
        <v>0</v>
      </c>
      <c r="S166" s="124">
        <f t="shared" si="71"/>
        <v>0</v>
      </c>
      <c r="T166" s="134">
        <f t="shared" si="80"/>
        <v>7.4999999999999997E-2</v>
      </c>
      <c r="U166" s="133">
        <f t="shared" si="83"/>
        <v>105</v>
      </c>
      <c r="V166" s="133">
        <v>252</v>
      </c>
      <c r="W166" s="132">
        <f t="shared" si="72"/>
        <v>1.030592221</v>
      </c>
      <c r="X166" s="124">
        <f t="shared" si="73"/>
        <v>31.71406</v>
      </c>
      <c r="Y166" s="136" t="s">
        <v>64</v>
      </c>
      <c r="Z166" s="127">
        <f t="shared" si="81"/>
        <v>42415</v>
      </c>
      <c r="AA166" s="6"/>
      <c r="AB166" s="38"/>
      <c r="AC166" s="169">
        <f>[2]Plan1!$A218</f>
        <v>43466</v>
      </c>
      <c r="AD166" s="168" t="str">
        <f>[2]Plan1!$C218</f>
        <v>Confraternização Universal</v>
      </c>
      <c r="AF166" s="27"/>
      <c r="AG166" s="19">
        <f t="shared" si="62"/>
        <v>43692</v>
      </c>
      <c r="AH166" s="19">
        <f t="shared" si="58"/>
        <v>43691</v>
      </c>
      <c r="AI166" s="19">
        <f t="shared" si="59"/>
        <v>43692</v>
      </c>
      <c r="AJ166" s="19">
        <f t="shared" si="60"/>
        <v>43724</v>
      </c>
      <c r="AK166" s="20">
        <f t="shared" si="61"/>
        <v>22</v>
      </c>
      <c r="AM166" s="1"/>
      <c r="AN166" s="1"/>
      <c r="AO166" s="1"/>
      <c r="AP166" s="1"/>
      <c r="AQ166" s="1"/>
      <c r="AR166" s="28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8"/>
      <c r="BH166" s="1"/>
      <c r="BI166" s="1"/>
      <c r="BJ166" s="1"/>
      <c r="BK166" s="1"/>
      <c r="BL166" s="1"/>
      <c r="BM166" s="1"/>
      <c r="BN166" s="1"/>
      <c r="BO166" s="1"/>
      <c r="BP166" s="1"/>
      <c r="BQ166" s="6"/>
      <c r="BR166" s="41"/>
      <c r="BS166" s="40"/>
      <c r="BT166" s="23"/>
      <c r="BU166" s="20"/>
      <c r="BV166" s="1"/>
      <c r="BW166" s="20"/>
    </row>
    <row r="167" spans="1:75" x14ac:dyDescent="0.2">
      <c r="A167" s="137">
        <f t="shared" si="74"/>
        <v>42388</v>
      </c>
      <c r="B167" s="124">
        <f t="shared" si="63"/>
        <v>1069.4015010000001</v>
      </c>
      <c r="C167" s="124">
        <f t="shared" si="75"/>
        <v>1000</v>
      </c>
      <c r="D167" s="138">
        <f t="shared" si="76"/>
        <v>4493.17</v>
      </c>
      <c r="E167" s="126">
        <f>IF(K167=1,VLOOKUP(A166,[1]Plan1!$DA$106:$DC$226,3),E166)</f>
        <v>4550.2299999999996</v>
      </c>
      <c r="F167" s="127">
        <f t="shared" si="77"/>
        <v>42385</v>
      </c>
      <c r="G167" s="128">
        <f t="shared" si="64"/>
        <v>1.2699274676898353E-2</v>
      </c>
      <c r="H167" s="127">
        <f t="shared" si="78"/>
        <v>42415</v>
      </c>
      <c r="I167" s="127">
        <f t="shared" si="65"/>
        <v>42415</v>
      </c>
      <c r="J167" s="130">
        <f t="shared" si="79"/>
        <v>19</v>
      </c>
      <c r="K167" s="130">
        <f t="shared" si="66"/>
        <v>2</v>
      </c>
      <c r="L167" s="131">
        <f t="shared" si="67"/>
        <v>1.0013292300000001</v>
      </c>
      <c r="M167" s="132">
        <f t="shared" si="57"/>
        <v>1.00959902</v>
      </c>
      <c r="N167" s="132">
        <f t="shared" si="82"/>
        <v>1.0359824559803077</v>
      </c>
      <c r="O167" s="131">
        <f t="shared" si="56"/>
        <v>1.0373595099999999</v>
      </c>
      <c r="P167" s="124">
        <f t="shared" si="68"/>
        <v>1037.35951</v>
      </c>
      <c r="Q167" s="133">
        <f t="shared" si="69"/>
        <v>0</v>
      </c>
      <c r="R167" s="134">
        <f t="shared" si="70"/>
        <v>0</v>
      </c>
      <c r="S167" s="124">
        <f t="shared" si="71"/>
        <v>0</v>
      </c>
      <c r="T167" s="134">
        <f t="shared" si="80"/>
        <v>7.4999999999999997E-2</v>
      </c>
      <c r="U167" s="133">
        <f t="shared" si="83"/>
        <v>106</v>
      </c>
      <c r="V167" s="133">
        <v>252</v>
      </c>
      <c r="W167" s="132">
        <f t="shared" si="72"/>
        <v>1.0308880300000001</v>
      </c>
      <c r="X167" s="124">
        <f t="shared" si="73"/>
        <v>32.041991000000003</v>
      </c>
      <c r="Y167" s="136" t="s">
        <v>64</v>
      </c>
      <c r="Z167" s="127">
        <f t="shared" si="81"/>
        <v>42415</v>
      </c>
      <c r="AA167" s="6"/>
      <c r="AB167" s="38"/>
      <c r="AC167" s="169">
        <f>[2]Plan1!$A219</f>
        <v>43528</v>
      </c>
      <c r="AD167" s="168" t="str">
        <f>[2]Plan1!$C219</f>
        <v>Carnaval</v>
      </c>
      <c r="AF167" s="27"/>
      <c r="AG167" s="19">
        <f t="shared" si="62"/>
        <v>43723</v>
      </c>
      <c r="AH167" s="19">
        <f t="shared" si="58"/>
        <v>43721</v>
      </c>
      <c r="AI167" s="19">
        <f t="shared" si="59"/>
        <v>43724</v>
      </c>
      <c r="AJ167" s="19">
        <f t="shared" si="60"/>
        <v>43753</v>
      </c>
      <c r="AK167" s="20">
        <f t="shared" si="61"/>
        <v>21</v>
      </c>
      <c r="AM167" s="1"/>
      <c r="AN167" s="1"/>
      <c r="AO167" s="1"/>
      <c r="AP167" s="1"/>
      <c r="AQ167" s="1"/>
      <c r="AR167" s="28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8"/>
      <c r="BH167" s="1"/>
      <c r="BI167" s="1"/>
      <c r="BJ167" s="1"/>
      <c r="BK167" s="1"/>
      <c r="BL167" s="1"/>
      <c r="BM167" s="1"/>
      <c r="BN167" s="1"/>
      <c r="BO167" s="1"/>
      <c r="BP167" s="1"/>
      <c r="BQ167" s="6"/>
      <c r="BR167" s="41"/>
      <c r="BS167" s="40"/>
      <c r="BT167" s="23"/>
      <c r="BU167" s="20"/>
      <c r="BV167" s="1"/>
      <c r="BW167" s="20"/>
    </row>
    <row r="168" spans="1:75" x14ac:dyDescent="0.2">
      <c r="A168" s="137">
        <f t="shared" si="74"/>
        <v>42389</v>
      </c>
      <c r="B168" s="124">
        <f t="shared" si="63"/>
        <v>1070.4191519999999</v>
      </c>
      <c r="C168" s="124">
        <f t="shared" si="75"/>
        <v>1000</v>
      </c>
      <c r="D168" s="138">
        <f t="shared" si="76"/>
        <v>4493.17</v>
      </c>
      <c r="E168" s="126">
        <f>IF(K168=1,VLOOKUP(A167,[1]Plan1!$DA$106:$DC$226,3),E167)</f>
        <v>4550.2299999999996</v>
      </c>
      <c r="F168" s="127">
        <f t="shared" si="77"/>
        <v>42385</v>
      </c>
      <c r="G168" s="128">
        <f t="shared" si="64"/>
        <v>1.2699274676898353E-2</v>
      </c>
      <c r="H168" s="127">
        <f t="shared" si="78"/>
        <v>42415</v>
      </c>
      <c r="I168" s="127">
        <f t="shared" si="65"/>
        <v>42415</v>
      </c>
      <c r="J168" s="130">
        <f t="shared" si="79"/>
        <v>19</v>
      </c>
      <c r="K168" s="130">
        <f t="shared" si="66"/>
        <v>3</v>
      </c>
      <c r="L168" s="131">
        <f t="shared" si="67"/>
        <v>1.0019944999999999</v>
      </c>
      <c r="M168" s="132">
        <f t="shared" si="57"/>
        <v>1.00959902</v>
      </c>
      <c r="N168" s="132">
        <f t="shared" si="82"/>
        <v>1.0359824559803077</v>
      </c>
      <c r="O168" s="131">
        <f t="shared" si="56"/>
        <v>1.0380487199999999</v>
      </c>
      <c r="P168" s="124">
        <f t="shared" si="68"/>
        <v>1038.04872</v>
      </c>
      <c r="Q168" s="133">
        <f t="shared" si="69"/>
        <v>0</v>
      </c>
      <c r="R168" s="134">
        <f t="shared" si="70"/>
        <v>0</v>
      </c>
      <c r="S168" s="124">
        <f t="shared" si="71"/>
        <v>0</v>
      </c>
      <c r="T168" s="134">
        <f t="shared" si="80"/>
        <v>7.4999999999999997E-2</v>
      </c>
      <c r="U168" s="133">
        <f t="shared" si="83"/>
        <v>107</v>
      </c>
      <c r="V168" s="133">
        <v>252</v>
      </c>
      <c r="W168" s="132">
        <f t="shared" si="72"/>
        <v>1.031183924</v>
      </c>
      <c r="X168" s="124">
        <f t="shared" si="73"/>
        <v>32.370432000000001</v>
      </c>
      <c r="Y168" s="136" t="s">
        <v>64</v>
      </c>
      <c r="Z168" s="127">
        <f t="shared" si="81"/>
        <v>42415</v>
      </c>
      <c r="AA168" s="6"/>
      <c r="AB168" s="38"/>
      <c r="AC168" s="169">
        <f>[2]Plan1!$A220</f>
        <v>43529</v>
      </c>
      <c r="AD168" s="168" t="str">
        <f>[2]Plan1!$C220</f>
        <v>Carnaval</v>
      </c>
      <c r="AF168" s="27"/>
      <c r="AG168" s="19">
        <f t="shared" si="62"/>
        <v>43753</v>
      </c>
      <c r="AH168" s="19">
        <f t="shared" si="58"/>
        <v>43752</v>
      </c>
      <c r="AI168" s="19">
        <f t="shared" si="59"/>
        <v>43753</v>
      </c>
      <c r="AJ168" s="19">
        <f t="shared" si="60"/>
        <v>43787</v>
      </c>
      <c r="AK168" s="20">
        <f t="shared" si="61"/>
        <v>23</v>
      </c>
      <c r="AM168" s="1"/>
      <c r="AN168" s="1"/>
      <c r="AO168" s="1"/>
      <c r="AP168" s="1"/>
      <c r="AQ168" s="1"/>
      <c r="AR168" s="28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8"/>
      <c r="BH168" s="1"/>
      <c r="BI168" s="1"/>
      <c r="BJ168" s="1"/>
      <c r="BK168" s="1"/>
      <c r="BL168" s="1"/>
      <c r="BM168" s="1"/>
      <c r="BN168" s="1"/>
      <c r="BO168" s="1"/>
      <c r="BP168" s="1"/>
      <c r="BQ168" s="6"/>
      <c r="BR168" s="41"/>
      <c r="BS168" s="40"/>
      <c r="BT168" s="23"/>
      <c r="BU168" s="20"/>
      <c r="BV168" s="1"/>
      <c r="BW168" s="20"/>
    </row>
    <row r="169" spans="1:75" x14ac:dyDescent="0.2">
      <c r="A169" s="137">
        <f t="shared" si="74"/>
        <v>42390</v>
      </c>
      <c r="B169" s="124">
        <f t="shared" si="63"/>
        <v>1071.4377829999999</v>
      </c>
      <c r="C169" s="124">
        <f t="shared" si="75"/>
        <v>1000</v>
      </c>
      <c r="D169" s="138">
        <f t="shared" si="76"/>
        <v>4493.17</v>
      </c>
      <c r="E169" s="126">
        <f>IF(K169=1,VLOOKUP(A168,[1]Plan1!$DA$106:$DC$226,3),E168)</f>
        <v>4550.2299999999996</v>
      </c>
      <c r="F169" s="127">
        <f t="shared" si="77"/>
        <v>42385</v>
      </c>
      <c r="G169" s="128">
        <f t="shared" si="64"/>
        <v>1.2699274676898353E-2</v>
      </c>
      <c r="H169" s="127">
        <f t="shared" si="78"/>
        <v>42415</v>
      </c>
      <c r="I169" s="127">
        <f t="shared" si="65"/>
        <v>42415</v>
      </c>
      <c r="J169" s="130">
        <f t="shared" si="79"/>
        <v>19</v>
      </c>
      <c r="K169" s="130">
        <f t="shared" si="66"/>
        <v>4</v>
      </c>
      <c r="L169" s="131">
        <f t="shared" si="67"/>
        <v>1.00266023</v>
      </c>
      <c r="M169" s="132">
        <f t="shared" si="57"/>
        <v>1.00959902</v>
      </c>
      <c r="N169" s="132">
        <f t="shared" si="82"/>
        <v>1.0359824559803077</v>
      </c>
      <c r="O169" s="131">
        <f t="shared" ref="O169:O232" si="84">TRUNC(TRUNC((L169*N169),15),8)</f>
        <v>1.0387384</v>
      </c>
      <c r="P169" s="124">
        <f t="shared" si="68"/>
        <v>1038.7384</v>
      </c>
      <c r="Q169" s="133">
        <f t="shared" si="69"/>
        <v>0</v>
      </c>
      <c r="R169" s="134">
        <f t="shared" si="70"/>
        <v>0</v>
      </c>
      <c r="S169" s="124">
        <f t="shared" si="71"/>
        <v>0</v>
      </c>
      <c r="T169" s="134">
        <f t="shared" si="80"/>
        <v>7.4999999999999997E-2</v>
      </c>
      <c r="U169" s="133">
        <f t="shared" si="83"/>
        <v>108</v>
      </c>
      <c r="V169" s="133">
        <v>252</v>
      </c>
      <c r="W169" s="132">
        <f t="shared" si="72"/>
        <v>1.0314799020000001</v>
      </c>
      <c r="X169" s="124">
        <f t="shared" si="73"/>
        <v>32.699382999999997</v>
      </c>
      <c r="Y169" s="136" t="s">
        <v>64</v>
      </c>
      <c r="Z169" s="127">
        <f t="shared" si="81"/>
        <v>42415</v>
      </c>
      <c r="AA169" s="6"/>
      <c r="AB169" s="38"/>
      <c r="AC169" s="169">
        <f>[2]Plan1!$A221</f>
        <v>43574</v>
      </c>
      <c r="AD169" s="168" t="str">
        <f>[2]Plan1!$C221</f>
        <v>Paixão de Cristo</v>
      </c>
      <c r="AF169" s="27"/>
      <c r="AG169" s="19">
        <f t="shared" si="62"/>
        <v>43784</v>
      </c>
      <c r="AH169" s="19">
        <f t="shared" si="58"/>
        <v>43783</v>
      </c>
      <c r="AI169" s="19">
        <f t="shared" si="59"/>
        <v>43787</v>
      </c>
      <c r="AJ169" s="19">
        <f t="shared" si="60"/>
        <v>43815</v>
      </c>
      <c r="AK169" s="20">
        <f t="shared" si="61"/>
        <v>20</v>
      </c>
      <c r="AM169" s="1"/>
      <c r="AN169" s="1"/>
      <c r="AO169" s="1"/>
      <c r="AP169" s="1"/>
      <c r="AQ169" s="1"/>
      <c r="AR169" s="28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8"/>
      <c r="BH169" s="1"/>
      <c r="BI169" s="1"/>
      <c r="BJ169" s="1"/>
      <c r="BK169" s="1"/>
      <c r="BL169" s="1"/>
      <c r="BM169" s="1"/>
      <c r="BN169" s="1"/>
      <c r="BO169" s="1"/>
      <c r="BP169" s="1"/>
      <c r="BQ169" s="6"/>
      <c r="BR169" s="41"/>
      <c r="BS169" s="40"/>
      <c r="BT169" s="23"/>
      <c r="BU169" s="20"/>
      <c r="BV169" s="1"/>
      <c r="BW169" s="20"/>
    </row>
    <row r="170" spans="1:75" x14ac:dyDescent="0.2">
      <c r="A170" s="137">
        <f t="shared" si="74"/>
        <v>42391</v>
      </c>
      <c r="B170" s="124">
        <f t="shared" si="63"/>
        <v>1072.457375</v>
      </c>
      <c r="C170" s="124">
        <f t="shared" si="75"/>
        <v>1000</v>
      </c>
      <c r="D170" s="138">
        <f t="shared" si="76"/>
        <v>4493.17</v>
      </c>
      <c r="E170" s="126">
        <f>IF(K170=1,VLOOKUP(A169,[1]Plan1!$DA$106:$DC$226,3),E169)</f>
        <v>4550.2299999999996</v>
      </c>
      <c r="F170" s="127">
        <f t="shared" si="77"/>
        <v>42385</v>
      </c>
      <c r="G170" s="128">
        <f t="shared" si="64"/>
        <v>1.2699274676898353E-2</v>
      </c>
      <c r="H170" s="127">
        <f t="shared" si="78"/>
        <v>42415</v>
      </c>
      <c r="I170" s="127">
        <f t="shared" si="65"/>
        <v>42415</v>
      </c>
      <c r="J170" s="130">
        <f t="shared" si="79"/>
        <v>19</v>
      </c>
      <c r="K170" s="130">
        <f t="shared" si="66"/>
        <v>5</v>
      </c>
      <c r="L170" s="131">
        <f t="shared" si="67"/>
        <v>1.00332639</v>
      </c>
      <c r="M170" s="132">
        <f t="shared" ref="M170:M233" si="85">IF(I170&gt;I169,L169,M169)</f>
        <v>1.00959902</v>
      </c>
      <c r="N170" s="132">
        <f t="shared" si="82"/>
        <v>1.0359824559803077</v>
      </c>
      <c r="O170" s="131">
        <f t="shared" si="84"/>
        <v>1.0394285299999999</v>
      </c>
      <c r="P170" s="124">
        <f t="shared" si="68"/>
        <v>1039.4285299999999</v>
      </c>
      <c r="Q170" s="133">
        <f t="shared" si="69"/>
        <v>0</v>
      </c>
      <c r="R170" s="134">
        <f t="shared" si="70"/>
        <v>0</v>
      </c>
      <c r="S170" s="124">
        <f t="shared" si="71"/>
        <v>0</v>
      </c>
      <c r="T170" s="134">
        <f t="shared" si="80"/>
        <v>7.4999999999999997E-2</v>
      </c>
      <c r="U170" s="133">
        <f t="shared" si="83"/>
        <v>109</v>
      </c>
      <c r="V170" s="133">
        <v>252</v>
      </c>
      <c r="W170" s="132">
        <f t="shared" si="72"/>
        <v>1.0317759660000001</v>
      </c>
      <c r="X170" s="124">
        <f t="shared" si="73"/>
        <v>33.028844999999997</v>
      </c>
      <c r="Y170" s="136" t="s">
        <v>64</v>
      </c>
      <c r="Z170" s="127">
        <f t="shared" si="81"/>
        <v>42415</v>
      </c>
      <c r="AA170" s="6"/>
      <c r="AB170" s="38"/>
      <c r="AC170" s="169">
        <f>[2]Plan1!$A222</f>
        <v>43576</v>
      </c>
      <c r="AD170" s="168" t="str">
        <f>[2]Plan1!$C222</f>
        <v>Tiradentes</v>
      </c>
      <c r="AF170" s="8"/>
      <c r="AG170" s="19">
        <f t="shared" si="62"/>
        <v>43814</v>
      </c>
      <c r="AH170" s="19">
        <f t="shared" si="58"/>
        <v>43812</v>
      </c>
      <c r="AI170" s="19">
        <f t="shared" si="59"/>
        <v>43815</v>
      </c>
      <c r="AJ170" s="19">
        <f t="shared" si="60"/>
        <v>43845</v>
      </c>
      <c r="AK170" s="20">
        <f t="shared" si="61"/>
        <v>20</v>
      </c>
      <c r="AM170" s="1"/>
      <c r="AN170" s="1"/>
      <c r="AO170" s="1"/>
      <c r="AP170" s="1"/>
      <c r="AQ170" s="1"/>
      <c r="AR170" s="28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8"/>
      <c r="BH170" s="1"/>
      <c r="BI170" s="1"/>
      <c r="BJ170" s="1"/>
      <c r="BK170" s="1"/>
      <c r="BL170" s="1"/>
      <c r="BM170" s="1"/>
      <c r="BN170" s="1"/>
      <c r="BO170" s="1"/>
      <c r="BP170" s="1"/>
      <c r="BQ170" s="6"/>
      <c r="BS170" s="40"/>
      <c r="BT170" s="23"/>
      <c r="BW170" s="20"/>
    </row>
    <row r="171" spans="1:75" x14ac:dyDescent="0.2">
      <c r="A171" s="137">
        <f t="shared" si="74"/>
        <v>42392</v>
      </c>
      <c r="B171" s="124">
        <f t="shared" si="63"/>
        <v>1073.477938</v>
      </c>
      <c r="C171" s="124">
        <f t="shared" si="75"/>
        <v>1000</v>
      </c>
      <c r="D171" s="138">
        <f t="shared" si="76"/>
        <v>4493.17</v>
      </c>
      <c r="E171" s="126">
        <f>IF(K171=1,VLOOKUP(A170,[1]Plan1!$DA$106:$DC$226,3),E170)</f>
        <v>4550.2299999999996</v>
      </c>
      <c r="F171" s="127">
        <f t="shared" si="77"/>
        <v>42385</v>
      </c>
      <c r="G171" s="128">
        <f t="shared" si="64"/>
        <v>1.2699274676898353E-2</v>
      </c>
      <c r="H171" s="127">
        <f t="shared" si="78"/>
        <v>42415</v>
      </c>
      <c r="I171" s="127">
        <f t="shared" si="65"/>
        <v>42415</v>
      </c>
      <c r="J171" s="130">
        <f t="shared" si="79"/>
        <v>19</v>
      </c>
      <c r="K171" s="130">
        <f t="shared" si="66"/>
        <v>6</v>
      </c>
      <c r="L171" s="131">
        <f t="shared" si="67"/>
        <v>1.00399299</v>
      </c>
      <c r="M171" s="132">
        <f t="shared" si="85"/>
        <v>1.00959902</v>
      </c>
      <c r="N171" s="132">
        <f t="shared" si="82"/>
        <v>1.0359824559803077</v>
      </c>
      <c r="O171" s="131">
        <f t="shared" si="84"/>
        <v>1.04011912</v>
      </c>
      <c r="P171" s="124">
        <f t="shared" si="68"/>
        <v>1040.1191200000001</v>
      </c>
      <c r="Q171" s="133">
        <f t="shared" si="69"/>
        <v>0</v>
      </c>
      <c r="R171" s="134">
        <f t="shared" si="70"/>
        <v>0</v>
      </c>
      <c r="S171" s="124">
        <f t="shared" si="71"/>
        <v>0</v>
      </c>
      <c r="T171" s="134">
        <f t="shared" si="80"/>
        <v>7.4999999999999997E-2</v>
      </c>
      <c r="U171" s="133">
        <f t="shared" si="83"/>
        <v>110</v>
      </c>
      <c r="V171" s="133">
        <v>252</v>
      </c>
      <c r="W171" s="132">
        <f t="shared" si="72"/>
        <v>1.032072114</v>
      </c>
      <c r="X171" s="124">
        <f t="shared" si="73"/>
        <v>33.358817999999999</v>
      </c>
      <c r="Y171" s="136" t="s">
        <v>64</v>
      </c>
      <c r="Z171" s="127">
        <f t="shared" si="81"/>
        <v>42415</v>
      </c>
      <c r="AA171" s="6"/>
      <c r="AB171" s="38"/>
      <c r="AC171" s="169">
        <f>[2]Plan1!$A223</f>
        <v>43586</v>
      </c>
      <c r="AD171" s="168" t="str">
        <f>[2]Plan1!$C223</f>
        <v>Dia do Trabalho</v>
      </c>
      <c r="AF171" s="1"/>
      <c r="AG171" s="19">
        <f t="shared" si="62"/>
        <v>43845</v>
      </c>
      <c r="AH171" s="19">
        <f t="shared" si="58"/>
        <v>43844</v>
      </c>
      <c r="AI171" s="19">
        <f t="shared" si="59"/>
        <v>43845</v>
      </c>
      <c r="AJ171" s="19">
        <f t="shared" si="60"/>
        <v>43878</v>
      </c>
      <c r="AK171" s="20">
        <f t="shared" si="61"/>
        <v>23</v>
      </c>
      <c r="AM171" s="1"/>
      <c r="AN171" s="1"/>
      <c r="AO171" s="1"/>
      <c r="AP171" s="1"/>
      <c r="AQ171" s="1"/>
      <c r="AR171" s="2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8"/>
      <c r="BH171" s="1"/>
      <c r="BI171" s="1"/>
      <c r="BJ171" s="1"/>
      <c r="BK171" s="1"/>
      <c r="BL171" s="1"/>
      <c r="BM171" s="1"/>
      <c r="BN171" s="1"/>
      <c r="BO171" s="1"/>
      <c r="BP171" s="1"/>
      <c r="BQ171" s="6"/>
      <c r="BS171" s="40"/>
      <c r="BT171" s="23"/>
      <c r="BW171" s="20"/>
    </row>
    <row r="172" spans="1:75" x14ac:dyDescent="0.2">
      <c r="A172" s="137">
        <f t="shared" si="74"/>
        <v>42393</v>
      </c>
      <c r="B172" s="124">
        <f t="shared" si="63"/>
        <v>1073.477938</v>
      </c>
      <c r="C172" s="124">
        <f t="shared" si="75"/>
        <v>1000</v>
      </c>
      <c r="D172" s="138">
        <f t="shared" si="76"/>
        <v>4493.17</v>
      </c>
      <c r="E172" s="126">
        <f>IF(K172=1,VLOOKUP(A171,[1]Plan1!$DA$106:$DC$226,3),E171)</f>
        <v>4550.2299999999996</v>
      </c>
      <c r="F172" s="127">
        <f t="shared" si="77"/>
        <v>42385</v>
      </c>
      <c r="G172" s="128">
        <f t="shared" si="64"/>
        <v>1.2699274676898353E-2</v>
      </c>
      <c r="H172" s="127">
        <f t="shared" si="78"/>
        <v>42415</v>
      </c>
      <c r="I172" s="127">
        <f t="shared" si="65"/>
        <v>42415</v>
      </c>
      <c r="J172" s="130">
        <f t="shared" si="79"/>
        <v>19</v>
      </c>
      <c r="K172" s="130">
        <f t="shared" si="66"/>
        <v>6</v>
      </c>
      <c r="L172" s="131">
        <f t="shared" si="67"/>
        <v>1.00399299</v>
      </c>
      <c r="M172" s="132">
        <f t="shared" si="85"/>
        <v>1.00959902</v>
      </c>
      <c r="N172" s="132">
        <f t="shared" si="82"/>
        <v>1.0359824559803077</v>
      </c>
      <c r="O172" s="131">
        <f t="shared" si="84"/>
        <v>1.04011912</v>
      </c>
      <c r="P172" s="124">
        <f t="shared" si="68"/>
        <v>1040.1191200000001</v>
      </c>
      <c r="Q172" s="133">
        <f t="shared" si="69"/>
        <v>0</v>
      </c>
      <c r="R172" s="134">
        <f t="shared" si="70"/>
        <v>0</v>
      </c>
      <c r="S172" s="124">
        <f t="shared" si="71"/>
        <v>0</v>
      </c>
      <c r="T172" s="134">
        <f t="shared" si="80"/>
        <v>7.4999999999999997E-2</v>
      </c>
      <c r="U172" s="133">
        <f t="shared" si="83"/>
        <v>110</v>
      </c>
      <c r="V172" s="133">
        <v>252</v>
      </c>
      <c r="W172" s="132">
        <f t="shared" si="72"/>
        <v>1.032072114</v>
      </c>
      <c r="X172" s="124">
        <f t="shared" si="73"/>
        <v>33.358817999999999</v>
      </c>
      <c r="Y172" s="136" t="s">
        <v>64</v>
      </c>
      <c r="Z172" s="127">
        <f t="shared" si="81"/>
        <v>42415</v>
      </c>
      <c r="AA172" s="6"/>
      <c r="AB172" s="38"/>
      <c r="AC172" s="169">
        <f>[2]Plan1!$A224</f>
        <v>43636</v>
      </c>
      <c r="AD172" s="168" t="str">
        <f>[2]Plan1!$C224</f>
        <v>Corpus Christi</v>
      </c>
      <c r="AF172" s="1"/>
      <c r="AG172" s="19">
        <f t="shared" si="62"/>
        <v>43876</v>
      </c>
      <c r="AH172" s="19">
        <f t="shared" si="58"/>
        <v>43875</v>
      </c>
      <c r="AI172" s="19">
        <f t="shared" si="59"/>
        <v>43878</v>
      </c>
      <c r="AJ172" s="19">
        <f t="shared" si="60"/>
        <v>43906</v>
      </c>
      <c r="AK172" s="20">
        <f t="shared" si="61"/>
        <v>18</v>
      </c>
      <c r="AM172" s="1"/>
      <c r="AN172" s="1"/>
      <c r="AO172" s="1"/>
      <c r="AP172" s="1"/>
      <c r="AQ172" s="1"/>
      <c r="AR172" s="28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8"/>
      <c r="BH172" s="1"/>
      <c r="BI172" s="1"/>
      <c r="BJ172" s="1"/>
      <c r="BK172" s="1"/>
      <c r="BL172" s="1"/>
      <c r="BM172" s="1"/>
      <c r="BN172" s="1"/>
      <c r="BO172" s="1"/>
      <c r="BP172" s="1"/>
      <c r="BQ172" s="6"/>
      <c r="BS172" s="40"/>
      <c r="BT172" s="23"/>
      <c r="BW172" s="20"/>
    </row>
    <row r="173" spans="1:75" x14ac:dyDescent="0.2">
      <c r="A173" s="137">
        <f t="shared" si="74"/>
        <v>42394</v>
      </c>
      <c r="B173" s="124">
        <f t="shared" si="63"/>
        <v>1073.477938</v>
      </c>
      <c r="C173" s="124">
        <f t="shared" si="75"/>
        <v>1000</v>
      </c>
      <c r="D173" s="138">
        <f t="shared" si="76"/>
        <v>4493.17</v>
      </c>
      <c r="E173" s="126">
        <f>IF(K173=1,VLOOKUP(A172,[1]Plan1!$DA$106:$DC$226,3),E172)</f>
        <v>4550.2299999999996</v>
      </c>
      <c r="F173" s="127">
        <f t="shared" si="77"/>
        <v>42385</v>
      </c>
      <c r="G173" s="128">
        <f t="shared" si="64"/>
        <v>1.2699274676898353E-2</v>
      </c>
      <c r="H173" s="127">
        <f t="shared" si="78"/>
        <v>42415</v>
      </c>
      <c r="I173" s="127">
        <f t="shared" si="65"/>
        <v>42415</v>
      </c>
      <c r="J173" s="130">
        <f t="shared" si="79"/>
        <v>19</v>
      </c>
      <c r="K173" s="130">
        <f t="shared" si="66"/>
        <v>6</v>
      </c>
      <c r="L173" s="131">
        <f t="shared" si="67"/>
        <v>1.00399299</v>
      </c>
      <c r="M173" s="132">
        <f t="shared" si="85"/>
        <v>1.00959902</v>
      </c>
      <c r="N173" s="132">
        <f t="shared" si="82"/>
        <v>1.0359824559803077</v>
      </c>
      <c r="O173" s="131">
        <f t="shared" si="84"/>
        <v>1.04011912</v>
      </c>
      <c r="P173" s="124">
        <f t="shared" si="68"/>
        <v>1040.1191200000001</v>
      </c>
      <c r="Q173" s="133">
        <f t="shared" si="69"/>
        <v>0</v>
      </c>
      <c r="R173" s="134">
        <f t="shared" si="70"/>
        <v>0</v>
      </c>
      <c r="S173" s="124">
        <f t="shared" si="71"/>
        <v>0</v>
      </c>
      <c r="T173" s="134">
        <f t="shared" si="80"/>
        <v>7.4999999999999997E-2</v>
      </c>
      <c r="U173" s="133">
        <f t="shared" si="83"/>
        <v>110</v>
      </c>
      <c r="V173" s="133">
        <v>252</v>
      </c>
      <c r="W173" s="132">
        <f t="shared" si="72"/>
        <v>1.032072114</v>
      </c>
      <c r="X173" s="124">
        <f t="shared" si="73"/>
        <v>33.358817999999999</v>
      </c>
      <c r="Y173" s="136" t="s">
        <v>64</v>
      </c>
      <c r="Z173" s="127">
        <f t="shared" si="81"/>
        <v>42415</v>
      </c>
      <c r="AA173" s="6"/>
      <c r="AB173" s="38"/>
      <c r="AC173" s="169">
        <f>[2]Plan1!$A225</f>
        <v>43715</v>
      </c>
      <c r="AD173" s="168" t="str">
        <f>[2]Plan1!$C225</f>
        <v>Independência do Brasil</v>
      </c>
      <c r="AF173" s="1"/>
      <c r="AG173" s="19">
        <f t="shared" si="62"/>
        <v>43905</v>
      </c>
      <c r="AH173" s="19">
        <f t="shared" si="58"/>
        <v>43903</v>
      </c>
      <c r="AI173" s="19">
        <f t="shared" si="59"/>
        <v>43906</v>
      </c>
      <c r="AJ173" s="19">
        <f t="shared" si="60"/>
        <v>43936</v>
      </c>
      <c r="AK173" s="20">
        <f t="shared" si="61"/>
        <v>21</v>
      </c>
      <c r="AM173" s="1"/>
      <c r="AN173" s="1"/>
      <c r="AO173" s="1"/>
      <c r="AP173" s="1"/>
      <c r="AQ173" s="1"/>
      <c r="AR173" s="28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8"/>
      <c r="BH173" s="1"/>
      <c r="BI173" s="1"/>
      <c r="BJ173" s="1"/>
      <c r="BK173" s="1"/>
      <c r="BL173" s="1"/>
      <c r="BM173" s="1"/>
      <c r="BN173" s="1"/>
      <c r="BO173" s="1"/>
      <c r="BP173" s="1"/>
      <c r="BQ173" s="6"/>
      <c r="BS173" s="40"/>
      <c r="BT173" s="23"/>
      <c r="BW173" s="20"/>
    </row>
    <row r="174" spans="1:75" x14ac:dyDescent="0.2">
      <c r="A174" s="137">
        <f t="shared" si="74"/>
        <v>42395</v>
      </c>
      <c r="B174" s="124">
        <f t="shared" si="63"/>
        <v>1074.4994750000001</v>
      </c>
      <c r="C174" s="124">
        <f t="shared" si="75"/>
        <v>1000</v>
      </c>
      <c r="D174" s="138">
        <f t="shared" si="76"/>
        <v>4493.17</v>
      </c>
      <c r="E174" s="126">
        <f>IF(K174=1,VLOOKUP(A173,[1]Plan1!$DA$106:$DC$226,3),E173)</f>
        <v>4550.2299999999996</v>
      </c>
      <c r="F174" s="127">
        <f t="shared" si="77"/>
        <v>42385</v>
      </c>
      <c r="G174" s="128">
        <f t="shared" si="64"/>
        <v>1.2699274676898353E-2</v>
      </c>
      <c r="H174" s="127">
        <f t="shared" si="78"/>
        <v>42415</v>
      </c>
      <c r="I174" s="127">
        <f t="shared" si="65"/>
        <v>42415</v>
      </c>
      <c r="J174" s="130">
        <f t="shared" si="79"/>
        <v>19</v>
      </c>
      <c r="K174" s="130">
        <f t="shared" si="66"/>
        <v>7</v>
      </c>
      <c r="L174" s="131">
        <f t="shared" si="67"/>
        <v>1.0046600400000001</v>
      </c>
      <c r="M174" s="132">
        <f t="shared" si="85"/>
        <v>1.00959902</v>
      </c>
      <c r="N174" s="132">
        <f t="shared" si="82"/>
        <v>1.0359824559803077</v>
      </c>
      <c r="O174" s="131">
        <f t="shared" si="84"/>
        <v>1.0408101700000001</v>
      </c>
      <c r="P174" s="124">
        <f t="shared" si="68"/>
        <v>1040.81017</v>
      </c>
      <c r="Q174" s="133">
        <f t="shared" si="69"/>
        <v>0</v>
      </c>
      <c r="R174" s="134">
        <f t="shared" si="70"/>
        <v>0</v>
      </c>
      <c r="S174" s="124">
        <f t="shared" si="71"/>
        <v>0</v>
      </c>
      <c r="T174" s="134">
        <f t="shared" si="80"/>
        <v>7.4999999999999997E-2</v>
      </c>
      <c r="U174" s="133">
        <f t="shared" si="83"/>
        <v>111</v>
      </c>
      <c r="V174" s="133">
        <v>252</v>
      </c>
      <c r="W174" s="132">
        <f t="shared" si="72"/>
        <v>1.0323683480000001</v>
      </c>
      <c r="X174" s="124">
        <f t="shared" si="73"/>
        <v>33.689304999999997</v>
      </c>
      <c r="Y174" s="136" t="s">
        <v>64</v>
      </c>
      <c r="Z174" s="127">
        <f t="shared" si="81"/>
        <v>42415</v>
      </c>
      <c r="AA174" s="6"/>
      <c r="AB174" s="38"/>
      <c r="AC174" s="169">
        <f>[2]Plan1!$A226</f>
        <v>43750</v>
      </c>
      <c r="AD174" s="168" t="str">
        <f>[2]Plan1!$C226</f>
        <v>Nossa Sr.a Aparecida - Padroeira do Brasil</v>
      </c>
      <c r="AF174" s="1"/>
      <c r="AG174" s="19">
        <f t="shared" si="62"/>
        <v>43936</v>
      </c>
      <c r="AH174" s="19">
        <f t="shared" si="58"/>
        <v>43935</v>
      </c>
      <c r="AI174" s="19">
        <f t="shared" si="59"/>
        <v>43936</v>
      </c>
      <c r="AJ174" s="19">
        <f t="shared" si="60"/>
        <v>43966</v>
      </c>
      <c r="AK174" s="20">
        <f t="shared" si="61"/>
        <v>20</v>
      </c>
      <c r="AM174" s="1"/>
      <c r="AN174" s="1"/>
      <c r="AO174" s="1"/>
      <c r="AP174" s="1"/>
      <c r="AQ174" s="1"/>
      <c r="AR174" s="28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8"/>
      <c r="BH174" s="1"/>
      <c r="BI174" s="1"/>
      <c r="BJ174" s="1"/>
      <c r="BK174" s="1"/>
      <c r="BL174" s="1"/>
      <c r="BM174" s="1"/>
      <c r="BN174" s="1"/>
      <c r="BO174" s="1"/>
      <c r="BP174" s="1"/>
      <c r="BQ174" s="6"/>
      <c r="BS174" s="40"/>
      <c r="BT174" s="23"/>
      <c r="BW174" s="20"/>
    </row>
    <row r="175" spans="1:75" x14ac:dyDescent="0.2">
      <c r="A175" s="137">
        <f t="shared" si="74"/>
        <v>42396</v>
      </c>
      <c r="B175" s="124">
        <f t="shared" si="63"/>
        <v>1075.521984</v>
      </c>
      <c r="C175" s="124">
        <f t="shared" si="75"/>
        <v>1000</v>
      </c>
      <c r="D175" s="138">
        <f t="shared" si="76"/>
        <v>4493.17</v>
      </c>
      <c r="E175" s="126">
        <f>IF(K175=1,VLOOKUP(A174,[1]Plan1!$DA$106:$DC$226,3),E174)</f>
        <v>4550.2299999999996</v>
      </c>
      <c r="F175" s="127">
        <f t="shared" si="77"/>
        <v>42385</v>
      </c>
      <c r="G175" s="128">
        <f t="shared" si="64"/>
        <v>1.2699274676898353E-2</v>
      </c>
      <c r="H175" s="127">
        <f t="shared" si="78"/>
        <v>42415</v>
      </c>
      <c r="I175" s="127">
        <f t="shared" si="65"/>
        <v>42415</v>
      </c>
      <c r="J175" s="130">
        <f t="shared" si="79"/>
        <v>19</v>
      </c>
      <c r="K175" s="130">
        <f t="shared" si="66"/>
        <v>8</v>
      </c>
      <c r="L175" s="131">
        <f t="shared" si="67"/>
        <v>1.00532753</v>
      </c>
      <c r="M175" s="132">
        <f t="shared" si="85"/>
        <v>1.00959902</v>
      </c>
      <c r="N175" s="132">
        <f t="shared" si="82"/>
        <v>1.0359824559803077</v>
      </c>
      <c r="O175" s="131">
        <f t="shared" si="84"/>
        <v>1.0415016800000001</v>
      </c>
      <c r="P175" s="124">
        <f t="shared" si="68"/>
        <v>1041.5016800000001</v>
      </c>
      <c r="Q175" s="133">
        <f t="shared" si="69"/>
        <v>0</v>
      </c>
      <c r="R175" s="134">
        <f t="shared" si="70"/>
        <v>0</v>
      </c>
      <c r="S175" s="124">
        <f t="shared" si="71"/>
        <v>0</v>
      </c>
      <c r="T175" s="134">
        <f t="shared" si="80"/>
        <v>7.4999999999999997E-2</v>
      </c>
      <c r="U175" s="133">
        <f t="shared" si="83"/>
        <v>112</v>
      </c>
      <c r="V175" s="133">
        <v>252</v>
      </c>
      <c r="W175" s="132">
        <f t="shared" si="72"/>
        <v>1.0326646660000001</v>
      </c>
      <c r="X175" s="124">
        <f t="shared" si="73"/>
        <v>34.020304000000003</v>
      </c>
      <c r="Y175" s="136" t="s">
        <v>64</v>
      </c>
      <c r="Z175" s="127">
        <f t="shared" si="81"/>
        <v>42415</v>
      </c>
      <c r="AA175" s="6"/>
      <c r="AB175" s="38"/>
      <c r="AC175" s="169">
        <f>[2]Plan1!$A227</f>
        <v>43771</v>
      </c>
      <c r="AD175" s="168" t="str">
        <f>[2]Plan1!$C227</f>
        <v>Finados</v>
      </c>
      <c r="AF175" s="1"/>
      <c r="AG175" s="19">
        <f t="shared" si="62"/>
        <v>43966</v>
      </c>
      <c r="AH175" s="19">
        <f t="shared" si="58"/>
        <v>43965</v>
      </c>
      <c r="AI175" s="19">
        <f t="shared" si="59"/>
        <v>43966</v>
      </c>
      <c r="AJ175" s="19">
        <f t="shared" si="60"/>
        <v>43997</v>
      </c>
      <c r="AK175" s="20">
        <f t="shared" si="61"/>
        <v>20</v>
      </c>
      <c r="AM175" s="1"/>
      <c r="AN175" s="1"/>
      <c r="AO175" s="1"/>
      <c r="AP175" s="1"/>
      <c r="AQ175" s="1"/>
      <c r="AR175" s="28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8"/>
      <c r="BH175" s="1"/>
      <c r="BI175" s="1"/>
      <c r="BJ175" s="1"/>
      <c r="BK175" s="1"/>
      <c r="BL175" s="1"/>
      <c r="BM175" s="1"/>
      <c r="BN175" s="1"/>
      <c r="BO175" s="1"/>
      <c r="BP175" s="1"/>
      <c r="BQ175" s="6"/>
      <c r="BS175" s="40"/>
      <c r="BT175" s="23"/>
      <c r="BW175" s="20"/>
    </row>
    <row r="176" spans="1:75" x14ac:dyDescent="0.2">
      <c r="A176" s="137">
        <f t="shared" si="74"/>
        <v>42397</v>
      </c>
      <c r="B176" s="124">
        <f t="shared" si="63"/>
        <v>1076.5454669999999</v>
      </c>
      <c r="C176" s="124">
        <f t="shared" si="75"/>
        <v>1000</v>
      </c>
      <c r="D176" s="138">
        <f t="shared" si="76"/>
        <v>4493.17</v>
      </c>
      <c r="E176" s="126">
        <f>IF(K176=1,VLOOKUP(A175,[1]Plan1!$DA$106:$DC$226,3),E175)</f>
        <v>4550.2299999999996</v>
      </c>
      <c r="F176" s="127">
        <f t="shared" si="77"/>
        <v>42385</v>
      </c>
      <c r="G176" s="128">
        <f t="shared" si="64"/>
        <v>1.2699274676898353E-2</v>
      </c>
      <c r="H176" s="127">
        <f t="shared" si="78"/>
        <v>42415</v>
      </c>
      <c r="I176" s="127">
        <f t="shared" si="65"/>
        <v>42415</v>
      </c>
      <c r="J176" s="130">
        <f t="shared" si="79"/>
        <v>19</v>
      </c>
      <c r="K176" s="130">
        <f t="shared" si="66"/>
        <v>9</v>
      </c>
      <c r="L176" s="131">
        <f t="shared" si="67"/>
        <v>1.00599547</v>
      </c>
      <c r="M176" s="132">
        <f t="shared" si="85"/>
        <v>1.00959902</v>
      </c>
      <c r="N176" s="132">
        <f t="shared" si="82"/>
        <v>1.0359824559803077</v>
      </c>
      <c r="O176" s="131">
        <f t="shared" si="84"/>
        <v>1.04219365</v>
      </c>
      <c r="P176" s="124">
        <f t="shared" si="68"/>
        <v>1042.1936499999999</v>
      </c>
      <c r="Q176" s="133">
        <f t="shared" si="69"/>
        <v>0</v>
      </c>
      <c r="R176" s="134">
        <f t="shared" si="70"/>
        <v>0</v>
      </c>
      <c r="S176" s="124">
        <f t="shared" si="71"/>
        <v>0</v>
      </c>
      <c r="T176" s="134">
        <f t="shared" si="80"/>
        <v>7.4999999999999997E-2</v>
      </c>
      <c r="U176" s="133">
        <f t="shared" si="83"/>
        <v>113</v>
      </c>
      <c r="V176" s="133">
        <v>252</v>
      </c>
      <c r="W176" s="132">
        <f t="shared" si="72"/>
        <v>1.03296107</v>
      </c>
      <c r="X176" s="124">
        <f t="shared" si="73"/>
        <v>34.351816999999997</v>
      </c>
      <c r="Y176" s="136" t="s">
        <v>64</v>
      </c>
      <c r="Z176" s="127">
        <f t="shared" si="81"/>
        <v>42415</v>
      </c>
      <c r="AA176" s="6"/>
      <c r="AB176" s="38"/>
      <c r="AC176" s="169">
        <f>[2]Plan1!$A228</f>
        <v>43784</v>
      </c>
      <c r="AD176" s="168" t="str">
        <f>[2]Plan1!$C228</f>
        <v>Proclamação da República</v>
      </c>
      <c r="AF176" s="1"/>
      <c r="AG176" s="19">
        <f t="shared" si="62"/>
        <v>43997</v>
      </c>
      <c r="AH176" s="19">
        <f t="shared" si="58"/>
        <v>43994</v>
      </c>
      <c r="AI176" s="19">
        <f t="shared" si="59"/>
        <v>43997</v>
      </c>
      <c r="AJ176" s="19">
        <f t="shared" si="60"/>
        <v>44027</v>
      </c>
      <c r="AK176" s="20">
        <f t="shared" si="61"/>
        <v>22</v>
      </c>
      <c r="AM176" s="1"/>
      <c r="AN176" s="1"/>
      <c r="AO176" s="1"/>
      <c r="AP176" s="1"/>
      <c r="AQ176" s="1"/>
      <c r="AR176" s="28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8"/>
      <c r="BH176" s="1"/>
      <c r="BI176" s="1"/>
      <c r="BJ176" s="1"/>
      <c r="BK176" s="1"/>
      <c r="BL176" s="1"/>
      <c r="BM176" s="1"/>
      <c r="BN176" s="1"/>
      <c r="BO176" s="1"/>
      <c r="BP176" s="1"/>
      <c r="BQ176" s="6"/>
      <c r="BS176" s="40"/>
      <c r="BT176" s="23"/>
      <c r="BW176" s="20"/>
    </row>
    <row r="177" spans="1:72" x14ac:dyDescent="0.2">
      <c r="A177" s="137">
        <f t="shared" si="74"/>
        <v>42398</v>
      </c>
      <c r="B177" s="124">
        <f t="shared" si="63"/>
        <v>1077.569925</v>
      </c>
      <c r="C177" s="124">
        <f t="shared" si="75"/>
        <v>1000</v>
      </c>
      <c r="D177" s="138">
        <f t="shared" si="76"/>
        <v>4493.17</v>
      </c>
      <c r="E177" s="126">
        <f>IF(K177=1,VLOOKUP(A176,[1]Plan1!$DA$106:$DC$226,3),E176)</f>
        <v>4550.2299999999996</v>
      </c>
      <c r="F177" s="127">
        <f t="shared" si="77"/>
        <v>42385</v>
      </c>
      <c r="G177" s="128">
        <f t="shared" si="64"/>
        <v>1.2699274676898353E-2</v>
      </c>
      <c r="H177" s="127">
        <f t="shared" si="78"/>
        <v>42415</v>
      </c>
      <c r="I177" s="127">
        <f t="shared" si="65"/>
        <v>42415</v>
      </c>
      <c r="J177" s="130">
        <f t="shared" si="79"/>
        <v>19</v>
      </c>
      <c r="K177" s="130">
        <f t="shared" si="66"/>
        <v>10</v>
      </c>
      <c r="L177" s="131">
        <f t="shared" si="67"/>
        <v>1.00666385</v>
      </c>
      <c r="M177" s="132">
        <f t="shared" si="85"/>
        <v>1.00959902</v>
      </c>
      <c r="N177" s="132">
        <f t="shared" si="82"/>
        <v>1.0359824559803077</v>
      </c>
      <c r="O177" s="131">
        <f t="shared" si="84"/>
        <v>1.0428860799999999</v>
      </c>
      <c r="P177" s="124">
        <f t="shared" si="68"/>
        <v>1042.88608</v>
      </c>
      <c r="Q177" s="133">
        <f t="shared" si="69"/>
        <v>0</v>
      </c>
      <c r="R177" s="134">
        <f t="shared" si="70"/>
        <v>0</v>
      </c>
      <c r="S177" s="124">
        <f t="shared" si="71"/>
        <v>0</v>
      </c>
      <c r="T177" s="134">
        <f t="shared" si="80"/>
        <v>7.4999999999999997E-2</v>
      </c>
      <c r="U177" s="133">
        <f t="shared" si="83"/>
        <v>114</v>
      </c>
      <c r="V177" s="133">
        <v>252</v>
      </c>
      <c r="W177" s="132">
        <f t="shared" si="72"/>
        <v>1.0332575589999999</v>
      </c>
      <c r="X177" s="124">
        <f t="shared" si="73"/>
        <v>34.683844999999998</v>
      </c>
      <c r="Y177" s="136" t="s">
        <v>64</v>
      </c>
      <c r="Z177" s="127">
        <f t="shared" si="81"/>
        <v>42415</v>
      </c>
      <c r="AA177" s="6"/>
      <c r="AB177" s="38"/>
      <c r="AC177" s="169">
        <f>[2]Plan1!$A229</f>
        <v>43824</v>
      </c>
      <c r="AD177" s="168" t="str">
        <f>[2]Plan1!$C229</f>
        <v>Natal</v>
      </c>
      <c r="AF177" s="1"/>
      <c r="AG177" s="19">
        <f t="shared" si="62"/>
        <v>44027</v>
      </c>
      <c r="AH177" s="19">
        <f t="shared" si="58"/>
        <v>44026</v>
      </c>
      <c r="AI177" s="19">
        <f t="shared" si="59"/>
        <v>44027</v>
      </c>
      <c r="AJ177" s="19">
        <f t="shared" si="60"/>
        <v>44060</v>
      </c>
      <c r="AK177" s="20">
        <f t="shared" si="61"/>
        <v>23</v>
      </c>
      <c r="AM177" s="1"/>
      <c r="AN177" s="1"/>
      <c r="AO177" s="1"/>
      <c r="AP177" s="1"/>
      <c r="AQ177" s="1"/>
      <c r="AR177" s="28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8"/>
      <c r="BH177" s="1"/>
      <c r="BI177" s="1"/>
      <c r="BJ177" s="1"/>
      <c r="BK177" s="1"/>
      <c r="BL177" s="1"/>
      <c r="BM177" s="1"/>
      <c r="BN177" s="1"/>
      <c r="BO177" s="1"/>
      <c r="BP177" s="1"/>
      <c r="BQ177" s="6"/>
      <c r="BS177" s="40"/>
      <c r="BT177" s="23"/>
    </row>
    <row r="178" spans="1:72" x14ac:dyDescent="0.2">
      <c r="A178" s="137">
        <f t="shared" si="74"/>
        <v>42399</v>
      </c>
      <c r="B178" s="124">
        <f t="shared" si="63"/>
        <v>1078.595356</v>
      </c>
      <c r="C178" s="124">
        <f t="shared" si="75"/>
        <v>1000</v>
      </c>
      <c r="D178" s="138">
        <f t="shared" si="76"/>
        <v>4493.17</v>
      </c>
      <c r="E178" s="126">
        <f>IF(K178=1,VLOOKUP(A177,[1]Plan1!$DA$106:$DC$226,3),E177)</f>
        <v>4550.2299999999996</v>
      </c>
      <c r="F178" s="127">
        <f t="shared" si="77"/>
        <v>42385</v>
      </c>
      <c r="G178" s="128">
        <f t="shared" si="64"/>
        <v>1.2699274676898353E-2</v>
      </c>
      <c r="H178" s="127">
        <f t="shared" si="78"/>
        <v>42415</v>
      </c>
      <c r="I178" s="127">
        <f t="shared" si="65"/>
        <v>42415</v>
      </c>
      <c r="J178" s="130">
        <f t="shared" si="79"/>
        <v>19</v>
      </c>
      <c r="K178" s="130">
        <f t="shared" si="66"/>
        <v>11</v>
      </c>
      <c r="L178" s="131">
        <f t="shared" si="67"/>
        <v>1.00733267</v>
      </c>
      <c r="M178" s="132">
        <f t="shared" si="85"/>
        <v>1.00959902</v>
      </c>
      <c r="N178" s="132">
        <f t="shared" si="82"/>
        <v>1.0359824559803077</v>
      </c>
      <c r="O178" s="131">
        <f t="shared" si="84"/>
        <v>1.04357897</v>
      </c>
      <c r="P178" s="124">
        <f t="shared" si="68"/>
        <v>1043.57897</v>
      </c>
      <c r="Q178" s="133">
        <f t="shared" si="69"/>
        <v>0</v>
      </c>
      <c r="R178" s="134">
        <f t="shared" si="70"/>
        <v>0</v>
      </c>
      <c r="S178" s="124">
        <f t="shared" si="71"/>
        <v>0</v>
      </c>
      <c r="T178" s="134">
        <f t="shared" si="80"/>
        <v>7.4999999999999997E-2</v>
      </c>
      <c r="U178" s="133">
        <f t="shared" si="83"/>
        <v>115</v>
      </c>
      <c r="V178" s="133">
        <v>252</v>
      </c>
      <c r="W178" s="132">
        <f t="shared" si="72"/>
        <v>1.0335541319999999</v>
      </c>
      <c r="X178" s="124">
        <f t="shared" si="73"/>
        <v>35.016385999999997</v>
      </c>
      <c r="Y178" s="136" t="s">
        <v>64</v>
      </c>
      <c r="Z178" s="127">
        <f t="shared" si="81"/>
        <v>42415</v>
      </c>
      <c r="AA178" s="6"/>
      <c r="AB178" s="38"/>
      <c r="AC178" s="169">
        <f>[2]Plan1!$A230</f>
        <v>43831</v>
      </c>
      <c r="AD178" s="168" t="str">
        <f>[2]Plan1!$C230</f>
        <v>Confraternização Universal</v>
      </c>
      <c r="AF178" s="1"/>
      <c r="AG178" s="19">
        <f t="shared" si="62"/>
        <v>44058</v>
      </c>
      <c r="AH178" s="19">
        <f t="shared" si="58"/>
        <v>44057</v>
      </c>
      <c r="AI178" s="19">
        <f t="shared" si="59"/>
        <v>44060</v>
      </c>
      <c r="AJ178" s="19">
        <f t="shared" si="60"/>
        <v>44089</v>
      </c>
      <c r="AK178" s="20">
        <f t="shared" si="61"/>
        <v>20</v>
      </c>
      <c r="AM178" s="1"/>
      <c r="AN178" s="1"/>
      <c r="AO178" s="1"/>
      <c r="AP178" s="1"/>
      <c r="AQ178" s="1"/>
      <c r="AR178" s="28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8"/>
      <c r="BH178" s="1"/>
      <c r="BI178" s="1"/>
      <c r="BJ178" s="1"/>
      <c r="BK178" s="1"/>
      <c r="BL178" s="1"/>
      <c r="BM178" s="1"/>
      <c r="BN178" s="1"/>
      <c r="BO178" s="1"/>
      <c r="BP178" s="1"/>
      <c r="BQ178" s="6"/>
      <c r="BS178" s="40"/>
      <c r="BT178" s="23"/>
    </row>
    <row r="179" spans="1:72" x14ac:dyDescent="0.2">
      <c r="A179" s="137">
        <f t="shared" si="74"/>
        <v>42400</v>
      </c>
      <c r="B179" s="124">
        <f t="shared" si="63"/>
        <v>1078.595356</v>
      </c>
      <c r="C179" s="124">
        <f t="shared" si="75"/>
        <v>1000</v>
      </c>
      <c r="D179" s="138">
        <f t="shared" si="76"/>
        <v>4493.17</v>
      </c>
      <c r="E179" s="126">
        <f>IF(K179=1,VLOOKUP(A178,[1]Plan1!$DA$106:$DC$226,3),E178)</f>
        <v>4550.2299999999996</v>
      </c>
      <c r="F179" s="127">
        <f t="shared" si="77"/>
        <v>42385</v>
      </c>
      <c r="G179" s="128">
        <f t="shared" si="64"/>
        <v>1.2699274676898353E-2</v>
      </c>
      <c r="H179" s="127">
        <f t="shared" si="78"/>
        <v>42415</v>
      </c>
      <c r="I179" s="127">
        <f t="shared" si="65"/>
        <v>42415</v>
      </c>
      <c r="J179" s="130">
        <f t="shared" si="79"/>
        <v>19</v>
      </c>
      <c r="K179" s="130">
        <f t="shared" si="66"/>
        <v>11</v>
      </c>
      <c r="L179" s="131">
        <f t="shared" si="67"/>
        <v>1.00733267</v>
      </c>
      <c r="M179" s="132">
        <f t="shared" si="85"/>
        <v>1.00959902</v>
      </c>
      <c r="N179" s="132">
        <f t="shared" si="82"/>
        <v>1.0359824559803077</v>
      </c>
      <c r="O179" s="131">
        <f t="shared" si="84"/>
        <v>1.04357897</v>
      </c>
      <c r="P179" s="124">
        <f t="shared" si="68"/>
        <v>1043.57897</v>
      </c>
      <c r="Q179" s="133">
        <f t="shared" si="69"/>
        <v>0</v>
      </c>
      <c r="R179" s="134">
        <f t="shared" si="70"/>
        <v>0</v>
      </c>
      <c r="S179" s="124">
        <f t="shared" si="71"/>
        <v>0</v>
      </c>
      <c r="T179" s="134">
        <f t="shared" si="80"/>
        <v>7.4999999999999997E-2</v>
      </c>
      <c r="U179" s="133">
        <f t="shared" si="83"/>
        <v>115</v>
      </c>
      <c r="V179" s="133">
        <v>252</v>
      </c>
      <c r="W179" s="132">
        <f t="shared" si="72"/>
        <v>1.0335541319999999</v>
      </c>
      <c r="X179" s="124">
        <f t="shared" si="73"/>
        <v>35.016385999999997</v>
      </c>
      <c r="Y179" s="136" t="s">
        <v>64</v>
      </c>
      <c r="Z179" s="127">
        <f t="shared" si="81"/>
        <v>42415</v>
      </c>
      <c r="AA179" s="6"/>
      <c r="AB179" s="38"/>
      <c r="AC179" s="169">
        <f>[2]Plan1!$A231</f>
        <v>43885</v>
      </c>
      <c r="AD179" s="168" t="str">
        <f>[2]Plan1!$C231</f>
        <v>Carnaval</v>
      </c>
      <c r="AF179" s="1"/>
      <c r="AG179" s="19">
        <f t="shared" si="62"/>
        <v>44089</v>
      </c>
      <c r="AH179" s="19">
        <f t="shared" si="58"/>
        <v>44088</v>
      </c>
      <c r="AI179" s="19">
        <f t="shared" si="59"/>
        <v>44089</v>
      </c>
      <c r="AJ179" s="19">
        <f t="shared" si="60"/>
        <v>44119</v>
      </c>
      <c r="AK179" s="20">
        <f t="shared" si="61"/>
        <v>21</v>
      </c>
      <c r="AM179" s="1"/>
      <c r="AN179" s="1"/>
      <c r="AO179" s="1"/>
      <c r="AP179" s="1"/>
      <c r="AQ179" s="1"/>
      <c r="AR179" s="28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8"/>
      <c r="BH179" s="1"/>
      <c r="BI179" s="1"/>
      <c r="BJ179" s="1"/>
      <c r="BK179" s="1"/>
      <c r="BL179" s="1"/>
      <c r="BM179" s="1"/>
      <c r="BN179" s="1"/>
      <c r="BO179" s="1"/>
      <c r="BP179" s="1"/>
      <c r="BQ179" s="6"/>
      <c r="BS179" s="40"/>
      <c r="BT179" s="23"/>
    </row>
    <row r="180" spans="1:72" x14ac:dyDescent="0.2">
      <c r="A180" s="137">
        <f t="shared" si="74"/>
        <v>42401</v>
      </c>
      <c r="B180" s="124">
        <f t="shared" si="63"/>
        <v>1078.595356</v>
      </c>
      <c r="C180" s="124">
        <f t="shared" si="75"/>
        <v>1000</v>
      </c>
      <c r="D180" s="138">
        <f t="shared" si="76"/>
        <v>4493.17</v>
      </c>
      <c r="E180" s="126">
        <f>IF(K180=1,VLOOKUP(A179,[1]Plan1!$DA$106:$DC$226,3),E179)</f>
        <v>4550.2299999999996</v>
      </c>
      <c r="F180" s="127">
        <f t="shared" si="77"/>
        <v>42385</v>
      </c>
      <c r="G180" s="128">
        <f t="shared" si="64"/>
        <v>1.2699274676898353E-2</v>
      </c>
      <c r="H180" s="127">
        <f t="shared" si="78"/>
        <v>42415</v>
      </c>
      <c r="I180" s="127">
        <f t="shared" si="65"/>
        <v>42415</v>
      </c>
      <c r="J180" s="130">
        <f t="shared" si="79"/>
        <v>19</v>
      </c>
      <c r="K180" s="130">
        <f t="shared" si="66"/>
        <v>11</v>
      </c>
      <c r="L180" s="131">
        <f t="shared" si="67"/>
        <v>1.00733267</v>
      </c>
      <c r="M180" s="132">
        <f t="shared" si="85"/>
        <v>1.00959902</v>
      </c>
      <c r="N180" s="132">
        <f t="shared" si="82"/>
        <v>1.0359824559803077</v>
      </c>
      <c r="O180" s="131">
        <f t="shared" si="84"/>
        <v>1.04357897</v>
      </c>
      <c r="P180" s="124">
        <f t="shared" si="68"/>
        <v>1043.57897</v>
      </c>
      <c r="Q180" s="133">
        <f t="shared" si="69"/>
        <v>0</v>
      </c>
      <c r="R180" s="134">
        <f t="shared" si="70"/>
        <v>0</v>
      </c>
      <c r="S180" s="124">
        <f t="shared" si="71"/>
        <v>0</v>
      </c>
      <c r="T180" s="134">
        <f t="shared" si="80"/>
        <v>7.4999999999999997E-2</v>
      </c>
      <c r="U180" s="133">
        <f t="shared" si="83"/>
        <v>115</v>
      </c>
      <c r="V180" s="133">
        <v>252</v>
      </c>
      <c r="W180" s="132">
        <f t="shared" si="72"/>
        <v>1.0335541319999999</v>
      </c>
      <c r="X180" s="124">
        <f t="shared" si="73"/>
        <v>35.016385999999997</v>
      </c>
      <c r="Y180" s="136" t="s">
        <v>64</v>
      </c>
      <c r="Z180" s="127">
        <f t="shared" si="81"/>
        <v>42415</v>
      </c>
      <c r="AA180" s="6"/>
      <c r="AB180" s="38"/>
      <c r="AC180" s="169">
        <f>[2]Plan1!$A232</f>
        <v>43886</v>
      </c>
      <c r="AD180" s="168" t="str">
        <f>[2]Plan1!$C232</f>
        <v>Carnaval</v>
      </c>
      <c r="AF180" s="1"/>
      <c r="AG180" s="19">
        <f t="shared" si="62"/>
        <v>44119</v>
      </c>
      <c r="AH180" s="19">
        <f t="shared" si="58"/>
        <v>44118</v>
      </c>
      <c r="AI180" s="19">
        <f t="shared" si="59"/>
        <v>44119</v>
      </c>
      <c r="AJ180" s="19">
        <f t="shared" si="60"/>
        <v>44151</v>
      </c>
      <c r="AK180" s="20">
        <f t="shared" si="61"/>
        <v>21</v>
      </c>
      <c r="AM180" s="1"/>
      <c r="AN180" s="1"/>
      <c r="AO180" s="1"/>
      <c r="AP180" s="1"/>
      <c r="AQ180" s="1"/>
      <c r="AR180" s="28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8"/>
      <c r="BH180" s="1"/>
      <c r="BI180" s="1"/>
      <c r="BJ180" s="1"/>
      <c r="BK180" s="1"/>
      <c r="BL180" s="1"/>
      <c r="BM180" s="1"/>
      <c r="BN180" s="1"/>
      <c r="BO180" s="1"/>
      <c r="BP180" s="1"/>
      <c r="BQ180" s="6"/>
      <c r="BS180" s="40"/>
      <c r="BT180" s="23"/>
    </row>
    <row r="181" spans="1:72" x14ac:dyDescent="0.2">
      <c r="A181" s="137">
        <f t="shared" si="74"/>
        <v>42402</v>
      </c>
      <c r="B181" s="124">
        <f t="shared" si="63"/>
        <v>1079.6217530000001</v>
      </c>
      <c r="C181" s="124">
        <f t="shared" si="75"/>
        <v>1000</v>
      </c>
      <c r="D181" s="138">
        <f t="shared" si="76"/>
        <v>4493.17</v>
      </c>
      <c r="E181" s="126">
        <f>IF(K181=1,VLOOKUP(A180,[1]Plan1!$DA$106:$DC$226,3),E180)</f>
        <v>4550.2299999999996</v>
      </c>
      <c r="F181" s="127">
        <f t="shared" si="77"/>
        <v>42385</v>
      </c>
      <c r="G181" s="128">
        <f t="shared" si="64"/>
        <v>1.2699274676898353E-2</v>
      </c>
      <c r="H181" s="127">
        <f t="shared" si="78"/>
        <v>42415</v>
      </c>
      <c r="I181" s="127">
        <f t="shared" si="65"/>
        <v>42415</v>
      </c>
      <c r="J181" s="130">
        <f t="shared" si="79"/>
        <v>19</v>
      </c>
      <c r="K181" s="130">
        <f t="shared" si="66"/>
        <v>12</v>
      </c>
      <c r="L181" s="131">
        <f t="shared" si="67"/>
        <v>1.00800193</v>
      </c>
      <c r="M181" s="132">
        <f t="shared" si="85"/>
        <v>1.00959902</v>
      </c>
      <c r="N181" s="132">
        <f t="shared" si="82"/>
        <v>1.0359824559803077</v>
      </c>
      <c r="O181" s="131">
        <f t="shared" si="84"/>
        <v>1.04427231</v>
      </c>
      <c r="P181" s="124">
        <f t="shared" si="68"/>
        <v>1044.2723100000001</v>
      </c>
      <c r="Q181" s="133">
        <f t="shared" si="69"/>
        <v>0</v>
      </c>
      <c r="R181" s="134">
        <f t="shared" si="70"/>
        <v>0</v>
      </c>
      <c r="S181" s="124">
        <f t="shared" si="71"/>
        <v>0</v>
      </c>
      <c r="T181" s="134">
        <f t="shared" si="80"/>
        <v>7.4999999999999997E-2</v>
      </c>
      <c r="U181" s="133">
        <f t="shared" si="83"/>
        <v>116</v>
      </c>
      <c r="V181" s="133">
        <v>252</v>
      </c>
      <c r="W181" s="132">
        <f t="shared" si="72"/>
        <v>1.0338507910000001</v>
      </c>
      <c r="X181" s="124">
        <f t="shared" si="73"/>
        <v>35.349443000000001</v>
      </c>
      <c r="Y181" s="136" t="s">
        <v>64</v>
      </c>
      <c r="Z181" s="127">
        <f t="shared" si="81"/>
        <v>42415</v>
      </c>
      <c r="AA181" s="6"/>
      <c r="AB181" s="38"/>
      <c r="AC181" s="169">
        <f>[2]Plan1!$A233</f>
        <v>43931</v>
      </c>
      <c r="AD181" s="168" t="str">
        <f>[2]Plan1!$C233</f>
        <v>Paixão de Cristo</v>
      </c>
      <c r="AF181" s="1"/>
      <c r="AG181" s="19">
        <f t="shared" si="62"/>
        <v>44150</v>
      </c>
      <c r="AH181" s="19">
        <f t="shared" si="58"/>
        <v>44148</v>
      </c>
      <c r="AI181" s="19">
        <f t="shared" si="59"/>
        <v>44151</v>
      </c>
      <c r="AJ181" s="19">
        <f t="shared" si="60"/>
        <v>44180</v>
      </c>
      <c r="AK181" s="20">
        <f t="shared" si="61"/>
        <v>21</v>
      </c>
      <c r="AM181" s="1"/>
      <c r="AN181" s="1"/>
      <c r="AO181" s="1"/>
      <c r="AP181" s="1"/>
      <c r="AQ181" s="1"/>
      <c r="AR181" s="28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8"/>
      <c r="BH181" s="1"/>
      <c r="BI181" s="1"/>
      <c r="BJ181" s="1"/>
      <c r="BK181" s="1"/>
      <c r="BL181" s="1"/>
      <c r="BM181" s="1"/>
      <c r="BN181" s="1"/>
      <c r="BO181" s="1"/>
      <c r="BP181" s="1"/>
      <c r="BQ181" s="6"/>
      <c r="BS181" s="40"/>
      <c r="BT181" s="23"/>
    </row>
    <row r="182" spans="1:72" x14ac:dyDescent="0.2">
      <c r="A182" s="137">
        <f t="shared" si="74"/>
        <v>42403</v>
      </c>
      <c r="B182" s="124">
        <f t="shared" si="63"/>
        <v>1080.6491470000001</v>
      </c>
      <c r="C182" s="124">
        <f t="shared" si="75"/>
        <v>1000</v>
      </c>
      <c r="D182" s="138">
        <f t="shared" si="76"/>
        <v>4493.17</v>
      </c>
      <c r="E182" s="126">
        <f>IF(K182=1,VLOOKUP(A181,[1]Plan1!$DA$106:$DC$226,3),E181)</f>
        <v>4550.2299999999996</v>
      </c>
      <c r="F182" s="127">
        <f t="shared" si="77"/>
        <v>42385</v>
      </c>
      <c r="G182" s="128">
        <f t="shared" si="64"/>
        <v>1.2699274676898353E-2</v>
      </c>
      <c r="H182" s="127">
        <f t="shared" si="78"/>
        <v>42415</v>
      </c>
      <c r="I182" s="127">
        <f t="shared" si="65"/>
        <v>42415</v>
      </c>
      <c r="J182" s="130">
        <f t="shared" si="79"/>
        <v>19</v>
      </c>
      <c r="K182" s="130">
        <f t="shared" si="66"/>
        <v>13</v>
      </c>
      <c r="L182" s="131">
        <f t="shared" si="67"/>
        <v>1.0086716499999999</v>
      </c>
      <c r="M182" s="132">
        <f t="shared" si="85"/>
        <v>1.00959902</v>
      </c>
      <c r="N182" s="132">
        <f t="shared" si="82"/>
        <v>1.0359824559803077</v>
      </c>
      <c r="O182" s="131">
        <f t="shared" si="84"/>
        <v>1.0449661299999999</v>
      </c>
      <c r="P182" s="124">
        <f t="shared" si="68"/>
        <v>1044.96613</v>
      </c>
      <c r="Q182" s="133">
        <f t="shared" si="69"/>
        <v>0</v>
      </c>
      <c r="R182" s="134">
        <f t="shared" si="70"/>
        <v>0</v>
      </c>
      <c r="S182" s="124">
        <f t="shared" si="71"/>
        <v>0</v>
      </c>
      <c r="T182" s="134">
        <f t="shared" si="80"/>
        <v>7.4999999999999997E-2</v>
      </c>
      <c r="U182" s="133">
        <f t="shared" si="83"/>
        <v>117</v>
      </c>
      <c r="V182" s="133">
        <v>252</v>
      </c>
      <c r="W182" s="132">
        <f t="shared" si="72"/>
        <v>1.034147535</v>
      </c>
      <c r="X182" s="124">
        <f t="shared" si="73"/>
        <v>35.683017</v>
      </c>
      <c r="Y182" s="136" t="s">
        <v>64</v>
      </c>
      <c r="Z182" s="127">
        <f t="shared" si="81"/>
        <v>42415</v>
      </c>
      <c r="AA182" s="6"/>
      <c r="AB182" s="38"/>
      <c r="AC182" s="169">
        <f>[2]Plan1!$A234</f>
        <v>43942</v>
      </c>
      <c r="AD182" s="168" t="str">
        <f>[2]Plan1!$C234</f>
        <v>Tiradentes</v>
      </c>
      <c r="AF182" s="1"/>
      <c r="AG182" s="19">
        <f t="shared" si="62"/>
        <v>44180</v>
      </c>
      <c r="AH182" s="19">
        <f t="shared" ref="AH182:AH238" si="86">WORKDAY(AG182,-1,AC$118:AC$502)</f>
        <v>44179</v>
      </c>
      <c r="AI182" s="19">
        <f t="shared" ref="AI182:AI238" si="87">WORKDAY(AH182,1,AC$118:AC$502)</f>
        <v>44180</v>
      </c>
      <c r="AJ182" s="19">
        <f t="shared" ref="AJ182:AJ237" si="88">AI183</f>
        <v>44211</v>
      </c>
      <c r="AK182" s="20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28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8"/>
      <c r="BH182" s="1"/>
      <c r="BI182" s="1"/>
      <c r="BJ182" s="1"/>
      <c r="BK182" s="1"/>
      <c r="BL182" s="1"/>
      <c r="BM182" s="1"/>
      <c r="BN182" s="1"/>
      <c r="BO182" s="1"/>
      <c r="BP182" s="1"/>
      <c r="BQ182" s="6"/>
      <c r="BS182" s="40"/>
      <c r="BT182" s="23"/>
    </row>
    <row r="183" spans="1:72" x14ac:dyDescent="0.2">
      <c r="A183" s="137">
        <f t="shared" si="74"/>
        <v>42404</v>
      </c>
      <c r="B183" s="124">
        <f t="shared" si="63"/>
        <v>1081.677498</v>
      </c>
      <c r="C183" s="124">
        <f t="shared" si="75"/>
        <v>1000</v>
      </c>
      <c r="D183" s="138">
        <f t="shared" si="76"/>
        <v>4493.17</v>
      </c>
      <c r="E183" s="126">
        <f>IF(K183=1,VLOOKUP(A182,[1]Plan1!$DA$106:$DC$226,3),E182)</f>
        <v>4550.2299999999996</v>
      </c>
      <c r="F183" s="127">
        <f t="shared" si="77"/>
        <v>42385</v>
      </c>
      <c r="G183" s="128">
        <f t="shared" si="64"/>
        <v>1.2699274676898353E-2</v>
      </c>
      <c r="H183" s="127">
        <f t="shared" si="78"/>
        <v>42415</v>
      </c>
      <c r="I183" s="127">
        <f t="shared" si="65"/>
        <v>42415</v>
      </c>
      <c r="J183" s="130">
        <f t="shared" si="79"/>
        <v>19</v>
      </c>
      <c r="K183" s="130">
        <f t="shared" si="66"/>
        <v>14</v>
      </c>
      <c r="L183" s="131">
        <f t="shared" si="67"/>
        <v>1.0093418000000001</v>
      </c>
      <c r="M183" s="132">
        <f t="shared" si="85"/>
        <v>1.00959902</v>
      </c>
      <c r="N183" s="132">
        <f t="shared" si="82"/>
        <v>1.0359824559803077</v>
      </c>
      <c r="O183" s="131">
        <f t="shared" si="84"/>
        <v>1.0456603900000001</v>
      </c>
      <c r="P183" s="124">
        <f t="shared" si="68"/>
        <v>1045.66039</v>
      </c>
      <c r="Q183" s="133">
        <f t="shared" si="69"/>
        <v>0</v>
      </c>
      <c r="R183" s="134">
        <f t="shared" si="70"/>
        <v>0</v>
      </c>
      <c r="S183" s="124">
        <f t="shared" si="71"/>
        <v>0</v>
      </c>
      <c r="T183" s="134">
        <f t="shared" si="80"/>
        <v>7.4999999999999997E-2</v>
      </c>
      <c r="U183" s="133">
        <f t="shared" si="83"/>
        <v>118</v>
      </c>
      <c r="V183" s="133">
        <v>252</v>
      </c>
      <c r="W183" s="132">
        <f t="shared" si="72"/>
        <v>1.0344443649999999</v>
      </c>
      <c r="X183" s="124">
        <f t="shared" si="73"/>
        <v>36.017108</v>
      </c>
      <c r="Y183" s="136" t="s">
        <v>64</v>
      </c>
      <c r="Z183" s="127">
        <f t="shared" si="81"/>
        <v>42415</v>
      </c>
      <c r="AA183" s="6"/>
      <c r="AB183" s="38"/>
      <c r="AC183" s="169">
        <f>[2]Plan1!$A235</f>
        <v>43952</v>
      </c>
      <c r="AD183" s="168" t="str">
        <f>[2]Plan1!$C235</f>
        <v>Dia do Trabalho</v>
      </c>
      <c r="AF183" s="1"/>
      <c r="AG183" s="19">
        <f t="shared" ref="AG183:AG238" si="90">EDATE(AG182,1)</f>
        <v>44211</v>
      </c>
      <c r="AH183" s="19">
        <f t="shared" si="86"/>
        <v>44210</v>
      </c>
      <c r="AI183" s="19">
        <f t="shared" si="87"/>
        <v>44211</v>
      </c>
      <c r="AJ183" s="19">
        <f t="shared" si="88"/>
        <v>44244</v>
      </c>
      <c r="AK183" s="20">
        <f t="shared" si="89"/>
        <v>21</v>
      </c>
      <c r="AM183" s="1"/>
      <c r="AN183" s="1"/>
      <c r="AO183" s="1"/>
      <c r="AP183" s="1"/>
      <c r="AQ183" s="1"/>
      <c r="AR183" s="28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8"/>
      <c r="BH183" s="1"/>
      <c r="BI183" s="1"/>
      <c r="BJ183" s="1"/>
      <c r="BK183" s="1"/>
      <c r="BL183" s="1"/>
      <c r="BM183" s="1"/>
      <c r="BN183" s="1"/>
      <c r="BO183" s="1"/>
      <c r="BP183" s="1"/>
      <c r="BQ183" s="6"/>
      <c r="BS183" s="40"/>
      <c r="BT183" s="23"/>
    </row>
    <row r="184" spans="1:72" x14ac:dyDescent="0.2">
      <c r="A184" s="137">
        <f t="shared" si="74"/>
        <v>42405</v>
      </c>
      <c r="B184" s="124">
        <f t="shared" si="63"/>
        <v>1082.706835</v>
      </c>
      <c r="C184" s="124">
        <f t="shared" si="75"/>
        <v>1000</v>
      </c>
      <c r="D184" s="138">
        <f t="shared" si="76"/>
        <v>4493.17</v>
      </c>
      <c r="E184" s="126">
        <f>IF(K184=1,VLOOKUP(A183,[1]Plan1!$DA$106:$DC$226,3),E183)</f>
        <v>4550.2299999999996</v>
      </c>
      <c r="F184" s="127">
        <f t="shared" si="77"/>
        <v>42385</v>
      </c>
      <c r="G184" s="128">
        <f t="shared" si="64"/>
        <v>1.2699274676898353E-2</v>
      </c>
      <c r="H184" s="127">
        <f t="shared" si="78"/>
        <v>42415</v>
      </c>
      <c r="I184" s="127">
        <f t="shared" si="65"/>
        <v>42415</v>
      </c>
      <c r="J184" s="130">
        <f t="shared" si="79"/>
        <v>19</v>
      </c>
      <c r="K184" s="130">
        <f t="shared" si="66"/>
        <v>15</v>
      </c>
      <c r="L184" s="131">
        <f t="shared" si="67"/>
        <v>1.0100123999999999</v>
      </c>
      <c r="M184" s="132">
        <f t="shared" si="85"/>
        <v>1.00959902</v>
      </c>
      <c r="N184" s="132">
        <f t="shared" si="82"/>
        <v>1.0359824559803077</v>
      </c>
      <c r="O184" s="131">
        <f t="shared" si="84"/>
        <v>1.0463551200000001</v>
      </c>
      <c r="P184" s="124">
        <f t="shared" si="68"/>
        <v>1046.3551199999999</v>
      </c>
      <c r="Q184" s="133">
        <f t="shared" si="69"/>
        <v>0</v>
      </c>
      <c r="R184" s="134">
        <f t="shared" si="70"/>
        <v>0</v>
      </c>
      <c r="S184" s="124">
        <f t="shared" si="71"/>
        <v>0</v>
      </c>
      <c r="T184" s="134">
        <f t="shared" si="80"/>
        <v>7.4999999999999997E-2</v>
      </c>
      <c r="U184" s="133">
        <f t="shared" si="83"/>
        <v>119</v>
      </c>
      <c r="V184" s="133">
        <v>252</v>
      </c>
      <c r="W184" s="132">
        <f t="shared" si="72"/>
        <v>1.0347412789999999</v>
      </c>
      <c r="X184" s="124">
        <f t="shared" si="73"/>
        <v>36.351714999999999</v>
      </c>
      <c r="Y184" s="136" t="s">
        <v>64</v>
      </c>
      <c r="Z184" s="127">
        <f t="shared" si="81"/>
        <v>42415</v>
      </c>
      <c r="AA184" s="6"/>
      <c r="AB184" s="38"/>
      <c r="AC184" s="169">
        <f>[2]Plan1!$A236</f>
        <v>43993</v>
      </c>
      <c r="AD184" s="168" t="str">
        <f>[2]Plan1!$C236</f>
        <v>Corpus Christi</v>
      </c>
      <c r="AF184" s="1"/>
      <c r="AG184" s="19">
        <f t="shared" si="90"/>
        <v>44242</v>
      </c>
      <c r="AH184" s="19">
        <f t="shared" si="86"/>
        <v>44239</v>
      </c>
      <c r="AI184" s="19">
        <f t="shared" si="87"/>
        <v>44244</v>
      </c>
      <c r="AJ184" s="19">
        <f t="shared" si="88"/>
        <v>44270</v>
      </c>
      <c r="AK184" s="20">
        <f t="shared" si="89"/>
        <v>18</v>
      </c>
      <c r="AM184" s="1"/>
      <c r="AN184" s="1"/>
      <c r="AO184" s="1"/>
      <c r="AP184" s="1"/>
      <c r="AQ184" s="1"/>
      <c r="AR184" s="28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8"/>
      <c r="BH184" s="1"/>
      <c r="BI184" s="1"/>
      <c r="BJ184" s="1"/>
      <c r="BK184" s="1"/>
      <c r="BL184" s="1"/>
      <c r="BM184" s="1"/>
      <c r="BN184" s="1"/>
      <c r="BO184" s="1"/>
      <c r="BP184" s="1"/>
      <c r="BQ184" s="6"/>
      <c r="BS184" s="40"/>
      <c r="BT184" s="23"/>
    </row>
    <row r="185" spans="1:72" x14ac:dyDescent="0.2">
      <c r="A185" s="137">
        <f t="shared" si="74"/>
        <v>42406</v>
      </c>
      <c r="B185" s="124">
        <f t="shared" si="63"/>
        <v>1083.737161</v>
      </c>
      <c r="C185" s="124">
        <f t="shared" si="75"/>
        <v>1000</v>
      </c>
      <c r="D185" s="138">
        <f t="shared" si="76"/>
        <v>4493.17</v>
      </c>
      <c r="E185" s="126">
        <f>IF(K185=1,VLOOKUP(A184,[1]Plan1!$DA$106:$DC$226,3),E184)</f>
        <v>4550.2299999999996</v>
      </c>
      <c r="F185" s="127">
        <f t="shared" si="77"/>
        <v>42385</v>
      </c>
      <c r="G185" s="128">
        <f t="shared" si="64"/>
        <v>1.2699274676898353E-2</v>
      </c>
      <c r="H185" s="127">
        <f t="shared" si="78"/>
        <v>42415</v>
      </c>
      <c r="I185" s="127">
        <f t="shared" si="65"/>
        <v>42415</v>
      </c>
      <c r="J185" s="130">
        <f t="shared" si="79"/>
        <v>19</v>
      </c>
      <c r="K185" s="130">
        <f t="shared" si="66"/>
        <v>16</v>
      </c>
      <c r="L185" s="131">
        <f t="shared" si="67"/>
        <v>1.0106834499999999</v>
      </c>
      <c r="M185" s="132">
        <f t="shared" si="85"/>
        <v>1.00959902</v>
      </c>
      <c r="N185" s="132">
        <f t="shared" si="82"/>
        <v>1.0359824559803077</v>
      </c>
      <c r="O185" s="131">
        <f t="shared" si="84"/>
        <v>1.0470503200000001</v>
      </c>
      <c r="P185" s="124">
        <f t="shared" si="68"/>
        <v>1047.0503200000001</v>
      </c>
      <c r="Q185" s="133">
        <f t="shared" si="69"/>
        <v>0</v>
      </c>
      <c r="R185" s="134">
        <f t="shared" si="70"/>
        <v>0</v>
      </c>
      <c r="S185" s="124">
        <f t="shared" si="71"/>
        <v>0</v>
      </c>
      <c r="T185" s="134">
        <f t="shared" si="80"/>
        <v>7.4999999999999997E-2</v>
      </c>
      <c r="U185" s="133">
        <f t="shared" si="83"/>
        <v>120</v>
      </c>
      <c r="V185" s="133">
        <v>252</v>
      </c>
      <c r="W185" s="132">
        <f t="shared" si="72"/>
        <v>1.0350382789999999</v>
      </c>
      <c r="X185" s="124">
        <f t="shared" si="73"/>
        <v>36.686841000000001</v>
      </c>
      <c r="Y185" s="136" t="s">
        <v>64</v>
      </c>
      <c r="Z185" s="127">
        <f t="shared" si="81"/>
        <v>42415</v>
      </c>
      <c r="AA185" s="6"/>
      <c r="AB185" s="38"/>
      <c r="AC185" s="169">
        <f>[2]Plan1!$A237</f>
        <v>44081</v>
      </c>
      <c r="AD185" s="168" t="str">
        <f>[2]Plan1!$C237</f>
        <v>Independência do Brasil</v>
      </c>
      <c r="AF185" s="1"/>
      <c r="AG185" s="19">
        <f t="shared" si="90"/>
        <v>44270</v>
      </c>
      <c r="AH185" s="19">
        <f t="shared" si="86"/>
        <v>44267</v>
      </c>
      <c r="AI185" s="19">
        <f t="shared" si="87"/>
        <v>44270</v>
      </c>
      <c r="AJ185" s="19">
        <f t="shared" si="88"/>
        <v>44301</v>
      </c>
      <c r="AK185" s="20">
        <f t="shared" si="89"/>
        <v>22</v>
      </c>
      <c r="AM185" s="1"/>
      <c r="AN185" s="1"/>
      <c r="AO185" s="1"/>
      <c r="AP185" s="1"/>
      <c r="AQ185" s="1"/>
      <c r="AR185" s="28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8"/>
      <c r="BH185" s="1"/>
      <c r="BI185" s="1"/>
      <c r="BJ185" s="1"/>
      <c r="BK185" s="1"/>
      <c r="BL185" s="1"/>
      <c r="BM185" s="1"/>
      <c r="BN185" s="1"/>
      <c r="BO185" s="1"/>
      <c r="BP185" s="1"/>
      <c r="BQ185" s="6"/>
      <c r="BS185" s="40"/>
      <c r="BT185" s="23"/>
    </row>
    <row r="186" spans="1:72" x14ac:dyDescent="0.2">
      <c r="A186" s="137">
        <f t="shared" si="74"/>
        <v>42407</v>
      </c>
      <c r="B186" s="124">
        <f t="shared" si="63"/>
        <v>1083.737161</v>
      </c>
      <c r="C186" s="124">
        <f t="shared" si="75"/>
        <v>1000</v>
      </c>
      <c r="D186" s="138">
        <f t="shared" si="76"/>
        <v>4493.17</v>
      </c>
      <c r="E186" s="126">
        <f>IF(K186=1,VLOOKUP(A185,[1]Plan1!$DA$106:$DC$226,3),E185)</f>
        <v>4550.2299999999996</v>
      </c>
      <c r="F186" s="127">
        <f t="shared" si="77"/>
        <v>42385</v>
      </c>
      <c r="G186" s="128">
        <f t="shared" si="64"/>
        <v>1.2699274676898353E-2</v>
      </c>
      <c r="H186" s="127">
        <f t="shared" si="78"/>
        <v>42415</v>
      </c>
      <c r="I186" s="127">
        <f t="shared" si="65"/>
        <v>42415</v>
      </c>
      <c r="J186" s="130">
        <f t="shared" si="79"/>
        <v>19</v>
      </c>
      <c r="K186" s="130">
        <f t="shared" si="66"/>
        <v>16</v>
      </c>
      <c r="L186" s="131">
        <f t="shared" si="67"/>
        <v>1.0106834499999999</v>
      </c>
      <c r="M186" s="132">
        <f t="shared" si="85"/>
        <v>1.00959902</v>
      </c>
      <c r="N186" s="132">
        <f t="shared" si="82"/>
        <v>1.0359824559803077</v>
      </c>
      <c r="O186" s="131">
        <f t="shared" si="84"/>
        <v>1.0470503200000001</v>
      </c>
      <c r="P186" s="124">
        <f t="shared" si="68"/>
        <v>1047.0503200000001</v>
      </c>
      <c r="Q186" s="133">
        <f t="shared" si="69"/>
        <v>0</v>
      </c>
      <c r="R186" s="134">
        <f t="shared" si="70"/>
        <v>0</v>
      </c>
      <c r="S186" s="124">
        <f t="shared" si="71"/>
        <v>0</v>
      </c>
      <c r="T186" s="134">
        <f t="shared" si="80"/>
        <v>7.4999999999999997E-2</v>
      </c>
      <c r="U186" s="133">
        <f t="shared" si="83"/>
        <v>120</v>
      </c>
      <c r="V186" s="133">
        <v>252</v>
      </c>
      <c r="W186" s="132">
        <f t="shared" si="72"/>
        <v>1.0350382789999999</v>
      </c>
      <c r="X186" s="124">
        <f t="shared" si="73"/>
        <v>36.686841000000001</v>
      </c>
      <c r="Y186" s="136" t="s">
        <v>64</v>
      </c>
      <c r="Z186" s="127">
        <f t="shared" si="81"/>
        <v>42415</v>
      </c>
      <c r="AA186" s="6"/>
      <c r="AB186" s="38"/>
      <c r="AC186" s="169">
        <f>[2]Plan1!$A238</f>
        <v>44116</v>
      </c>
      <c r="AD186" s="168" t="str">
        <f>[2]Plan1!$C238</f>
        <v>Nossa Sr.a Aparecida - Padroeira do Brasil</v>
      </c>
      <c r="AF186" s="1"/>
      <c r="AG186" s="19">
        <f t="shared" si="90"/>
        <v>44301</v>
      </c>
      <c r="AH186" s="19">
        <f t="shared" si="86"/>
        <v>44300</v>
      </c>
      <c r="AI186" s="19">
        <f t="shared" si="87"/>
        <v>44301</v>
      </c>
      <c r="AJ186" s="19">
        <f t="shared" si="88"/>
        <v>44333</v>
      </c>
      <c r="AK186" s="20">
        <f t="shared" si="89"/>
        <v>21</v>
      </c>
      <c r="AM186" s="1"/>
      <c r="AN186" s="1"/>
      <c r="AO186" s="1"/>
      <c r="AP186" s="1"/>
      <c r="AQ186" s="1"/>
      <c r="AR186" s="28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8"/>
      <c r="BH186" s="1"/>
      <c r="BI186" s="1"/>
      <c r="BJ186" s="1"/>
      <c r="BK186" s="1"/>
      <c r="BL186" s="1"/>
      <c r="BM186" s="1"/>
      <c r="BN186" s="1"/>
      <c r="BO186" s="1"/>
      <c r="BP186" s="1"/>
      <c r="BQ186" s="6"/>
      <c r="BS186" s="40"/>
      <c r="BT186" s="23"/>
    </row>
    <row r="187" spans="1:72" x14ac:dyDescent="0.2">
      <c r="A187" s="137">
        <f t="shared" si="74"/>
        <v>42408</v>
      </c>
      <c r="B187" s="124">
        <f t="shared" si="63"/>
        <v>1083.737161</v>
      </c>
      <c r="C187" s="124">
        <f t="shared" si="75"/>
        <v>1000</v>
      </c>
      <c r="D187" s="138">
        <f t="shared" si="76"/>
        <v>4493.17</v>
      </c>
      <c r="E187" s="126">
        <f>IF(K187=1,VLOOKUP(A186,[1]Plan1!$DA$106:$DC$226,3),E186)</f>
        <v>4550.2299999999996</v>
      </c>
      <c r="F187" s="127">
        <f t="shared" si="77"/>
        <v>42385</v>
      </c>
      <c r="G187" s="128">
        <f t="shared" si="64"/>
        <v>1.2699274676898353E-2</v>
      </c>
      <c r="H187" s="127">
        <f t="shared" si="78"/>
        <v>42415</v>
      </c>
      <c r="I187" s="127">
        <f t="shared" si="65"/>
        <v>42415</v>
      </c>
      <c r="J187" s="130">
        <f t="shared" si="79"/>
        <v>19</v>
      </c>
      <c r="K187" s="130">
        <f t="shared" si="66"/>
        <v>16</v>
      </c>
      <c r="L187" s="131">
        <f t="shared" si="67"/>
        <v>1.0106834499999999</v>
      </c>
      <c r="M187" s="132">
        <f t="shared" si="85"/>
        <v>1.00959902</v>
      </c>
      <c r="N187" s="132">
        <f t="shared" si="82"/>
        <v>1.0359824559803077</v>
      </c>
      <c r="O187" s="131">
        <f t="shared" si="84"/>
        <v>1.0470503200000001</v>
      </c>
      <c r="P187" s="124">
        <f t="shared" si="68"/>
        <v>1047.0503200000001</v>
      </c>
      <c r="Q187" s="133">
        <f t="shared" si="69"/>
        <v>0</v>
      </c>
      <c r="R187" s="134">
        <f t="shared" si="70"/>
        <v>0</v>
      </c>
      <c r="S187" s="124">
        <f t="shared" si="71"/>
        <v>0</v>
      </c>
      <c r="T187" s="134">
        <f t="shared" si="80"/>
        <v>7.4999999999999997E-2</v>
      </c>
      <c r="U187" s="133">
        <f t="shared" si="83"/>
        <v>120</v>
      </c>
      <c r="V187" s="133">
        <v>252</v>
      </c>
      <c r="W187" s="132">
        <f t="shared" si="72"/>
        <v>1.0350382789999999</v>
      </c>
      <c r="X187" s="124">
        <f t="shared" si="73"/>
        <v>36.686841000000001</v>
      </c>
      <c r="Y187" s="136" t="s">
        <v>64</v>
      </c>
      <c r="Z187" s="127">
        <f t="shared" si="81"/>
        <v>42415</v>
      </c>
      <c r="AA187" s="6"/>
      <c r="AB187" s="38"/>
      <c r="AC187" s="169">
        <f>[2]Plan1!$A239</f>
        <v>44137</v>
      </c>
      <c r="AD187" s="168" t="str">
        <f>[2]Plan1!$C239</f>
        <v>Finados</v>
      </c>
      <c r="AF187" s="1"/>
      <c r="AG187" s="19">
        <f t="shared" si="90"/>
        <v>44331</v>
      </c>
      <c r="AH187" s="19">
        <f t="shared" si="86"/>
        <v>44330</v>
      </c>
      <c r="AI187" s="19">
        <f t="shared" si="87"/>
        <v>44333</v>
      </c>
      <c r="AJ187" s="19">
        <f t="shared" si="88"/>
        <v>44362</v>
      </c>
      <c r="AK187" s="20">
        <f t="shared" si="89"/>
        <v>20</v>
      </c>
      <c r="AM187" s="1"/>
      <c r="AN187" s="1"/>
      <c r="AO187" s="1"/>
      <c r="AP187" s="1"/>
      <c r="AQ187" s="1"/>
      <c r="AR187" s="28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8"/>
      <c r="BH187" s="1"/>
      <c r="BI187" s="1"/>
      <c r="BJ187" s="1"/>
      <c r="BK187" s="1"/>
      <c r="BL187" s="1"/>
      <c r="BM187" s="1"/>
      <c r="BN187" s="1"/>
      <c r="BO187" s="1"/>
      <c r="BP187" s="1"/>
      <c r="BQ187" s="6"/>
      <c r="BS187" s="40"/>
      <c r="BT187" s="23"/>
    </row>
    <row r="188" spans="1:72" x14ac:dyDescent="0.2">
      <c r="A188" s="137">
        <f t="shared" si="74"/>
        <v>42409</v>
      </c>
      <c r="B188" s="124">
        <f t="shared" si="63"/>
        <v>1083.737161</v>
      </c>
      <c r="C188" s="124">
        <f t="shared" si="75"/>
        <v>1000</v>
      </c>
      <c r="D188" s="138">
        <f t="shared" si="76"/>
        <v>4493.17</v>
      </c>
      <c r="E188" s="126">
        <f>IF(K188=1,VLOOKUP(A187,[1]Plan1!$DA$106:$DC$226,3),E187)</f>
        <v>4550.2299999999996</v>
      </c>
      <c r="F188" s="127">
        <f t="shared" si="77"/>
        <v>42385</v>
      </c>
      <c r="G188" s="128">
        <f t="shared" si="64"/>
        <v>1.2699274676898353E-2</v>
      </c>
      <c r="H188" s="127">
        <f t="shared" si="78"/>
        <v>42415</v>
      </c>
      <c r="I188" s="127">
        <f t="shared" si="65"/>
        <v>42415</v>
      </c>
      <c r="J188" s="130">
        <f t="shared" si="79"/>
        <v>19</v>
      </c>
      <c r="K188" s="130">
        <f t="shared" si="66"/>
        <v>16</v>
      </c>
      <c r="L188" s="131">
        <f t="shared" si="67"/>
        <v>1.0106834499999999</v>
      </c>
      <c r="M188" s="132">
        <f t="shared" si="85"/>
        <v>1.00959902</v>
      </c>
      <c r="N188" s="132">
        <f t="shared" si="82"/>
        <v>1.0359824559803077</v>
      </c>
      <c r="O188" s="131">
        <f t="shared" si="84"/>
        <v>1.0470503200000001</v>
      </c>
      <c r="P188" s="124">
        <f t="shared" si="68"/>
        <v>1047.0503200000001</v>
      </c>
      <c r="Q188" s="133">
        <f t="shared" si="69"/>
        <v>0</v>
      </c>
      <c r="R188" s="134">
        <f t="shared" si="70"/>
        <v>0</v>
      </c>
      <c r="S188" s="124">
        <f t="shared" si="71"/>
        <v>0</v>
      </c>
      <c r="T188" s="134">
        <f t="shared" si="80"/>
        <v>7.4999999999999997E-2</v>
      </c>
      <c r="U188" s="133">
        <f t="shared" si="83"/>
        <v>120</v>
      </c>
      <c r="V188" s="133">
        <v>252</v>
      </c>
      <c r="W188" s="132">
        <f t="shared" si="72"/>
        <v>1.0350382789999999</v>
      </c>
      <c r="X188" s="124">
        <f t="shared" si="73"/>
        <v>36.686841000000001</v>
      </c>
      <c r="Y188" s="136" t="s">
        <v>64</v>
      </c>
      <c r="Z188" s="127">
        <f t="shared" si="81"/>
        <v>42415</v>
      </c>
      <c r="AA188" s="6"/>
      <c r="AB188" s="38"/>
      <c r="AC188" s="169">
        <f>[2]Plan1!$A240</f>
        <v>44150</v>
      </c>
      <c r="AD188" s="168" t="str">
        <f>[2]Plan1!$C240</f>
        <v>Proclamação da República</v>
      </c>
      <c r="AF188" s="1"/>
      <c r="AG188" s="19">
        <f t="shared" si="90"/>
        <v>44362</v>
      </c>
      <c r="AH188" s="19">
        <f t="shared" si="86"/>
        <v>44361</v>
      </c>
      <c r="AI188" s="19">
        <f t="shared" si="87"/>
        <v>44362</v>
      </c>
      <c r="AJ188" s="19">
        <f t="shared" si="88"/>
        <v>44392</v>
      </c>
      <c r="AK188" s="20">
        <f t="shared" si="89"/>
        <v>22</v>
      </c>
      <c r="AM188" s="1"/>
      <c r="AN188" s="1"/>
      <c r="AO188" s="1"/>
      <c r="AP188" s="1"/>
      <c r="AQ188" s="1"/>
      <c r="AR188" s="28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8"/>
      <c r="BH188" s="1"/>
      <c r="BI188" s="1"/>
      <c r="BJ188" s="1"/>
      <c r="BK188" s="1"/>
      <c r="BL188" s="1"/>
      <c r="BM188" s="1"/>
      <c r="BN188" s="1"/>
      <c r="BO188" s="1"/>
      <c r="BP188" s="1"/>
      <c r="BQ188" s="6"/>
      <c r="BS188" s="40"/>
      <c r="BT188" s="23"/>
    </row>
    <row r="189" spans="1:72" x14ac:dyDescent="0.2">
      <c r="A189" s="137">
        <f t="shared" si="74"/>
        <v>42410</v>
      </c>
      <c r="B189" s="124">
        <f t="shared" si="63"/>
        <v>1083.737161</v>
      </c>
      <c r="C189" s="124">
        <f t="shared" si="75"/>
        <v>1000</v>
      </c>
      <c r="D189" s="138">
        <f t="shared" si="76"/>
        <v>4493.17</v>
      </c>
      <c r="E189" s="126">
        <f>IF(K189=1,VLOOKUP(A188,[1]Plan1!$DA$106:$DC$226,3),E188)</f>
        <v>4550.2299999999996</v>
      </c>
      <c r="F189" s="127">
        <f t="shared" si="77"/>
        <v>42385</v>
      </c>
      <c r="G189" s="128">
        <f t="shared" si="64"/>
        <v>1.2699274676898353E-2</v>
      </c>
      <c r="H189" s="127">
        <f t="shared" si="78"/>
        <v>42415</v>
      </c>
      <c r="I189" s="127">
        <f t="shared" si="65"/>
        <v>42415</v>
      </c>
      <c r="J189" s="130">
        <f t="shared" si="79"/>
        <v>19</v>
      </c>
      <c r="K189" s="130">
        <f t="shared" si="66"/>
        <v>16</v>
      </c>
      <c r="L189" s="131">
        <f t="shared" si="67"/>
        <v>1.0106834499999999</v>
      </c>
      <c r="M189" s="132">
        <f t="shared" si="85"/>
        <v>1.00959902</v>
      </c>
      <c r="N189" s="132">
        <f t="shared" si="82"/>
        <v>1.0359824559803077</v>
      </c>
      <c r="O189" s="131">
        <f t="shared" si="84"/>
        <v>1.0470503200000001</v>
      </c>
      <c r="P189" s="124">
        <f t="shared" si="68"/>
        <v>1047.0503200000001</v>
      </c>
      <c r="Q189" s="133">
        <f t="shared" si="69"/>
        <v>0</v>
      </c>
      <c r="R189" s="134">
        <f t="shared" si="70"/>
        <v>0</v>
      </c>
      <c r="S189" s="124">
        <f t="shared" si="71"/>
        <v>0</v>
      </c>
      <c r="T189" s="134">
        <f t="shared" si="80"/>
        <v>7.4999999999999997E-2</v>
      </c>
      <c r="U189" s="133">
        <f t="shared" si="83"/>
        <v>120</v>
      </c>
      <c r="V189" s="133">
        <v>252</v>
      </c>
      <c r="W189" s="132">
        <f t="shared" si="72"/>
        <v>1.0350382789999999</v>
      </c>
      <c r="X189" s="124">
        <f t="shared" si="73"/>
        <v>36.686841000000001</v>
      </c>
      <c r="Y189" s="136" t="s">
        <v>64</v>
      </c>
      <c r="Z189" s="127">
        <f t="shared" si="81"/>
        <v>42415</v>
      </c>
      <c r="AA189" s="6"/>
      <c r="AB189" s="38"/>
      <c r="AC189" s="169">
        <f>[2]Plan1!$A241</f>
        <v>44190</v>
      </c>
      <c r="AD189" s="168" t="str">
        <f>[2]Plan1!$C241</f>
        <v>Natal</v>
      </c>
      <c r="AF189" s="1"/>
      <c r="AG189" s="19">
        <f t="shared" si="90"/>
        <v>44392</v>
      </c>
      <c r="AH189" s="19">
        <f t="shared" si="86"/>
        <v>44391</v>
      </c>
      <c r="AI189" s="19">
        <f t="shared" si="87"/>
        <v>44392</v>
      </c>
      <c r="AJ189" s="19">
        <f t="shared" si="88"/>
        <v>44424</v>
      </c>
      <c r="AK189" s="20">
        <f t="shared" si="89"/>
        <v>22</v>
      </c>
      <c r="AM189" s="1"/>
      <c r="AN189" s="1"/>
      <c r="AO189" s="1"/>
      <c r="AP189" s="1"/>
      <c r="AQ189" s="1"/>
      <c r="AR189" s="28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8"/>
      <c r="BH189" s="1"/>
      <c r="BI189" s="1"/>
      <c r="BJ189" s="1"/>
      <c r="BK189" s="1"/>
      <c r="BL189" s="1"/>
      <c r="BM189" s="1"/>
      <c r="BN189" s="1"/>
      <c r="BO189" s="1"/>
      <c r="BP189" s="1"/>
      <c r="BQ189" s="6"/>
      <c r="BS189" s="40"/>
      <c r="BT189" s="23"/>
    </row>
    <row r="190" spans="1:72" x14ac:dyDescent="0.2">
      <c r="A190" s="137">
        <f t="shared" si="74"/>
        <v>42411</v>
      </c>
      <c r="B190" s="124">
        <f t="shared" si="63"/>
        <v>1084.7684549999999</v>
      </c>
      <c r="C190" s="124">
        <f t="shared" si="75"/>
        <v>1000</v>
      </c>
      <c r="D190" s="138">
        <f t="shared" si="76"/>
        <v>4493.17</v>
      </c>
      <c r="E190" s="126">
        <f>IF(K190=1,VLOOKUP(A189,[1]Plan1!$DA$106:$DC$226,3),E189)</f>
        <v>4550.2299999999996</v>
      </c>
      <c r="F190" s="127">
        <f t="shared" si="77"/>
        <v>42385</v>
      </c>
      <c r="G190" s="128">
        <f t="shared" si="64"/>
        <v>1.2699274676898353E-2</v>
      </c>
      <c r="H190" s="127">
        <f t="shared" si="78"/>
        <v>42415</v>
      </c>
      <c r="I190" s="127">
        <f t="shared" si="65"/>
        <v>42415</v>
      </c>
      <c r="J190" s="130">
        <f t="shared" si="79"/>
        <v>19</v>
      </c>
      <c r="K190" s="130">
        <f t="shared" si="66"/>
        <v>17</v>
      </c>
      <c r="L190" s="131">
        <f t="shared" si="67"/>
        <v>1.0113549399999999</v>
      </c>
      <c r="M190" s="132">
        <f t="shared" si="85"/>
        <v>1.00959902</v>
      </c>
      <c r="N190" s="132">
        <f t="shared" si="82"/>
        <v>1.0359824559803077</v>
      </c>
      <c r="O190" s="131">
        <f t="shared" si="84"/>
        <v>1.04774597</v>
      </c>
      <c r="P190" s="124">
        <f t="shared" si="68"/>
        <v>1047.7459699999999</v>
      </c>
      <c r="Q190" s="133">
        <f t="shared" si="69"/>
        <v>0</v>
      </c>
      <c r="R190" s="134">
        <f t="shared" si="70"/>
        <v>0</v>
      </c>
      <c r="S190" s="124">
        <f t="shared" si="71"/>
        <v>0</v>
      </c>
      <c r="T190" s="134">
        <f t="shared" si="80"/>
        <v>7.4999999999999997E-2</v>
      </c>
      <c r="U190" s="133">
        <f t="shared" si="83"/>
        <v>121</v>
      </c>
      <c r="V190" s="133">
        <v>252</v>
      </c>
      <c r="W190" s="132">
        <f t="shared" si="72"/>
        <v>1.035335364</v>
      </c>
      <c r="X190" s="124">
        <f t="shared" si="73"/>
        <v>37.022485000000003</v>
      </c>
      <c r="Y190" s="136" t="s">
        <v>64</v>
      </c>
      <c r="Z190" s="127">
        <f t="shared" si="81"/>
        <v>42415</v>
      </c>
      <c r="AA190" s="6"/>
      <c r="AB190" s="38"/>
      <c r="AC190" s="169">
        <f>[2]Plan1!$A242</f>
        <v>44197</v>
      </c>
      <c r="AD190" s="168" t="str">
        <f>[2]Plan1!$C242</f>
        <v>Confraternização Universal</v>
      </c>
      <c r="AF190" s="1"/>
      <c r="AG190" s="19">
        <f t="shared" si="90"/>
        <v>44423</v>
      </c>
      <c r="AH190" s="19">
        <f t="shared" si="86"/>
        <v>44421</v>
      </c>
      <c r="AI190" s="19">
        <f t="shared" si="87"/>
        <v>44424</v>
      </c>
      <c r="AJ190" s="19">
        <f t="shared" si="88"/>
        <v>44454</v>
      </c>
      <c r="AK190" s="20">
        <f t="shared" si="89"/>
        <v>21</v>
      </c>
      <c r="AM190" s="1"/>
      <c r="AN190" s="1"/>
      <c r="AO190" s="1"/>
      <c r="AP190" s="1"/>
      <c r="AQ190" s="1"/>
      <c r="AR190" s="28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8"/>
      <c r="BH190" s="1"/>
      <c r="BI190" s="1"/>
      <c r="BJ190" s="1"/>
      <c r="BK190" s="1"/>
      <c r="BL190" s="1"/>
      <c r="BM190" s="1"/>
      <c r="BN190" s="1"/>
      <c r="BO190" s="1"/>
      <c r="BP190" s="1"/>
      <c r="BQ190" s="6"/>
      <c r="BS190" s="40"/>
      <c r="BT190" s="23"/>
    </row>
    <row r="191" spans="1:72" x14ac:dyDescent="0.2">
      <c r="A191" s="137">
        <f t="shared" si="74"/>
        <v>42412</v>
      </c>
      <c r="B191" s="124">
        <f t="shared" si="63"/>
        <v>1085.8007379999999</v>
      </c>
      <c r="C191" s="124">
        <f t="shared" si="75"/>
        <v>1000</v>
      </c>
      <c r="D191" s="138">
        <f t="shared" si="76"/>
        <v>4493.17</v>
      </c>
      <c r="E191" s="126">
        <f>IF(K191=1,VLOOKUP(A190,[1]Plan1!$DA$106:$DC$226,3),E190)</f>
        <v>4550.2299999999996</v>
      </c>
      <c r="F191" s="127">
        <f t="shared" si="77"/>
        <v>42385</v>
      </c>
      <c r="G191" s="128">
        <f t="shared" si="64"/>
        <v>1.2699274676898353E-2</v>
      </c>
      <c r="H191" s="127">
        <f t="shared" si="78"/>
        <v>42415</v>
      </c>
      <c r="I191" s="127">
        <f t="shared" si="65"/>
        <v>42415</v>
      </c>
      <c r="J191" s="130">
        <f t="shared" si="79"/>
        <v>19</v>
      </c>
      <c r="K191" s="130">
        <f t="shared" si="66"/>
        <v>18</v>
      </c>
      <c r="L191" s="131">
        <f t="shared" si="67"/>
        <v>1.0120268800000001</v>
      </c>
      <c r="M191" s="132">
        <f t="shared" si="85"/>
        <v>1.00959902</v>
      </c>
      <c r="N191" s="132">
        <f t="shared" si="82"/>
        <v>1.0359824559803077</v>
      </c>
      <c r="O191" s="131">
        <f t="shared" si="84"/>
        <v>1.04844209</v>
      </c>
      <c r="P191" s="124">
        <f t="shared" si="68"/>
        <v>1048.44209</v>
      </c>
      <c r="Q191" s="133">
        <f t="shared" si="69"/>
        <v>0</v>
      </c>
      <c r="R191" s="134">
        <f t="shared" si="70"/>
        <v>0</v>
      </c>
      <c r="S191" s="124">
        <f t="shared" si="71"/>
        <v>0</v>
      </c>
      <c r="T191" s="134">
        <f t="shared" si="80"/>
        <v>7.4999999999999997E-2</v>
      </c>
      <c r="U191" s="133">
        <f t="shared" si="83"/>
        <v>122</v>
      </c>
      <c r="V191" s="133">
        <v>252</v>
      </c>
      <c r="W191" s="132">
        <f t="shared" si="72"/>
        <v>1.0356325340000001</v>
      </c>
      <c r="X191" s="124">
        <f t="shared" si="73"/>
        <v>37.358648000000002</v>
      </c>
      <c r="Y191" s="136" t="s">
        <v>64</v>
      </c>
      <c r="Z191" s="127">
        <f t="shared" si="81"/>
        <v>42415</v>
      </c>
      <c r="AA191" s="6"/>
      <c r="AB191" s="38"/>
      <c r="AC191" s="169">
        <f>[2]Plan1!$A243</f>
        <v>44242</v>
      </c>
      <c r="AD191" s="168" t="str">
        <f>[2]Plan1!$C243</f>
        <v>Carnaval</v>
      </c>
      <c r="AF191" s="1"/>
      <c r="AG191" s="19">
        <f t="shared" si="90"/>
        <v>44454</v>
      </c>
      <c r="AH191" s="19">
        <f t="shared" si="86"/>
        <v>44453</v>
      </c>
      <c r="AI191" s="19">
        <f t="shared" si="87"/>
        <v>44454</v>
      </c>
      <c r="AJ191" s="19">
        <f t="shared" si="88"/>
        <v>44484</v>
      </c>
      <c r="AK191" s="20">
        <f t="shared" si="89"/>
        <v>21</v>
      </c>
      <c r="AM191" s="1"/>
      <c r="AN191" s="1"/>
      <c r="AO191" s="1"/>
      <c r="AP191" s="1"/>
      <c r="AQ191" s="1"/>
      <c r="AR191" s="28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8"/>
      <c r="BH191" s="1"/>
      <c r="BI191" s="1"/>
      <c r="BJ191" s="1"/>
      <c r="BK191" s="1"/>
      <c r="BL191" s="1"/>
      <c r="BM191" s="1"/>
      <c r="BN191" s="1"/>
      <c r="BO191" s="1"/>
      <c r="BP191" s="1"/>
      <c r="BQ191" s="6"/>
      <c r="BS191" s="40"/>
      <c r="BT191" s="23"/>
    </row>
    <row r="192" spans="1:72" x14ac:dyDescent="0.2">
      <c r="A192" s="137">
        <f t="shared" si="74"/>
        <v>42413</v>
      </c>
      <c r="B192" s="124">
        <f t="shared" si="63"/>
        <v>1086.8340009999999</v>
      </c>
      <c r="C192" s="124">
        <f t="shared" si="75"/>
        <v>1000</v>
      </c>
      <c r="D192" s="138">
        <f t="shared" si="76"/>
        <v>4493.17</v>
      </c>
      <c r="E192" s="126">
        <f>IF(K192=1,VLOOKUP(A191,[1]Plan1!$DA$106:$DC$226,3),E191)</f>
        <v>4550.2299999999996</v>
      </c>
      <c r="F192" s="127">
        <f t="shared" si="77"/>
        <v>42385</v>
      </c>
      <c r="G192" s="128">
        <f t="shared" si="64"/>
        <v>1.2699274676898353E-2</v>
      </c>
      <c r="H192" s="127">
        <f t="shared" si="78"/>
        <v>42415</v>
      </c>
      <c r="I192" s="127">
        <f t="shared" si="65"/>
        <v>42415</v>
      </c>
      <c r="J192" s="130">
        <f t="shared" si="79"/>
        <v>19</v>
      </c>
      <c r="K192" s="130">
        <f t="shared" si="66"/>
        <v>19</v>
      </c>
      <c r="L192" s="131">
        <f t="shared" si="67"/>
        <v>1.0126992699999999</v>
      </c>
      <c r="M192" s="132">
        <f t="shared" si="85"/>
        <v>1.00959902</v>
      </c>
      <c r="N192" s="132">
        <f t="shared" si="82"/>
        <v>1.0359824559803077</v>
      </c>
      <c r="O192" s="131">
        <f t="shared" si="84"/>
        <v>1.0491386700000001</v>
      </c>
      <c r="P192" s="124">
        <f t="shared" si="68"/>
        <v>1049.13867</v>
      </c>
      <c r="Q192" s="133">
        <f t="shared" si="69"/>
        <v>0</v>
      </c>
      <c r="R192" s="134">
        <f t="shared" si="70"/>
        <v>0</v>
      </c>
      <c r="S192" s="124">
        <f t="shared" si="71"/>
        <v>0</v>
      </c>
      <c r="T192" s="134">
        <f t="shared" si="80"/>
        <v>7.4999999999999997E-2</v>
      </c>
      <c r="U192" s="133">
        <f t="shared" si="83"/>
        <v>123</v>
      </c>
      <c r="V192" s="133">
        <v>252</v>
      </c>
      <c r="W192" s="132">
        <f t="shared" si="72"/>
        <v>1.0359297890000001</v>
      </c>
      <c r="X192" s="124">
        <f t="shared" si="73"/>
        <v>37.695331000000003</v>
      </c>
      <c r="Y192" s="136" t="s">
        <v>64</v>
      </c>
      <c r="Z192" s="127">
        <f t="shared" si="81"/>
        <v>42415</v>
      </c>
      <c r="AA192" s="6"/>
      <c r="AB192" s="38"/>
      <c r="AC192" s="169">
        <f>[2]Plan1!$A244</f>
        <v>44243</v>
      </c>
      <c r="AD192" s="168" t="str">
        <f>[2]Plan1!$C244</f>
        <v>Carnaval</v>
      </c>
      <c r="AF192" s="1"/>
      <c r="AG192" s="19">
        <f t="shared" si="90"/>
        <v>44484</v>
      </c>
      <c r="AH192" s="19">
        <f t="shared" si="86"/>
        <v>44483</v>
      </c>
      <c r="AI192" s="19">
        <f t="shared" si="87"/>
        <v>44484</v>
      </c>
      <c r="AJ192" s="19">
        <f t="shared" si="88"/>
        <v>44516</v>
      </c>
      <c r="AK192" s="20">
        <f t="shared" si="89"/>
        <v>20</v>
      </c>
      <c r="AM192" s="1"/>
      <c r="AN192" s="1"/>
      <c r="AO192" s="1"/>
      <c r="AP192" s="1"/>
      <c r="AQ192" s="1"/>
      <c r="AR192" s="28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8"/>
      <c r="BH192" s="1"/>
      <c r="BI192" s="1"/>
      <c r="BJ192" s="1"/>
      <c r="BK192" s="1"/>
      <c r="BL192" s="1"/>
      <c r="BM192" s="1"/>
      <c r="BN192" s="1"/>
      <c r="BO192" s="1"/>
      <c r="BP192" s="1"/>
      <c r="BQ192" s="6"/>
      <c r="BS192" s="40"/>
      <c r="BT192" s="23"/>
    </row>
    <row r="193" spans="1:72" x14ac:dyDescent="0.2">
      <c r="A193" s="137">
        <f t="shared" si="74"/>
        <v>42414</v>
      </c>
      <c r="B193" s="124">
        <f t="shared" si="63"/>
        <v>1086.8340009999999</v>
      </c>
      <c r="C193" s="124">
        <f t="shared" si="75"/>
        <v>1000</v>
      </c>
      <c r="D193" s="138">
        <f t="shared" si="76"/>
        <v>4493.17</v>
      </c>
      <c r="E193" s="126">
        <f>IF(K193=1,VLOOKUP(A192,[1]Plan1!$DA$106:$DC$226,3),E192)</f>
        <v>4550.2299999999996</v>
      </c>
      <c r="F193" s="127">
        <f t="shared" si="77"/>
        <v>42385</v>
      </c>
      <c r="G193" s="128">
        <f t="shared" si="64"/>
        <v>1.2699274676898353E-2</v>
      </c>
      <c r="H193" s="127">
        <f t="shared" si="78"/>
        <v>42415</v>
      </c>
      <c r="I193" s="127">
        <f t="shared" si="65"/>
        <v>42415</v>
      </c>
      <c r="J193" s="130">
        <f t="shared" si="79"/>
        <v>19</v>
      </c>
      <c r="K193" s="130">
        <f t="shared" si="66"/>
        <v>19</v>
      </c>
      <c r="L193" s="131">
        <f t="shared" si="67"/>
        <v>1.0126992699999999</v>
      </c>
      <c r="M193" s="132">
        <f t="shared" si="85"/>
        <v>1.00959902</v>
      </c>
      <c r="N193" s="132">
        <f t="shared" si="82"/>
        <v>1.0359824559803077</v>
      </c>
      <c r="O193" s="131">
        <f t="shared" si="84"/>
        <v>1.0491386700000001</v>
      </c>
      <c r="P193" s="124">
        <f t="shared" si="68"/>
        <v>1049.13867</v>
      </c>
      <c r="Q193" s="133">
        <f t="shared" si="69"/>
        <v>0</v>
      </c>
      <c r="R193" s="134">
        <f t="shared" si="70"/>
        <v>0</v>
      </c>
      <c r="S193" s="124">
        <f t="shared" si="71"/>
        <v>0</v>
      </c>
      <c r="T193" s="134">
        <f t="shared" si="80"/>
        <v>7.4999999999999997E-2</v>
      </c>
      <c r="U193" s="133">
        <f t="shared" si="83"/>
        <v>123</v>
      </c>
      <c r="V193" s="133">
        <v>252</v>
      </c>
      <c r="W193" s="132">
        <f t="shared" si="72"/>
        <v>1.0359297890000001</v>
      </c>
      <c r="X193" s="124">
        <f t="shared" si="73"/>
        <v>37.695331000000003</v>
      </c>
      <c r="Y193" s="136" t="s">
        <v>64</v>
      </c>
      <c r="Z193" s="127">
        <f t="shared" si="81"/>
        <v>42415</v>
      </c>
      <c r="AA193" s="6"/>
      <c r="AB193" s="38"/>
      <c r="AC193" s="169">
        <f>[2]Plan1!$A245</f>
        <v>44288</v>
      </c>
      <c r="AD193" s="168" t="str">
        <f>[2]Plan1!$C245</f>
        <v>Paixão de Cristo</v>
      </c>
      <c r="AF193" s="1"/>
      <c r="AG193" s="19">
        <f t="shared" si="90"/>
        <v>44515</v>
      </c>
      <c r="AH193" s="19">
        <f t="shared" si="86"/>
        <v>44512</v>
      </c>
      <c r="AI193" s="19">
        <f t="shared" si="87"/>
        <v>44516</v>
      </c>
      <c r="AJ193" s="19">
        <f t="shared" si="88"/>
        <v>44545</v>
      </c>
      <c r="AK193" s="20">
        <f t="shared" si="89"/>
        <v>21</v>
      </c>
      <c r="AM193" s="1"/>
      <c r="AN193" s="1"/>
      <c r="AO193" s="1"/>
      <c r="AP193" s="1"/>
      <c r="AQ193" s="1"/>
      <c r="AR193" s="28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8"/>
      <c r="BH193" s="1"/>
      <c r="BI193" s="1"/>
      <c r="BJ193" s="1"/>
      <c r="BK193" s="1"/>
      <c r="BL193" s="1"/>
      <c r="BM193" s="1"/>
      <c r="BN193" s="1"/>
      <c r="BO193" s="1"/>
      <c r="BP193" s="1"/>
      <c r="BQ193" s="6"/>
      <c r="BS193" s="40"/>
      <c r="BT193" s="23"/>
    </row>
    <row r="194" spans="1:72" x14ac:dyDescent="0.2">
      <c r="A194" s="137">
        <f t="shared" si="74"/>
        <v>42415</v>
      </c>
      <c r="B194" s="124">
        <f t="shared" si="63"/>
        <v>1086.8340009999999</v>
      </c>
      <c r="C194" s="124">
        <f t="shared" si="75"/>
        <v>1000</v>
      </c>
      <c r="D194" s="138">
        <f t="shared" si="76"/>
        <v>4493.17</v>
      </c>
      <c r="E194" s="126">
        <f>IF(K194=1,VLOOKUP(A193,[1]Plan1!$DA$106:$DC$226,3),E193)</f>
        <v>4550.2299999999996</v>
      </c>
      <c r="F194" s="127">
        <f t="shared" si="77"/>
        <v>42385</v>
      </c>
      <c r="G194" s="128">
        <f t="shared" si="64"/>
        <v>1.2699274676898353E-2</v>
      </c>
      <c r="H194" s="127">
        <f t="shared" si="78"/>
        <v>42444</v>
      </c>
      <c r="I194" s="127">
        <f t="shared" si="65"/>
        <v>42415</v>
      </c>
      <c r="J194" s="130">
        <f t="shared" si="79"/>
        <v>19</v>
      </c>
      <c r="K194" s="130">
        <f t="shared" si="66"/>
        <v>19</v>
      </c>
      <c r="L194" s="131">
        <f t="shared" si="67"/>
        <v>1.0126992699999999</v>
      </c>
      <c r="M194" s="132">
        <f t="shared" si="85"/>
        <v>1.00959902</v>
      </c>
      <c r="N194" s="132">
        <f t="shared" si="82"/>
        <v>1.0359824559803077</v>
      </c>
      <c r="O194" s="131">
        <f t="shared" si="84"/>
        <v>1.0491386700000001</v>
      </c>
      <c r="P194" s="124">
        <f t="shared" si="68"/>
        <v>1049.13867</v>
      </c>
      <c r="Q194" s="133">
        <f t="shared" si="69"/>
        <v>1</v>
      </c>
      <c r="R194" s="134">
        <f t="shared" si="70"/>
        <v>0</v>
      </c>
      <c r="S194" s="124">
        <f t="shared" si="71"/>
        <v>0</v>
      </c>
      <c r="T194" s="134">
        <f t="shared" si="80"/>
        <v>7.4999999999999997E-2</v>
      </c>
      <c r="U194" s="133">
        <f t="shared" si="83"/>
        <v>123</v>
      </c>
      <c r="V194" s="133">
        <v>252</v>
      </c>
      <c r="W194" s="132">
        <f t="shared" si="72"/>
        <v>1.0359297890000001</v>
      </c>
      <c r="X194" s="124">
        <f t="shared" si="73"/>
        <v>37.695331000000003</v>
      </c>
      <c r="Y194" s="136" t="s">
        <v>64</v>
      </c>
      <c r="Z194" s="127">
        <f t="shared" si="81"/>
        <v>42415</v>
      </c>
      <c r="AA194" s="32"/>
      <c r="AB194" s="38"/>
      <c r="AC194" s="169">
        <f>[2]Plan1!$A246</f>
        <v>44307</v>
      </c>
      <c r="AD194" s="168" t="str">
        <f>[2]Plan1!$C246</f>
        <v>Tiradentes</v>
      </c>
      <c r="AF194" s="1"/>
      <c r="AG194" s="19">
        <f t="shared" si="90"/>
        <v>44545</v>
      </c>
      <c r="AH194" s="19">
        <f t="shared" si="86"/>
        <v>44544</v>
      </c>
      <c r="AI194" s="19">
        <f t="shared" si="87"/>
        <v>44545</v>
      </c>
      <c r="AJ194" s="19">
        <f t="shared" si="88"/>
        <v>44578</v>
      </c>
      <c r="AK194" s="20">
        <f t="shared" si="89"/>
        <v>23</v>
      </c>
      <c r="AM194" s="8"/>
      <c r="AN194" s="8"/>
      <c r="AO194" s="8"/>
      <c r="AP194" s="1"/>
      <c r="AQ194" s="1"/>
      <c r="AR194" s="28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8"/>
      <c r="BH194" s="1"/>
      <c r="BI194" s="1"/>
      <c r="BJ194" s="1"/>
      <c r="BK194" s="1"/>
      <c r="BL194" s="1"/>
      <c r="BM194" s="1"/>
      <c r="BN194" s="1"/>
      <c r="BO194" s="1"/>
      <c r="BP194" s="1"/>
      <c r="BQ194" s="32"/>
      <c r="BS194" s="40"/>
      <c r="BT194" s="23"/>
    </row>
    <row r="195" spans="1:72" x14ac:dyDescent="0.2">
      <c r="A195" s="137">
        <f t="shared" si="74"/>
        <v>42416</v>
      </c>
      <c r="B195" s="124">
        <f t="shared" si="63"/>
        <v>1049.88762</v>
      </c>
      <c r="C195" s="124">
        <f t="shared" si="75"/>
        <v>1000</v>
      </c>
      <c r="D195" s="138">
        <f t="shared" si="76"/>
        <v>4550.2299999999996</v>
      </c>
      <c r="E195" s="126">
        <f>IF(K195=1,VLOOKUP(A194,[1]Plan1!$DA$106:$DC$226,3),E194)</f>
        <v>4591.18</v>
      </c>
      <c r="F195" s="127">
        <f t="shared" si="77"/>
        <v>42416</v>
      </c>
      <c r="G195" s="128">
        <f t="shared" si="64"/>
        <v>8.9995450779412067E-3</v>
      </c>
      <c r="H195" s="127">
        <f t="shared" si="78"/>
        <v>42444</v>
      </c>
      <c r="I195" s="127">
        <f t="shared" si="65"/>
        <v>42444</v>
      </c>
      <c r="J195" s="130">
        <f t="shared" si="79"/>
        <v>21</v>
      </c>
      <c r="K195" s="130">
        <f t="shared" si="66"/>
        <v>1</v>
      </c>
      <c r="L195" s="131">
        <f t="shared" si="67"/>
        <v>1.0004267200000001</v>
      </c>
      <c r="M195" s="132">
        <f t="shared" si="85"/>
        <v>1.0126992699999999</v>
      </c>
      <c r="N195" s="132">
        <f t="shared" si="82"/>
        <v>1.0491386769040647</v>
      </c>
      <c r="O195" s="131">
        <f t="shared" si="84"/>
        <v>1.0495863599999999</v>
      </c>
      <c r="P195" s="124">
        <f t="shared" si="68"/>
        <v>1049.58636</v>
      </c>
      <c r="Q195" s="133">
        <f t="shared" si="69"/>
        <v>0</v>
      </c>
      <c r="R195" s="134">
        <f t="shared" si="70"/>
        <v>0</v>
      </c>
      <c r="S195" s="124">
        <f t="shared" si="71"/>
        <v>0</v>
      </c>
      <c r="T195" s="134">
        <f t="shared" si="80"/>
        <v>7.4999999999999997E-2</v>
      </c>
      <c r="U195" s="133">
        <f t="shared" si="83"/>
        <v>1</v>
      </c>
      <c r="V195" s="133">
        <v>252</v>
      </c>
      <c r="W195" s="132">
        <f t="shared" si="72"/>
        <v>1.000287028</v>
      </c>
      <c r="X195" s="124">
        <f t="shared" si="73"/>
        <v>0.30125999999999997</v>
      </c>
      <c r="Y195" s="136" t="s">
        <v>64</v>
      </c>
      <c r="Z195" s="127">
        <f t="shared" si="81"/>
        <v>42597</v>
      </c>
      <c r="AA195" s="6"/>
      <c r="AB195" s="38"/>
      <c r="AC195" s="169">
        <f>[2]Plan1!$A247</f>
        <v>44317</v>
      </c>
      <c r="AD195" s="168" t="str">
        <f>[2]Plan1!$C247</f>
        <v>Dia do Trabalho</v>
      </c>
      <c r="AF195" s="1"/>
      <c r="AG195" s="19">
        <f t="shared" si="90"/>
        <v>44576</v>
      </c>
      <c r="AH195" s="19">
        <f t="shared" si="86"/>
        <v>44575</v>
      </c>
      <c r="AI195" s="19">
        <f t="shared" si="87"/>
        <v>44578</v>
      </c>
      <c r="AJ195" s="19">
        <f t="shared" si="88"/>
        <v>44607</v>
      </c>
      <c r="AK195" s="20">
        <f t="shared" si="89"/>
        <v>21</v>
      </c>
      <c r="AM195" s="1"/>
      <c r="AN195" s="1"/>
      <c r="AO195" s="1"/>
      <c r="AP195" s="1"/>
      <c r="AQ195" s="1"/>
      <c r="AR195" s="28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8"/>
      <c r="BH195" s="1"/>
      <c r="BI195" s="1"/>
      <c r="BJ195" s="1"/>
      <c r="BK195" s="1"/>
      <c r="BL195" s="1"/>
      <c r="BM195" s="1"/>
      <c r="BN195" s="1"/>
      <c r="BO195" s="1"/>
      <c r="BP195" s="1"/>
      <c r="BQ195" s="6"/>
      <c r="BS195" s="40"/>
      <c r="BT195" s="23"/>
    </row>
    <row r="196" spans="1:72" x14ac:dyDescent="0.2">
      <c r="A196" s="137">
        <f t="shared" si="74"/>
        <v>42417</v>
      </c>
      <c r="B196" s="124">
        <f t="shared" si="63"/>
        <v>1050.6371039999999</v>
      </c>
      <c r="C196" s="124">
        <f t="shared" si="75"/>
        <v>1000</v>
      </c>
      <c r="D196" s="138">
        <f t="shared" si="76"/>
        <v>4550.2299999999996</v>
      </c>
      <c r="E196" s="126">
        <f>IF(K196=1,VLOOKUP(A195,[1]Plan1!$DA$106:$DC$226,3),E195)</f>
        <v>4591.18</v>
      </c>
      <c r="F196" s="127">
        <f t="shared" si="77"/>
        <v>42416</v>
      </c>
      <c r="G196" s="128">
        <f t="shared" si="64"/>
        <v>8.9995450779412067E-3</v>
      </c>
      <c r="H196" s="127">
        <f t="shared" si="78"/>
        <v>42444</v>
      </c>
      <c r="I196" s="127">
        <f t="shared" si="65"/>
        <v>42444</v>
      </c>
      <c r="J196" s="130">
        <f t="shared" si="79"/>
        <v>21</v>
      </c>
      <c r="K196" s="130">
        <f t="shared" si="66"/>
        <v>2</v>
      </c>
      <c r="L196" s="131">
        <f t="shared" si="67"/>
        <v>1.00085362</v>
      </c>
      <c r="M196" s="132">
        <f t="shared" si="85"/>
        <v>1.0126992699999999</v>
      </c>
      <c r="N196" s="132">
        <f t="shared" si="82"/>
        <v>1.0491386769040647</v>
      </c>
      <c r="O196" s="131">
        <f t="shared" si="84"/>
        <v>1.05003424</v>
      </c>
      <c r="P196" s="124">
        <f t="shared" si="68"/>
        <v>1050.03424</v>
      </c>
      <c r="Q196" s="133">
        <f t="shared" si="69"/>
        <v>0</v>
      </c>
      <c r="R196" s="134">
        <f t="shared" si="70"/>
        <v>0</v>
      </c>
      <c r="S196" s="124">
        <f t="shared" si="71"/>
        <v>0</v>
      </c>
      <c r="T196" s="134">
        <f t="shared" si="80"/>
        <v>7.4999999999999997E-2</v>
      </c>
      <c r="U196" s="133">
        <f t="shared" si="83"/>
        <v>2</v>
      </c>
      <c r="V196" s="133">
        <v>252</v>
      </c>
      <c r="W196" s="132">
        <f t="shared" si="72"/>
        <v>1.0005741379999999</v>
      </c>
      <c r="X196" s="124">
        <f t="shared" si="73"/>
        <v>0.60286399999999996</v>
      </c>
      <c r="Y196" s="136" t="s">
        <v>64</v>
      </c>
      <c r="Z196" s="127">
        <f t="shared" si="81"/>
        <v>42597</v>
      </c>
      <c r="AA196" s="6"/>
      <c r="AB196" s="38"/>
      <c r="AC196" s="169">
        <f>[2]Plan1!$A248</f>
        <v>44350</v>
      </c>
      <c r="AD196" s="168" t="str">
        <f>[2]Plan1!$C248</f>
        <v>Corpus Christi</v>
      </c>
      <c r="AF196" s="1"/>
      <c r="AG196" s="19">
        <f t="shared" si="90"/>
        <v>44607</v>
      </c>
      <c r="AH196" s="19">
        <f t="shared" si="86"/>
        <v>44606</v>
      </c>
      <c r="AI196" s="19">
        <f t="shared" si="87"/>
        <v>44607</v>
      </c>
      <c r="AJ196" s="19">
        <f t="shared" si="88"/>
        <v>44635</v>
      </c>
      <c r="AK196" s="20">
        <f t="shared" si="89"/>
        <v>18</v>
      </c>
      <c r="AM196" s="1"/>
      <c r="AN196" s="1"/>
      <c r="AO196" s="1"/>
      <c r="AP196" s="1"/>
      <c r="AQ196" s="1"/>
      <c r="AR196" s="28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8"/>
      <c r="BH196" s="1"/>
      <c r="BI196" s="1"/>
      <c r="BJ196" s="1"/>
      <c r="BK196" s="1"/>
      <c r="BL196" s="1"/>
      <c r="BM196" s="1"/>
      <c r="BN196" s="1"/>
      <c r="BO196" s="1"/>
      <c r="BP196" s="1"/>
      <c r="BQ196" s="6"/>
      <c r="BS196" s="40"/>
      <c r="BT196" s="23"/>
    </row>
    <row r="197" spans="1:72" x14ac:dyDescent="0.2">
      <c r="A197" s="137">
        <f t="shared" si="74"/>
        <v>42418</v>
      </c>
      <c r="B197" s="124">
        <f t="shared" si="63"/>
        <v>1051.3871220000001</v>
      </c>
      <c r="C197" s="124">
        <f t="shared" si="75"/>
        <v>1000</v>
      </c>
      <c r="D197" s="138">
        <f t="shared" si="76"/>
        <v>4550.2299999999996</v>
      </c>
      <c r="E197" s="126">
        <f>IF(K197=1,VLOOKUP(A196,[1]Plan1!$DA$106:$DC$226,3),E196)</f>
        <v>4591.18</v>
      </c>
      <c r="F197" s="127">
        <f t="shared" si="77"/>
        <v>42416</v>
      </c>
      <c r="G197" s="128">
        <f t="shared" si="64"/>
        <v>8.9995450779412067E-3</v>
      </c>
      <c r="H197" s="127">
        <f t="shared" si="78"/>
        <v>42444</v>
      </c>
      <c r="I197" s="127">
        <f t="shared" si="65"/>
        <v>42444</v>
      </c>
      <c r="J197" s="130">
        <f t="shared" si="79"/>
        <v>21</v>
      </c>
      <c r="K197" s="130">
        <f t="shared" si="66"/>
        <v>3</v>
      </c>
      <c r="L197" s="131">
        <f t="shared" si="67"/>
        <v>1.0012807100000001</v>
      </c>
      <c r="M197" s="132">
        <f t="shared" si="85"/>
        <v>1.0126992699999999</v>
      </c>
      <c r="N197" s="132">
        <f t="shared" si="82"/>
        <v>1.0491386769040647</v>
      </c>
      <c r="O197" s="131">
        <f t="shared" si="84"/>
        <v>1.05048231</v>
      </c>
      <c r="P197" s="124">
        <f t="shared" si="68"/>
        <v>1050.4823100000001</v>
      </c>
      <c r="Q197" s="133">
        <f t="shared" si="69"/>
        <v>0</v>
      </c>
      <c r="R197" s="134">
        <f t="shared" si="70"/>
        <v>0</v>
      </c>
      <c r="S197" s="124">
        <f t="shared" si="71"/>
        <v>0</v>
      </c>
      <c r="T197" s="134">
        <f t="shared" si="80"/>
        <v>7.4999999999999997E-2</v>
      </c>
      <c r="U197" s="133">
        <f t="shared" si="83"/>
        <v>3</v>
      </c>
      <c r="V197" s="133">
        <v>252</v>
      </c>
      <c r="W197" s="132">
        <f t="shared" si="72"/>
        <v>1.0008613310000001</v>
      </c>
      <c r="X197" s="124">
        <f t="shared" si="73"/>
        <v>0.90481199999999995</v>
      </c>
      <c r="Y197" s="136" t="s">
        <v>64</v>
      </c>
      <c r="Z197" s="127">
        <f t="shared" si="81"/>
        <v>42597</v>
      </c>
      <c r="AA197" s="6"/>
      <c r="AB197" s="38"/>
      <c r="AC197" s="169">
        <f>[2]Plan1!$A249</f>
        <v>44446</v>
      </c>
      <c r="AD197" s="168" t="str">
        <f>[2]Plan1!$C249</f>
        <v>Independência do Brasil</v>
      </c>
      <c r="AF197" s="1"/>
      <c r="AG197" s="19">
        <f t="shared" si="90"/>
        <v>44635</v>
      </c>
      <c r="AH197" s="19">
        <f t="shared" si="86"/>
        <v>44634</v>
      </c>
      <c r="AI197" s="19">
        <f t="shared" si="87"/>
        <v>44635</v>
      </c>
      <c r="AJ197" s="19">
        <f t="shared" si="88"/>
        <v>44669</v>
      </c>
      <c r="AK197" s="20">
        <f t="shared" si="89"/>
        <v>23</v>
      </c>
      <c r="AM197" s="1"/>
      <c r="AN197" s="1"/>
      <c r="AO197" s="1"/>
      <c r="AP197" s="1"/>
      <c r="AQ197" s="1"/>
      <c r="AR197" s="28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8"/>
      <c r="BH197" s="1"/>
      <c r="BI197" s="1"/>
      <c r="BJ197" s="1"/>
      <c r="BK197" s="1"/>
      <c r="BL197" s="1"/>
      <c r="BM197" s="1"/>
      <c r="BN197" s="1"/>
      <c r="BO197" s="1"/>
      <c r="BP197" s="1"/>
      <c r="BQ197" s="6"/>
      <c r="BS197" s="40"/>
      <c r="BT197" s="23"/>
    </row>
    <row r="198" spans="1:72" x14ac:dyDescent="0.2">
      <c r="A198" s="137">
        <f t="shared" si="74"/>
        <v>42419</v>
      </c>
      <c r="B198" s="124">
        <f t="shared" si="63"/>
        <v>1052.1376849999999</v>
      </c>
      <c r="C198" s="124">
        <f t="shared" si="75"/>
        <v>1000</v>
      </c>
      <c r="D198" s="138">
        <f t="shared" si="76"/>
        <v>4550.2299999999996</v>
      </c>
      <c r="E198" s="126">
        <f>IF(K198=1,VLOOKUP(A197,[1]Plan1!$DA$106:$DC$226,3),E197)</f>
        <v>4591.18</v>
      </c>
      <c r="F198" s="127">
        <f t="shared" si="77"/>
        <v>42416</v>
      </c>
      <c r="G198" s="128">
        <f t="shared" si="64"/>
        <v>8.9995450779412067E-3</v>
      </c>
      <c r="H198" s="127">
        <f t="shared" si="78"/>
        <v>42444</v>
      </c>
      <c r="I198" s="127">
        <f t="shared" si="65"/>
        <v>42444</v>
      </c>
      <c r="J198" s="130">
        <f t="shared" si="79"/>
        <v>21</v>
      </c>
      <c r="K198" s="130">
        <f t="shared" si="66"/>
        <v>4</v>
      </c>
      <c r="L198" s="131">
        <f t="shared" si="67"/>
        <v>1.0017079799999999</v>
      </c>
      <c r="M198" s="132">
        <f t="shared" si="85"/>
        <v>1.0126992699999999</v>
      </c>
      <c r="N198" s="132">
        <f t="shared" si="82"/>
        <v>1.0491386769040647</v>
      </c>
      <c r="O198" s="131">
        <f t="shared" si="84"/>
        <v>1.0509305799999999</v>
      </c>
      <c r="P198" s="124">
        <f t="shared" si="68"/>
        <v>1050.93058</v>
      </c>
      <c r="Q198" s="133">
        <f t="shared" si="69"/>
        <v>0</v>
      </c>
      <c r="R198" s="134">
        <f t="shared" si="70"/>
        <v>0</v>
      </c>
      <c r="S198" s="124">
        <f t="shared" si="71"/>
        <v>0</v>
      </c>
      <c r="T198" s="134">
        <f t="shared" si="80"/>
        <v>7.4999999999999997E-2</v>
      </c>
      <c r="U198" s="133">
        <f t="shared" si="83"/>
        <v>4</v>
      </c>
      <c r="V198" s="133">
        <v>252</v>
      </c>
      <c r="W198" s="132">
        <f t="shared" si="72"/>
        <v>1.0011486060000001</v>
      </c>
      <c r="X198" s="124">
        <f t="shared" si="73"/>
        <v>1.2071050000000001</v>
      </c>
      <c r="Y198" s="136" t="s">
        <v>64</v>
      </c>
      <c r="Z198" s="127">
        <f t="shared" si="81"/>
        <v>42597</v>
      </c>
      <c r="AA198" s="6"/>
      <c r="AB198" s="38"/>
      <c r="AC198" s="169">
        <f>[2]Plan1!$A250</f>
        <v>44481</v>
      </c>
      <c r="AD198" s="168" t="str">
        <f>[2]Plan1!$C250</f>
        <v>Nossa Sr.a Aparecida - Padroeira do Brasil</v>
      </c>
      <c r="AF198" s="1"/>
      <c r="AG198" s="19">
        <f t="shared" si="90"/>
        <v>44666</v>
      </c>
      <c r="AH198" s="19">
        <f t="shared" si="86"/>
        <v>44665</v>
      </c>
      <c r="AI198" s="19">
        <f t="shared" si="87"/>
        <v>44669</v>
      </c>
      <c r="AJ198" s="19">
        <f t="shared" si="88"/>
        <v>44697</v>
      </c>
      <c r="AK198" s="20">
        <f t="shared" si="89"/>
        <v>19</v>
      </c>
      <c r="AM198" s="1"/>
      <c r="AN198" s="1"/>
      <c r="AO198" s="1"/>
      <c r="AP198" s="1"/>
      <c r="AQ198" s="1"/>
      <c r="AR198" s="28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8"/>
      <c r="BH198" s="1"/>
      <c r="BI198" s="1"/>
      <c r="BJ198" s="1"/>
      <c r="BK198" s="1"/>
      <c r="BL198" s="1"/>
      <c r="BM198" s="1"/>
      <c r="BN198" s="1"/>
      <c r="BO198" s="1"/>
      <c r="BP198" s="1"/>
      <c r="BQ198" s="6"/>
      <c r="BS198" s="40"/>
      <c r="BT198" s="23"/>
    </row>
    <row r="199" spans="1:72" x14ac:dyDescent="0.2">
      <c r="A199" s="137">
        <f t="shared" si="74"/>
        <v>42420</v>
      </c>
      <c r="B199" s="124">
        <f t="shared" si="63"/>
        <v>1052.888782</v>
      </c>
      <c r="C199" s="124">
        <f t="shared" si="75"/>
        <v>1000</v>
      </c>
      <c r="D199" s="138">
        <f t="shared" si="76"/>
        <v>4550.2299999999996</v>
      </c>
      <c r="E199" s="126">
        <f>IF(K199=1,VLOOKUP(A198,[1]Plan1!$DA$106:$DC$226,3),E198)</f>
        <v>4591.18</v>
      </c>
      <c r="F199" s="127">
        <f t="shared" si="77"/>
        <v>42416</v>
      </c>
      <c r="G199" s="128">
        <f t="shared" si="64"/>
        <v>8.9995450779412067E-3</v>
      </c>
      <c r="H199" s="127">
        <f t="shared" si="78"/>
        <v>42444</v>
      </c>
      <c r="I199" s="127">
        <f t="shared" si="65"/>
        <v>42444</v>
      </c>
      <c r="J199" s="130">
        <f t="shared" si="79"/>
        <v>21</v>
      </c>
      <c r="K199" s="130">
        <f t="shared" si="66"/>
        <v>5</v>
      </c>
      <c r="L199" s="131">
        <f t="shared" si="67"/>
        <v>1.00213544</v>
      </c>
      <c r="M199" s="132">
        <f t="shared" si="85"/>
        <v>1.0126992699999999</v>
      </c>
      <c r="N199" s="132">
        <f t="shared" si="82"/>
        <v>1.0491386769040647</v>
      </c>
      <c r="O199" s="131">
        <f t="shared" si="84"/>
        <v>1.05137904</v>
      </c>
      <c r="P199" s="124">
        <f t="shared" si="68"/>
        <v>1051.37904</v>
      </c>
      <c r="Q199" s="133">
        <f t="shared" si="69"/>
        <v>0</v>
      </c>
      <c r="R199" s="134">
        <f t="shared" si="70"/>
        <v>0</v>
      </c>
      <c r="S199" s="124">
        <f t="shared" si="71"/>
        <v>0</v>
      </c>
      <c r="T199" s="134">
        <f t="shared" si="80"/>
        <v>7.4999999999999997E-2</v>
      </c>
      <c r="U199" s="133">
        <f t="shared" si="83"/>
        <v>5</v>
      </c>
      <c r="V199" s="133">
        <v>252</v>
      </c>
      <c r="W199" s="132">
        <f t="shared" si="72"/>
        <v>1.0014359639999999</v>
      </c>
      <c r="X199" s="124">
        <f t="shared" si="73"/>
        <v>1.5097419999999999</v>
      </c>
      <c r="Y199" s="136" t="s">
        <v>64</v>
      </c>
      <c r="Z199" s="127">
        <f t="shared" si="81"/>
        <v>42597</v>
      </c>
      <c r="AA199" s="6"/>
      <c r="AB199" s="38"/>
      <c r="AC199" s="169">
        <f>[2]Plan1!$A251</f>
        <v>44502</v>
      </c>
      <c r="AD199" s="168" t="str">
        <f>[2]Plan1!$C251</f>
        <v>Finados</v>
      </c>
      <c r="AF199" s="1"/>
      <c r="AG199" s="19">
        <f t="shared" si="90"/>
        <v>44696</v>
      </c>
      <c r="AH199" s="19">
        <f t="shared" si="86"/>
        <v>44694</v>
      </c>
      <c r="AI199" s="19">
        <f t="shared" si="87"/>
        <v>44697</v>
      </c>
      <c r="AJ199" s="19">
        <f t="shared" si="88"/>
        <v>44727</v>
      </c>
      <c r="AK199" s="20">
        <f t="shared" si="89"/>
        <v>22</v>
      </c>
      <c r="AM199" s="1"/>
      <c r="AN199" s="1"/>
      <c r="AO199" s="1"/>
      <c r="AP199" s="1"/>
      <c r="AQ199" s="1"/>
      <c r="AR199" s="28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8"/>
      <c r="BH199" s="1"/>
      <c r="BI199" s="1"/>
      <c r="BJ199" s="1"/>
      <c r="BK199" s="1"/>
      <c r="BL199" s="1"/>
      <c r="BM199" s="1"/>
      <c r="BN199" s="1"/>
      <c r="BO199" s="1"/>
      <c r="BP199" s="1"/>
      <c r="BQ199" s="6"/>
      <c r="BS199" s="40"/>
      <c r="BT199" s="23"/>
    </row>
    <row r="200" spans="1:72" x14ac:dyDescent="0.2">
      <c r="A200" s="137">
        <f t="shared" si="74"/>
        <v>42421</v>
      </c>
      <c r="B200" s="124">
        <f t="shared" si="63"/>
        <v>1052.888782</v>
      </c>
      <c r="C200" s="124">
        <f t="shared" si="75"/>
        <v>1000</v>
      </c>
      <c r="D200" s="138">
        <f t="shared" si="76"/>
        <v>4550.2299999999996</v>
      </c>
      <c r="E200" s="126">
        <f>IF(K200=1,VLOOKUP(A199,[1]Plan1!$DA$106:$DC$226,3),E199)</f>
        <v>4591.18</v>
      </c>
      <c r="F200" s="127">
        <f t="shared" si="77"/>
        <v>42416</v>
      </c>
      <c r="G200" s="128">
        <f t="shared" si="64"/>
        <v>8.9995450779412067E-3</v>
      </c>
      <c r="H200" s="127">
        <f t="shared" si="78"/>
        <v>42444</v>
      </c>
      <c r="I200" s="127">
        <f t="shared" si="65"/>
        <v>42444</v>
      </c>
      <c r="J200" s="130">
        <f t="shared" si="79"/>
        <v>21</v>
      </c>
      <c r="K200" s="130">
        <f t="shared" si="66"/>
        <v>5</v>
      </c>
      <c r="L200" s="131">
        <f t="shared" si="67"/>
        <v>1.00213544</v>
      </c>
      <c r="M200" s="132">
        <f t="shared" si="85"/>
        <v>1.0126992699999999</v>
      </c>
      <c r="N200" s="132">
        <f t="shared" si="82"/>
        <v>1.0491386769040647</v>
      </c>
      <c r="O200" s="131">
        <f t="shared" si="84"/>
        <v>1.05137904</v>
      </c>
      <c r="P200" s="124">
        <f t="shared" si="68"/>
        <v>1051.37904</v>
      </c>
      <c r="Q200" s="133">
        <f t="shared" si="69"/>
        <v>0</v>
      </c>
      <c r="R200" s="134">
        <f t="shared" si="70"/>
        <v>0</v>
      </c>
      <c r="S200" s="124">
        <f t="shared" si="71"/>
        <v>0</v>
      </c>
      <c r="T200" s="134">
        <f t="shared" si="80"/>
        <v>7.4999999999999997E-2</v>
      </c>
      <c r="U200" s="133">
        <f t="shared" si="83"/>
        <v>5</v>
      </c>
      <c r="V200" s="133">
        <v>252</v>
      </c>
      <c r="W200" s="132">
        <f t="shared" si="72"/>
        <v>1.0014359639999999</v>
      </c>
      <c r="X200" s="124">
        <f t="shared" si="73"/>
        <v>1.5097419999999999</v>
      </c>
      <c r="Y200" s="136" t="s">
        <v>64</v>
      </c>
      <c r="Z200" s="127">
        <f t="shared" si="81"/>
        <v>42597</v>
      </c>
      <c r="AA200" s="6"/>
      <c r="AB200" s="38"/>
      <c r="AC200" s="169">
        <f>[2]Plan1!$A252</f>
        <v>44515</v>
      </c>
      <c r="AD200" s="168" t="str">
        <f>[2]Plan1!$C252</f>
        <v>Proclamação da República</v>
      </c>
      <c r="AF200" s="1"/>
      <c r="AG200" s="19">
        <f t="shared" si="90"/>
        <v>44727</v>
      </c>
      <c r="AH200" s="19">
        <f t="shared" si="86"/>
        <v>44726</v>
      </c>
      <c r="AI200" s="19">
        <f t="shared" si="87"/>
        <v>44727</v>
      </c>
      <c r="AJ200" s="19">
        <f t="shared" si="88"/>
        <v>44757</v>
      </c>
      <c r="AK200" s="20">
        <f t="shared" si="89"/>
        <v>21</v>
      </c>
      <c r="AM200" s="1"/>
      <c r="AN200" s="1"/>
      <c r="AO200" s="1"/>
      <c r="AP200" s="1"/>
      <c r="AQ200" s="1"/>
      <c r="AR200" s="28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8"/>
      <c r="BH200" s="1"/>
      <c r="BI200" s="1"/>
      <c r="BJ200" s="1"/>
      <c r="BK200" s="1"/>
      <c r="BL200" s="1"/>
      <c r="BM200" s="1"/>
      <c r="BN200" s="1"/>
      <c r="BO200" s="1"/>
      <c r="BP200" s="1"/>
      <c r="BQ200" s="6"/>
      <c r="BS200" s="40"/>
      <c r="BT200" s="23"/>
    </row>
    <row r="201" spans="1:72" x14ac:dyDescent="0.2">
      <c r="A201" s="137">
        <f t="shared" si="74"/>
        <v>42422</v>
      </c>
      <c r="B201" s="124">
        <f t="shared" si="63"/>
        <v>1052.888782</v>
      </c>
      <c r="C201" s="124">
        <f t="shared" si="75"/>
        <v>1000</v>
      </c>
      <c r="D201" s="138">
        <f t="shared" si="76"/>
        <v>4550.2299999999996</v>
      </c>
      <c r="E201" s="126">
        <f>IF(K201=1,VLOOKUP(A200,[1]Plan1!$DA$106:$DC$226,3),E200)</f>
        <v>4591.18</v>
      </c>
      <c r="F201" s="127">
        <f t="shared" si="77"/>
        <v>42416</v>
      </c>
      <c r="G201" s="128">
        <f t="shared" si="64"/>
        <v>8.9995450779412067E-3</v>
      </c>
      <c r="H201" s="127">
        <f t="shared" si="78"/>
        <v>42444</v>
      </c>
      <c r="I201" s="127">
        <f t="shared" si="65"/>
        <v>42444</v>
      </c>
      <c r="J201" s="130">
        <f t="shared" si="79"/>
        <v>21</v>
      </c>
      <c r="K201" s="130">
        <f t="shared" si="66"/>
        <v>5</v>
      </c>
      <c r="L201" s="131">
        <f t="shared" si="67"/>
        <v>1.00213544</v>
      </c>
      <c r="M201" s="132">
        <f t="shared" si="85"/>
        <v>1.0126992699999999</v>
      </c>
      <c r="N201" s="132">
        <f t="shared" si="82"/>
        <v>1.0491386769040647</v>
      </c>
      <c r="O201" s="131">
        <f t="shared" si="84"/>
        <v>1.05137904</v>
      </c>
      <c r="P201" s="124">
        <f t="shared" si="68"/>
        <v>1051.37904</v>
      </c>
      <c r="Q201" s="133">
        <f t="shared" si="69"/>
        <v>0</v>
      </c>
      <c r="R201" s="134">
        <f t="shared" si="70"/>
        <v>0</v>
      </c>
      <c r="S201" s="124">
        <f t="shared" si="71"/>
        <v>0</v>
      </c>
      <c r="T201" s="134">
        <f t="shared" si="80"/>
        <v>7.4999999999999997E-2</v>
      </c>
      <c r="U201" s="133">
        <f t="shared" si="83"/>
        <v>5</v>
      </c>
      <c r="V201" s="133">
        <v>252</v>
      </c>
      <c r="W201" s="132">
        <f t="shared" si="72"/>
        <v>1.0014359639999999</v>
      </c>
      <c r="X201" s="124">
        <f t="shared" si="73"/>
        <v>1.5097419999999999</v>
      </c>
      <c r="Y201" s="136" t="s">
        <v>64</v>
      </c>
      <c r="Z201" s="127">
        <f t="shared" si="81"/>
        <v>42597</v>
      </c>
      <c r="AA201" s="6"/>
      <c r="AB201" s="38"/>
      <c r="AC201" s="169">
        <f>[2]Plan1!$A253</f>
        <v>44555</v>
      </c>
      <c r="AD201" s="168" t="str">
        <f>[2]Plan1!$C253</f>
        <v>Natal</v>
      </c>
      <c r="AF201" s="1"/>
      <c r="AG201" s="19">
        <f t="shared" si="90"/>
        <v>44757</v>
      </c>
      <c r="AH201" s="19">
        <f t="shared" si="86"/>
        <v>44756</v>
      </c>
      <c r="AI201" s="19">
        <f t="shared" si="87"/>
        <v>44757</v>
      </c>
      <c r="AJ201" s="19">
        <f t="shared" si="88"/>
        <v>44788</v>
      </c>
      <c r="AK201" s="20">
        <f t="shared" si="89"/>
        <v>21</v>
      </c>
      <c r="AM201" s="1"/>
      <c r="AN201" s="1"/>
      <c r="AO201" s="1"/>
      <c r="AP201" s="1"/>
      <c r="AQ201" s="1"/>
      <c r="AR201" s="28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8"/>
      <c r="BH201" s="1"/>
      <c r="BI201" s="1"/>
      <c r="BJ201" s="1"/>
      <c r="BK201" s="1"/>
      <c r="BL201" s="1"/>
      <c r="BM201" s="1"/>
      <c r="BN201" s="1"/>
      <c r="BO201" s="1"/>
      <c r="BP201" s="1"/>
      <c r="BQ201" s="6"/>
      <c r="BS201" s="40"/>
      <c r="BT201" s="23"/>
    </row>
    <row r="202" spans="1:72" x14ac:dyDescent="0.2">
      <c r="A202" s="137">
        <f t="shared" si="74"/>
        <v>42423</v>
      </c>
      <c r="B202" s="124">
        <f t="shared" ref="B202:B265" si="91">(P202+X202)</f>
        <v>1053.640414</v>
      </c>
      <c r="C202" s="124">
        <f t="shared" si="75"/>
        <v>1000</v>
      </c>
      <c r="D202" s="138">
        <f t="shared" si="76"/>
        <v>4550.2299999999996</v>
      </c>
      <c r="E202" s="126">
        <f>IF(K202=1,VLOOKUP(A201,[1]Plan1!$DA$106:$DC$226,3),E201)</f>
        <v>4591.18</v>
      </c>
      <c r="F202" s="127">
        <f t="shared" si="77"/>
        <v>42416</v>
      </c>
      <c r="G202" s="128">
        <f t="shared" ref="G202:G265" si="92">(E202/D202)-1</f>
        <v>8.9995450779412067E-3</v>
      </c>
      <c r="H202" s="127">
        <f t="shared" si="78"/>
        <v>42444</v>
      </c>
      <c r="I202" s="127">
        <f t="shared" ref="I202:I265" si="93">IF(A202&gt;I201,H202,I201)</f>
        <v>42444</v>
      </c>
      <c r="J202" s="130">
        <f t="shared" si="79"/>
        <v>21</v>
      </c>
      <c r="K202" s="130">
        <f t="shared" ref="K202:K265" si="94">(J202-(NETWORKDAYS(A202,I202,AC$118:AC$502)-1))</f>
        <v>6</v>
      </c>
      <c r="L202" s="131">
        <f t="shared" ref="L202:L265" si="95">TRUNC((E202/D202)^TRUNC((K202/J202),9),8)</f>
        <v>1.0025630699999999</v>
      </c>
      <c r="M202" s="132">
        <f t="shared" si="85"/>
        <v>1.0126992699999999</v>
      </c>
      <c r="N202" s="132">
        <f t="shared" si="82"/>
        <v>1.0491386769040647</v>
      </c>
      <c r="O202" s="131">
        <f t="shared" si="84"/>
        <v>1.0518276900000001</v>
      </c>
      <c r="P202" s="124">
        <f t="shared" ref="P202:P265" si="96">TRUNC(C202*O202,6)</f>
        <v>1051.8276900000001</v>
      </c>
      <c r="Q202" s="133">
        <f t="shared" ref="Q202:Q265" si="97">IF(VLOOKUP(A202,AC$10:AJ$114,8)=VLOOKUP(A201,AC$10:AJ$114,8),0,VLOOKUP(A202,AC$10:AJ$114,8))</f>
        <v>0</v>
      </c>
      <c r="R202" s="134">
        <f t="shared" ref="R202:R265" si="98">IF(Q202&gt;0,VLOOKUP($A202,$AC$10:$AH$114,6),0)</f>
        <v>0</v>
      </c>
      <c r="S202" s="124">
        <f t="shared" ref="S202:S265" si="99">IF(R202&gt;0,TRUNC(R202*P202,6),0)</f>
        <v>0</v>
      </c>
      <c r="T202" s="134">
        <f t="shared" si="80"/>
        <v>7.4999999999999997E-2</v>
      </c>
      <c r="U202" s="133">
        <f t="shared" si="83"/>
        <v>6</v>
      </c>
      <c r="V202" s="133">
        <v>252</v>
      </c>
      <c r="W202" s="132">
        <f t="shared" ref="W202:W265" si="100">ROUND((1+T202)^(U202/V202),9)</f>
        <v>1.001723404</v>
      </c>
      <c r="X202" s="124">
        <f t="shared" ref="X202:X265" si="101">TRUNC((P202*(W202-1)),6)</f>
        <v>1.812724</v>
      </c>
      <c r="Y202" s="136" t="s">
        <v>64</v>
      </c>
      <c r="Z202" s="127">
        <f t="shared" si="81"/>
        <v>42597</v>
      </c>
      <c r="AA202" s="6"/>
      <c r="AB202" s="38"/>
      <c r="AC202" s="169">
        <f>[2]Plan1!$A254</f>
        <v>44562</v>
      </c>
      <c r="AD202" s="168" t="str">
        <f>[2]Plan1!$C254</f>
        <v>Confraternização Universal</v>
      </c>
      <c r="AF202" s="1"/>
      <c r="AG202" s="19">
        <f t="shared" si="90"/>
        <v>44788</v>
      </c>
      <c r="AH202" s="19">
        <f t="shared" si="86"/>
        <v>44785</v>
      </c>
      <c r="AI202" s="19">
        <f t="shared" si="87"/>
        <v>44788</v>
      </c>
      <c r="AJ202" s="19">
        <f t="shared" si="88"/>
        <v>44819</v>
      </c>
      <c r="AK202" s="20">
        <f t="shared" si="89"/>
        <v>22</v>
      </c>
      <c r="AM202" s="1"/>
      <c r="AN202" s="1"/>
      <c r="AO202" s="1"/>
      <c r="AP202" s="1"/>
      <c r="AQ202" s="1"/>
      <c r="AR202" s="28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8"/>
      <c r="BH202" s="1"/>
      <c r="BI202" s="1"/>
      <c r="BJ202" s="1"/>
      <c r="BK202" s="1"/>
      <c r="BL202" s="1"/>
      <c r="BM202" s="1"/>
      <c r="BN202" s="1"/>
      <c r="BO202" s="1"/>
      <c r="BP202" s="1"/>
      <c r="BQ202" s="6"/>
      <c r="BS202" s="40"/>
      <c r="BT202" s="23"/>
    </row>
    <row r="203" spans="1:72" x14ac:dyDescent="0.2">
      <c r="A203" s="137">
        <f t="shared" ref="A203:A266" si="102">(A202+1)</f>
        <v>42424</v>
      </c>
      <c r="B203" s="124">
        <f t="shared" si="91"/>
        <v>1054.3925800000002</v>
      </c>
      <c r="C203" s="124">
        <f t="shared" ref="C203:C266" si="103">TRUNC(IF(Q202&gt;0,VLOOKUP(A202,$AC$12:$AD$114,2),C202),6)</f>
        <v>1000</v>
      </c>
      <c r="D203" s="138">
        <f t="shared" ref="D203:D266" si="104">IF(E203=E202,D202,E202)</f>
        <v>4550.2299999999996</v>
      </c>
      <c r="E203" s="126">
        <f>IF(K203=1,VLOOKUP(A202,[1]Plan1!$DA$106:$DC$226,3),E202)</f>
        <v>4591.18</v>
      </c>
      <c r="F203" s="127">
        <f t="shared" ref="F203:F266" si="105">IF(D203=D202,F202,A203)</f>
        <v>42416</v>
      </c>
      <c r="G203" s="128">
        <f t="shared" si="92"/>
        <v>8.9995450779412067E-3</v>
      </c>
      <c r="H203" s="127">
        <f t="shared" ref="H203:H266" si="106">IF(DAY(A203)=15,VLOOKUP(A203,AG$118:AL$450,4),H202)</f>
        <v>42444</v>
      </c>
      <c r="I203" s="127">
        <f t="shared" si="93"/>
        <v>42444</v>
      </c>
      <c r="J203" s="130">
        <f t="shared" ref="J203:J266" si="107">IF(I203=I202,J202,NETWORKDAYS(I202,I203,$AC$118:$AC$502)-1)</f>
        <v>21</v>
      </c>
      <c r="K203" s="130">
        <f t="shared" si="94"/>
        <v>7</v>
      </c>
      <c r="L203" s="131">
        <f t="shared" si="95"/>
        <v>1.00299089</v>
      </c>
      <c r="M203" s="132">
        <f t="shared" si="85"/>
        <v>1.0126992699999999</v>
      </c>
      <c r="N203" s="132">
        <f t="shared" si="82"/>
        <v>1.0491386769040647</v>
      </c>
      <c r="O203" s="131">
        <f t="shared" si="84"/>
        <v>1.0522765300000001</v>
      </c>
      <c r="P203" s="124">
        <f t="shared" si="96"/>
        <v>1052.2765300000001</v>
      </c>
      <c r="Q203" s="133">
        <f t="shared" si="97"/>
        <v>0</v>
      </c>
      <c r="R203" s="134">
        <f t="shared" si="98"/>
        <v>0</v>
      </c>
      <c r="S203" s="124">
        <f t="shared" si="99"/>
        <v>0</v>
      </c>
      <c r="T203" s="134">
        <f t="shared" ref="T203:T266" si="108">(T202)</f>
        <v>7.4999999999999997E-2</v>
      </c>
      <c r="U203" s="133">
        <f t="shared" si="83"/>
        <v>7</v>
      </c>
      <c r="V203" s="133">
        <v>252</v>
      </c>
      <c r="W203" s="132">
        <f t="shared" si="100"/>
        <v>1.0020109260000001</v>
      </c>
      <c r="X203" s="124">
        <f t="shared" si="101"/>
        <v>2.11605</v>
      </c>
      <c r="Y203" s="136" t="s">
        <v>64</v>
      </c>
      <c r="Z203" s="127">
        <f t="shared" ref="Z203:Z266" si="109">IF(Q202&gt;0,VLOOKUP(A202,$AC$10:$AK$114,9),Z202)</f>
        <v>42597</v>
      </c>
      <c r="AA203" s="6"/>
      <c r="AB203" s="38"/>
      <c r="AC203" s="169">
        <f>[2]Plan1!$A255</f>
        <v>44620</v>
      </c>
      <c r="AD203" s="168" t="str">
        <f>[2]Plan1!$C255</f>
        <v>Carnaval</v>
      </c>
      <c r="AF203" s="1"/>
      <c r="AG203" s="19">
        <f t="shared" si="90"/>
        <v>44819</v>
      </c>
      <c r="AH203" s="19">
        <f t="shared" si="86"/>
        <v>44818</v>
      </c>
      <c r="AI203" s="19">
        <f t="shared" si="87"/>
        <v>44819</v>
      </c>
      <c r="AJ203" s="19">
        <f t="shared" si="88"/>
        <v>44851</v>
      </c>
      <c r="AK203" s="20">
        <f t="shared" si="89"/>
        <v>21</v>
      </c>
      <c r="AM203" s="1"/>
      <c r="AN203" s="1"/>
      <c r="AO203" s="1"/>
      <c r="AP203" s="1"/>
      <c r="AQ203" s="1"/>
      <c r="AR203" s="28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8"/>
      <c r="BH203" s="1"/>
      <c r="BI203" s="1"/>
      <c r="BJ203" s="1"/>
      <c r="BK203" s="1"/>
      <c r="BL203" s="1"/>
      <c r="BM203" s="1"/>
      <c r="BN203" s="1"/>
      <c r="BO203" s="1"/>
      <c r="BP203" s="1"/>
      <c r="BQ203" s="6"/>
      <c r="BS203" s="40"/>
      <c r="BT203" s="23"/>
    </row>
    <row r="204" spans="1:72" x14ac:dyDescent="0.2">
      <c r="A204" s="137">
        <f t="shared" si="102"/>
        <v>42425</v>
      </c>
      <c r="B204" s="124">
        <f t="shared" si="91"/>
        <v>1055.1452830000001</v>
      </c>
      <c r="C204" s="124">
        <f t="shared" si="103"/>
        <v>1000</v>
      </c>
      <c r="D204" s="138">
        <f t="shared" si="104"/>
        <v>4550.2299999999996</v>
      </c>
      <c r="E204" s="126">
        <f>IF(K204=1,VLOOKUP(A203,[1]Plan1!$DA$106:$DC$226,3),E203)</f>
        <v>4591.18</v>
      </c>
      <c r="F204" s="127">
        <f t="shared" si="105"/>
        <v>42416</v>
      </c>
      <c r="G204" s="128">
        <f t="shared" si="92"/>
        <v>8.9995450779412067E-3</v>
      </c>
      <c r="H204" s="127">
        <f t="shared" si="106"/>
        <v>42444</v>
      </c>
      <c r="I204" s="127">
        <f t="shared" si="93"/>
        <v>42444</v>
      </c>
      <c r="J204" s="130">
        <f t="shared" si="107"/>
        <v>21</v>
      </c>
      <c r="K204" s="130">
        <f t="shared" si="94"/>
        <v>8</v>
      </c>
      <c r="L204" s="131">
        <f t="shared" si="95"/>
        <v>1.0034188900000001</v>
      </c>
      <c r="M204" s="132">
        <f t="shared" si="85"/>
        <v>1.0126992699999999</v>
      </c>
      <c r="N204" s="132">
        <f t="shared" si="82"/>
        <v>1.0491386769040647</v>
      </c>
      <c r="O204" s="131">
        <f t="shared" si="84"/>
        <v>1.0527255600000001</v>
      </c>
      <c r="P204" s="124">
        <f t="shared" si="96"/>
        <v>1052.7255600000001</v>
      </c>
      <c r="Q204" s="133">
        <f t="shared" si="97"/>
        <v>0</v>
      </c>
      <c r="R204" s="134">
        <f t="shared" si="98"/>
        <v>0</v>
      </c>
      <c r="S204" s="124">
        <f t="shared" si="99"/>
        <v>0</v>
      </c>
      <c r="T204" s="134">
        <f t="shared" si="108"/>
        <v>7.4999999999999997E-2</v>
      </c>
      <c r="U204" s="133">
        <f t="shared" si="83"/>
        <v>8</v>
      </c>
      <c r="V204" s="133">
        <v>252</v>
      </c>
      <c r="W204" s="132">
        <f t="shared" si="100"/>
        <v>1.002298532</v>
      </c>
      <c r="X204" s="124">
        <f t="shared" si="101"/>
        <v>2.4197229999999998</v>
      </c>
      <c r="Y204" s="136" t="s">
        <v>64</v>
      </c>
      <c r="Z204" s="127">
        <f t="shared" si="109"/>
        <v>42597</v>
      </c>
      <c r="AA204" s="6"/>
      <c r="AB204" s="38"/>
      <c r="AC204" s="169">
        <f>[2]Plan1!$A256</f>
        <v>44621</v>
      </c>
      <c r="AD204" s="168" t="str">
        <f>[2]Plan1!$C256</f>
        <v>Carnaval</v>
      </c>
      <c r="AF204" s="1"/>
      <c r="AG204" s="19">
        <f t="shared" si="90"/>
        <v>44849</v>
      </c>
      <c r="AH204" s="19">
        <f t="shared" si="86"/>
        <v>44848</v>
      </c>
      <c r="AI204" s="19">
        <f t="shared" si="87"/>
        <v>44851</v>
      </c>
      <c r="AJ204" s="19">
        <f t="shared" si="88"/>
        <v>44881</v>
      </c>
      <c r="AK204" s="20">
        <f t="shared" si="89"/>
        <v>20</v>
      </c>
      <c r="AM204" s="1"/>
      <c r="AN204" s="1"/>
      <c r="AO204" s="1"/>
      <c r="AP204" s="1"/>
      <c r="AQ204" s="1"/>
      <c r="AR204" s="28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8"/>
      <c r="BH204" s="1"/>
      <c r="BI204" s="1"/>
      <c r="BJ204" s="1"/>
      <c r="BK204" s="1"/>
      <c r="BL204" s="1"/>
      <c r="BM204" s="1"/>
      <c r="BN204" s="1"/>
      <c r="BO204" s="1"/>
      <c r="BP204" s="1"/>
      <c r="BQ204" s="6"/>
      <c r="BS204" s="40"/>
      <c r="BT204" s="23"/>
    </row>
    <row r="205" spans="1:72" x14ac:dyDescent="0.2">
      <c r="A205" s="137">
        <f t="shared" si="102"/>
        <v>42426</v>
      </c>
      <c r="B205" s="124">
        <f t="shared" si="91"/>
        <v>1055.89852</v>
      </c>
      <c r="C205" s="124">
        <f t="shared" si="103"/>
        <v>1000</v>
      </c>
      <c r="D205" s="138">
        <f t="shared" si="104"/>
        <v>4550.2299999999996</v>
      </c>
      <c r="E205" s="126">
        <f>IF(K205=1,VLOOKUP(A204,[1]Plan1!$DA$106:$DC$226,3),E204)</f>
        <v>4591.18</v>
      </c>
      <c r="F205" s="127">
        <f t="shared" si="105"/>
        <v>42416</v>
      </c>
      <c r="G205" s="128">
        <f t="shared" si="92"/>
        <v>8.9995450779412067E-3</v>
      </c>
      <c r="H205" s="127">
        <f t="shared" si="106"/>
        <v>42444</v>
      </c>
      <c r="I205" s="127">
        <f t="shared" si="93"/>
        <v>42444</v>
      </c>
      <c r="J205" s="130">
        <f t="shared" si="107"/>
        <v>21</v>
      </c>
      <c r="K205" s="130">
        <f t="shared" si="94"/>
        <v>9</v>
      </c>
      <c r="L205" s="131">
        <f t="shared" si="95"/>
        <v>1.00384707</v>
      </c>
      <c r="M205" s="132">
        <f t="shared" si="85"/>
        <v>1.0126992699999999</v>
      </c>
      <c r="N205" s="132">
        <f t="shared" si="82"/>
        <v>1.0491386769040647</v>
      </c>
      <c r="O205" s="131">
        <f t="shared" si="84"/>
        <v>1.05317478</v>
      </c>
      <c r="P205" s="124">
        <f t="shared" si="96"/>
        <v>1053.1747800000001</v>
      </c>
      <c r="Q205" s="133">
        <f t="shared" si="97"/>
        <v>0</v>
      </c>
      <c r="R205" s="134">
        <f t="shared" si="98"/>
        <v>0</v>
      </c>
      <c r="S205" s="124">
        <f t="shared" si="99"/>
        <v>0</v>
      </c>
      <c r="T205" s="134">
        <f t="shared" si="108"/>
        <v>7.4999999999999997E-2</v>
      </c>
      <c r="U205" s="133">
        <f t="shared" si="83"/>
        <v>9</v>
      </c>
      <c r="V205" s="133">
        <v>252</v>
      </c>
      <c r="W205" s="132">
        <f t="shared" si="100"/>
        <v>1.0025862189999999</v>
      </c>
      <c r="X205" s="124">
        <f t="shared" si="101"/>
        <v>2.7237399999999998</v>
      </c>
      <c r="Y205" s="136" t="s">
        <v>64</v>
      </c>
      <c r="Z205" s="127">
        <f t="shared" si="109"/>
        <v>42597</v>
      </c>
      <c r="AA205" s="6"/>
      <c r="AB205" s="38"/>
      <c r="AC205" s="169">
        <f>[2]Plan1!$A257</f>
        <v>44666</v>
      </c>
      <c r="AD205" s="168" t="str">
        <f>[2]Plan1!$C257</f>
        <v>Paixão de Cristo</v>
      </c>
      <c r="AF205" s="1"/>
      <c r="AG205" s="19">
        <f t="shared" si="90"/>
        <v>44880</v>
      </c>
      <c r="AH205" s="19">
        <f t="shared" si="86"/>
        <v>44879</v>
      </c>
      <c r="AI205" s="19">
        <f t="shared" si="87"/>
        <v>44881</v>
      </c>
      <c r="AJ205" s="19">
        <f t="shared" si="88"/>
        <v>44910</v>
      </c>
      <c r="AK205" s="20">
        <f t="shared" si="89"/>
        <v>21</v>
      </c>
      <c r="AM205" s="1"/>
      <c r="AN205" s="1"/>
      <c r="AO205" s="1"/>
      <c r="AP205" s="1"/>
      <c r="AQ205" s="1"/>
      <c r="AR205" s="28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8"/>
      <c r="BH205" s="1"/>
      <c r="BI205" s="1"/>
      <c r="BJ205" s="1"/>
      <c r="BK205" s="1"/>
      <c r="BL205" s="1"/>
      <c r="BM205" s="1"/>
      <c r="BN205" s="1"/>
      <c r="BO205" s="1"/>
      <c r="BP205" s="1"/>
      <c r="BQ205" s="6"/>
      <c r="BS205" s="40"/>
      <c r="BT205" s="23"/>
    </row>
    <row r="206" spans="1:72" x14ac:dyDescent="0.2">
      <c r="A206" s="137">
        <f t="shared" si="102"/>
        <v>42427</v>
      </c>
      <c r="B206" s="124">
        <f t="shared" si="91"/>
        <v>1056.6523050000001</v>
      </c>
      <c r="C206" s="124">
        <f t="shared" si="103"/>
        <v>1000</v>
      </c>
      <c r="D206" s="138">
        <f t="shared" si="104"/>
        <v>4550.2299999999996</v>
      </c>
      <c r="E206" s="126">
        <f>IF(K206=1,VLOOKUP(A205,[1]Plan1!$DA$106:$DC$226,3),E205)</f>
        <v>4591.18</v>
      </c>
      <c r="F206" s="127">
        <f t="shared" si="105"/>
        <v>42416</v>
      </c>
      <c r="G206" s="128">
        <f t="shared" si="92"/>
        <v>8.9995450779412067E-3</v>
      </c>
      <c r="H206" s="127">
        <f t="shared" si="106"/>
        <v>42444</v>
      </c>
      <c r="I206" s="127">
        <f t="shared" si="93"/>
        <v>42444</v>
      </c>
      <c r="J206" s="130">
        <f t="shared" si="107"/>
        <v>21</v>
      </c>
      <c r="K206" s="130">
        <f t="shared" si="94"/>
        <v>10</v>
      </c>
      <c r="L206" s="131">
        <f t="shared" si="95"/>
        <v>1.00427544</v>
      </c>
      <c r="M206" s="132">
        <f t="shared" si="85"/>
        <v>1.0126992699999999</v>
      </c>
      <c r="N206" s="132">
        <f t="shared" si="82"/>
        <v>1.0491386769040647</v>
      </c>
      <c r="O206" s="131">
        <f t="shared" si="84"/>
        <v>1.0536242</v>
      </c>
      <c r="P206" s="124">
        <f t="shared" si="96"/>
        <v>1053.6242</v>
      </c>
      <c r="Q206" s="133">
        <f t="shared" si="97"/>
        <v>0</v>
      </c>
      <c r="R206" s="134">
        <f t="shared" si="98"/>
        <v>0</v>
      </c>
      <c r="S206" s="124">
        <f t="shared" si="99"/>
        <v>0</v>
      </c>
      <c r="T206" s="134">
        <f t="shared" si="108"/>
        <v>7.4999999999999997E-2</v>
      </c>
      <c r="U206" s="133">
        <f t="shared" si="83"/>
        <v>10</v>
      </c>
      <c r="V206" s="133">
        <v>252</v>
      </c>
      <c r="W206" s="132">
        <f t="shared" si="100"/>
        <v>1.0028739900000001</v>
      </c>
      <c r="X206" s="124">
        <f t="shared" si="101"/>
        <v>3.028105</v>
      </c>
      <c r="Y206" s="136" t="s">
        <v>64</v>
      </c>
      <c r="Z206" s="127">
        <f t="shared" si="109"/>
        <v>42597</v>
      </c>
      <c r="AA206" s="6"/>
      <c r="AB206" s="38"/>
      <c r="AC206" s="169">
        <f>[2]Plan1!$A258</f>
        <v>44672</v>
      </c>
      <c r="AD206" s="168" t="str">
        <f>[2]Plan1!$C258</f>
        <v>Tiradentes</v>
      </c>
      <c r="AF206" s="1"/>
      <c r="AG206" s="19">
        <f t="shared" si="90"/>
        <v>44910</v>
      </c>
      <c r="AH206" s="19">
        <f t="shared" si="86"/>
        <v>44909</v>
      </c>
      <c r="AI206" s="19">
        <f t="shared" si="87"/>
        <v>44910</v>
      </c>
      <c r="AJ206" s="19">
        <f t="shared" si="88"/>
        <v>44942</v>
      </c>
      <c r="AK206" s="20">
        <f t="shared" si="89"/>
        <v>22</v>
      </c>
      <c r="AM206" s="1"/>
      <c r="AN206" s="1"/>
      <c r="AO206" s="1"/>
      <c r="AP206" s="1"/>
      <c r="AQ206" s="1"/>
      <c r="AR206" s="28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8"/>
      <c r="BH206" s="1"/>
      <c r="BI206" s="1"/>
      <c r="BJ206" s="1"/>
      <c r="BK206" s="1"/>
      <c r="BL206" s="1"/>
      <c r="BM206" s="1"/>
      <c r="BN206" s="1"/>
      <c r="BO206" s="1"/>
      <c r="BP206" s="1"/>
      <c r="BQ206" s="6"/>
      <c r="BS206" s="40"/>
      <c r="BT206" s="23"/>
    </row>
    <row r="207" spans="1:72" x14ac:dyDescent="0.2">
      <c r="A207" s="137">
        <f t="shared" si="102"/>
        <v>42428</v>
      </c>
      <c r="B207" s="124">
        <f t="shared" si="91"/>
        <v>1056.6523050000001</v>
      </c>
      <c r="C207" s="124">
        <f t="shared" si="103"/>
        <v>1000</v>
      </c>
      <c r="D207" s="138">
        <f t="shared" si="104"/>
        <v>4550.2299999999996</v>
      </c>
      <c r="E207" s="126">
        <f>IF(K207=1,VLOOKUP(A206,[1]Plan1!$DA$106:$DC$226,3),E206)</f>
        <v>4591.18</v>
      </c>
      <c r="F207" s="127">
        <f t="shared" si="105"/>
        <v>42416</v>
      </c>
      <c r="G207" s="128">
        <f t="shared" si="92"/>
        <v>8.9995450779412067E-3</v>
      </c>
      <c r="H207" s="127">
        <f t="shared" si="106"/>
        <v>42444</v>
      </c>
      <c r="I207" s="127">
        <f t="shared" si="93"/>
        <v>42444</v>
      </c>
      <c r="J207" s="130">
        <f t="shared" si="107"/>
        <v>21</v>
      </c>
      <c r="K207" s="130">
        <f t="shared" si="94"/>
        <v>10</v>
      </c>
      <c r="L207" s="131">
        <f t="shared" si="95"/>
        <v>1.00427544</v>
      </c>
      <c r="M207" s="132">
        <f t="shared" si="85"/>
        <v>1.0126992699999999</v>
      </c>
      <c r="N207" s="132">
        <f t="shared" si="82"/>
        <v>1.0491386769040647</v>
      </c>
      <c r="O207" s="131">
        <f t="shared" si="84"/>
        <v>1.0536242</v>
      </c>
      <c r="P207" s="124">
        <f t="shared" si="96"/>
        <v>1053.6242</v>
      </c>
      <c r="Q207" s="133">
        <f t="shared" si="97"/>
        <v>0</v>
      </c>
      <c r="R207" s="134">
        <f t="shared" si="98"/>
        <v>0</v>
      </c>
      <c r="S207" s="124">
        <f t="shared" si="99"/>
        <v>0</v>
      </c>
      <c r="T207" s="134">
        <f t="shared" si="108"/>
        <v>7.4999999999999997E-2</v>
      </c>
      <c r="U207" s="133">
        <f t="shared" si="83"/>
        <v>10</v>
      </c>
      <c r="V207" s="133">
        <v>252</v>
      </c>
      <c r="W207" s="132">
        <f t="shared" si="100"/>
        <v>1.0028739900000001</v>
      </c>
      <c r="X207" s="124">
        <f t="shared" si="101"/>
        <v>3.028105</v>
      </c>
      <c r="Y207" s="136" t="s">
        <v>64</v>
      </c>
      <c r="Z207" s="127">
        <f t="shared" si="109"/>
        <v>42597</v>
      </c>
      <c r="AA207" s="6"/>
      <c r="AB207" s="38"/>
      <c r="AC207" s="169">
        <f>[2]Plan1!$A259</f>
        <v>44682</v>
      </c>
      <c r="AD207" s="168" t="str">
        <f>[2]Plan1!$C259</f>
        <v>Dia do Trabalho</v>
      </c>
      <c r="AF207" s="1"/>
      <c r="AG207" s="19">
        <f t="shared" si="90"/>
        <v>44941</v>
      </c>
      <c r="AH207" s="19">
        <f t="shared" si="86"/>
        <v>44939</v>
      </c>
      <c r="AI207" s="19">
        <f t="shared" si="87"/>
        <v>44942</v>
      </c>
      <c r="AJ207" s="19">
        <f t="shared" si="88"/>
        <v>44972</v>
      </c>
      <c r="AK207" s="20">
        <f t="shared" si="89"/>
        <v>22</v>
      </c>
      <c r="AM207" s="1"/>
      <c r="AN207" s="1"/>
      <c r="AO207" s="1"/>
      <c r="AP207" s="1"/>
      <c r="AQ207" s="1"/>
      <c r="AR207" s="28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8"/>
      <c r="BH207" s="1"/>
      <c r="BI207" s="1"/>
      <c r="BJ207" s="1"/>
      <c r="BK207" s="1"/>
      <c r="BL207" s="1"/>
      <c r="BM207" s="1"/>
      <c r="BN207" s="1"/>
      <c r="BO207" s="1"/>
      <c r="BP207" s="1"/>
      <c r="BQ207" s="6"/>
      <c r="BS207" s="40"/>
      <c r="BT207" s="23"/>
    </row>
    <row r="208" spans="1:72" x14ac:dyDescent="0.2">
      <c r="A208" s="137">
        <f t="shared" si="102"/>
        <v>42429</v>
      </c>
      <c r="B208" s="124">
        <f t="shared" si="91"/>
        <v>1056.6523050000001</v>
      </c>
      <c r="C208" s="124">
        <f t="shared" si="103"/>
        <v>1000</v>
      </c>
      <c r="D208" s="138">
        <f t="shared" si="104"/>
        <v>4550.2299999999996</v>
      </c>
      <c r="E208" s="126">
        <f>IF(K208=1,VLOOKUP(A207,[1]Plan1!$DA$106:$DC$226,3),E207)</f>
        <v>4591.18</v>
      </c>
      <c r="F208" s="127">
        <f t="shared" si="105"/>
        <v>42416</v>
      </c>
      <c r="G208" s="128">
        <f t="shared" si="92"/>
        <v>8.9995450779412067E-3</v>
      </c>
      <c r="H208" s="127">
        <f t="shared" si="106"/>
        <v>42444</v>
      </c>
      <c r="I208" s="127">
        <f t="shared" si="93"/>
        <v>42444</v>
      </c>
      <c r="J208" s="130">
        <f t="shared" si="107"/>
        <v>21</v>
      </c>
      <c r="K208" s="130">
        <f t="shared" si="94"/>
        <v>10</v>
      </c>
      <c r="L208" s="131">
        <f t="shared" si="95"/>
        <v>1.00427544</v>
      </c>
      <c r="M208" s="132">
        <f t="shared" si="85"/>
        <v>1.0126992699999999</v>
      </c>
      <c r="N208" s="132">
        <f t="shared" si="82"/>
        <v>1.0491386769040647</v>
      </c>
      <c r="O208" s="131">
        <f t="shared" si="84"/>
        <v>1.0536242</v>
      </c>
      <c r="P208" s="124">
        <f t="shared" si="96"/>
        <v>1053.6242</v>
      </c>
      <c r="Q208" s="133">
        <f t="shared" si="97"/>
        <v>0</v>
      </c>
      <c r="R208" s="134">
        <f t="shared" si="98"/>
        <v>0</v>
      </c>
      <c r="S208" s="124">
        <f t="shared" si="99"/>
        <v>0</v>
      </c>
      <c r="T208" s="134">
        <f t="shared" si="108"/>
        <v>7.4999999999999997E-2</v>
      </c>
      <c r="U208" s="133">
        <f t="shared" si="83"/>
        <v>10</v>
      </c>
      <c r="V208" s="133">
        <v>252</v>
      </c>
      <c r="W208" s="132">
        <f t="shared" si="100"/>
        <v>1.0028739900000001</v>
      </c>
      <c r="X208" s="124">
        <f t="shared" si="101"/>
        <v>3.028105</v>
      </c>
      <c r="Y208" s="136" t="s">
        <v>64</v>
      </c>
      <c r="Z208" s="127">
        <f t="shared" si="109"/>
        <v>42597</v>
      </c>
      <c r="AA208" s="6"/>
      <c r="AB208" s="38"/>
      <c r="AC208" s="169">
        <f>[2]Plan1!$A260</f>
        <v>44728</v>
      </c>
      <c r="AD208" s="168" t="str">
        <f>[2]Plan1!$C260</f>
        <v>Corpus Christi</v>
      </c>
      <c r="AF208" s="1"/>
      <c r="AG208" s="19">
        <f t="shared" si="90"/>
        <v>44972</v>
      </c>
      <c r="AH208" s="19">
        <f t="shared" si="86"/>
        <v>44971</v>
      </c>
      <c r="AI208" s="19">
        <f t="shared" si="87"/>
        <v>44972</v>
      </c>
      <c r="AJ208" s="19">
        <f t="shared" si="88"/>
        <v>45000</v>
      </c>
      <c r="AK208" s="20">
        <f t="shared" si="89"/>
        <v>18</v>
      </c>
      <c r="AM208" s="1"/>
      <c r="AN208" s="1"/>
      <c r="AO208" s="1"/>
      <c r="AP208" s="1"/>
      <c r="AQ208" s="1"/>
      <c r="AR208" s="28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8"/>
      <c r="BH208" s="1"/>
      <c r="BI208" s="1"/>
      <c r="BJ208" s="1"/>
      <c r="BK208" s="1"/>
      <c r="BL208" s="1"/>
      <c r="BM208" s="1"/>
      <c r="BN208" s="1"/>
      <c r="BO208" s="1"/>
      <c r="BP208" s="1"/>
      <c r="BQ208" s="6"/>
      <c r="BS208" s="40"/>
      <c r="BT208" s="23"/>
    </row>
    <row r="209" spans="1:72" x14ac:dyDescent="0.2">
      <c r="A209" s="137">
        <f t="shared" si="102"/>
        <v>42430</v>
      </c>
      <c r="B209" s="124">
        <f t="shared" si="91"/>
        <v>1057.4066240000002</v>
      </c>
      <c r="C209" s="124">
        <f t="shared" si="103"/>
        <v>1000</v>
      </c>
      <c r="D209" s="138">
        <f t="shared" si="104"/>
        <v>4550.2299999999996</v>
      </c>
      <c r="E209" s="126">
        <f>IF(K209=1,VLOOKUP(A208,[1]Plan1!$DA$106:$DC$226,3),E208)</f>
        <v>4591.18</v>
      </c>
      <c r="F209" s="127">
        <f t="shared" si="105"/>
        <v>42416</v>
      </c>
      <c r="G209" s="128">
        <f t="shared" si="92"/>
        <v>8.9995450779412067E-3</v>
      </c>
      <c r="H209" s="127">
        <f t="shared" si="106"/>
        <v>42444</v>
      </c>
      <c r="I209" s="127">
        <f t="shared" si="93"/>
        <v>42444</v>
      </c>
      <c r="J209" s="130">
        <f t="shared" si="107"/>
        <v>21</v>
      </c>
      <c r="K209" s="130">
        <f t="shared" si="94"/>
        <v>11</v>
      </c>
      <c r="L209" s="131">
        <f t="shared" si="95"/>
        <v>1.0047039900000001</v>
      </c>
      <c r="M209" s="132">
        <f t="shared" si="85"/>
        <v>1.0126992699999999</v>
      </c>
      <c r="N209" s="132">
        <f t="shared" si="82"/>
        <v>1.0491386769040647</v>
      </c>
      <c r="O209" s="131">
        <f t="shared" si="84"/>
        <v>1.05407381</v>
      </c>
      <c r="P209" s="124">
        <f t="shared" si="96"/>
        <v>1054.0738100000001</v>
      </c>
      <c r="Q209" s="133">
        <f t="shared" si="97"/>
        <v>0</v>
      </c>
      <c r="R209" s="134">
        <f t="shared" si="98"/>
        <v>0</v>
      </c>
      <c r="S209" s="124">
        <f t="shared" si="99"/>
        <v>0</v>
      </c>
      <c r="T209" s="134">
        <f t="shared" si="108"/>
        <v>7.4999999999999997E-2</v>
      </c>
      <c r="U209" s="133">
        <f t="shared" si="83"/>
        <v>11</v>
      </c>
      <c r="V209" s="133">
        <v>252</v>
      </c>
      <c r="W209" s="132">
        <f t="shared" si="100"/>
        <v>1.0031618419999999</v>
      </c>
      <c r="X209" s="124">
        <f t="shared" si="101"/>
        <v>3.3328139999999999</v>
      </c>
      <c r="Y209" s="136" t="s">
        <v>64</v>
      </c>
      <c r="Z209" s="127">
        <f t="shared" si="109"/>
        <v>42597</v>
      </c>
      <c r="AA209" s="6"/>
      <c r="AB209" s="38"/>
      <c r="AC209" s="169">
        <f>[2]Plan1!$A261</f>
        <v>44811</v>
      </c>
      <c r="AD209" s="168" t="str">
        <f>[2]Plan1!$C261</f>
        <v>Independência do Brasil</v>
      </c>
      <c r="AF209" s="1"/>
      <c r="AG209" s="19">
        <f t="shared" si="90"/>
        <v>45000</v>
      </c>
      <c r="AH209" s="19">
        <f t="shared" si="86"/>
        <v>44999</v>
      </c>
      <c r="AI209" s="19">
        <f t="shared" si="87"/>
        <v>45000</v>
      </c>
      <c r="AJ209" s="19">
        <f t="shared" si="88"/>
        <v>45033</v>
      </c>
      <c r="AK209" s="20">
        <f t="shared" si="89"/>
        <v>22</v>
      </c>
      <c r="AM209" s="1"/>
      <c r="AN209" s="1"/>
      <c r="AO209" s="1"/>
      <c r="AP209" s="1"/>
      <c r="AQ209" s="1"/>
      <c r="AR209" s="28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8"/>
      <c r="BH209" s="1"/>
      <c r="BI209" s="1"/>
      <c r="BJ209" s="1"/>
      <c r="BK209" s="1"/>
      <c r="BL209" s="1"/>
      <c r="BM209" s="1"/>
      <c r="BN209" s="1"/>
      <c r="BO209" s="1"/>
      <c r="BP209" s="1"/>
      <c r="BQ209" s="6"/>
      <c r="BS209" s="40"/>
      <c r="BT209" s="23"/>
    </row>
    <row r="210" spans="1:72" x14ac:dyDescent="0.2">
      <c r="A210" s="137">
        <f t="shared" si="102"/>
        <v>42431</v>
      </c>
      <c r="B210" s="124">
        <f t="shared" si="91"/>
        <v>1058.161482</v>
      </c>
      <c r="C210" s="124">
        <f t="shared" si="103"/>
        <v>1000</v>
      </c>
      <c r="D210" s="138">
        <f t="shared" si="104"/>
        <v>4550.2299999999996</v>
      </c>
      <c r="E210" s="126">
        <f>IF(K210=1,VLOOKUP(A209,[1]Plan1!$DA$106:$DC$226,3),E209)</f>
        <v>4591.18</v>
      </c>
      <c r="F210" s="127">
        <f t="shared" si="105"/>
        <v>42416</v>
      </c>
      <c r="G210" s="128">
        <f t="shared" si="92"/>
        <v>8.9995450779412067E-3</v>
      </c>
      <c r="H210" s="127">
        <f t="shared" si="106"/>
        <v>42444</v>
      </c>
      <c r="I210" s="127">
        <f t="shared" si="93"/>
        <v>42444</v>
      </c>
      <c r="J210" s="130">
        <f t="shared" si="107"/>
        <v>21</v>
      </c>
      <c r="K210" s="130">
        <f t="shared" si="94"/>
        <v>12</v>
      </c>
      <c r="L210" s="131">
        <f t="shared" si="95"/>
        <v>1.00513272</v>
      </c>
      <c r="M210" s="132">
        <f t="shared" si="85"/>
        <v>1.0126992699999999</v>
      </c>
      <c r="N210" s="132">
        <f t="shared" si="82"/>
        <v>1.0491386769040647</v>
      </c>
      <c r="O210" s="131">
        <f t="shared" si="84"/>
        <v>1.0545236099999999</v>
      </c>
      <c r="P210" s="124">
        <f t="shared" si="96"/>
        <v>1054.52361</v>
      </c>
      <c r="Q210" s="133">
        <f t="shared" si="97"/>
        <v>0</v>
      </c>
      <c r="R210" s="134">
        <f t="shared" si="98"/>
        <v>0</v>
      </c>
      <c r="S210" s="124">
        <f t="shared" si="99"/>
        <v>0</v>
      </c>
      <c r="T210" s="134">
        <f t="shared" si="108"/>
        <v>7.4999999999999997E-2</v>
      </c>
      <c r="U210" s="133">
        <f t="shared" si="83"/>
        <v>12</v>
      </c>
      <c r="V210" s="133">
        <v>252</v>
      </c>
      <c r="W210" s="132">
        <f t="shared" si="100"/>
        <v>1.003449778</v>
      </c>
      <c r="X210" s="124">
        <f t="shared" si="101"/>
        <v>3.6378720000000002</v>
      </c>
      <c r="Y210" s="136" t="s">
        <v>64</v>
      </c>
      <c r="Z210" s="127">
        <f t="shared" si="109"/>
        <v>42597</v>
      </c>
      <c r="AA210" s="6"/>
      <c r="AB210" s="38"/>
      <c r="AC210" s="169">
        <f>[2]Plan1!$A262</f>
        <v>44846</v>
      </c>
      <c r="AD210" s="168" t="str">
        <f>[2]Plan1!$C262</f>
        <v>Nossa Sr.a Aparecida - Padroeira do Brasil</v>
      </c>
      <c r="AF210" s="1"/>
      <c r="AG210" s="19">
        <f t="shared" si="90"/>
        <v>45031</v>
      </c>
      <c r="AH210" s="19">
        <f t="shared" si="86"/>
        <v>45030</v>
      </c>
      <c r="AI210" s="19">
        <f t="shared" si="87"/>
        <v>45033</v>
      </c>
      <c r="AJ210" s="19">
        <f t="shared" si="88"/>
        <v>45061</v>
      </c>
      <c r="AK210" s="20">
        <f t="shared" si="89"/>
        <v>18</v>
      </c>
      <c r="AM210" s="1"/>
      <c r="AN210" s="1"/>
      <c r="AO210" s="1"/>
      <c r="AP210" s="1"/>
      <c r="AQ210" s="1"/>
      <c r="AR210" s="28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8"/>
      <c r="BH210" s="1"/>
      <c r="BI210" s="1"/>
      <c r="BJ210" s="1"/>
      <c r="BK210" s="1"/>
      <c r="BL210" s="1"/>
      <c r="BM210" s="1"/>
      <c r="BN210" s="1"/>
      <c r="BO210" s="1"/>
      <c r="BP210" s="1"/>
      <c r="BQ210" s="6"/>
      <c r="BS210" s="40"/>
      <c r="BT210" s="23"/>
    </row>
    <row r="211" spans="1:72" x14ac:dyDescent="0.2">
      <c r="A211" s="137">
        <f t="shared" si="102"/>
        <v>42432</v>
      </c>
      <c r="B211" s="124">
        <f t="shared" si="91"/>
        <v>1058.916866</v>
      </c>
      <c r="C211" s="124">
        <f t="shared" si="103"/>
        <v>1000</v>
      </c>
      <c r="D211" s="138">
        <f t="shared" si="104"/>
        <v>4550.2299999999996</v>
      </c>
      <c r="E211" s="126">
        <f>IF(K211=1,VLOOKUP(A210,[1]Plan1!$DA$106:$DC$226,3),E210)</f>
        <v>4591.18</v>
      </c>
      <c r="F211" s="127">
        <f t="shared" si="105"/>
        <v>42416</v>
      </c>
      <c r="G211" s="128">
        <f t="shared" si="92"/>
        <v>8.9995450779412067E-3</v>
      </c>
      <c r="H211" s="127">
        <f t="shared" si="106"/>
        <v>42444</v>
      </c>
      <c r="I211" s="127">
        <f t="shared" si="93"/>
        <v>42444</v>
      </c>
      <c r="J211" s="130">
        <f t="shared" si="107"/>
        <v>21</v>
      </c>
      <c r="K211" s="130">
        <f t="shared" si="94"/>
        <v>13</v>
      </c>
      <c r="L211" s="131">
        <f t="shared" si="95"/>
        <v>1.0055616300000001</v>
      </c>
      <c r="M211" s="132">
        <f t="shared" si="85"/>
        <v>1.0126992699999999</v>
      </c>
      <c r="N211" s="132">
        <f t="shared" si="82"/>
        <v>1.0491386769040647</v>
      </c>
      <c r="O211" s="131">
        <f t="shared" si="84"/>
        <v>1.0549735899999999</v>
      </c>
      <c r="P211" s="124">
        <f t="shared" si="96"/>
        <v>1054.9735900000001</v>
      </c>
      <c r="Q211" s="133">
        <f t="shared" si="97"/>
        <v>0</v>
      </c>
      <c r="R211" s="134">
        <f t="shared" si="98"/>
        <v>0</v>
      </c>
      <c r="S211" s="124">
        <f t="shared" si="99"/>
        <v>0</v>
      </c>
      <c r="T211" s="134">
        <f t="shared" si="108"/>
        <v>7.4999999999999997E-2</v>
      </c>
      <c r="U211" s="133">
        <f t="shared" si="83"/>
        <v>13</v>
      </c>
      <c r="V211" s="133">
        <v>252</v>
      </c>
      <c r="W211" s="132">
        <f t="shared" si="100"/>
        <v>1.003737796</v>
      </c>
      <c r="X211" s="124">
        <f t="shared" si="101"/>
        <v>3.943276</v>
      </c>
      <c r="Y211" s="136" t="s">
        <v>64</v>
      </c>
      <c r="Z211" s="127">
        <f t="shared" si="109"/>
        <v>42597</v>
      </c>
      <c r="AA211" s="6"/>
      <c r="AB211" s="38"/>
      <c r="AC211" s="169">
        <f>[2]Plan1!$A263</f>
        <v>44867</v>
      </c>
      <c r="AD211" s="168" t="str">
        <f>[2]Plan1!$C263</f>
        <v>Finados</v>
      </c>
      <c r="AF211" s="1"/>
      <c r="AG211" s="19">
        <f t="shared" si="90"/>
        <v>45061</v>
      </c>
      <c r="AH211" s="19">
        <f t="shared" si="86"/>
        <v>45058</v>
      </c>
      <c r="AI211" s="19">
        <f t="shared" si="87"/>
        <v>45061</v>
      </c>
      <c r="AJ211" s="19">
        <f t="shared" si="88"/>
        <v>45092</v>
      </c>
      <c r="AK211" s="20">
        <f t="shared" si="89"/>
        <v>22</v>
      </c>
      <c r="AM211" s="1"/>
      <c r="AN211" s="1"/>
      <c r="AO211" s="1"/>
      <c r="AP211" s="1"/>
      <c r="AQ211" s="1"/>
      <c r="AR211" s="28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8"/>
      <c r="BH211" s="1"/>
      <c r="BI211" s="1"/>
      <c r="BJ211" s="1"/>
      <c r="BK211" s="1"/>
      <c r="BL211" s="1"/>
      <c r="BM211" s="1"/>
      <c r="BN211" s="1"/>
      <c r="BO211" s="1"/>
      <c r="BP211" s="1"/>
      <c r="BQ211" s="6"/>
      <c r="BS211" s="40"/>
      <c r="BT211" s="23"/>
    </row>
    <row r="212" spans="1:72" x14ac:dyDescent="0.2">
      <c r="A212" s="137">
        <f t="shared" si="102"/>
        <v>42433</v>
      </c>
      <c r="B212" s="124">
        <f t="shared" si="91"/>
        <v>1059.6728070000001</v>
      </c>
      <c r="C212" s="124">
        <f t="shared" si="103"/>
        <v>1000</v>
      </c>
      <c r="D212" s="138">
        <f t="shared" si="104"/>
        <v>4550.2299999999996</v>
      </c>
      <c r="E212" s="126">
        <f>IF(K212=1,VLOOKUP(A211,[1]Plan1!$DA$106:$DC$226,3),E211)</f>
        <v>4591.18</v>
      </c>
      <c r="F212" s="127">
        <f t="shared" si="105"/>
        <v>42416</v>
      </c>
      <c r="G212" s="128">
        <f t="shared" si="92"/>
        <v>8.9995450779412067E-3</v>
      </c>
      <c r="H212" s="127">
        <f t="shared" si="106"/>
        <v>42444</v>
      </c>
      <c r="I212" s="127">
        <f t="shared" si="93"/>
        <v>42444</v>
      </c>
      <c r="J212" s="130">
        <f t="shared" si="107"/>
        <v>21</v>
      </c>
      <c r="K212" s="130">
        <f t="shared" si="94"/>
        <v>14</v>
      </c>
      <c r="L212" s="131">
        <f t="shared" si="95"/>
        <v>1.0059907299999999</v>
      </c>
      <c r="M212" s="132">
        <f t="shared" si="85"/>
        <v>1.0126992699999999</v>
      </c>
      <c r="N212" s="132">
        <f t="shared" si="82"/>
        <v>1.0491386769040647</v>
      </c>
      <c r="O212" s="131">
        <f t="shared" si="84"/>
        <v>1.0554237799999999</v>
      </c>
      <c r="P212" s="124">
        <f t="shared" si="96"/>
        <v>1055.4237800000001</v>
      </c>
      <c r="Q212" s="133">
        <f t="shared" si="97"/>
        <v>0</v>
      </c>
      <c r="R212" s="134">
        <f t="shared" si="98"/>
        <v>0</v>
      </c>
      <c r="S212" s="124">
        <f t="shared" si="99"/>
        <v>0</v>
      </c>
      <c r="T212" s="134">
        <f t="shared" si="108"/>
        <v>7.4999999999999997E-2</v>
      </c>
      <c r="U212" s="133">
        <f t="shared" si="83"/>
        <v>14</v>
      </c>
      <c r="V212" s="133">
        <v>252</v>
      </c>
      <c r="W212" s="132">
        <f t="shared" si="100"/>
        <v>1.004025897</v>
      </c>
      <c r="X212" s="124">
        <f t="shared" si="101"/>
        <v>4.2490269999999999</v>
      </c>
      <c r="Y212" s="136" t="s">
        <v>64</v>
      </c>
      <c r="Z212" s="127">
        <f t="shared" si="109"/>
        <v>42597</v>
      </c>
      <c r="AA212" s="6"/>
      <c r="AB212" s="38"/>
      <c r="AC212" s="169">
        <f>[2]Plan1!$A264</f>
        <v>44880</v>
      </c>
      <c r="AD212" s="168" t="str">
        <f>[2]Plan1!$C264</f>
        <v>Proclamação da República</v>
      </c>
      <c r="AF212" s="1"/>
      <c r="AG212" s="19">
        <f t="shared" si="90"/>
        <v>45092</v>
      </c>
      <c r="AH212" s="19">
        <f t="shared" si="86"/>
        <v>45091</v>
      </c>
      <c r="AI212" s="19">
        <f t="shared" si="87"/>
        <v>45092</v>
      </c>
      <c r="AJ212" s="19">
        <f t="shared" si="88"/>
        <v>45124</v>
      </c>
      <c r="AK212" s="20">
        <f t="shared" si="89"/>
        <v>22</v>
      </c>
      <c r="AM212" s="1"/>
      <c r="AN212" s="1"/>
      <c r="AO212" s="1"/>
      <c r="AP212" s="1"/>
      <c r="AQ212" s="1"/>
      <c r="AR212" s="28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8"/>
      <c r="BH212" s="1"/>
      <c r="BI212" s="1"/>
      <c r="BJ212" s="1"/>
      <c r="BK212" s="1"/>
      <c r="BL212" s="1"/>
      <c r="BM212" s="1"/>
      <c r="BN212" s="1"/>
      <c r="BO212" s="1"/>
      <c r="BP212" s="1"/>
      <c r="BQ212" s="6"/>
      <c r="BS212" s="40"/>
      <c r="BT212" s="23"/>
    </row>
    <row r="213" spans="1:72" x14ac:dyDescent="0.2">
      <c r="A213" s="137">
        <f t="shared" si="102"/>
        <v>42434</v>
      </c>
      <c r="B213" s="124">
        <f t="shared" si="91"/>
        <v>1060.4292750000002</v>
      </c>
      <c r="C213" s="124">
        <f t="shared" si="103"/>
        <v>1000</v>
      </c>
      <c r="D213" s="138">
        <f t="shared" si="104"/>
        <v>4550.2299999999996</v>
      </c>
      <c r="E213" s="126">
        <f>IF(K213=1,VLOOKUP(A212,[1]Plan1!$DA$106:$DC$226,3),E212)</f>
        <v>4591.18</v>
      </c>
      <c r="F213" s="127">
        <f t="shared" si="105"/>
        <v>42416</v>
      </c>
      <c r="G213" s="128">
        <f t="shared" si="92"/>
        <v>8.9995450779412067E-3</v>
      </c>
      <c r="H213" s="127">
        <f t="shared" si="106"/>
        <v>42444</v>
      </c>
      <c r="I213" s="127">
        <f t="shared" si="93"/>
        <v>42444</v>
      </c>
      <c r="J213" s="130">
        <f t="shared" si="107"/>
        <v>21</v>
      </c>
      <c r="K213" s="130">
        <f t="shared" si="94"/>
        <v>15</v>
      </c>
      <c r="L213" s="131">
        <f t="shared" si="95"/>
        <v>1.00642001</v>
      </c>
      <c r="M213" s="132">
        <f t="shared" si="85"/>
        <v>1.0126992699999999</v>
      </c>
      <c r="N213" s="132">
        <f t="shared" si="82"/>
        <v>1.0491386769040647</v>
      </c>
      <c r="O213" s="131">
        <f t="shared" si="84"/>
        <v>1.05587415</v>
      </c>
      <c r="P213" s="124">
        <f t="shared" si="96"/>
        <v>1055.8741500000001</v>
      </c>
      <c r="Q213" s="133">
        <f t="shared" si="97"/>
        <v>0</v>
      </c>
      <c r="R213" s="134">
        <f t="shared" si="98"/>
        <v>0</v>
      </c>
      <c r="S213" s="124">
        <f t="shared" si="99"/>
        <v>0</v>
      </c>
      <c r="T213" s="134">
        <f t="shared" si="108"/>
        <v>7.4999999999999997E-2</v>
      </c>
      <c r="U213" s="133">
        <f t="shared" si="83"/>
        <v>15</v>
      </c>
      <c r="V213" s="133">
        <v>252</v>
      </c>
      <c r="W213" s="132">
        <f t="shared" si="100"/>
        <v>1.0043140800000001</v>
      </c>
      <c r="X213" s="124">
        <f t="shared" si="101"/>
        <v>4.5551250000000003</v>
      </c>
      <c r="Y213" s="136" t="s">
        <v>64</v>
      </c>
      <c r="Z213" s="127">
        <f t="shared" si="109"/>
        <v>42597</v>
      </c>
      <c r="AA213" s="6"/>
      <c r="AB213" s="38"/>
      <c r="AC213" s="169">
        <f>[2]Plan1!$A265</f>
        <v>44920</v>
      </c>
      <c r="AD213" s="168" t="str">
        <f>[2]Plan1!$C265</f>
        <v>Natal</v>
      </c>
      <c r="AF213" s="1"/>
      <c r="AG213" s="19">
        <f t="shared" si="90"/>
        <v>45122</v>
      </c>
      <c r="AH213" s="19">
        <f t="shared" si="86"/>
        <v>45121</v>
      </c>
      <c r="AI213" s="19">
        <f t="shared" si="87"/>
        <v>45124</v>
      </c>
      <c r="AJ213" s="19">
        <f t="shared" si="88"/>
        <v>45153</v>
      </c>
      <c r="AK213" s="20">
        <f t="shared" si="89"/>
        <v>21</v>
      </c>
      <c r="AM213" s="1"/>
      <c r="AN213" s="1"/>
      <c r="AO213" s="1"/>
      <c r="AP213" s="1"/>
      <c r="AQ213" s="1"/>
      <c r="AR213" s="28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8"/>
      <c r="BH213" s="1"/>
      <c r="BI213" s="1"/>
      <c r="BJ213" s="1"/>
      <c r="BK213" s="1"/>
      <c r="BL213" s="1"/>
      <c r="BM213" s="1"/>
      <c r="BN213" s="1"/>
      <c r="BO213" s="1"/>
      <c r="BP213" s="1"/>
      <c r="BQ213" s="6"/>
      <c r="BS213" s="40"/>
      <c r="BT213" s="23"/>
    </row>
    <row r="214" spans="1:72" x14ac:dyDescent="0.2">
      <c r="A214" s="137">
        <f t="shared" si="102"/>
        <v>42435</v>
      </c>
      <c r="B214" s="124">
        <f t="shared" si="91"/>
        <v>1060.4292750000002</v>
      </c>
      <c r="C214" s="124">
        <f t="shared" si="103"/>
        <v>1000</v>
      </c>
      <c r="D214" s="138">
        <f t="shared" si="104"/>
        <v>4550.2299999999996</v>
      </c>
      <c r="E214" s="126">
        <f>IF(K214=1,VLOOKUP(A213,[1]Plan1!$DA$106:$DC$226,3),E213)</f>
        <v>4591.18</v>
      </c>
      <c r="F214" s="127">
        <f t="shared" si="105"/>
        <v>42416</v>
      </c>
      <c r="G214" s="128">
        <f t="shared" si="92"/>
        <v>8.9995450779412067E-3</v>
      </c>
      <c r="H214" s="127">
        <f t="shared" si="106"/>
        <v>42444</v>
      </c>
      <c r="I214" s="127">
        <f t="shared" si="93"/>
        <v>42444</v>
      </c>
      <c r="J214" s="130">
        <f t="shared" si="107"/>
        <v>21</v>
      </c>
      <c r="K214" s="130">
        <f t="shared" si="94"/>
        <v>15</v>
      </c>
      <c r="L214" s="131">
        <f t="shared" si="95"/>
        <v>1.00642001</v>
      </c>
      <c r="M214" s="132">
        <f t="shared" si="85"/>
        <v>1.0126992699999999</v>
      </c>
      <c r="N214" s="132">
        <f t="shared" si="82"/>
        <v>1.0491386769040647</v>
      </c>
      <c r="O214" s="131">
        <f t="shared" si="84"/>
        <v>1.05587415</v>
      </c>
      <c r="P214" s="124">
        <f t="shared" si="96"/>
        <v>1055.8741500000001</v>
      </c>
      <c r="Q214" s="133">
        <f t="shared" si="97"/>
        <v>0</v>
      </c>
      <c r="R214" s="134">
        <f t="shared" si="98"/>
        <v>0</v>
      </c>
      <c r="S214" s="124">
        <f t="shared" si="99"/>
        <v>0</v>
      </c>
      <c r="T214" s="134">
        <f t="shared" si="108"/>
        <v>7.4999999999999997E-2</v>
      </c>
      <c r="U214" s="133">
        <f t="shared" si="83"/>
        <v>15</v>
      </c>
      <c r="V214" s="133">
        <v>252</v>
      </c>
      <c r="W214" s="132">
        <f t="shared" si="100"/>
        <v>1.0043140800000001</v>
      </c>
      <c r="X214" s="124">
        <f t="shared" si="101"/>
        <v>4.5551250000000003</v>
      </c>
      <c r="Y214" s="136" t="s">
        <v>64</v>
      </c>
      <c r="Z214" s="127">
        <f t="shared" si="109"/>
        <v>42597</v>
      </c>
      <c r="AA214" s="6"/>
      <c r="AB214" s="38"/>
      <c r="AC214" s="169">
        <f>[2]Plan1!$A266</f>
        <v>44927</v>
      </c>
      <c r="AD214" s="168" t="str">
        <f>[2]Plan1!$C266</f>
        <v>Confraternização Universal</v>
      </c>
      <c r="AF214" s="1"/>
      <c r="AG214" s="19">
        <f t="shared" si="90"/>
        <v>45153</v>
      </c>
      <c r="AH214" s="19">
        <f t="shared" si="86"/>
        <v>45152</v>
      </c>
      <c r="AI214" s="19">
        <f t="shared" si="87"/>
        <v>45153</v>
      </c>
      <c r="AJ214" s="19">
        <f t="shared" si="88"/>
        <v>45184</v>
      </c>
      <c r="AK214" s="20">
        <f t="shared" si="89"/>
        <v>22</v>
      </c>
      <c r="AM214" s="1"/>
      <c r="AN214" s="1"/>
      <c r="AO214" s="1"/>
      <c r="AP214" s="1"/>
      <c r="AQ214" s="1"/>
      <c r="AR214" s="28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8"/>
      <c r="BH214" s="1"/>
      <c r="BI214" s="1"/>
      <c r="BJ214" s="1"/>
      <c r="BK214" s="1"/>
      <c r="BL214" s="1"/>
      <c r="BM214" s="1"/>
      <c r="BN214" s="1"/>
      <c r="BO214" s="1"/>
      <c r="BP214" s="1"/>
      <c r="BQ214" s="6"/>
      <c r="BS214" s="40"/>
      <c r="BT214" s="23"/>
    </row>
    <row r="215" spans="1:72" x14ac:dyDescent="0.2">
      <c r="A215" s="137">
        <f t="shared" si="102"/>
        <v>42436</v>
      </c>
      <c r="B215" s="124">
        <f t="shared" si="91"/>
        <v>1060.4292750000002</v>
      </c>
      <c r="C215" s="124">
        <f t="shared" si="103"/>
        <v>1000</v>
      </c>
      <c r="D215" s="138">
        <f t="shared" si="104"/>
        <v>4550.2299999999996</v>
      </c>
      <c r="E215" s="126">
        <f>IF(K215=1,VLOOKUP(A214,[1]Plan1!$DA$106:$DC$226,3),E214)</f>
        <v>4591.18</v>
      </c>
      <c r="F215" s="127">
        <f t="shared" si="105"/>
        <v>42416</v>
      </c>
      <c r="G215" s="128">
        <f t="shared" si="92"/>
        <v>8.9995450779412067E-3</v>
      </c>
      <c r="H215" s="127">
        <f t="shared" si="106"/>
        <v>42444</v>
      </c>
      <c r="I215" s="127">
        <f t="shared" si="93"/>
        <v>42444</v>
      </c>
      <c r="J215" s="130">
        <f t="shared" si="107"/>
        <v>21</v>
      </c>
      <c r="K215" s="130">
        <f t="shared" si="94"/>
        <v>15</v>
      </c>
      <c r="L215" s="131">
        <f t="shared" si="95"/>
        <v>1.00642001</v>
      </c>
      <c r="M215" s="132">
        <f t="shared" si="85"/>
        <v>1.0126992699999999</v>
      </c>
      <c r="N215" s="132">
        <f t="shared" si="82"/>
        <v>1.0491386769040647</v>
      </c>
      <c r="O215" s="131">
        <f t="shared" si="84"/>
        <v>1.05587415</v>
      </c>
      <c r="P215" s="124">
        <f t="shared" si="96"/>
        <v>1055.8741500000001</v>
      </c>
      <c r="Q215" s="133">
        <f t="shared" si="97"/>
        <v>0</v>
      </c>
      <c r="R215" s="134">
        <f t="shared" si="98"/>
        <v>0</v>
      </c>
      <c r="S215" s="124">
        <f t="shared" si="99"/>
        <v>0</v>
      </c>
      <c r="T215" s="134">
        <f t="shared" si="108"/>
        <v>7.4999999999999997E-2</v>
      </c>
      <c r="U215" s="133">
        <f t="shared" si="83"/>
        <v>15</v>
      </c>
      <c r="V215" s="133">
        <v>252</v>
      </c>
      <c r="W215" s="132">
        <f t="shared" si="100"/>
        <v>1.0043140800000001</v>
      </c>
      <c r="X215" s="124">
        <f t="shared" si="101"/>
        <v>4.5551250000000003</v>
      </c>
      <c r="Y215" s="136" t="s">
        <v>64</v>
      </c>
      <c r="Z215" s="127">
        <f t="shared" si="109"/>
        <v>42597</v>
      </c>
      <c r="AA215" s="6"/>
      <c r="AB215" s="38"/>
      <c r="AC215" s="169">
        <f>[2]Plan1!$A267</f>
        <v>44977</v>
      </c>
      <c r="AD215" s="168" t="str">
        <f>[2]Plan1!$C267</f>
        <v>Carnaval</v>
      </c>
      <c r="AF215" s="1"/>
      <c r="AG215" s="19">
        <f t="shared" si="90"/>
        <v>45184</v>
      </c>
      <c r="AH215" s="19">
        <f t="shared" si="86"/>
        <v>45183</v>
      </c>
      <c r="AI215" s="19">
        <f t="shared" si="87"/>
        <v>45184</v>
      </c>
      <c r="AJ215" s="19">
        <f t="shared" si="88"/>
        <v>45215</v>
      </c>
      <c r="AK215" s="20">
        <f t="shared" si="89"/>
        <v>20</v>
      </c>
      <c r="AM215" s="1"/>
      <c r="AN215" s="1"/>
      <c r="AO215" s="1"/>
      <c r="AP215" s="1"/>
      <c r="AQ215" s="1"/>
      <c r="AR215" s="28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8"/>
      <c r="BH215" s="1"/>
      <c r="BI215" s="1"/>
      <c r="BJ215" s="1"/>
      <c r="BK215" s="1"/>
      <c r="BL215" s="1"/>
      <c r="BM215" s="1"/>
      <c r="BN215" s="1"/>
      <c r="BO215" s="1"/>
      <c r="BP215" s="1"/>
      <c r="BQ215" s="6"/>
      <c r="BS215" s="40"/>
      <c r="BT215" s="23"/>
    </row>
    <row r="216" spans="1:72" x14ac:dyDescent="0.2">
      <c r="A216" s="137">
        <f t="shared" si="102"/>
        <v>42437</v>
      </c>
      <c r="B216" s="124">
        <f t="shared" si="91"/>
        <v>1061.186291</v>
      </c>
      <c r="C216" s="124">
        <f t="shared" si="103"/>
        <v>1000</v>
      </c>
      <c r="D216" s="138">
        <f t="shared" si="104"/>
        <v>4550.2299999999996</v>
      </c>
      <c r="E216" s="126">
        <f>IF(K216=1,VLOOKUP(A215,[1]Plan1!$DA$106:$DC$226,3),E215)</f>
        <v>4591.18</v>
      </c>
      <c r="F216" s="127">
        <f t="shared" si="105"/>
        <v>42416</v>
      </c>
      <c r="G216" s="128">
        <f t="shared" si="92"/>
        <v>8.9995450779412067E-3</v>
      </c>
      <c r="H216" s="127">
        <f t="shared" si="106"/>
        <v>42444</v>
      </c>
      <c r="I216" s="127">
        <f t="shared" si="93"/>
        <v>42444</v>
      </c>
      <c r="J216" s="130">
        <f t="shared" si="107"/>
        <v>21</v>
      </c>
      <c r="K216" s="130">
        <f t="shared" si="94"/>
        <v>16</v>
      </c>
      <c r="L216" s="131">
        <f t="shared" si="95"/>
        <v>1.0068494699999999</v>
      </c>
      <c r="M216" s="132">
        <f t="shared" si="85"/>
        <v>1.0126992699999999</v>
      </c>
      <c r="N216" s="132">
        <f t="shared" si="82"/>
        <v>1.0491386769040647</v>
      </c>
      <c r="O216" s="131">
        <f t="shared" si="84"/>
        <v>1.0563247200000001</v>
      </c>
      <c r="P216" s="124">
        <f t="shared" si="96"/>
        <v>1056.3247200000001</v>
      </c>
      <c r="Q216" s="133">
        <f t="shared" si="97"/>
        <v>0</v>
      </c>
      <c r="R216" s="134">
        <f t="shared" si="98"/>
        <v>0</v>
      </c>
      <c r="S216" s="124">
        <f t="shared" si="99"/>
        <v>0</v>
      </c>
      <c r="T216" s="134">
        <f t="shared" si="108"/>
        <v>7.4999999999999997E-2</v>
      </c>
      <c r="U216" s="133">
        <f t="shared" si="83"/>
        <v>16</v>
      </c>
      <c r="V216" s="133">
        <v>252</v>
      </c>
      <c r="W216" s="132">
        <f t="shared" si="100"/>
        <v>1.004602346</v>
      </c>
      <c r="X216" s="124">
        <f t="shared" si="101"/>
        <v>4.8615709999999996</v>
      </c>
      <c r="Y216" s="136" t="s">
        <v>64</v>
      </c>
      <c r="Z216" s="127">
        <f t="shared" si="109"/>
        <v>42597</v>
      </c>
      <c r="AA216" s="6"/>
      <c r="AB216" s="38"/>
      <c r="AC216" s="169">
        <f>[2]Plan1!$A268</f>
        <v>44978</v>
      </c>
      <c r="AD216" s="168" t="str">
        <f>[2]Plan1!$C268</f>
        <v>Carnaval</v>
      </c>
      <c r="AF216" s="1"/>
      <c r="AG216" s="19">
        <f t="shared" si="90"/>
        <v>45214</v>
      </c>
      <c r="AH216" s="19">
        <f t="shared" si="86"/>
        <v>45212</v>
      </c>
      <c r="AI216" s="19">
        <f t="shared" si="87"/>
        <v>45215</v>
      </c>
      <c r="AJ216" s="19">
        <f t="shared" si="88"/>
        <v>45246</v>
      </c>
      <c r="AK216" s="20">
        <f t="shared" si="89"/>
        <v>21</v>
      </c>
      <c r="AM216" s="1"/>
      <c r="AN216" s="1"/>
      <c r="AO216" s="1"/>
      <c r="AP216" s="1"/>
      <c r="AQ216" s="1"/>
      <c r="AR216" s="28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8"/>
      <c r="BH216" s="1"/>
      <c r="BI216" s="1"/>
      <c r="BJ216" s="1"/>
      <c r="BK216" s="1"/>
      <c r="BL216" s="1"/>
      <c r="BM216" s="1"/>
      <c r="BN216" s="1"/>
      <c r="BO216" s="1"/>
      <c r="BP216" s="1"/>
      <c r="BQ216" s="6"/>
      <c r="BS216" s="40"/>
      <c r="BT216" s="23"/>
    </row>
    <row r="217" spans="1:72" x14ac:dyDescent="0.2">
      <c r="A217" s="137">
        <f t="shared" si="102"/>
        <v>42438</v>
      </c>
      <c r="B217" s="124">
        <f t="shared" si="91"/>
        <v>1061.9438460000001</v>
      </c>
      <c r="C217" s="124">
        <f t="shared" si="103"/>
        <v>1000</v>
      </c>
      <c r="D217" s="138">
        <f t="shared" si="104"/>
        <v>4550.2299999999996</v>
      </c>
      <c r="E217" s="126">
        <f>IF(K217=1,VLOOKUP(A216,[1]Plan1!$DA$106:$DC$226,3),E216)</f>
        <v>4591.18</v>
      </c>
      <c r="F217" s="127">
        <f t="shared" si="105"/>
        <v>42416</v>
      </c>
      <c r="G217" s="128">
        <f t="shared" si="92"/>
        <v>8.9995450779412067E-3</v>
      </c>
      <c r="H217" s="127">
        <f t="shared" si="106"/>
        <v>42444</v>
      </c>
      <c r="I217" s="127">
        <f t="shared" si="93"/>
        <v>42444</v>
      </c>
      <c r="J217" s="130">
        <f t="shared" si="107"/>
        <v>21</v>
      </c>
      <c r="K217" s="130">
        <f t="shared" si="94"/>
        <v>17</v>
      </c>
      <c r="L217" s="131">
        <f t="shared" si="95"/>
        <v>1.00727912</v>
      </c>
      <c r="M217" s="132">
        <f t="shared" si="85"/>
        <v>1.0126992699999999</v>
      </c>
      <c r="N217" s="132">
        <f t="shared" si="82"/>
        <v>1.0491386769040647</v>
      </c>
      <c r="O217" s="131">
        <f t="shared" si="84"/>
        <v>1.05677548</v>
      </c>
      <c r="P217" s="124">
        <f t="shared" si="96"/>
        <v>1056.77548</v>
      </c>
      <c r="Q217" s="133">
        <f t="shared" si="97"/>
        <v>0</v>
      </c>
      <c r="R217" s="134">
        <f t="shared" si="98"/>
        <v>0</v>
      </c>
      <c r="S217" s="124">
        <f t="shared" si="99"/>
        <v>0</v>
      </c>
      <c r="T217" s="134">
        <f t="shared" si="108"/>
        <v>7.4999999999999997E-2</v>
      </c>
      <c r="U217" s="133">
        <f t="shared" si="83"/>
        <v>17</v>
      </c>
      <c r="V217" s="133">
        <v>252</v>
      </c>
      <c r="W217" s="132">
        <f t="shared" si="100"/>
        <v>1.0048906950000001</v>
      </c>
      <c r="X217" s="124">
        <f t="shared" si="101"/>
        <v>5.1683659999999998</v>
      </c>
      <c r="Y217" s="136" t="s">
        <v>64</v>
      </c>
      <c r="Z217" s="127">
        <f t="shared" si="109"/>
        <v>42597</v>
      </c>
      <c r="AA217" s="6"/>
      <c r="AB217" s="38"/>
      <c r="AC217" s="169">
        <f>[2]Plan1!$A269</f>
        <v>45023</v>
      </c>
      <c r="AD217" s="168" t="str">
        <f>[2]Plan1!$C269</f>
        <v>Paixão de Cristo</v>
      </c>
      <c r="AF217" s="1"/>
      <c r="AG217" s="19">
        <f t="shared" si="90"/>
        <v>45245</v>
      </c>
      <c r="AH217" s="19">
        <f t="shared" si="86"/>
        <v>45244</v>
      </c>
      <c r="AI217" s="19">
        <f t="shared" si="87"/>
        <v>45246</v>
      </c>
      <c r="AJ217" s="19">
        <f t="shared" si="88"/>
        <v>45275</v>
      </c>
      <c r="AK217" s="20">
        <f t="shared" si="89"/>
        <v>21</v>
      </c>
      <c r="AM217" s="1"/>
      <c r="AN217" s="1"/>
      <c r="AO217" s="1"/>
      <c r="AP217" s="1"/>
      <c r="AQ217" s="1"/>
      <c r="AR217" s="28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8"/>
      <c r="BH217" s="1"/>
      <c r="BI217" s="1"/>
      <c r="BJ217" s="1"/>
      <c r="BK217" s="1"/>
      <c r="BL217" s="1"/>
      <c r="BM217" s="1"/>
      <c r="BN217" s="1"/>
      <c r="BO217" s="1"/>
      <c r="BP217" s="1"/>
      <c r="BQ217" s="6"/>
      <c r="BS217" s="40"/>
      <c r="BT217" s="23"/>
    </row>
    <row r="218" spans="1:72" x14ac:dyDescent="0.2">
      <c r="A218" s="137">
        <f t="shared" si="102"/>
        <v>42439</v>
      </c>
      <c r="B218" s="124">
        <f t="shared" si="91"/>
        <v>1062.701939</v>
      </c>
      <c r="C218" s="124">
        <f t="shared" si="103"/>
        <v>1000</v>
      </c>
      <c r="D218" s="138">
        <f t="shared" si="104"/>
        <v>4550.2299999999996</v>
      </c>
      <c r="E218" s="126">
        <f>IF(K218=1,VLOOKUP(A217,[1]Plan1!$DA$106:$DC$226,3),E217)</f>
        <v>4591.18</v>
      </c>
      <c r="F218" s="127">
        <f t="shared" si="105"/>
        <v>42416</v>
      </c>
      <c r="G218" s="128">
        <f t="shared" si="92"/>
        <v>8.9995450779412067E-3</v>
      </c>
      <c r="H218" s="127">
        <f t="shared" si="106"/>
        <v>42444</v>
      </c>
      <c r="I218" s="127">
        <f t="shared" si="93"/>
        <v>42444</v>
      </c>
      <c r="J218" s="130">
        <f t="shared" si="107"/>
        <v>21</v>
      </c>
      <c r="K218" s="130">
        <f t="shared" si="94"/>
        <v>18</v>
      </c>
      <c r="L218" s="131">
        <f t="shared" si="95"/>
        <v>1.00770895</v>
      </c>
      <c r="M218" s="132">
        <f t="shared" si="85"/>
        <v>1.0126992699999999</v>
      </c>
      <c r="N218" s="132">
        <f t="shared" si="82"/>
        <v>1.0491386769040647</v>
      </c>
      <c r="O218" s="131">
        <f t="shared" si="84"/>
        <v>1.0572264300000001</v>
      </c>
      <c r="P218" s="124">
        <f t="shared" si="96"/>
        <v>1057.2264299999999</v>
      </c>
      <c r="Q218" s="133">
        <f t="shared" si="97"/>
        <v>0</v>
      </c>
      <c r="R218" s="134">
        <f t="shared" si="98"/>
        <v>0</v>
      </c>
      <c r="S218" s="124">
        <f t="shared" si="99"/>
        <v>0</v>
      </c>
      <c r="T218" s="134">
        <f t="shared" si="108"/>
        <v>7.4999999999999997E-2</v>
      </c>
      <c r="U218" s="133">
        <f t="shared" si="83"/>
        <v>18</v>
      </c>
      <c r="V218" s="133">
        <v>252</v>
      </c>
      <c r="W218" s="132">
        <f t="shared" si="100"/>
        <v>1.0051791269999999</v>
      </c>
      <c r="X218" s="124">
        <f t="shared" si="101"/>
        <v>5.4755089999999997</v>
      </c>
      <c r="Y218" s="136" t="s">
        <v>64</v>
      </c>
      <c r="Z218" s="127">
        <f t="shared" si="109"/>
        <v>42597</v>
      </c>
      <c r="AA218" s="6"/>
      <c r="AB218" s="38"/>
      <c r="AC218" s="169">
        <f>[2]Plan1!$A270</f>
        <v>45037</v>
      </c>
      <c r="AD218" s="168" t="str">
        <f>[2]Plan1!$C270</f>
        <v>Tiradentes</v>
      </c>
      <c r="AF218" s="1"/>
      <c r="AG218" s="19">
        <f t="shared" si="90"/>
        <v>45275</v>
      </c>
      <c r="AH218" s="19">
        <f t="shared" si="86"/>
        <v>45274</v>
      </c>
      <c r="AI218" s="19">
        <f t="shared" si="87"/>
        <v>45275</v>
      </c>
      <c r="AJ218" s="19">
        <f t="shared" si="88"/>
        <v>45306</v>
      </c>
      <c r="AK218" s="20">
        <f t="shared" si="89"/>
        <v>19</v>
      </c>
      <c r="AM218" s="1"/>
      <c r="AN218" s="1"/>
      <c r="AO218" s="1"/>
      <c r="AP218" s="1"/>
      <c r="AQ218" s="1"/>
      <c r="AR218" s="28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8"/>
      <c r="BH218" s="1"/>
      <c r="BI218" s="1"/>
      <c r="BJ218" s="1"/>
      <c r="BK218" s="1"/>
      <c r="BL218" s="1"/>
      <c r="BM218" s="1"/>
      <c r="BN218" s="1"/>
      <c r="BO218" s="1"/>
      <c r="BP218" s="1"/>
      <c r="BQ218" s="6"/>
      <c r="BS218" s="40"/>
      <c r="BT218" s="23"/>
    </row>
    <row r="219" spans="1:72" x14ac:dyDescent="0.2">
      <c r="A219" s="137">
        <f t="shared" si="102"/>
        <v>42440</v>
      </c>
      <c r="B219" s="124">
        <f t="shared" si="91"/>
        <v>1063.460572</v>
      </c>
      <c r="C219" s="124">
        <f t="shared" si="103"/>
        <v>1000</v>
      </c>
      <c r="D219" s="138">
        <f t="shared" si="104"/>
        <v>4550.2299999999996</v>
      </c>
      <c r="E219" s="126">
        <f>IF(K219=1,VLOOKUP(A218,[1]Plan1!$DA$106:$DC$226,3),E218)</f>
        <v>4591.18</v>
      </c>
      <c r="F219" s="127">
        <f t="shared" si="105"/>
        <v>42416</v>
      </c>
      <c r="G219" s="128">
        <f t="shared" si="92"/>
        <v>8.9995450779412067E-3</v>
      </c>
      <c r="H219" s="127">
        <f t="shared" si="106"/>
        <v>42444</v>
      </c>
      <c r="I219" s="127">
        <f t="shared" si="93"/>
        <v>42444</v>
      </c>
      <c r="J219" s="130">
        <f t="shared" si="107"/>
        <v>21</v>
      </c>
      <c r="K219" s="130">
        <f t="shared" si="94"/>
        <v>19</v>
      </c>
      <c r="L219" s="131">
        <f t="shared" si="95"/>
        <v>1.0081389599999999</v>
      </c>
      <c r="M219" s="132">
        <f t="shared" si="85"/>
        <v>1.0126992699999999</v>
      </c>
      <c r="N219" s="132">
        <f t="shared" si="82"/>
        <v>1.0491386769040647</v>
      </c>
      <c r="O219" s="131">
        <f t="shared" si="84"/>
        <v>1.0576775700000001</v>
      </c>
      <c r="P219" s="124">
        <f t="shared" si="96"/>
        <v>1057.6775700000001</v>
      </c>
      <c r="Q219" s="133">
        <f t="shared" si="97"/>
        <v>0</v>
      </c>
      <c r="R219" s="134">
        <f t="shared" si="98"/>
        <v>0</v>
      </c>
      <c r="S219" s="124">
        <f t="shared" si="99"/>
        <v>0</v>
      </c>
      <c r="T219" s="134">
        <f t="shared" si="108"/>
        <v>7.4999999999999997E-2</v>
      </c>
      <c r="U219" s="133">
        <f t="shared" si="83"/>
        <v>19</v>
      </c>
      <c r="V219" s="133">
        <v>252</v>
      </c>
      <c r="W219" s="132">
        <f t="shared" si="100"/>
        <v>1.0054676419999999</v>
      </c>
      <c r="X219" s="124">
        <f t="shared" si="101"/>
        <v>5.7830019999999998</v>
      </c>
      <c r="Y219" s="136" t="s">
        <v>64</v>
      </c>
      <c r="Z219" s="127">
        <f t="shared" si="109"/>
        <v>42597</v>
      </c>
      <c r="AA219" s="6"/>
      <c r="AB219" s="38"/>
      <c r="AC219" s="169">
        <f>[2]Plan1!$A271</f>
        <v>45047</v>
      </c>
      <c r="AD219" s="168" t="str">
        <f>[2]Plan1!$C271</f>
        <v>Dia do Trabalho</v>
      </c>
      <c r="AF219" s="1"/>
      <c r="AG219" s="19">
        <f t="shared" si="90"/>
        <v>45306</v>
      </c>
      <c r="AH219" s="19">
        <f t="shared" si="86"/>
        <v>45303</v>
      </c>
      <c r="AI219" s="19">
        <f t="shared" si="87"/>
        <v>45306</v>
      </c>
      <c r="AJ219" s="19">
        <f t="shared" si="88"/>
        <v>45337</v>
      </c>
      <c r="AK219" s="20">
        <f t="shared" si="89"/>
        <v>21</v>
      </c>
      <c r="AM219" s="1"/>
      <c r="AN219" s="1"/>
      <c r="AO219" s="1"/>
      <c r="AP219" s="1"/>
      <c r="AQ219" s="1"/>
      <c r="AR219" s="28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8"/>
      <c r="BH219" s="1"/>
      <c r="BI219" s="1"/>
      <c r="BJ219" s="1"/>
      <c r="BK219" s="1"/>
      <c r="BL219" s="1"/>
      <c r="BM219" s="1"/>
      <c r="BN219" s="1"/>
      <c r="BO219" s="1"/>
      <c r="BP219" s="1"/>
      <c r="BQ219" s="6"/>
      <c r="BS219" s="40"/>
      <c r="BT219" s="23"/>
    </row>
    <row r="220" spans="1:72" x14ac:dyDescent="0.2">
      <c r="A220" s="137">
        <f t="shared" si="102"/>
        <v>42441</v>
      </c>
      <c r="B220" s="124">
        <f t="shared" si="91"/>
        <v>1064.219752</v>
      </c>
      <c r="C220" s="124">
        <f t="shared" si="103"/>
        <v>1000</v>
      </c>
      <c r="D220" s="138">
        <f t="shared" si="104"/>
        <v>4550.2299999999996</v>
      </c>
      <c r="E220" s="126">
        <f>IF(K220=1,VLOOKUP(A219,[1]Plan1!$DA$106:$DC$226,3),E219)</f>
        <v>4591.18</v>
      </c>
      <c r="F220" s="127">
        <f t="shared" si="105"/>
        <v>42416</v>
      </c>
      <c r="G220" s="128">
        <f t="shared" si="92"/>
        <v>8.9995450779412067E-3</v>
      </c>
      <c r="H220" s="127">
        <f t="shared" si="106"/>
        <v>42444</v>
      </c>
      <c r="I220" s="127">
        <f t="shared" si="93"/>
        <v>42444</v>
      </c>
      <c r="J220" s="130">
        <f t="shared" si="107"/>
        <v>21</v>
      </c>
      <c r="K220" s="130">
        <f t="shared" si="94"/>
        <v>20</v>
      </c>
      <c r="L220" s="131">
        <f t="shared" si="95"/>
        <v>1.00856916</v>
      </c>
      <c r="M220" s="132">
        <f t="shared" si="85"/>
        <v>1.0126992699999999</v>
      </c>
      <c r="N220" s="132">
        <f t="shared" si="82"/>
        <v>1.0491386769040647</v>
      </c>
      <c r="O220" s="131">
        <f t="shared" si="84"/>
        <v>1.05812891</v>
      </c>
      <c r="P220" s="124">
        <f t="shared" si="96"/>
        <v>1058.1289099999999</v>
      </c>
      <c r="Q220" s="133">
        <f t="shared" si="97"/>
        <v>0</v>
      </c>
      <c r="R220" s="134">
        <f t="shared" si="98"/>
        <v>0</v>
      </c>
      <c r="S220" s="124">
        <f t="shared" si="99"/>
        <v>0</v>
      </c>
      <c r="T220" s="134">
        <f t="shared" si="108"/>
        <v>7.4999999999999997E-2</v>
      </c>
      <c r="U220" s="133">
        <f t="shared" si="83"/>
        <v>20</v>
      </c>
      <c r="V220" s="133">
        <v>252</v>
      </c>
      <c r="W220" s="132">
        <f t="shared" si="100"/>
        <v>1.0057562390000001</v>
      </c>
      <c r="X220" s="124">
        <f t="shared" si="101"/>
        <v>6.0908420000000003</v>
      </c>
      <c r="Y220" s="136" t="s">
        <v>64</v>
      </c>
      <c r="Z220" s="127">
        <f t="shared" si="109"/>
        <v>42597</v>
      </c>
      <c r="AA220" s="6"/>
      <c r="AB220" s="38"/>
      <c r="AC220" s="169">
        <f>[2]Plan1!$A272</f>
        <v>45085</v>
      </c>
      <c r="AD220" s="168" t="str">
        <f>[2]Plan1!$C272</f>
        <v>Corpus Christi</v>
      </c>
      <c r="AF220" s="1"/>
      <c r="AG220" s="19">
        <f t="shared" si="90"/>
        <v>45337</v>
      </c>
      <c r="AH220" s="19">
        <f t="shared" si="86"/>
        <v>45336</v>
      </c>
      <c r="AI220" s="19">
        <f t="shared" si="87"/>
        <v>45337</v>
      </c>
      <c r="AJ220" s="19">
        <f t="shared" si="88"/>
        <v>45366</v>
      </c>
      <c r="AK220" s="20">
        <f t="shared" si="89"/>
        <v>21</v>
      </c>
      <c r="AM220" s="1"/>
      <c r="AN220" s="1"/>
      <c r="AO220" s="1"/>
      <c r="AP220" s="1"/>
      <c r="AQ220" s="1"/>
      <c r="AR220" s="28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8"/>
      <c r="BH220" s="1"/>
      <c r="BI220" s="1"/>
      <c r="BJ220" s="1"/>
      <c r="BK220" s="1"/>
      <c r="BL220" s="1"/>
      <c r="BM220" s="1"/>
      <c r="BN220" s="1"/>
      <c r="BO220" s="1"/>
      <c r="BP220" s="1"/>
      <c r="BQ220" s="6"/>
      <c r="BS220" s="40"/>
      <c r="BT220" s="23"/>
    </row>
    <row r="221" spans="1:72" x14ac:dyDescent="0.2">
      <c r="A221" s="137">
        <f t="shared" si="102"/>
        <v>42442</v>
      </c>
      <c r="B221" s="124">
        <f t="shared" si="91"/>
        <v>1064.219752</v>
      </c>
      <c r="C221" s="124">
        <f t="shared" si="103"/>
        <v>1000</v>
      </c>
      <c r="D221" s="138">
        <f t="shared" si="104"/>
        <v>4550.2299999999996</v>
      </c>
      <c r="E221" s="126">
        <f>IF(K221=1,VLOOKUP(A220,[1]Plan1!$DA$106:$DC$226,3),E220)</f>
        <v>4591.18</v>
      </c>
      <c r="F221" s="127">
        <f t="shared" si="105"/>
        <v>42416</v>
      </c>
      <c r="G221" s="128">
        <f t="shared" si="92"/>
        <v>8.9995450779412067E-3</v>
      </c>
      <c r="H221" s="127">
        <f t="shared" si="106"/>
        <v>42444</v>
      </c>
      <c r="I221" s="127">
        <f t="shared" si="93"/>
        <v>42444</v>
      </c>
      <c r="J221" s="130">
        <f t="shared" si="107"/>
        <v>21</v>
      </c>
      <c r="K221" s="130">
        <f t="shared" si="94"/>
        <v>20</v>
      </c>
      <c r="L221" s="131">
        <f t="shared" si="95"/>
        <v>1.00856916</v>
      </c>
      <c r="M221" s="132">
        <f t="shared" si="85"/>
        <v>1.0126992699999999</v>
      </c>
      <c r="N221" s="132">
        <f t="shared" si="82"/>
        <v>1.0491386769040647</v>
      </c>
      <c r="O221" s="131">
        <f t="shared" si="84"/>
        <v>1.05812891</v>
      </c>
      <c r="P221" s="124">
        <f t="shared" si="96"/>
        <v>1058.1289099999999</v>
      </c>
      <c r="Q221" s="133">
        <f t="shared" si="97"/>
        <v>0</v>
      </c>
      <c r="R221" s="134">
        <f t="shared" si="98"/>
        <v>0</v>
      </c>
      <c r="S221" s="124">
        <f t="shared" si="99"/>
        <v>0</v>
      </c>
      <c r="T221" s="134">
        <f t="shared" si="108"/>
        <v>7.4999999999999997E-2</v>
      </c>
      <c r="U221" s="133">
        <f t="shared" si="83"/>
        <v>20</v>
      </c>
      <c r="V221" s="133">
        <v>252</v>
      </c>
      <c r="W221" s="132">
        <f t="shared" si="100"/>
        <v>1.0057562390000001</v>
      </c>
      <c r="X221" s="124">
        <f t="shared" si="101"/>
        <v>6.0908420000000003</v>
      </c>
      <c r="Y221" s="136" t="s">
        <v>64</v>
      </c>
      <c r="Z221" s="127">
        <f t="shared" si="109"/>
        <v>42597</v>
      </c>
      <c r="AA221" s="6"/>
      <c r="AB221" s="38"/>
      <c r="AC221" s="169">
        <f>[2]Plan1!$A273</f>
        <v>45176</v>
      </c>
      <c r="AD221" s="168" t="str">
        <f>[2]Plan1!$C273</f>
        <v>Independência do Brasil</v>
      </c>
      <c r="AF221" s="1"/>
      <c r="AG221" s="19">
        <f t="shared" si="90"/>
        <v>45366</v>
      </c>
      <c r="AH221" s="19">
        <f t="shared" si="86"/>
        <v>45365</v>
      </c>
      <c r="AI221" s="19">
        <f t="shared" si="87"/>
        <v>45366</v>
      </c>
      <c r="AJ221" s="19">
        <f t="shared" si="88"/>
        <v>45397</v>
      </c>
      <c r="AK221" s="20">
        <f t="shared" si="89"/>
        <v>20</v>
      </c>
      <c r="AM221" s="1"/>
      <c r="AN221" s="1"/>
      <c r="AO221" s="1"/>
      <c r="AP221" s="1"/>
      <c r="AQ221" s="1"/>
      <c r="AR221" s="28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8"/>
      <c r="BH221" s="1"/>
      <c r="BI221" s="1"/>
      <c r="BJ221" s="1"/>
      <c r="BK221" s="1"/>
      <c r="BL221" s="1"/>
      <c r="BM221" s="1"/>
      <c r="BN221" s="1"/>
      <c r="BO221" s="1"/>
      <c r="BP221" s="1"/>
      <c r="BQ221" s="6"/>
      <c r="BS221" s="40"/>
      <c r="BT221" s="23"/>
    </row>
    <row r="222" spans="1:72" x14ac:dyDescent="0.2">
      <c r="A222" s="137">
        <f t="shared" si="102"/>
        <v>42443</v>
      </c>
      <c r="B222" s="124">
        <f t="shared" si="91"/>
        <v>1064.219752</v>
      </c>
      <c r="C222" s="124">
        <f t="shared" si="103"/>
        <v>1000</v>
      </c>
      <c r="D222" s="138">
        <f t="shared" si="104"/>
        <v>4550.2299999999996</v>
      </c>
      <c r="E222" s="126">
        <f>IF(K222=1,VLOOKUP(A221,[1]Plan1!$DA$106:$DC$226,3),E221)</f>
        <v>4591.18</v>
      </c>
      <c r="F222" s="127">
        <f t="shared" si="105"/>
        <v>42416</v>
      </c>
      <c r="G222" s="128">
        <f t="shared" si="92"/>
        <v>8.9995450779412067E-3</v>
      </c>
      <c r="H222" s="127">
        <f t="shared" si="106"/>
        <v>42444</v>
      </c>
      <c r="I222" s="127">
        <f t="shared" si="93"/>
        <v>42444</v>
      </c>
      <c r="J222" s="130">
        <f t="shared" si="107"/>
        <v>21</v>
      </c>
      <c r="K222" s="130">
        <f t="shared" si="94"/>
        <v>20</v>
      </c>
      <c r="L222" s="131">
        <f t="shared" si="95"/>
        <v>1.00856916</v>
      </c>
      <c r="M222" s="132">
        <f t="shared" si="85"/>
        <v>1.0126992699999999</v>
      </c>
      <c r="N222" s="132">
        <f t="shared" si="82"/>
        <v>1.0491386769040647</v>
      </c>
      <c r="O222" s="131">
        <f t="shared" si="84"/>
        <v>1.05812891</v>
      </c>
      <c r="P222" s="124">
        <f t="shared" si="96"/>
        <v>1058.1289099999999</v>
      </c>
      <c r="Q222" s="133">
        <f t="shared" si="97"/>
        <v>0</v>
      </c>
      <c r="R222" s="134">
        <f t="shared" si="98"/>
        <v>0</v>
      </c>
      <c r="S222" s="124">
        <f t="shared" si="99"/>
        <v>0</v>
      </c>
      <c r="T222" s="134">
        <f t="shared" si="108"/>
        <v>7.4999999999999997E-2</v>
      </c>
      <c r="U222" s="133">
        <f t="shared" si="83"/>
        <v>20</v>
      </c>
      <c r="V222" s="133">
        <v>252</v>
      </c>
      <c r="W222" s="132">
        <f t="shared" si="100"/>
        <v>1.0057562390000001</v>
      </c>
      <c r="X222" s="124">
        <f t="shared" si="101"/>
        <v>6.0908420000000003</v>
      </c>
      <c r="Y222" s="136" t="s">
        <v>64</v>
      </c>
      <c r="Z222" s="127">
        <f t="shared" si="109"/>
        <v>42597</v>
      </c>
      <c r="AA222" s="6"/>
      <c r="AB222" s="38"/>
      <c r="AC222" s="169">
        <f>[2]Plan1!$A274</f>
        <v>45211</v>
      </c>
      <c r="AD222" s="168" t="str">
        <f>[2]Plan1!$C274</f>
        <v>Nossa Sr.a Aparecida - Padroeira do Brasil</v>
      </c>
      <c r="AF222" s="1"/>
      <c r="AG222" s="19">
        <f t="shared" si="90"/>
        <v>45397</v>
      </c>
      <c r="AH222" s="19">
        <f t="shared" si="86"/>
        <v>45394</v>
      </c>
      <c r="AI222" s="19">
        <f t="shared" si="87"/>
        <v>45397</v>
      </c>
      <c r="AJ222" s="19">
        <f t="shared" si="88"/>
        <v>45427</v>
      </c>
      <c r="AK222" s="20">
        <f t="shared" si="89"/>
        <v>21</v>
      </c>
      <c r="AM222" s="1"/>
      <c r="AN222" s="1"/>
      <c r="AO222" s="1"/>
      <c r="AP222" s="1"/>
      <c r="AQ222" s="1"/>
      <c r="AR222" s="28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8"/>
      <c r="BH222" s="1"/>
      <c r="BI222" s="1"/>
      <c r="BJ222" s="1"/>
      <c r="BK222" s="1"/>
      <c r="BL222" s="1"/>
      <c r="BM222" s="1"/>
      <c r="BN222" s="1"/>
      <c r="BO222" s="1"/>
      <c r="BP222" s="1"/>
      <c r="BQ222" s="6"/>
      <c r="BS222" s="40"/>
      <c r="BT222" s="23"/>
    </row>
    <row r="223" spans="1:72" x14ac:dyDescent="0.2">
      <c r="A223" s="137">
        <f t="shared" si="102"/>
        <v>42444</v>
      </c>
      <c r="B223" s="124">
        <f t="shared" si="91"/>
        <v>1064.9794729999999</v>
      </c>
      <c r="C223" s="124">
        <f t="shared" si="103"/>
        <v>1000</v>
      </c>
      <c r="D223" s="138">
        <f t="shared" si="104"/>
        <v>4550.2299999999996</v>
      </c>
      <c r="E223" s="126">
        <f>IF(K223=1,VLOOKUP(A222,[1]Plan1!$DA$106:$DC$226,3),E222)</f>
        <v>4591.18</v>
      </c>
      <c r="F223" s="127">
        <f t="shared" si="105"/>
        <v>42416</v>
      </c>
      <c r="G223" s="128">
        <f t="shared" si="92"/>
        <v>8.9995450779412067E-3</v>
      </c>
      <c r="H223" s="127">
        <f t="shared" si="106"/>
        <v>42475</v>
      </c>
      <c r="I223" s="127">
        <f t="shared" si="93"/>
        <v>42444</v>
      </c>
      <c r="J223" s="130">
        <f t="shared" si="107"/>
        <v>21</v>
      </c>
      <c r="K223" s="130">
        <f t="shared" si="94"/>
        <v>21</v>
      </c>
      <c r="L223" s="131">
        <f t="shared" si="95"/>
        <v>1.00899954</v>
      </c>
      <c r="M223" s="132">
        <f t="shared" si="85"/>
        <v>1.0126992699999999</v>
      </c>
      <c r="N223" s="132">
        <f t="shared" ref="N223:N286" si="110">IF(I223&gt;I222,N222*M223,N222)</f>
        <v>1.0491386769040647</v>
      </c>
      <c r="O223" s="131">
        <f t="shared" si="84"/>
        <v>1.0585804400000001</v>
      </c>
      <c r="P223" s="124">
        <f t="shared" si="96"/>
        <v>1058.58044</v>
      </c>
      <c r="Q223" s="133">
        <f t="shared" si="97"/>
        <v>0</v>
      </c>
      <c r="R223" s="134">
        <f t="shared" si="98"/>
        <v>0</v>
      </c>
      <c r="S223" s="124">
        <f t="shared" si="99"/>
        <v>0</v>
      </c>
      <c r="T223" s="134">
        <f t="shared" si="108"/>
        <v>7.4999999999999997E-2</v>
      </c>
      <c r="U223" s="133">
        <f t="shared" si="83"/>
        <v>21</v>
      </c>
      <c r="V223" s="133">
        <v>252</v>
      </c>
      <c r="W223" s="132">
        <f t="shared" si="100"/>
        <v>1.006044919</v>
      </c>
      <c r="X223" s="124">
        <f t="shared" si="101"/>
        <v>6.3990330000000002</v>
      </c>
      <c r="Y223" s="136" t="s">
        <v>64</v>
      </c>
      <c r="Z223" s="127">
        <f t="shared" si="109"/>
        <v>42597</v>
      </c>
      <c r="AA223" s="6"/>
      <c r="AB223" s="38"/>
      <c r="AC223" s="169">
        <f>[2]Plan1!$A275</f>
        <v>45232</v>
      </c>
      <c r="AD223" s="168" t="str">
        <f>[2]Plan1!$C275</f>
        <v>Finados</v>
      </c>
      <c r="AF223" s="1"/>
      <c r="AG223" s="19">
        <f t="shared" si="90"/>
        <v>45427</v>
      </c>
      <c r="AH223" s="19">
        <f t="shared" si="86"/>
        <v>45426</v>
      </c>
      <c r="AI223" s="19">
        <f t="shared" si="87"/>
        <v>45427</v>
      </c>
      <c r="AJ223" s="19">
        <f t="shared" si="88"/>
        <v>45460</v>
      </c>
      <c r="AK223" s="20">
        <f t="shared" si="89"/>
        <v>22</v>
      </c>
      <c r="AM223" s="1"/>
      <c r="AN223" s="1"/>
      <c r="AO223" s="1"/>
      <c r="AP223" s="1"/>
      <c r="AQ223" s="1"/>
      <c r="AR223" s="28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8"/>
      <c r="BH223" s="1"/>
      <c r="BI223" s="1"/>
      <c r="BJ223" s="1"/>
      <c r="BK223" s="1"/>
      <c r="BL223" s="1"/>
      <c r="BM223" s="1"/>
      <c r="BN223" s="1"/>
      <c r="BO223" s="1"/>
      <c r="BP223" s="1"/>
      <c r="BQ223" s="6"/>
      <c r="BS223" s="40"/>
      <c r="BT223" s="23"/>
    </row>
    <row r="224" spans="1:72" x14ac:dyDescent="0.2">
      <c r="A224" s="137">
        <f t="shared" si="102"/>
        <v>42445</v>
      </c>
      <c r="B224" s="124">
        <f t="shared" si="91"/>
        <v>1065.4929090000001</v>
      </c>
      <c r="C224" s="124">
        <f t="shared" si="103"/>
        <v>1000</v>
      </c>
      <c r="D224" s="138">
        <f t="shared" si="104"/>
        <v>4591.18</v>
      </c>
      <c r="E224" s="126">
        <f>IF(K224=1,VLOOKUP(A223,[1]Plan1!$DA$106:$DC$226,3),E223)</f>
        <v>4610.92</v>
      </c>
      <c r="F224" s="127">
        <f t="shared" si="105"/>
        <v>42445</v>
      </c>
      <c r="G224" s="128">
        <f t="shared" si="92"/>
        <v>4.2995482642806948E-3</v>
      </c>
      <c r="H224" s="127">
        <f t="shared" si="106"/>
        <v>42475</v>
      </c>
      <c r="I224" s="127">
        <f t="shared" si="93"/>
        <v>42475</v>
      </c>
      <c r="J224" s="130">
        <f t="shared" si="107"/>
        <v>22</v>
      </c>
      <c r="K224" s="130">
        <f t="shared" si="94"/>
        <v>1</v>
      </c>
      <c r="L224" s="131">
        <f t="shared" si="95"/>
        <v>1.00019503</v>
      </c>
      <c r="M224" s="132">
        <f t="shared" si="85"/>
        <v>1.00899954</v>
      </c>
      <c r="N224" s="132">
        <f t="shared" si="110"/>
        <v>1.0585804423924099</v>
      </c>
      <c r="O224" s="131">
        <f t="shared" si="84"/>
        <v>1.0587868899999999</v>
      </c>
      <c r="P224" s="124">
        <f t="shared" si="96"/>
        <v>1058.7868900000001</v>
      </c>
      <c r="Q224" s="133">
        <f t="shared" si="97"/>
        <v>0</v>
      </c>
      <c r="R224" s="134">
        <f t="shared" si="98"/>
        <v>0</v>
      </c>
      <c r="S224" s="124">
        <f t="shared" si="99"/>
        <v>0</v>
      </c>
      <c r="T224" s="134">
        <f t="shared" si="108"/>
        <v>7.4999999999999997E-2</v>
      </c>
      <c r="U224" s="133">
        <f t="shared" si="83"/>
        <v>22</v>
      </c>
      <c r="V224" s="133">
        <v>252</v>
      </c>
      <c r="W224" s="132">
        <f t="shared" si="100"/>
        <v>1.006333682</v>
      </c>
      <c r="X224" s="124">
        <f t="shared" si="101"/>
        <v>6.7060190000000004</v>
      </c>
      <c r="Y224" s="136" t="s">
        <v>64</v>
      </c>
      <c r="Z224" s="127">
        <f t="shared" si="109"/>
        <v>42597</v>
      </c>
      <c r="AA224" s="6"/>
      <c r="AB224" s="38"/>
      <c r="AC224" s="169">
        <f>[2]Plan1!$A276</f>
        <v>45245</v>
      </c>
      <c r="AD224" s="168" t="str">
        <f>[2]Plan1!$C276</f>
        <v>Proclamação da República</v>
      </c>
      <c r="AF224" s="1"/>
      <c r="AG224" s="19">
        <f t="shared" si="90"/>
        <v>45458</v>
      </c>
      <c r="AH224" s="19">
        <f t="shared" si="86"/>
        <v>45457</v>
      </c>
      <c r="AI224" s="19">
        <f t="shared" si="87"/>
        <v>45460</v>
      </c>
      <c r="AJ224" s="19">
        <f t="shared" si="88"/>
        <v>45488</v>
      </c>
      <c r="AK224" s="20">
        <f t="shared" si="89"/>
        <v>20</v>
      </c>
      <c r="AM224" s="1"/>
      <c r="AN224" s="1"/>
      <c r="AO224" s="1"/>
      <c r="AP224" s="1"/>
      <c r="AQ224" s="1"/>
      <c r="AR224" s="28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8"/>
      <c r="BH224" s="1"/>
      <c r="BI224" s="1"/>
      <c r="BJ224" s="1"/>
      <c r="BK224" s="1"/>
      <c r="BL224" s="1"/>
      <c r="BM224" s="1"/>
      <c r="BN224" s="1"/>
      <c r="BO224" s="1"/>
      <c r="BP224" s="1"/>
      <c r="BQ224" s="6"/>
    </row>
    <row r="225" spans="1:69" x14ac:dyDescent="0.2">
      <c r="A225" s="137">
        <f t="shared" si="102"/>
        <v>42446</v>
      </c>
      <c r="B225" s="124">
        <f t="shared" si="91"/>
        <v>1066.006603</v>
      </c>
      <c r="C225" s="124">
        <f t="shared" si="103"/>
        <v>1000</v>
      </c>
      <c r="D225" s="138">
        <f t="shared" si="104"/>
        <v>4591.18</v>
      </c>
      <c r="E225" s="126">
        <f>IF(K225=1,VLOOKUP(A224,[1]Plan1!$DA$106:$DC$226,3),E224)</f>
        <v>4610.92</v>
      </c>
      <c r="F225" s="127">
        <f t="shared" si="105"/>
        <v>42445</v>
      </c>
      <c r="G225" s="128">
        <f t="shared" si="92"/>
        <v>4.2995482642806948E-3</v>
      </c>
      <c r="H225" s="127">
        <f t="shared" si="106"/>
        <v>42475</v>
      </c>
      <c r="I225" s="127">
        <f t="shared" si="93"/>
        <v>42475</v>
      </c>
      <c r="J225" s="130">
        <f t="shared" si="107"/>
        <v>22</v>
      </c>
      <c r="K225" s="130">
        <f t="shared" si="94"/>
        <v>2</v>
      </c>
      <c r="L225" s="131">
        <f t="shared" si="95"/>
        <v>1.0003900999999999</v>
      </c>
      <c r="M225" s="132">
        <f t="shared" si="85"/>
        <v>1.00899954</v>
      </c>
      <c r="N225" s="132">
        <f t="shared" si="110"/>
        <v>1.0585804423924099</v>
      </c>
      <c r="O225" s="131">
        <f t="shared" si="84"/>
        <v>1.0589933899999999</v>
      </c>
      <c r="P225" s="124">
        <f t="shared" si="96"/>
        <v>1058.9933900000001</v>
      </c>
      <c r="Q225" s="133">
        <f t="shared" si="97"/>
        <v>0</v>
      </c>
      <c r="R225" s="134">
        <f t="shared" si="98"/>
        <v>0</v>
      </c>
      <c r="S225" s="124">
        <f t="shared" si="99"/>
        <v>0</v>
      </c>
      <c r="T225" s="134">
        <f t="shared" si="108"/>
        <v>7.4999999999999997E-2</v>
      </c>
      <c r="U225" s="133">
        <f t="shared" si="83"/>
        <v>23</v>
      </c>
      <c r="V225" s="133">
        <v>252</v>
      </c>
      <c r="W225" s="132">
        <f t="shared" si="100"/>
        <v>1.0066225280000001</v>
      </c>
      <c r="X225" s="124">
        <f t="shared" si="101"/>
        <v>7.0132130000000004</v>
      </c>
      <c r="Y225" s="136" t="s">
        <v>64</v>
      </c>
      <c r="Z225" s="127">
        <f t="shared" si="109"/>
        <v>42597</v>
      </c>
      <c r="AA225" s="6"/>
      <c r="AB225" s="38"/>
      <c r="AC225" s="169">
        <f>[2]Plan1!$A277</f>
        <v>45285</v>
      </c>
      <c r="AD225" s="168" t="str">
        <f>[2]Plan1!$C277</f>
        <v>Natal</v>
      </c>
      <c r="AF225" s="1"/>
      <c r="AG225" s="19">
        <f t="shared" si="90"/>
        <v>45488</v>
      </c>
      <c r="AH225" s="19">
        <f t="shared" si="86"/>
        <v>45485</v>
      </c>
      <c r="AI225" s="19">
        <f t="shared" si="87"/>
        <v>45488</v>
      </c>
      <c r="AJ225" s="19">
        <f t="shared" si="88"/>
        <v>45519</v>
      </c>
      <c r="AK225" s="20">
        <f t="shared" si="89"/>
        <v>23</v>
      </c>
      <c r="AM225" s="1"/>
      <c r="AN225" s="1"/>
      <c r="AO225" s="1"/>
      <c r="AP225" s="1"/>
      <c r="AQ225" s="1"/>
      <c r="AR225" s="28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8"/>
      <c r="BH225" s="1"/>
      <c r="BI225" s="1"/>
      <c r="BJ225" s="1"/>
      <c r="BK225" s="1"/>
      <c r="BL225" s="1"/>
      <c r="BM225" s="1"/>
      <c r="BN225" s="1"/>
      <c r="BO225" s="1"/>
      <c r="BP225" s="1"/>
      <c r="BQ225" s="6"/>
    </row>
    <row r="226" spans="1:69" x14ac:dyDescent="0.2">
      <c r="A226" s="137">
        <f t="shared" si="102"/>
        <v>42447</v>
      </c>
      <c r="B226" s="124">
        <f t="shared" si="91"/>
        <v>1066.520544</v>
      </c>
      <c r="C226" s="124">
        <f t="shared" si="103"/>
        <v>1000</v>
      </c>
      <c r="D226" s="138">
        <f t="shared" si="104"/>
        <v>4591.18</v>
      </c>
      <c r="E226" s="126">
        <f>IF(K226=1,VLOOKUP(A225,[1]Plan1!$DA$106:$DC$226,3),E225)</f>
        <v>4610.92</v>
      </c>
      <c r="F226" s="127">
        <f t="shared" si="105"/>
        <v>42445</v>
      </c>
      <c r="G226" s="128">
        <f t="shared" si="92"/>
        <v>4.2995482642806948E-3</v>
      </c>
      <c r="H226" s="127">
        <f t="shared" si="106"/>
        <v>42475</v>
      </c>
      <c r="I226" s="127">
        <f t="shared" si="93"/>
        <v>42475</v>
      </c>
      <c r="J226" s="130">
        <f t="shared" si="107"/>
        <v>22</v>
      </c>
      <c r="K226" s="130">
        <f t="shared" si="94"/>
        <v>3</v>
      </c>
      <c r="L226" s="131">
        <f t="shared" si="95"/>
        <v>1.0005852099999999</v>
      </c>
      <c r="M226" s="132">
        <f t="shared" si="85"/>
        <v>1.00899954</v>
      </c>
      <c r="N226" s="132">
        <f t="shared" si="110"/>
        <v>1.0585804423924099</v>
      </c>
      <c r="O226" s="131">
        <f t="shared" si="84"/>
        <v>1.0591999299999999</v>
      </c>
      <c r="P226" s="124">
        <f t="shared" si="96"/>
        <v>1059.19993</v>
      </c>
      <c r="Q226" s="133">
        <f t="shared" si="97"/>
        <v>0</v>
      </c>
      <c r="R226" s="134">
        <f t="shared" si="98"/>
        <v>0</v>
      </c>
      <c r="S226" s="124">
        <f t="shared" si="99"/>
        <v>0</v>
      </c>
      <c r="T226" s="134">
        <f t="shared" si="108"/>
        <v>7.4999999999999997E-2</v>
      </c>
      <c r="U226" s="133">
        <f t="shared" si="83"/>
        <v>24</v>
      </c>
      <c r="V226" s="133">
        <v>252</v>
      </c>
      <c r="W226" s="132">
        <f t="shared" si="100"/>
        <v>1.006911457</v>
      </c>
      <c r="X226" s="124">
        <f t="shared" si="101"/>
        <v>7.320614</v>
      </c>
      <c r="Y226" s="136" t="s">
        <v>64</v>
      </c>
      <c r="Z226" s="127">
        <f t="shared" si="109"/>
        <v>42597</v>
      </c>
      <c r="AA226" s="6"/>
      <c r="AB226" s="38"/>
      <c r="AC226" s="169">
        <f>[2]Plan1!$A278</f>
        <v>45292</v>
      </c>
      <c r="AD226" s="168" t="str">
        <f>[2]Plan1!$C278</f>
        <v>Confraternização Universal</v>
      </c>
      <c r="AF226" s="1"/>
      <c r="AG226" s="19">
        <f t="shared" si="90"/>
        <v>45519</v>
      </c>
      <c r="AH226" s="19">
        <f t="shared" si="86"/>
        <v>45518</v>
      </c>
      <c r="AI226" s="19">
        <f t="shared" si="87"/>
        <v>45519</v>
      </c>
      <c r="AJ226" s="19">
        <f t="shared" si="88"/>
        <v>45551</v>
      </c>
      <c r="AK226" s="20">
        <f t="shared" si="89"/>
        <v>22</v>
      </c>
      <c r="AM226" s="1"/>
      <c r="AN226" s="1"/>
      <c r="AO226" s="1"/>
      <c r="AP226" s="1"/>
      <c r="AQ226" s="1"/>
      <c r="AR226" s="28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8"/>
      <c r="BH226" s="1"/>
      <c r="BI226" s="1"/>
      <c r="BJ226" s="1"/>
      <c r="BK226" s="1"/>
      <c r="BL226" s="1"/>
      <c r="BM226" s="1"/>
      <c r="BN226" s="1"/>
      <c r="BO226" s="1"/>
      <c r="BP226" s="1"/>
      <c r="BQ226" s="6"/>
    </row>
    <row r="227" spans="1:69" x14ac:dyDescent="0.2">
      <c r="A227" s="137">
        <f t="shared" si="102"/>
        <v>42448</v>
      </c>
      <c r="B227" s="124">
        <f t="shared" si="91"/>
        <v>1067.0347320000001</v>
      </c>
      <c r="C227" s="124">
        <f t="shared" si="103"/>
        <v>1000</v>
      </c>
      <c r="D227" s="138">
        <f t="shared" si="104"/>
        <v>4591.18</v>
      </c>
      <c r="E227" s="126">
        <f>IF(K227=1,VLOOKUP(A226,[1]Plan1!$DA$106:$DC$226,3),E226)</f>
        <v>4610.92</v>
      </c>
      <c r="F227" s="127">
        <f t="shared" si="105"/>
        <v>42445</v>
      </c>
      <c r="G227" s="128">
        <f t="shared" si="92"/>
        <v>4.2995482642806948E-3</v>
      </c>
      <c r="H227" s="127">
        <f t="shared" si="106"/>
        <v>42475</v>
      </c>
      <c r="I227" s="127">
        <f t="shared" si="93"/>
        <v>42475</v>
      </c>
      <c r="J227" s="130">
        <f t="shared" si="107"/>
        <v>22</v>
      </c>
      <c r="K227" s="130">
        <f t="shared" si="94"/>
        <v>4</v>
      </c>
      <c r="L227" s="131">
        <f t="shared" si="95"/>
        <v>1.00078036</v>
      </c>
      <c r="M227" s="132">
        <f t="shared" si="85"/>
        <v>1.00899954</v>
      </c>
      <c r="N227" s="132">
        <f t="shared" si="110"/>
        <v>1.0585804423924099</v>
      </c>
      <c r="O227" s="131">
        <f t="shared" si="84"/>
        <v>1.0594065100000001</v>
      </c>
      <c r="P227" s="124">
        <f t="shared" si="96"/>
        <v>1059.40651</v>
      </c>
      <c r="Q227" s="133">
        <f t="shared" si="97"/>
        <v>0</v>
      </c>
      <c r="R227" s="134">
        <f t="shared" si="98"/>
        <v>0</v>
      </c>
      <c r="S227" s="124">
        <f t="shared" si="99"/>
        <v>0</v>
      </c>
      <c r="T227" s="134">
        <f t="shared" si="108"/>
        <v>7.4999999999999997E-2</v>
      </c>
      <c r="U227" s="133">
        <f t="shared" si="83"/>
        <v>25</v>
      </c>
      <c r="V227" s="133">
        <v>252</v>
      </c>
      <c r="W227" s="132">
        <f t="shared" si="100"/>
        <v>1.007200468</v>
      </c>
      <c r="X227" s="124">
        <f t="shared" si="101"/>
        <v>7.6282220000000001</v>
      </c>
      <c r="Y227" s="136" t="s">
        <v>64</v>
      </c>
      <c r="Z227" s="127">
        <f t="shared" si="109"/>
        <v>42597</v>
      </c>
      <c r="AA227" s="6"/>
      <c r="AB227" s="38"/>
      <c r="AC227" s="169">
        <f>[2]Plan1!$A279</f>
        <v>45334</v>
      </c>
      <c r="AD227" s="168" t="str">
        <f>[2]Plan1!$C279</f>
        <v>Carnaval</v>
      </c>
      <c r="AF227" s="1"/>
      <c r="AG227" s="19">
        <f t="shared" si="90"/>
        <v>45550</v>
      </c>
      <c r="AH227" s="19">
        <f t="shared" si="86"/>
        <v>45548</v>
      </c>
      <c r="AI227" s="19">
        <f t="shared" si="87"/>
        <v>45551</v>
      </c>
      <c r="AJ227" s="19">
        <f t="shared" si="88"/>
        <v>45580</v>
      </c>
      <c r="AK227" s="20">
        <f t="shared" si="89"/>
        <v>21</v>
      </c>
      <c r="AM227" s="1"/>
      <c r="AN227" s="1"/>
      <c r="AO227" s="1"/>
      <c r="AP227" s="1"/>
      <c r="AQ227" s="1"/>
      <c r="AR227" s="28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8"/>
      <c r="BH227" s="1"/>
      <c r="BI227" s="1"/>
      <c r="BJ227" s="1"/>
      <c r="BK227" s="1"/>
      <c r="BL227" s="1"/>
      <c r="BM227" s="1"/>
      <c r="BN227" s="1"/>
      <c r="BO227" s="1"/>
      <c r="BP227" s="1"/>
      <c r="BQ227" s="6"/>
    </row>
    <row r="228" spans="1:69" x14ac:dyDescent="0.2">
      <c r="A228" s="137">
        <f t="shared" si="102"/>
        <v>42449</v>
      </c>
      <c r="B228" s="124">
        <f t="shared" si="91"/>
        <v>1067.0347320000001</v>
      </c>
      <c r="C228" s="124">
        <f t="shared" si="103"/>
        <v>1000</v>
      </c>
      <c r="D228" s="138">
        <f t="shared" si="104"/>
        <v>4591.18</v>
      </c>
      <c r="E228" s="126">
        <f>IF(K228=1,VLOOKUP(A227,[1]Plan1!$DA$106:$DC$226,3),E227)</f>
        <v>4610.92</v>
      </c>
      <c r="F228" s="127">
        <f t="shared" si="105"/>
        <v>42445</v>
      </c>
      <c r="G228" s="128">
        <f t="shared" si="92"/>
        <v>4.2995482642806948E-3</v>
      </c>
      <c r="H228" s="127">
        <f t="shared" si="106"/>
        <v>42475</v>
      </c>
      <c r="I228" s="127">
        <f t="shared" si="93"/>
        <v>42475</v>
      </c>
      <c r="J228" s="130">
        <f t="shared" si="107"/>
        <v>22</v>
      </c>
      <c r="K228" s="130">
        <f t="shared" si="94"/>
        <v>4</v>
      </c>
      <c r="L228" s="131">
        <f t="shared" si="95"/>
        <v>1.00078036</v>
      </c>
      <c r="M228" s="132">
        <f t="shared" si="85"/>
        <v>1.00899954</v>
      </c>
      <c r="N228" s="132">
        <f t="shared" si="110"/>
        <v>1.0585804423924099</v>
      </c>
      <c r="O228" s="131">
        <f t="shared" si="84"/>
        <v>1.0594065100000001</v>
      </c>
      <c r="P228" s="124">
        <f t="shared" si="96"/>
        <v>1059.40651</v>
      </c>
      <c r="Q228" s="133">
        <f t="shared" si="97"/>
        <v>0</v>
      </c>
      <c r="R228" s="134">
        <f t="shared" si="98"/>
        <v>0</v>
      </c>
      <c r="S228" s="124">
        <f t="shared" si="99"/>
        <v>0</v>
      </c>
      <c r="T228" s="134">
        <f t="shared" si="108"/>
        <v>7.4999999999999997E-2</v>
      </c>
      <c r="U228" s="133">
        <f t="shared" si="83"/>
        <v>25</v>
      </c>
      <c r="V228" s="133">
        <v>252</v>
      </c>
      <c r="W228" s="132">
        <f t="shared" si="100"/>
        <v>1.007200468</v>
      </c>
      <c r="X228" s="124">
        <f t="shared" si="101"/>
        <v>7.6282220000000001</v>
      </c>
      <c r="Y228" s="136" t="s">
        <v>64</v>
      </c>
      <c r="Z228" s="127">
        <f t="shared" si="109"/>
        <v>42597</v>
      </c>
      <c r="AA228" s="6"/>
      <c r="AB228" s="38"/>
      <c r="AC228" s="169">
        <f>[2]Plan1!$A280</f>
        <v>45335</v>
      </c>
      <c r="AD228" s="168" t="str">
        <f>[2]Plan1!$C280</f>
        <v>Carnaval</v>
      </c>
      <c r="AF228" s="1"/>
      <c r="AG228" s="19">
        <f t="shared" si="90"/>
        <v>45580</v>
      </c>
      <c r="AH228" s="19">
        <f t="shared" si="86"/>
        <v>45579</v>
      </c>
      <c r="AI228" s="19">
        <f t="shared" si="87"/>
        <v>45580</v>
      </c>
      <c r="AJ228" s="19">
        <f t="shared" si="88"/>
        <v>45614</v>
      </c>
      <c r="AK228" s="20">
        <f t="shared" si="89"/>
        <v>23</v>
      </c>
      <c r="AM228" s="1"/>
      <c r="AN228" s="1"/>
      <c r="AO228" s="1"/>
      <c r="AP228" s="1"/>
      <c r="AQ228" s="1"/>
      <c r="AR228" s="28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8"/>
      <c r="BH228" s="1"/>
      <c r="BI228" s="1"/>
      <c r="BJ228" s="1"/>
      <c r="BK228" s="1"/>
      <c r="BL228" s="1"/>
      <c r="BM228" s="1"/>
      <c r="BN228" s="1"/>
      <c r="BO228" s="1"/>
      <c r="BP228" s="1"/>
      <c r="BQ228" s="6"/>
    </row>
    <row r="229" spans="1:69" x14ac:dyDescent="0.2">
      <c r="A229" s="137">
        <f t="shared" si="102"/>
        <v>42450</v>
      </c>
      <c r="B229" s="124">
        <f t="shared" si="91"/>
        <v>1067.0347320000001</v>
      </c>
      <c r="C229" s="124">
        <f t="shared" si="103"/>
        <v>1000</v>
      </c>
      <c r="D229" s="138">
        <f t="shared" si="104"/>
        <v>4591.18</v>
      </c>
      <c r="E229" s="126">
        <f>IF(K229=1,VLOOKUP(A228,[1]Plan1!$DA$106:$DC$226,3),E228)</f>
        <v>4610.92</v>
      </c>
      <c r="F229" s="127">
        <f t="shared" si="105"/>
        <v>42445</v>
      </c>
      <c r="G229" s="128">
        <f t="shared" si="92"/>
        <v>4.2995482642806948E-3</v>
      </c>
      <c r="H229" s="127">
        <f t="shared" si="106"/>
        <v>42475</v>
      </c>
      <c r="I229" s="127">
        <f t="shared" si="93"/>
        <v>42475</v>
      </c>
      <c r="J229" s="130">
        <f t="shared" si="107"/>
        <v>22</v>
      </c>
      <c r="K229" s="130">
        <f t="shared" si="94"/>
        <v>4</v>
      </c>
      <c r="L229" s="131">
        <f t="shared" si="95"/>
        <v>1.00078036</v>
      </c>
      <c r="M229" s="132">
        <f t="shared" si="85"/>
        <v>1.00899954</v>
      </c>
      <c r="N229" s="132">
        <f t="shared" si="110"/>
        <v>1.0585804423924099</v>
      </c>
      <c r="O229" s="131">
        <f t="shared" si="84"/>
        <v>1.0594065100000001</v>
      </c>
      <c r="P229" s="124">
        <f t="shared" si="96"/>
        <v>1059.40651</v>
      </c>
      <c r="Q229" s="133">
        <f t="shared" si="97"/>
        <v>0</v>
      </c>
      <c r="R229" s="134">
        <f t="shared" si="98"/>
        <v>0</v>
      </c>
      <c r="S229" s="124">
        <f t="shared" si="99"/>
        <v>0</v>
      </c>
      <c r="T229" s="134">
        <f t="shared" si="108"/>
        <v>7.4999999999999997E-2</v>
      </c>
      <c r="U229" s="133">
        <f t="shared" ref="U229:U292" si="111">IF(Q228&gt;0,1,IF(K229=K228,U228,U228+1))</f>
        <v>25</v>
      </c>
      <c r="V229" s="133">
        <v>252</v>
      </c>
      <c r="W229" s="132">
        <f t="shared" si="100"/>
        <v>1.007200468</v>
      </c>
      <c r="X229" s="124">
        <f t="shared" si="101"/>
        <v>7.6282220000000001</v>
      </c>
      <c r="Y229" s="136" t="s">
        <v>64</v>
      </c>
      <c r="Z229" s="127">
        <f t="shared" si="109"/>
        <v>42597</v>
      </c>
      <c r="AA229" s="6"/>
      <c r="AB229" s="38"/>
      <c r="AC229" s="169">
        <f>[2]Plan1!$A281</f>
        <v>45380</v>
      </c>
      <c r="AD229" s="168" t="str">
        <f>[2]Plan1!$C281</f>
        <v>Paixão de Cristo</v>
      </c>
      <c r="AF229" s="1"/>
      <c r="AG229" s="19">
        <f t="shared" si="90"/>
        <v>45611</v>
      </c>
      <c r="AH229" s="19">
        <f t="shared" si="86"/>
        <v>45610</v>
      </c>
      <c r="AI229" s="19">
        <f t="shared" si="87"/>
        <v>45614</v>
      </c>
      <c r="AJ229" s="19">
        <f t="shared" si="88"/>
        <v>45642</v>
      </c>
      <c r="AK229" s="20">
        <f t="shared" si="89"/>
        <v>19</v>
      </c>
      <c r="AM229" s="1"/>
      <c r="AN229" s="1"/>
      <c r="AO229" s="1"/>
      <c r="AP229" s="1"/>
      <c r="AQ229" s="1"/>
      <c r="AR229" s="28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8"/>
      <c r="BH229" s="1"/>
      <c r="BI229" s="1"/>
      <c r="BJ229" s="1"/>
      <c r="BK229" s="1"/>
      <c r="BL229" s="1"/>
      <c r="BM229" s="1"/>
      <c r="BN229" s="1"/>
      <c r="BO229" s="1"/>
      <c r="BP229" s="1"/>
      <c r="BQ229" s="6"/>
    </row>
    <row r="230" spans="1:69" x14ac:dyDescent="0.2">
      <c r="A230" s="137">
        <f t="shared" si="102"/>
        <v>42451</v>
      </c>
      <c r="B230" s="124">
        <f t="shared" si="91"/>
        <v>1067.5491789999999</v>
      </c>
      <c r="C230" s="124">
        <f t="shared" si="103"/>
        <v>1000</v>
      </c>
      <c r="D230" s="138">
        <f t="shared" si="104"/>
        <v>4591.18</v>
      </c>
      <c r="E230" s="126">
        <f>IF(K230=1,VLOOKUP(A229,[1]Plan1!$DA$106:$DC$226,3),E229)</f>
        <v>4610.92</v>
      </c>
      <c r="F230" s="127">
        <f t="shared" si="105"/>
        <v>42445</v>
      </c>
      <c r="G230" s="128">
        <f t="shared" si="92"/>
        <v>4.2995482642806948E-3</v>
      </c>
      <c r="H230" s="127">
        <f t="shared" si="106"/>
        <v>42475</v>
      </c>
      <c r="I230" s="127">
        <f t="shared" si="93"/>
        <v>42475</v>
      </c>
      <c r="J230" s="130">
        <f t="shared" si="107"/>
        <v>22</v>
      </c>
      <c r="K230" s="130">
        <f t="shared" si="94"/>
        <v>5</v>
      </c>
      <c r="L230" s="131">
        <f t="shared" si="95"/>
        <v>1.0009755499999999</v>
      </c>
      <c r="M230" s="132">
        <f t="shared" si="85"/>
        <v>1.00899954</v>
      </c>
      <c r="N230" s="132">
        <f t="shared" si="110"/>
        <v>1.0585804423924099</v>
      </c>
      <c r="O230" s="131">
        <f t="shared" si="84"/>
        <v>1.05961314</v>
      </c>
      <c r="P230" s="124">
        <f t="shared" si="96"/>
        <v>1059.6131399999999</v>
      </c>
      <c r="Q230" s="133">
        <f t="shared" si="97"/>
        <v>0</v>
      </c>
      <c r="R230" s="134">
        <f t="shared" si="98"/>
        <v>0</v>
      </c>
      <c r="S230" s="124">
        <f t="shared" si="99"/>
        <v>0</v>
      </c>
      <c r="T230" s="134">
        <f t="shared" si="108"/>
        <v>7.4999999999999997E-2</v>
      </c>
      <c r="U230" s="133">
        <f t="shared" si="111"/>
        <v>26</v>
      </c>
      <c r="V230" s="133">
        <v>252</v>
      </c>
      <c r="W230" s="132">
        <f t="shared" si="100"/>
        <v>1.007489563</v>
      </c>
      <c r="X230" s="124">
        <f t="shared" si="101"/>
        <v>7.9360390000000001</v>
      </c>
      <c r="Y230" s="136" t="s">
        <v>64</v>
      </c>
      <c r="Z230" s="127">
        <f t="shared" si="109"/>
        <v>42597</v>
      </c>
      <c r="AA230" s="6"/>
      <c r="AB230" s="38"/>
      <c r="AC230" s="169">
        <f>[2]Plan1!$A282</f>
        <v>45403</v>
      </c>
      <c r="AD230" s="168" t="str">
        <f>[2]Plan1!$C282</f>
        <v>Tiradentes</v>
      </c>
      <c r="AF230" s="1"/>
      <c r="AG230" s="19">
        <f t="shared" si="90"/>
        <v>45641</v>
      </c>
      <c r="AH230" s="19">
        <f t="shared" si="86"/>
        <v>45639</v>
      </c>
      <c r="AI230" s="19">
        <f t="shared" si="87"/>
        <v>45642</v>
      </c>
      <c r="AJ230" s="19">
        <f t="shared" si="88"/>
        <v>45672</v>
      </c>
      <c r="AK230" s="20">
        <f t="shared" si="89"/>
        <v>20</v>
      </c>
      <c r="AM230" s="1"/>
      <c r="AN230" s="1"/>
      <c r="AO230" s="1"/>
      <c r="AP230" s="1"/>
      <c r="AQ230" s="1"/>
      <c r="AR230" s="28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8"/>
      <c r="BH230" s="1"/>
      <c r="BI230" s="1"/>
      <c r="BJ230" s="1"/>
      <c r="BK230" s="1"/>
      <c r="BL230" s="1"/>
      <c r="BM230" s="1"/>
      <c r="BN230" s="1"/>
      <c r="BO230" s="1"/>
      <c r="BP230" s="1"/>
      <c r="BQ230" s="6"/>
    </row>
    <row r="231" spans="1:69" x14ac:dyDescent="0.2">
      <c r="A231" s="137">
        <f t="shared" si="102"/>
        <v>42452</v>
      </c>
      <c r="B231" s="124">
        <f t="shared" si="91"/>
        <v>1068.0638530000001</v>
      </c>
      <c r="C231" s="124">
        <f t="shared" si="103"/>
        <v>1000</v>
      </c>
      <c r="D231" s="138">
        <f t="shared" si="104"/>
        <v>4591.18</v>
      </c>
      <c r="E231" s="126">
        <f>IF(K231=1,VLOOKUP(A230,[1]Plan1!$DA$106:$DC$226,3),E230)</f>
        <v>4610.92</v>
      </c>
      <c r="F231" s="127">
        <f t="shared" si="105"/>
        <v>42445</v>
      </c>
      <c r="G231" s="128">
        <f t="shared" si="92"/>
        <v>4.2995482642806948E-3</v>
      </c>
      <c r="H231" s="127">
        <f t="shared" si="106"/>
        <v>42475</v>
      </c>
      <c r="I231" s="127">
        <f t="shared" si="93"/>
        <v>42475</v>
      </c>
      <c r="J231" s="130">
        <f t="shared" si="107"/>
        <v>22</v>
      </c>
      <c r="K231" s="130">
        <f t="shared" si="94"/>
        <v>6</v>
      </c>
      <c r="L231" s="131">
        <f t="shared" si="95"/>
        <v>1.0011707700000001</v>
      </c>
      <c r="M231" s="132">
        <f t="shared" si="85"/>
        <v>1.00899954</v>
      </c>
      <c r="N231" s="132">
        <f t="shared" si="110"/>
        <v>1.0585804423924099</v>
      </c>
      <c r="O231" s="131">
        <f t="shared" si="84"/>
        <v>1.0598197899999999</v>
      </c>
      <c r="P231" s="124">
        <f t="shared" si="96"/>
        <v>1059.81979</v>
      </c>
      <c r="Q231" s="133">
        <f t="shared" si="97"/>
        <v>0</v>
      </c>
      <c r="R231" s="134">
        <f t="shared" si="98"/>
        <v>0</v>
      </c>
      <c r="S231" s="124">
        <f t="shared" si="99"/>
        <v>0</v>
      </c>
      <c r="T231" s="134">
        <f t="shared" si="108"/>
        <v>7.4999999999999997E-2</v>
      </c>
      <c r="U231" s="133">
        <f t="shared" si="111"/>
        <v>27</v>
      </c>
      <c r="V231" s="133">
        <v>252</v>
      </c>
      <c r="W231" s="132">
        <f t="shared" si="100"/>
        <v>1.0077787410000001</v>
      </c>
      <c r="X231" s="124">
        <f t="shared" si="101"/>
        <v>8.2440630000000006</v>
      </c>
      <c r="Y231" s="136" t="s">
        <v>64</v>
      </c>
      <c r="Z231" s="127">
        <f t="shared" si="109"/>
        <v>42597</v>
      </c>
      <c r="AA231" s="6"/>
      <c r="AB231" s="38"/>
      <c r="AC231" s="169">
        <f>[2]Plan1!$A283</f>
        <v>45413</v>
      </c>
      <c r="AD231" s="168" t="str">
        <f>[2]Plan1!$C283</f>
        <v>Dia do Trabalho</v>
      </c>
      <c r="AF231" s="1"/>
      <c r="AG231" s="19">
        <f t="shared" si="90"/>
        <v>45672</v>
      </c>
      <c r="AH231" s="19">
        <f t="shared" si="86"/>
        <v>45671</v>
      </c>
      <c r="AI231" s="19">
        <f t="shared" si="87"/>
        <v>45672</v>
      </c>
      <c r="AJ231" s="19">
        <f t="shared" si="88"/>
        <v>45705</v>
      </c>
      <c r="AK231" s="20">
        <f t="shared" si="89"/>
        <v>23</v>
      </c>
      <c r="AM231" s="1"/>
      <c r="AN231" s="1"/>
      <c r="AO231" s="1"/>
      <c r="AP231" s="1"/>
      <c r="AQ231" s="1"/>
      <c r="AR231" s="28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8"/>
      <c r="BH231" s="1"/>
      <c r="BI231" s="1"/>
      <c r="BJ231" s="1"/>
      <c r="BK231" s="1"/>
      <c r="BL231" s="1"/>
      <c r="BM231" s="1"/>
      <c r="BN231" s="1"/>
      <c r="BO231" s="1"/>
      <c r="BP231" s="1"/>
      <c r="BQ231" s="6"/>
    </row>
    <row r="232" spans="1:69" x14ac:dyDescent="0.2">
      <c r="A232" s="137">
        <f t="shared" si="102"/>
        <v>42453</v>
      </c>
      <c r="B232" s="124">
        <f t="shared" si="91"/>
        <v>1068.578784</v>
      </c>
      <c r="C232" s="124">
        <f t="shared" si="103"/>
        <v>1000</v>
      </c>
      <c r="D232" s="138">
        <f t="shared" si="104"/>
        <v>4591.18</v>
      </c>
      <c r="E232" s="126">
        <f>IF(K232=1,VLOOKUP(A231,[1]Plan1!$DA$106:$DC$226,3),E231)</f>
        <v>4610.92</v>
      </c>
      <c r="F232" s="127">
        <f t="shared" si="105"/>
        <v>42445</v>
      </c>
      <c r="G232" s="128">
        <f t="shared" si="92"/>
        <v>4.2995482642806948E-3</v>
      </c>
      <c r="H232" s="127">
        <f t="shared" si="106"/>
        <v>42475</v>
      </c>
      <c r="I232" s="127">
        <f t="shared" si="93"/>
        <v>42475</v>
      </c>
      <c r="J232" s="130">
        <f t="shared" si="107"/>
        <v>22</v>
      </c>
      <c r="K232" s="130">
        <f t="shared" si="94"/>
        <v>7</v>
      </c>
      <c r="L232" s="131">
        <f t="shared" si="95"/>
        <v>1.00136603</v>
      </c>
      <c r="M232" s="132">
        <f t="shared" si="85"/>
        <v>1.00899954</v>
      </c>
      <c r="N232" s="132">
        <f t="shared" si="110"/>
        <v>1.0585804423924099</v>
      </c>
      <c r="O232" s="131">
        <f t="shared" si="84"/>
        <v>1.06002649</v>
      </c>
      <c r="P232" s="124">
        <f t="shared" si="96"/>
        <v>1060.02649</v>
      </c>
      <c r="Q232" s="133">
        <f t="shared" si="97"/>
        <v>0</v>
      </c>
      <c r="R232" s="134">
        <f t="shared" si="98"/>
        <v>0</v>
      </c>
      <c r="S232" s="124">
        <f t="shared" si="99"/>
        <v>0</v>
      </c>
      <c r="T232" s="134">
        <f t="shared" si="108"/>
        <v>7.4999999999999997E-2</v>
      </c>
      <c r="U232" s="133">
        <f t="shared" si="111"/>
        <v>28</v>
      </c>
      <c r="V232" s="133">
        <v>252</v>
      </c>
      <c r="W232" s="132">
        <f t="shared" si="100"/>
        <v>1.008068001</v>
      </c>
      <c r="X232" s="124">
        <f t="shared" si="101"/>
        <v>8.5522939999999998</v>
      </c>
      <c r="Y232" s="136" t="s">
        <v>64</v>
      </c>
      <c r="Z232" s="127">
        <f t="shared" si="109"/>
        <v>42597</v>
      </c>
      <c r="AA232" s="6"/>
      <c r="AB232" s="38"/>
      <c r="AC232" s="169">
        <f>[2]Plan1!$A284</f>
        <v>45442</v>
      </c>
      <c r="AD232" s="168" t="str">
        <f>[2]Plan1!$C284</f>
        <v>Corpus Christi</v>
      </c>
      <c r="AF232" s="1"/>
      <c r="AG232" s="19">
        <f t="shared" si="90"/>
        <v>45703</v>
      </c>
      <c r="AH232" s="19">
        <f t="shared" si="86"/>
        <v>45702</v>
      </c>
      <c r="AI232" s="19">
        <f t="shared" si="87"/>
        <v>45705</v>
      </c>
      <c r="AJ232" s="19">
        <f t="shared" si="88"/>
        <v>45733</v>
      </c>
      <c r="AK232" s="20">
        <f t="shared" si="89"/>
        <v>18</v>
      </c>
      <c r="AM232" s="1"/>
      <c r="AN232" s="1"/>
      <c r="AO232" s="1"/>
      <c r="AP232" s="1"/>
      <c r="AQ232" s="1"/>
      <c r="AR232" s="28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8"/>
      <c r="BH232" s="1"/>
      <c r="BI232" s="1"/>
      <c r="BJ232" s="1"/>
      <c r="BK232" s="1"/>
      <c r="BL232" s="1"/>
      <c r="BM232" s="1"/>
      <c r="BN232" s="1"/>
      <c r="BO232" s="1"/>
      <c r="BP232" s="1"/>
      <c r="BQ232" s="6"/>
    </row>
    <row r="233" spans="1:69" x14ac:dyDescent="0.2">
      <c r="A233" s="137">
        <f t="shared" si="102"/>
        <v>42454</v>
      </c>
      <c r="B233" s="124">
        <f t="shared" si="91"/>
        <v>1069.0939640000001</v>
      </c>
      <c r="C233" s="124">
        <f t="shared" si="103"/>
        <v>1000</v>
      </c>
      <c r="D233" s="138">
        <f t="shared" si="104"/>
        <v>4591.18</v>
      </c>
      <c r="E233" s="126">
        <f>IF(K233=1,VLOOKUP(A232,[1]Plan1!$DA$106:$DC$226,3),E232)</f>
        <v>4610.92</v>
      </c>
      <c r="F233" s="127">
        <f t="shared" si="105"/>
        <v>42445</v>
      </c>
      <c r="G233" s="128">
        <f t="shared" si="92"/>
        <v>4.2995482642806948E-3</v>
      </c>
      <c r="H233" s="127">
        <f t="shared" si="106"/>
        <v>42475</v>
      </c>
      <c r="I233" s="127">
        <f t="shared" si="93"/>
        <v>42475</v>
      </c>
      <c r="J233" s="130">
        <f t="shared" si="107"/>
        <v>22</v>
      </c>
      <c r="K233" s="130">
        <f t="shared" si="94"/>
        <v>8</v>
      </c>
      <c r="L233" s="131">
        <f t="shared" si="95"/>
        <v>1.0015613299999999</v>
      </c>
      <c r="M233" s="132">
        <f t="shared" si="85"/>
        <v>1.00899954</v>
      </c>
      <c r="N233" s="132">
        <f t="shared" si="110"/>
        <v>1.0585804423924099</v>
      </c>
      <c r="O233" s="131">
        <f t="shared" ref="O233:O296" si="112">TRUNC(TRUNC((L233*N233),15),8)</f>
        <v>1.0602332299999999</v>
      </c>
      <c r="P233" s="124">
        <f t="shared" si="96"/>
        <v>1060.23323</v>
      </c>
      <c r="Q233" s="133">
        <f t="shared" si="97"/>
        <v>0</v>
      </c>
      <c r="R233" s="134">
        <f t="shared" si="98"/>
        <v>0</v>
      </c>
      <c r="S233" s="124">
        <f t="shared" si="99"/>
        <v>0</v>
      </c>
      <c r="T233" s="134">
        <f t="shared" si="108"/>
        <v>7.4999999999999997E-2</v>
      </c>
      <c r="U233" s="133">
        <f t="shared" si="111"/>
        <v>29</v>
      </c>
      <c r="V233" s="133">
        <v>252</v>
      </c>
      <c r="W233" s="132">
        <f t="shared" si="100"/>
        <v>1.0083573450000001</v>
      </c>
      <c r="X233" s="124">
        <f t="shared" si="101"/>
        <v>8.8607340000000008</v>
      </c>
      <c r="Y233" s="136" t="s">
        <v>64</v>
      </c>
      <c r="Z233" s="127">
        <f t="shared" si="109"/>
        <v>42597</v>
      </c>
      <c r="AA233" s="6"/>
      <c r="AB233" s="38"/>
      <c r="AC233" s="169">
        <f>[2]Plan1!$A285</f>
        <v>45542</v>
      </c>
      <c r="AD233" s="168" t="str">
        <f>[2]Plan1!$C285</f>
        <v>Independência do Brasil</v>
      </c>
      <c r="AF233" s="1"/>
      <c r="AG233" s="19">
        <f t="shared" si="90"/>
        <v>45731</v>
      </c>
      <c r="AH233" s="19">
        <f t="shared" si="86"/>
        <v>45730</v>
      </c>
      <c r="AI233" s="19">
        <f t="shared" si="87"/>
        <v>45733</v>
      </c>
      <c r="AJ233" s="19">
        <f t="shared" si="88"/>
        <v>45762</v>
      </c>
      <c r="AK233" s="20">
        <f t="shared" si="89"/>
        <v>21</v>
      </c>
      <c r="AM233" s="1"/>
      <c r="AN233" s="1"/>
      <c r="AO233" s="1"/>
      <c r="AP233" s="1"/>
      <c r="AQ233" s="1"/>
      <c r="AR233" s="28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8"/>
      <c r="BH233" s="1"/>
      <c r="BI233" s="1"/>
      <c r="BJ233" s="1"/>
      <c r="BK233" s="1"/>
      <c r="BL233" s="1"/>
      <c r="BM233" s="1"/>
      <c r="BN233" s="1"/>
      <c r="BO233" s="1"/>
      <c r="BP233" s="1"/>
      <c r="BQ233" s="6"/>
    </row>
    <row r="234" spans="1:69" x14ac:dyDescent="0.2">
      <c r="A234" s="137">
        <f t="shared" si="102"/>
        <v>42455</v>
      </c>
      <c r="B234" s="124">
        <f t="shared" si="91"/>
        <v>1069.0939640000001</v>
      </c>
      <c r="C234" s="124">
        <f t="shared" si="103"/>
        <v>1000</v>
      </c>
      <c r="D234" s="138">
        <f t="shared" si="104"/>
        <v>4591.18</v>
      </c>
      <c r="E234" s="126">
        <f>IF(K234=1,VLOOKUP(A233,[1]Plan1!$DA$106:$DC$226,3),E233)</f>
        <v>4610.92</v>
      </c>
      <c r="F234" s="127">
        <f t="shared" si="105"/>
        <v>42445</v>
      </c>
      <c r="G234" s="128">
        <f t="shared" si="92"/>
        <v>4.2995482642806948E-3</v>
      </c>
      <c r="H234" s="127">
        <f t="shared" si="106"/>
        <v>42475</v>
      </c>
      <c r="I234" s="127">
        <f t="shared" si="93"/>
        <v>42475</v>
      </c>
      <c r="J234" s="130">
        <f t="shared" si="107"/>
        <v>22</v>
      </c>
      <c r="K234" s="130">
        <f t="shared" si="94"/>
        <v>8</v>
      </c>
      <c r="L234" s="131">
        <f t="shared" si="95"/>
        <v>1.0015613299999999</v>
      </c>
      <c r="M234" s="132">
        <f t="shared" ref="M234:M297" si="113">IF(I234&gt;I233,L233,M233)</f>
        <v>1.00899954</v>
      </c>
      <c r="N234" s="132">
        <f t="shared" si="110"/>
        <v>1.0585804423924099</v>
      </c>
      <c r="O234" s="131">
        <f t="shared" si="112"/>
        <v>1.0602332299999999</v>
      </c>
      <c r="P234" s="124">
        <f t="shared" si="96"/>
        <v>1060.23323</v>
      </c>
      <c r="Q234" s="133">
        <f t="shared" si="97"/>
        <v>0</v>
      </c>
      <c r="R234" s="134">
        <f t="shared" si="98"/>
        <v>0</v>
      </c>
      <c r="S234" s="124">
        <f t="shared" si="99"/>
        <v>0</v>
      </c>
      <c r="T234" s="134">
        <f t="shared" si="108"/>
        <v>7.4999999999999997E-2</v>
      </c>
      <c r="U234" s="133">
        <f t="shared" si="111"/>
        <v>29</v>
      </c>
      <c r="V234" s="133">
        <v>252</v>
      </c>
      <c r="W234" s="132">
        <f t="shared" si="100"/>
        <v>1.0083573450000001</v>
      </c>
      <c r="X234" s="124">
        <f t="shared" si="101"/>
        <v>8.8607340000000008</v>
      </c>
      <c r="Y234" s="136" t="s">
        <v>64</v>
      </c>
      <c r="Z234" s="127">
        <f t="shared" si="109"/>
        <v>42597</v>
      </c>
      <c r="AA234" s="6"/>
      <c r="AB234" s="38"/>
      <c r="AC234" s="169">
        <f>[2]Plan1!$A286</f>
        <v>45577</v>
      </c>
      <c r="AD234" s="168" t="str">
        <f>[2]Plan1!$C286</f>
        <v>Nossa Sr.a Aparecida - Padroeira do Brasil</v>
      </c>
      <c r="AF234" s="1"/>
      <c r="AG234" s="19">
        <f t="shared" si="90"/>
        <v>45762</v>
      </c>
      <c r="AH234" s="19">
        <f t="shared" si="86"/>
        <v>45761</v>
      </c>
      <c r="AI234" s="19">
        <f t="shared" si="87"/>
        <v>45762</v>
      </c>
      <c r="AJ234" s="19">
        <f t="shared" si="88"/>
        <v>45792</v>
      </c>
      <c r="AK234" s="20">
        <f t="shared" si="89"/>
        <v>19</v>
      </c>
      <c r="AM234" s="1"/>
      <c r="AN234" s="1"/>
      <c r="AO234" s="1"/>
      <c r="AP234" s="1"/>
      <c r="AQ234" s="1"/>
      <c r="AR234" s="28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8"/>
      <c r="BH234" s="1"/>
      <c r="BI234" s="1"/>
      <c r="BJ234" s="1"/>
      <c r="BK234" s="1"/>
      <c r="BL234" s="1"/>
      <c r="BM234" s="1"/>
      <c r="BN234" s="1"/>
      <c r="BO234" s="1"/>
      <c r="BP234" s="1"/>
      <c r="BQ234" s="6"/>
    </row>
    <row r="235" spans="1:69" x14ac:dyDescent="0.2">
      <c r="A235" s="137">
        <f t="shared" si="102"/>
        <v>42456</v>
      </c>
      <c r="B235" s="124">
        <f t="shared" si="91"/>
        <v>1069.0939640000001</v>
      </c>
      <c r="C235" s="124">
        <f t="shared" si="103"/>
        <v>1000</v>
      </c>
      <c r="D235" s="138">
        <f t="shared" si="104"/>
        <v>4591.18</v>
      </c>
      <c r="E235" s="126">
        <f>IF(K235=1,VLOOKUP(A234,[1]Plan1!$DA$106:$DC$226,3),E234)</f>
        <v>4610.92</v>
      </c>
      <c r="F235" s="127">
        <f t="shared" si="105"/>
        <v>42445</v>
      </c>
      <c r="G235" s="128">
        <f t="shared" si="92"/>
        <v>4.2995482642806948E-3</v>
      </c>
      <c r="H235" s="127">
        <f t="shared" si="106"/>
        <v>42475</v>
      </c>
      <c r="I235" s="127">
        <f t="shared" si="93"/>
        <v>42475</v>
      </c>
      <c r="J235" s="130">
        <f t="shared" si="107"/>
        <v>22</v>
      </c>
      <c r="K235" s="130">
        <f t="shared" si="94"/>
        <v>8</v>
      </c>
      <c r="L235" s="131">
        <f t="shared" si="95"/>
        <v>1.0015613299999999</v>
      </c>
      <c r="M235" s="132">
        <f t="shared" si="113"/>
        <v>1.00899954</v>
      </c>
      <c r="N235" s="132">
        <f t="shared" si="110"/>
        <v>1.0585804423924099</v>
      </c>
      <c r="O235" s="131">
        <f t="shared" si="112"/>
        <v>1.0602332299999999</v>
      </c>
      <c r="P235" s="124">
        <f t="shared" si="96"/>
        <v>1060.23323</v>
      </c>
      <c r="Q235" s="133">
        <f t="shared" si="97"/>
        <v>0</v>
      </c>
      <c r="R235" s="134">
        <f t="shared" si="98"/>
        <v>0</v>
      </c>
      <c r="S235" s="124">
        <f t="shared" si="99"/>
        <v>0</v>
      </c>
      <c r="T235" s="134">
        <f t="shared" si="108"/>
        <v>7.4999999999999997E-2</v>
      </c>
      <c r="U235" s="133">
        <f t="shared" si="111"/>
        <v>29</v>
      </c>
      <c r="V235" s="133">
        <v>252</v>
      </c>
      <c r="W235" s="132">
        <f t="shared" si="100"/>
        <v>1.0083573450000001</v>
      </c>
      <c r="X235" s="124">
        <f t="shared" si="101"/>
        <v>8.8607340000000008</v>
      </c>
      <c r="Y235" s="136" t="s">
        <v>64</v>
      </c>
      <c r="Z235" s="127">
        <f t="shared" si="109"/>
        <v>42597</v>
      </c>
      <c r="AA235" s="6"/>
      <c r="AB235" s="38"/>
      <c r="AC235" s="169">
        <f>[2]Plan1!$A287</f>
        <v>45598</v>
      </c>
      <c r="AD235" s="168" t="str">
        <f>[2]Plan1!$C287</f>
        <v>Finados</v>
      </c>
      <c r="AG235" s="19">
        <f t="shared" si="90"/>
        <v>45792</v>
      </c>
      <c r="AH235" s="19">
        <f t="shared" si="86"/>
        <v>45791</v>
      </c>
      <c r="AI235" s="19">
        <f t="shared" si="87"/>
        <v>45792</v>
      </c>
      <c r="AJ235" s="19">
        <f t="shared" si="88"/>
        <v>45824</v>
      </c>
      <c r="AK235" s="20">
        <f t="shared" si="89"/>
        <v>22</v>
      </c>
      <c r="AM235" s="1"/>
      <c r="AN235" s="1"/>
      <c r="AO235" s="1"/>
      <c r="AP235" s="1"/>
      <c r="AQ235" s="1"/>
      <c r="AR235" s="28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8"/>
      <c r="BH235" s="1"/>
      <c r="BI235" s="1"/>
      <c r="BJ235" s="1"/>
      <c r="BK235" s="1"/>
      <c r="BL235" s="1"/>
      <c r="BM235" s="1"/>
      <c r="BN235" s="1"/>
      <c r="BO235" s="1"/>
      <c r="BP235" s="1"/>
      <c r="BQ235" s="6"/>
    </row>
    <row r="236" spans="1:69" x14ac:dyDescent="0.2">
      <c r="A236" s="137">
        <f t="shared" si="102"/>
        <v>42457</v>
      </c>
      <c r="B236" s="124">
        <f t="shared" si="91"/>
        <v>1069.0939640000001</v>
      </c>
      <c r="C236" s="124">
        <f t="shared" si="103"/>
        <v>1000</v>
      </c>
      <c r="D236" s="138">
        <f t="shared" si="104"/>
        <v>4591.18</v>
      </c>
      <c r="E236" s="126">
        <f>IF(K236=1,VLOOKUP(A235,[1]Plan1!$DA$106:$DC$226,3),E235)</f>
        <v>4610.92</v>
      </c>
      <c r="F236" s="127">
        <f t="shared" si="105"/>
        <v>42445</v>
      </c>
      <c r="G236" s="128">
        <f t="shared" si="92"/>
        <v>4.2995482642806948E-3</v>
      </c>
      <c r="H236" s="127">
        <f t="shared" si="106"/>
        <v>42475</v>
      </c>
      <c r="I236" s="127">
        <f t="shared" si="93"/>
        <v>42475</v>
      </c>
      <c r="J236" s="130">
        <f t="shared" si="107"/>
        <v>22</v>
      </c>
      <c r="K236" s="130">
        <f t="shared" si="94"/>
        <v>8</v>
      </c>
      <c r="L236" s="131">
        <f t="shared" si="95"/>
        <v>1.0015613299999999</v>
      </c>
      <c r="M236" s="132">
        <f t="shared" si="113"/>
        <v>1.00899954</v>
      </c>
      <c r="N236" s="132">
        <f t="shared" si="110"/>
        <v>1.0585804423924099</v>
      </c>
      <c r="O236" s="131">
        <f t="shared" si="112"/>
        <v>1.0602332299999999</v>
      </c>
      <c r="P236" s="124">
        <f t="shared" si="96"/>
        <v>1060.23323</v>
      </c>
      <c r="Q236" s="133">
        <f t="shared" si="97"/>
        <v>0</v>
      </c>
      <c r="R236" s="134">
        <f t="shared" si="98"/>
        <v>0</v>
      </c>
      <c r="S236" s="124">
        <f t="shared" si="99"/>
        <v>0</v>
      </c>
      <c r="T236" s="134">
        <f t="shared" si="108"/>
        <v>7.4999999999999997E-2</v>
      </c>
      <c r="U236" s="133">
        <f t="shared" si="111"/>
        <v>29</v>
      </c>
      <c r="V236" s="133">
        <v>252</v>
      </c>
      <c r="W236" s="132">
        <f t="shared" si="100"/>
        <v>1.0083573450000001</v>
      </c>
      <c r="X236" s="124">
        <f t="shared" si="101"/>
        <v>8.8607340000000008</v>
      </c>
      <c r="Y236" s="136" t="s">
        <v>64</v>
      </c>
      <c r="Z236" s="127">
        <f t="shared" si="109"/>
        <v>42597</v>
      </c>
      <c r="AA236" s="6"/>
      <c r="AB236" s="38"/>
      <c r="AC236" s="169">
        <f>[2]Plan1!$A288</f>
        <v>45611</v>
      </c>
      <c r="AD236" s="168" t="str">
        <f>[2]Plan1!$C288</f>
        <v>Proclamação da República</v>
      </c>
      <c r="AG236" s="19">
        <f t="shared" si="90"/>
        <v>45823</v>
      </c>
      <c r="AH236" s="19">
        <f t="shared" si="86"/>
        <v>45821</v>
      </c>
      <c r="AI236" s="19">
        <f t="shared" si="87"/>
        <v>45824</v>
      </c>
      <c r="AJ236" s="19">
        <f t="shared" si="88"/>
        <v>45853</v>
      </c>
      <c r="AK236" s="20">
        <f t="shared" si="89"/>
        <v>20</v>
      </c>
      <c r="AM236" s="1"/>
      <c r="AN236" s="1"/>
      <c r="AO236" s="1"/>
      <c r="AP236" s="1"/>
      <c r="AQ236" s="1"/>
      <c r="AR236" s="28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8"/>
      <c r="BH236" s="1"/>
      <c r="BI236" s="1"/>
      <c r="BJ236" s="1"/>
      <c r="BK236" s="1"/>
      <c r="BL236" s="1"/>
      <c r="BM236" s="1"/>
      <c r="BN236" s="1"/>
      <c r="BO236" s="1"/>
      <c r="BP236" s="1"/>
      <c r="BQ236" s="6"/>
    </row>
    <row r="237" spans="1:69" x14ac:dyDescent="0.2">
      <c r="A237" s="137">
        <f t="shared" si="102"/>
        <v>42458</v>
      </c>
      <c r="B237" s="124">
        <f t="shared" si="91"/>
        <v>1069.6093920000001</v>
      </c>
      <c r="C237" s="124">
        <f t="shared" si="103"/>
        <v>1000</v>
      </c>
      <c r="D237" s="138">
        <f t="shared" si="104"/>
        <v>4591.18</v>
      </c>
      <c r="E237" s="126">
        <f>IF(K237=1,VLOOKUP(A236,[1]Plan1!$DA$106:$DC$226,3),E236)</f>
        <v>4610.92</v>
      </c>
      <c r="F237" s="127">
        <f t="shared" si="105"/>
        <v>42445</v>
      </c>
      <c r="G237" s="128">
        <f t="shared" si="92"/>
        <v>4.2995482642806948E-3</v>
      </c>
      <c r="H237" s="127">
        <f t="shared" si="106"/>
        <v>42475</v>
      </c>
      <c r="I237" s="127">
        <f t="shared" si="93"/>
        <v>42475</v>
      </c>
      <c r="J237" s="130">
        <f t="shared" si="107"/>
        <v>22</v>
      </c>
      <c r="K237" s="130">
        <f t="shared" si="94"/>
        <v>9</v>
      </c>
      <c r="L237" s="131">
        <f t="shared" si="95"/>
        <v>1.00175667</v>
      </c>
      <c r="M237" s="132">
        <f t="shared" si="113"/>
        <v>1.00899954</v>
      </c>
      <c r="N237" s="132">
        <f t="shared" si="110"/>
        <v>1.0585804423924099</v>
      </c>
      <c r="O237" s="131">
        <f t="shared" si="112"/>
        <v>1.06044001</v>
      </c>
      <c r="P237" s="124">
        <f t="shared" si="96"/>
        <v>1060.44001</v>
      </c>
      <c r="Q237" s="133">
        <f t="shared" si="97"/>
        <v>0</v>
      </c>
      <c r="R237" s="134">
        <f t="shared" si="98"/>
        <v>0</v>
      </c>
      <c r="S237" s="124">
        <f t="shared" si="99"/>
        <v>0</v>
      </c>
      <c r="T237" s="134">
        <f t="shared" si="108"/>
        <v>7.4999999999999997E-2</v>
      </c>
      <c r="U237" s="133">
        <f t="shared" si="111"/>
        <v>30</v>
      </c>
      <c r="V237" s="133">
        <v>252</v>
      </c>
      <c r="W237" s="132">
        <f t="shared" si="100"/>
        <v>1.0086467720000001</v>
      </c>
      <c r="X237" s="124">
        <f t="shared" si="101"/>
        <v>9.1693820000000006</v>
      </c>
      <c r="Y237" s="136" t="s">
        <v>64</v>
      </c>
      <c r="Z237" s="127">
        <f t="shared" si="109"/>
        <v>42597</v>
      </c>
      <c r="AA237" s="6"/>
      <c r="AB237" s="38"/>
      <c r="AC237" s="169">
        <f>[2]Plan1!$A289</f>
        <v>45616</v>
      </c>
      <c r="AD237" s="168" t="str">
        <f>[2]Plan1!$C289</f>
        <v>Dia Nacional de Zumbi e da Consciência Negra</v>
      </c>
      <c r="AG237" s="19">
        <f t="shared" si="90"/>
        <v>45853</v>
      </c>
      <c r="AH237" s="19">
        <f t="shared" si="86"/>
        <v>45852</v>
      </c>
      <c r="AI237" s="19">
        <f t="shared" si="87"/>
        <v>45853</v>
      </c>
      <c r="AJ237" s="19">
        <f t="shared" si="88"/>
        <v>45884</v>
      </c>
      <c r="AK237" s="20">
        <f t="shared" si="89"/>
        <v>23</v>
      </c>
      <c r="AM237" s="1"/>
      <c r="AN237" s="1"/>
      <c r="AO237" s="1"/>
      <c r="AP237" s="1"/>
      <c r="AQ237" s="1"/>
      <c r="AR237" s="28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8"/>
      <c r="BH237" s="1"/>
      <c r="BI237" s="1"/>
      <c r="BJ237" s="1"/>
      <c r="BK237" s="1"/>
      <c r="BL237" s="1"/>
      <c r="BM237" s="1"/>
      <c r="BN237" s="1"/>
      <c r="BO237" s="1"/>
      <c r="BP237" s="1"/>
      <c r="BQ237" s="6"/>
    </row>
    <row r="238" spans="1:69" x14ac:dyDescent="0.2">
      <c r="A238" s="137">
        <f t="shared" si="102"/>
        <v>42459</v>
      </c>
      <c r="B238" s="124">
        <f t="shared" si="91"/>
        <v>1070.1250790000001</v>
      </c>
      <c r="C238" s="124">
        <f t="shared" si="103"/>
        <v>1000</v>
      </c>
      <c r="D238" s="138">
        <f t="shared" si="104"/>
        <v>4591.18</v>
      </c>
      <c r="E238" s="126">
        <f>IF(K238=1,VLOOKUP(A237,[1]Plan1!$DA$106:$DC$226,3),E237)</f>
        <v>4610.92</v>
      </c>
      <c r="F238" s="127">
        <f t="shared" si="105"/>
        <v>42445</v>
      </c>
      <c r="G238" s="128">
        <f t="shared" si="92"/>
        <v>4.2995482642806948E-3</v>
      </c>
      <c r="H238" s="127">
        <f t="shared" si="106"/>
        <v>42475</v>
      </c>
      <c r="I238" s="127">
        <f t="shared" si="93"/>
        <v>42475</v>
      </c>
      <c r="J238" s="130">
        <f t="shared" si="107"/>
        <v>22</v>
      </c>
      <c r="K238" s="130">
        <f t="shared" si="94"/>
        <v>10</v>
      </c>
      <c r="L238" s="131">
        <f t="shared" si="95"/>
        <v>1.0019520500000001</v>
      </c>
      <c r="M238" s="132">
        <f t="shared" si="113"/>
        <v>1.00899954</v>
      </c>
      <c r="N238" s="132">
        <f t="shared" si="110"/>
        <v>1.0585804423924099</v>
      </c>
      <c r="O238" s="131">
        <f t="shared" si="112"/>
        <v>1.06064684</v>
      </c>
      <c r="P238" s="124">
        <f t="shared" si="96"/>
        <v>1060.6468400000001</v>
      </c>
      <c r="Q238" s="133">
        <f t="shared" si="97"/>
        <v>0</v>
      </c>
      <c r="R238" s="134">
        <f t="shared" si="98"/>
        <v>0</v>
      </c>
      <c r="S238" s="124">
        <f t="shared" si="99"/>
        <v>0</v>
      </c>
      <c r="T238" s="134">
        <f t="shared" si="108"/>
        <v>7.4999999999999997E-2</v>
      </c>
      <c r="U238" s="133">
        <f t="shared" si="111"/>
        <v>31</v>
      </c>
      <c r="V238" s="133">
        <v>252</v>
      </c>
      <c r="W238" s="132">
        <f t="shared" si="100"/>
        <v>1.0089362820000001</v>
      </c>
      <c r="X238" s="124">
        <f t="shared" si="101"/>
        <v>9.4782390000000003</v>
      </c>
      <c r="Y238" s="136" t="s">
        <v>64</v>
      </c>
      <c r="Z238" s="127">
        <f t="shared" si="109"/>
        <v>42597</v>
      </c>
      <c r="AA238" s="6"/>
      <c r="AB238" s="38"/>
      <c r="AC238" s="169">
        <f>[2]Plan1!$A290</f>
        <v>45651</v>
      </c>
      <c r="AD238" s="168" t="str">
        <f>[2]Plan1!$C290</f>
        <v>Natal</v>
      </c>
      <c r="AG238" s="19">
        <f t="shared" si="90"/>
        <v>45884</v>
      </c>
      <c r="AH238" s="19">
        <f t="shared" si="86"/>
        <v>45883</v>
      </c>
      <c r="AI238" s="19">
        <f t="shared" si="87"/>
        <v>45884</v>
      </c>
      <c r="AJ238" s="19"/>
      <c r="AK238" s="19"/>
      <c r="AM238" s="1"/>
      <c r="AN238" s="1"/>
      <c r="AO238" s="1"/>
      <c r="AP238" s="1"/>
      <c r="AQ238" s="1"/>
      <c r="AR238" s="28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8"/>
      <c r="BH238" s="1"/>
      <c r="BI238" s="1"/>
      <c r="BJ238" s="1"/>
      <c r="BK238" s="1"/>
      <c r="BL238" s="1"/>
      <c r="BM238" s="1"/>
      <c r="BN238" s="1"/>
      <c r="BO238" s="1"/>
      <c r="BP238" s="1"/>
      <c r="BQ238" s="6"/>
    </row>
    <row r="239" spans="1:69" x14ac:dyDescent="0.2">
      <c r="A239" s="137">
        <f t="shared" si="102"/>
        <v>42460</v>
      </c>
      <c r="B239" s="124">
        <f t="shared" si="91"/>
        <v>1070.6410019999998</v>
      </c>
      <c r="C239" s="124">
        <f t="shared" si="103"/>
        <v>1000</v>
      </c>
      <c r="D239" s="138">
        <f t="shared" si="104"/>
        <v>4591.18</v>
      </c>
      <c r="E239" s="126">
        <f>IF(K239=1,VLOOKUP(A238,[1]Plan1!$DA$106:$DC$226,3),E238)</f>
        <v>4610.92</v>
      </c>
      <c r="F239" s="127">
        <f t="shared" si="105"/>
        <v>42445</v>
      </c>
      <c r="G239" s="128">
        <f t="shared" si="92"/>
        <v>4.2995482642806948E-3</v>
      </c>
      <c r="H239" s="127">
        <f t="shared" si="106"/>
        <v>42475</v>
      </c>
      <c r="I239" s="127">
        <f t="shared" si="93"/>
        <v>42475</v>
      </c>
      <c r="J239" s="130">
        <f t="shared" si="107"/>
        <v>22</v>
      </c>
      <c r="K239" s="130">
        <f t="shared" si="94"/>
        <v>11</v>
      </c>
      <c r="L239" s="131">
        <f t="shared" si="95"/>
        <v>1.00214746</v>
      </c>
      <c r="M239" s="132">
        <f t="shared" si="113"/>
        <v>1.00899954</v>
      </c>
      <c r="N239" s="132">
        <f t="shared" si="110"/>
        <v>1.0585804423924099</v>
      </c>
      <c r="O239" s="131">
        <f t="shared" si="112"/>
        <v>1.0608537</v>
      </c>
      <c r="P239" s="124">
        <f t="shared" si="96"/>
        <v>1060.8536999999999</v>
      </c>
      <c r="Q239" s="133">
        <f t="shared" si="97"/>
        <v>0</v>
      </c>
      <c r="R239" s="134">
        <f t="shared" si="98"/>
        <v>0</v>
      </c>
      <c r="S239" s="124">
        <f t="shared" si="99"/>
        <v>0</v>
      </c>
      <c r="T239" s="134">
        <f t="shared" si="108"/>
        <v>7.4999999999999997E-2</v>
      </c>
      <c r="U239" s="133">
        <f t="shared" si="111"/>
        <v>32</v>
      </c>
      <c r="V239" s="133">
        <v>252</v>
      </c>
      <c r="W239" s="132">
        <f t="shared" si="100"/>
        <v>1.009225874</v>
      </c>
      <c r="X239" s="124">
        <f t="shared" si="101"/>
        <v>9.7873020000000004</v>
      </c>
      <c r="Y239" s="136" t="s">
        <v>64</v>
      </c>
      <c r="Z239" s="127">
        <f t="shared" si="109"/>
        <v>42597</v>
      </c>
      <c r="AA239" s="6"/>
      <c r="AB239" s="38"/>
      <c r="AC239" s="169">
        <f>[2]Plan1!$A291</f>
        <v>45658</v>
      </c>
      <c r="AD239" s="168" t="str">
        <f>[2]Plan1!$C291</f>
        <v>Confraternização Universal</v>
      </c>
      <c r="AG239" s="22"/>
      <c r="AH239" s="22"/>
      <c r="AI239" s="22"/>
      <c r="AJ239" s="22"/>
      <c r="AK239" s="22"/>
      <c r="AM239" s="1"/>
      <c r="AN239" s="1"/>
      <c r="AO239" s="1"/>
      <c r="AP239" s="1"/>
      <c r="AQ239" s="1"/>
      <c r="AR239" s="28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8"/>
      <c r="BH239" s="1"/>
      <c r="BI239" s="1"/>
      <c r="BJ239" s="1"/>
      <c r="BK239" s="1"/>
      <c r="BL239" s="1"/>
      <c r="BM239" s="1"/>
      <c r="BN239" s="1"/>
      <c r="BO239" s="1"/>
      <c r="BP239" s="1"/>
      <c r="BQ239" s="6"/>
    </row>
    <row r="240" spans="1:69" x14ac:dyDescent="0.2">
      <c r="A240" s="137">
        <f t="shared" si="102"/>
        <v>42461</v>
      </c>
      <c r="B240" s="124">
        <f t="shared" si="91"/>
        <v>1071.1571859999999</v>
      </c>
      <c r="C240" s="124">
        <f t="shared" si="103"/>
        <v>1000</v>
      </c>
      <c r="D240" s="138">
        <f t="shared" si="104"/>
        <v>4591.18</v>
      </c>
      <c r="E240" s="126">
        <f>IF(K240=1,VLOOKUP(A239,[1]Plan1!$DA$106:$DC$226,3),E239)</f>
        <v>4610.92</v>
      </c>
      <c r="F240" s="127">
        <f t="shared" si="105"/>
        <v>42445</v>
      </c>
      <c r="G240" s="128">
        <f t="shared" si="92"/>
        <v>4.2995482642806948E-3</v>
      </c>
      <c r="H240" s="127">
        <f t="shared" si="106"/>
        <v>42475</v>
      </c>
      <c r="I240" s="127">
        <f t="shared" si="93"/>
        <v>42475</v>
      </c>
      <c r="J240" s="130">
        <f t="shared" si="107"/>
        <v>22</v>
      </c>
      <c r="K240" s="130">
        <f t="shared" si="94"/>
        <v>12</v>
      </c>
      <c r="L240" s="131">
        <f t="shared" si="95"/>
        <v>1.00234292</v>
      </c>
      <c r="M240" s="132">
        <f t="shared" si="113"/>
        <v>1.00899954</v>
      </c>
      <c r="N240" s="132">
        <f t="shared" si="110"/>
        <v>1.0585804423924099</v>
      </c>
      <c r="O240" s="131">
        <f t="shared" si="112"/>
        <v>1.06106061</v>
      </c>
      <c r="P240" s="124">
        <f t="shared" si="96"/>
        <v>1061.06061</v>
      </c>
      <c r="Q240" s="133">
        <f t="shared" si="97"/>
        <v>0</v>
      </c>
      <c r="R240" s="134">
        <f t="shared" si="98"/>
        <v>0</v>
      </c>
      <c r="S240" s="124">
        <f t="shared" si="99"/>
        <v>0</v>
      </c>
      <c r="T240" s="134">
        <f t="shared" si="108"/>
        <v>7.4999999999999997E-2</v>
      </c>
      <c r="U240" s="133">
        <f t="shared" si="111"/>
        <v>33</v>
      </c>
      <c r="V240" s="133">
        <v>252</v>
      </c>
      <c r="W240" s="132">
        <f t="shared" si="100"/>
        <v>1.009515551</v>
      </c>
      <c r="X240" s="124">
        <f t="shared" si="101"/>
        <v>10.096576000000001</v>
      </c>
      <c r="Y240" s="136" t="s">
        <v>64</v>
      </c>
      <c r="Z240" s="127">
        <f t="shared" si="109"/>
        <v>42597</v>
      </c>
      <c r="AA240" s="6"/>
      <c r="AB240" s="38"/>
      <c r="AC240" s="169">
        <f>[2]Plan1!$A292</f>
        <v>45719</v>
      </c>
      <c r="AD240" s="168" t="str">
        <f>[2]Plan1!$C292</f>
        <v>Carnaval</v>
      </c>
      <c r="AG240" s="22"/>
      <c r="AH240" s="22"/>
      <c r="AI240" s="22"/>
      <c r="AJ240" s="22"/>
      <c r="AK240" s="22"/>
      <c r="AM240" s="1"/>
      <c r="AN240" s="1"/>
      <c r="AO240" s="1"/>
      <c r="AP240" s="1"/>
      <c r="AQ240" s="1"/>
      <c r="AR240" s="28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8"/>
      <c r="BH240" s="1"/>
      <c r="BI240" s="1"/>
      <c r="BJ240" s="1"/>
      <c r="BK240" s="1"/>
      <c r="BL240" s="1"/>
      <c r="BM240" s="1"/>
      <c r="BN240" s="1"/>
      <c r="BO240" s="1"/>
      <c r="BP240" s="1"/>
      <c r="BQ240" s="6"/>
    </row>
    <row r="241" spans="1:69" x14ac:dyDescent="0.2">
      <c r="A241" s="137">
        <f t="shared" si="102"/>
        <v>42462</v>
      </c>
      <c r="B241" s="124">
        <f t="shared" si="91"/>
        <v>1071.6736069999999</v>
      </c>
      <c r="C241" s="124">
        <f t="shared" si="103"/>
        <v>1000</v>
      </c>
      <c r="D241" s="138">
        <f t="shared" si="104"/>
        <v>4591.18</v>
      </c>
      <c r="E241" s="126">
        <f>IF(K241=1,VLOOKUP(A240,[1]Plan1!$DA$106:$DC$226,3),E240)</f>
        <v>4610.92</v>
      </c>
      <c r="F241" s="127">
        <f t="shared" si="105"/>
        <v>42445</v>
      </c>
      <c r="G241" s="128">
        <f t="shared" si="92"/>
        <v>4.2995482642806948E-3</v>
      </c>
      <c r="H241" s="127">
        <f t="shared" si="106"/>
        <v>42475</v>
      </c>
      <c r="I241" s="127">
        <f t="shared" si="93"/>
        <v>42475</v>
      </c>
      <c r="J241" s="130">
        <f t="shared" si="107"/>
        <v>22</v>
      </c>
      <c r="K241" s="130">
        <f t="shared" si="94"/>
        <v>13</v>
      </c>
      <c r="L241" s="131">
        <f t="shared" si="95"/>
        <v>1.0025384100000001</v>
      </c>
      <c r="M241" s="132">
        <f t="shared" si="113"/>
        <v>1.00899954</v>
      </c>
      <c r="N241" s="132">
        <f t="shared" si="110"/>
        <v>1.0585804423924099</v>
      </c>
      <c r="O241" s="131">
        <f t="shared" si="112"/>
        <v>1.0612675499999999</v>
      </c>
      <c r="P241" s="124">
        <f t="shared" si="96"/>
        <v>1061.26755</v>
      </c>
      <c r="Q241" s="133">
        <f t="shared" si="97"/>
        <v>0</v>
      </c>
      <c r="R241" s="134">
        <f t="shared" si="98"/>
        <v>0</v>
      </c>
      <c r="S241" s="124">
        <f t="shared" si="99"/>
        <v>0</v>
      </c>
      <c r="T241" s="134">
        <f t="shared" si="108"/>
        <v>7.4999999999999997E-2</v>
      </c>
      <c r="U241" s="133">
        <f t="shared" si="111"/>
        <v>34</v>
      </c>
      <c r="V241" s="133">
        <v>252</v>
      </c>
      <c r="W241" s="132">
        <f t="shared" si="100"/>
        <v>1.00980531</v>
      </c>
      <c r="X241" s="124">
        <f t="shared" si="101"/>
        <v>10.406057000000001</v>
      </c>
      <c r="Y241" s="136" t="s">
        <v>64</v>
      </c>
      <c r="Z241" s="127">
        <f t="shared" si="109"/>
        <v>42597</v>
      </c>
      <c r="AA241" s="6"/>
      <c r="AB241" s="38"/>
      <c r="AC241" s="169">
        <f>[2]Plan1!$A293</f>
        <v>45720</v>
      </c>
      <c r="AD241" s="168" t="str">
        <f>[2]Plan1!$C293</f>
        <v>Carnaval</v>
      </c>
      <c r="AG241" s="22"/>
      <c r="AH241" s="22"/>
      <c r="AI241" s="22"/>
      <c r="AJ241" s="22"/>
      <c r="AK241" s="22"/>
      <c r="AM241" s="1"/>
      <c r="AN241" s="1"/>
      <c r="AO241" s="1"/>
      <c r="AP241" s="1"/>
      <c r="AQ241" s="1"/>
      <c r="AR241" s="28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8"/>
      <c r="BH241" s="1"/>
      <c r="BI241" s="1"/>
      <c r="BJ241" s="1"/>
      <c r="BK241" s="1"/>
      <c r="BL241" s="1"/>
      <c r="BM241" s="1"/>
      <c r="BN241" s="1"/>
      <c r="BO241" s="1"/>
      <c r="BP241" s="1"/>
      <c r="BQ241" s="6"/>
    </row>
    <row r="242" spans="1:69" x14ac:dyDescent="0.2">
      <c r="A242" s="137">
        <f t="shared" si="102"/>
        <v>42463</v>
      </c>
      <c r="B242" s="124">
        <f t="shared" si="91"/>
        <v>1071.6736069999999</v>
      </c>
      <c r="C242" s="124">
        <f t="shared" si="103"/>
        <v>1000</v>
      </c>
      <c r="D242" s="138">
        <f t="shared" si="104"/>
        <v>4591.18</v>
      </c>
      <c r="E242" s="126">
        <f>IF(K242=1,VLOOKUP(A241,[1]Plan1!$DA$106:$DC$226,3),E241)</f>
        <v>4610.92</v>
      </c>
      <c r="F242" s="127">
        <f t="shared" si="105"/>
        <v>42445</v>
      </c>
      <c r="G242" s="128">
        <f t="shared" si="92"/>
        <v>4.2995482642806948E-3</v>
      </c>
      <c r="H242" s="127">
        <f t="shared" si="106"/>
        <v>42475</v>
      </c>
      <c r="I242" s="127">
        <f t="shared" si="93"/>
        <v>42475</v>
      </c>
      <c r="J242" s="130">
        <f t="shared" si="107"/>
        <v>22</v>
      </c>
      <c r="K242" s="130">
        <f t="shared" si="94"/>
        <v>13</v>
      </c>
      <c r="L242" s="131">
        <f t="shared" si="95"/>
        <v>1.0025384100000001</v>
      </c>
      <c r="M242" s="132">
        <f t="shared" si="113"/>
        <v>1.00899954</v>
      </c>
      <c r="N242" s="132">
        <f t="shared" si="110"/>
        <v>1.0585804423924099</v>
      </c>
      <c r="O242" s="131">
        <f t="shared" si="112"/>
        <v>1.0612675499999999</v>
      </c>
      <c r="P242" s="124">
        <f t="shared" si="96"/>
        <v>1061.26755</v>
      </c>
      <c r="Q242" s="133">
        <f t="shared" si="97"/>
        <v>0</v>
      </c>
      <c r="R242" s="134">
        <f t="shared" si="98"/>
        <v>0</v>
      </c>
      <c r="S242" s="124">
        <f t="shared" si="99"/>
        <v>0</v>
      </c>
      <c r="T242" s="134">
        <f t="shared" si="108"/>
        <v>7.4999999999999997E-2</v>
      </c>
      <c r="U242" s="133">
        <f t="shared" si="111"/>
        <v>34</v>
      </c>
      <c r="V242" s="133">
        <v>252</v>
      </c>
      <c r="W242" s="132">
        <f t="shared" si="100"/>
        <v>1.00980531</v>
      </c>
      <c r="X242" s="124">
        <f t="shared" si="101"/>
        <v>10.406057000000001</v>
      </c>
      <c r="Y242" s="136" t="s">
        <v>64</v>
      </c>
      <c r="Z242" s="127">
        <f t="shared" si="109"/>
        <v>42597</v>
      </c>
      <c r="AA242" s="6"/>
      <c r="AB242" s="38"/>
      <c r="AC242" s="169">
        <f>[2]Plan1!$A294</f>
        <v>45765</v>
      </c>
      <c r="AD242" s="168" t="str">
        <f>[2]Plan1!$C294</f>
        <v>Paixão de Cristo</v>
      </c>
      <c r="AG242" s="22"/>
      <c r="AH242" s="22"/>
      <c r="AI242" s="22"/>
      <c r="AJ242" s="22"/>
      <c r="AK242" s="22"/>
      <c r="AM242" s="1"/>
      <c r="AN242" s="1"/>
      <c r="AO242" s="1"/>
      <c r="AP242" s="1"/>
      <c r="AQ242" s="1"/>
      <c r="AR242" s="28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8"/>
      <c r="BH242" s="1"/>
      <c r="BI242" s="1"/>
      <c r="BJ242" s="1"/>
      <c r="BK242" s="1"/>
      <c r="BL242" s="1"/>
      <c r="BM242" s="1"/>
      <c r="BN242" s="1"/>
      <c r="BO242" s="1"/>
      <c r="BP242" s="1"/>
      <c r="BQ242" s="6"/>
    </row>
    <row r="243" spans="1:69" x14ac:dyDescent="0.2">
      <c r="A243" s="137">
        <f t="shared" si="102"/>
        <v>42464</v>
      </c>
      <c r="B243" s="124">
        <f t="shared" si="91"/>
        <v>1071.6736069999999</v>
      </c>
      <c r="C243" s="124">
        <f t="shared" si="103"/>
        <v>1000</v>
      </c>
      <c r="D243" s="138">
        <f t="shared" si="104"/>
        <v>4591.18</v>
      </c>
      <c r="E243" s="126">
        <f>IF(K243=1,VLOOKUP(A242,[1]Plan1!$DA$106:$DC$226,3),E242)</f>
        <v>4610.92</v>
      </c>
      <c r="F243" s="127">
        <f t="shared" si="105"/>
        <v>42445</v>
      </c>
      <c r="G243" s="128">
        <f t="shared" si="92"/>
        <v>4.2995482642806948E-3</v>
      </c>
      <c r="H243" s="127">
        <f t="shared" si="106"/>
        <v>42475</v>
      </c>
      <c r="I243" s="127">
        <f t="shared" si="93"/>
        <v>42475</v>
      </c>
      <c r="J243" s="130">
        <f t="shared" si="107"/>
        <v>22</v>
      </c>
      <c r="K243" s="130">
        <f t="shared" si="94"/>
        <v>13</v>
      </c>
      <c r="L243" s="131">
        <f t="shared" si="95"/>
        <v>1.0025384100000001</v>
      </c>
      <c r="M243" s="132">
        <f t="shared" si="113"/>
        <v>1.00899954</v>
      </c>
      <c r="N243" s="132">
        <f t="shared" si="110"/>
        <v>1.0585804423924099</v>
      </c>
      <c r="O243" s="131">
        <f t="shared" si="112"/>
        <v>1.0612675499999999</v>
      </c>
      <c r="P243" s="124">
        <f t="shared" si="96"/>
        <v>1061.26755</v>
      </c>
      <c r="Q243" s="133">
        <f t="shared" si="97"/>
        <v>0</v>
      </c>
      <c r="R243" s="134">
        <f t="shared" si="98"/>
        <v>0</v>
      </c>
      <c r="S243" s="124">
        <f t="shared" si="99"/>
        <v>0</v>
      </c>
      <c r="T243" s="134">
        <f t="shared" si="108"/>
        <v>7.4999999999999997E-2</v>
      </c>
      <c r="U243" s="133">
        <f t="shared" si="111"/>
        <v>34</v>
      </c>
      <c r="V243" s="133">
        <v>252</v>
      </c>
      <c r="W243" s="132">
        <f t="shared" si="100"/>
        <v>1.00980531</v>
      </c>
      <c r="X243" s="124">
        <f t="shared" si="101"/>
        <v>10.406057000000001</v>
      </c>
      <c r="Y243" s="136" t="s">
        <v>64</v>
      </c>
      <c r="Z243" s="127">
        <f t="shared" si="109"/>
        <v>42597</v>
      </c>
      <c r="AA243" s="6"/>
      <c r="AB243" s="38"/>
      <c r="AC243" s="169">
        <f>[2]Plan1!$A295</f>
        <v>45768</v>
      </c>
      <c r="AD243" s="168" t="str">
        <f>[2]Plan1!$C295</f>
        <v>Tiradentes</v>
      </c>
      <c r="AG243" s="22"/>
      <c r="AH243" s="22"/>
      <c r="AI243" s="22"/>
      <c r="AJ243" s="22"/>
      <c r="AK243" s="22"/>
      <c r="AM243" s="1"/>
      <c r="AN243" s="1"/>
      <c r="AO243" s="1"/>
      <c r="AP243" s="1"/>
      <c r="AQ243" s="1"/>
      <c r="AR243" s="28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8"/>
      <c r="BH243" s="1"/>
      <c r="BI243" s="1"/>
      <c r="BJ243" s="1"/>
      <c r="BK243" s="1"/>
      <c r="BL243" s="1"/>
      <c r="BM243" s="1"/>
      <c r="BN243" s="1"/>
      <c r="BO243" s="1"/>
      <c r="BP243" s="1"/>
      <c r="BQ243" s="6"/>
    </row>
    <row r="244" spans="1:69" x14ac:dyDescent="0.2">
      <c r="A244" s="137">
        <f t="shared" si="102"/>
        <v>42465</v>
      </c>
      <c r="B244" s="124">
        <f t="shared" si="91"/>
        <v>1072.190276</v>
      </c>
      <c r="C244" s="124">
        <f t="shared" si="103"/>
        <v>1000</v>
      </c>
      <c r="D244" s="138">
        <f t="shared" si="104"/>
        <v>4591.18</v>
      </c>
      <c r="E244" s="126">
        <f>IF(K244=1,VLOOKUP(A243,[1]Plan1!$DA$106:$DC$226,3),E243)</f>
        <v>4610.92</v>
      </c>
      <c r="F244" s="127">
        <f t="shared" si="105"/>
        <v>42445</v>
      </c>
      <c r="G244" s="128">
        <f t="shared" si="92"/>
        <v>4.2995482642806948E-3</v>
      </c>
      <c r="H244" s="127">
        <f t="shared" si="106"/>
        <v>42475</v>
      </c>
      <c r="I244" s="127">
        <f t="shared" si="93"/>
        <v>42475</v>
      </c>
      <c r="J244" s="130">
        <f t="shared" si="107"/>
        <v>22</v>
      </c>
      <c r="K244" s="130">
        <f t="shared" si="94"/>
        <v>14</v>
      </c>
      <c r="L244" s="131">
        <f t="shared" si="95"/>
        <v>1.0027339399999999</v>
      </c>
      <c r="M244" s="132">
        <f t="shared" si="113"/>
        <v>1.00899954</v>
      </c>
      <c r="N244" s="132">
        <f t="shared" si="110"/>
        <v>1.0585804423924099</v>
      </c>
      <c r="O244" s="131">
        <f t="shared" si="112"/>
        <v>1.0614745299999999</v>
      </c>
      <c r="P244" s="124">
        <f t="shared" si="96"/>
        <v>1061.47453</v>
      </c>
      <c r="Q244" s="133">
        <f t="shared" si="97"/>
        <v>0</v>
      </c>
      <c r="R244" s="134">
        <f t="shared" si="98"/>
        <v>0</v>
      </c>
      <c r="S244" s="124">
        <f t="shared" si="99"/>
        <v>0</v>
      </c>
      <c r="T244" s="134">
        <f t="shared" si="108"/>
        <v>7.4999999999999997E-2</v>
      </c>
      <c r="U244" s="133">
        <f t="shared" si="111"/>
        <v>35</v>
      </c>
      <c r="V244" s="133">
        <v>252</v>
      </c>
      <c r="W244" s="132">
        <f t="shared" si="100"/>
        <v>1.0100951520000001</v>
      </c>
      <c r="X244" s="124">
        <f t="shared" si="101"/>
        <v>10.715745999999999</v>
      </c>
      <c r="Y244" s="136" t="s">
        <v>64</v>
      </c>
      <c r="Z244" s="127">
        <f t="shared" si="109"/>
        <v>42597</v>
      </c>
      <c r="AA244" s="6"/>
      <c r="AB244" s="38"/>
      <c r="AC244" s="169">
        <f>[2]Plan1!$A296</f>
        <v>45778</v>
      </c>
      <c r="AD244" s="168" t="str">
        <f>[2]Plan1!$C296</f>
        <v>Dia do Trabalho</v>
      </c>
      <c r="AG244" s="22"/>
      <c r="AH244" s="22"/>
      <c r="AI244" s="22"/>
      <c r="AJ244" s="22"/>
      <c r="AK244" s="22"/>
      <c r="AM244" s="1"/>
      <c r="AN244" s="1"/>
      <c r="AO244" s="1"/>
      <c r="AP244" s="1"/>
      <c r="AQ244" s="1"/>
      <c r="AR244" s="28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8"/>
      <c r="BH244" s="1"/>
      <c r="BI244" s="1"/>
      <c r="BJ244" s="1"/>
      <c r="BK244" s="1"/>
      <c r="BL244" s="1"/>
      <c r="BM244" s="1"/>
      <c r="BN244" s="1"/>
      <c r="BO244" s="1"/>
      <c r="BP244" s="1"/>
      <c r="BQ244" s="6"/>
    </row>
    <row r="245" spans="1:69" x14ac:dyDescent="0.2">
      <c r="A245" s="137">
        <f t="shared" si="102"/>
        <v>42466</v>
      </c>
      <c r="B245" s="124">
        <f t="shared" si="91"/>
        <v>1072.707195</v>
      </c>
      <c r="C245" s="124">
        <f t="shared" si="103"/>
        <v>1000</v>
      </c>
      <c r="D245" s="138">
        <f t="shared" si="104"/>
        <v>4591.18</v>
      </c>
      <c r="E245" s="126">
        <f>IF(K245=1,VLOOKUP(A244,[1]Plan1!$DA$106:$DC$226,3),E244)</f>
        <v>4610.92</v>
      </c>
      <c r="F245" s="127">
        <f t="shared" si="105"/>
        <v>42445</v>
      </c>
      <c r="G245" s="128">
        <f t="shared" si="92"/>
        <v>4.2995482642806948E-3</v>
      </c>
      <c r="H245" s="127">
        <f t="shared" si="106"/>
        <v>42475</v>
      </c>
      <c r="I245" s="127">
        <f t="shared" si="93"/>
        <v>42475</v>
      </c>
      <c r="J245" s="130">
        <f t="shared" si="107"/>
        <v>22</v>
      </c>
      <c r="K245" s="130">
        <f t="shared" si="94"/>
        <v>15</v>
      </c>
      <c r="L245" s="131">
        <f t="shared" si="95"/>
        <v>1.0029295</v>
      </c>
      <c r="M245" s="132">
        <f t="shared" si="113"/>
        <v>1.00899954</v>
      </c>
      <c r="N245" s="132">
        <f t="shared" si="110"/>
        <v>1.0585804423924099</v>
      </c>
      <c r="O245" s="131">
        <f t="shared" si="112"/>
        <v>1.0616815500000001</v>
      </c>
      <c r="P245" s="124">
        <f t="shared" si="96"/>
        <v>1061.68155</v>
      </c>
      <c r="Q245" s="133">
        <f t="shared" si="97"/>
        <v>0</v>
      </c>
      <c r="R245" s="134">
        <f t="shared" si="98"/>
        <v>0</v>
      </c>
      <c r="S245" s="124">
        <f t="shared" si="99"/>
        <v>0</v>
      </c>
      <c r="T245" s="134">
        <f t="shared" si="108"/>
        <v>7.4999999999999997E-2</v>
      </c>
      <c r="U245" s="133">
        <f t="shared" si="111"/>
        <v>36</v>
      </c>
      <c r="V245" s="133">
        <v>252</v>
      </c>
      <c r="W245" s="132">
        <f t="shared" si="100"/>
        <v>1.0103850780000001</v>
      </c>
      <c r="X245" s="124">
        <f t="shared" si="101"/>
        <v>11.025645000000001</v>
      </c>
      <c r="Y245" s="136" t="s">
        <v>64</v>
      </c>
      <c r="Z245" s="127">
        <f t="shared" si="109"/>
        <v>42597</v>
      </c>
      <c r="AA245" s="6"/>
      <c r="AB245" s="38"/>
      <c r="AC245" s="169">
        <f>[2]Plan1!$A297</f>
        <v>45827</v>
      </c>
      <c r="AD245" s="168" t="str">
        <f>[2]Plan1!$C297</f>
        <v>Corpus Christi</v>
      </c>
      <c r="AG245" s="22"/>
      <c r="AH245" s="22"/>
      <c r="AI245" s="22"/>
      <c r="AJ245" s="22"/>
      <c r="AK245" s="22"/>
      <c r="AM245" s="1"/>
      <c r="AN245" s="1"/>
      <c r="AO245" s="1"/>
      <c r="AP245" s="1"/>
      <c r="AQ245" s="1"/>
      <c r="AR245" s="28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8"/>
      <c r="BH245" s="1"/>
      <c r="BI245" s="1"/>
      <c r="BJ245" s="1"/>
      <c r="BK245" s="1"/>
      <c r="BL245" s="1"/>
      <c r="BM245" s="1"/>
      <c r="BN245" s="1"/>
      <c r="BO245" s="1"/>
      <c r="BP245" s="1"/>
      <c r="BQ245" s="6"/>
    </row>
    <row r="246" spans="1:69" x14ac:dyDescent="0.2">
      <c r="A246" s="137">
        <f t="shared" si="102"/>
        <v>42467</v>
      </c>
      <c r="B246" s="124">
        <f t="shared" si="91"/>
        <v>1073.2243719999999</v>
      </c>
      <c r="C246" s="124">
        <f t="shared" si="103"/>
        <v>1000</v>
      </c>
      <c r="D246" s="138">
        <f t="shared" si="104"/>
        <v>4591.18</v>
      </c>
      <c r="E246" s="126">
        <f>IF(K246=1,VLOOKUP(A245,[1]Plan1!$DA$106:$DC$226,3),E245)</f>
        <v>4610.92</v>
      </c>
      <c r="F246" s="127">
        <f t="shared" si="105"/>
        <v>42445</v>
      </c>
      <c r="G246" s="128">
        <f t="shared" si="92"/>
        <v>4.2995482642806948E-3</v>
      </c>
      <c r="H246" s="127">
        <f t="shared" si="106"/>
        <v>42475</v>
      </c>
      <c r="I246" s="127">
        <f t="shared" si="93"/>
        <v>42475</v>
      </c>
      <c r="J246" s="130">
        <f t="shared" si="107"/>
        <v>22</v>
      </c>
      <c r="K246" s="130">
        <f t="shared" si="94"/>
        <v>16</v>
      </c>
      <c r="L246" s="131">
        <f t="shared" si="95"/>
        <v>1.00312511</v>
      </c>
      <c r="M246" s="132">
        <f t="shared" si="113"/>
        <v>1.00899954</v>
      </c>
      <c r="N246" s="132">
        <f t="shared" si="110"/>
        <v>1.0585804423924099</v>
      </c>
      <c r="O246" s="131">
        <f t="shared" si="112"/>
        <v>1.0618886199999999</v>
      </c>
      <c r="P246" s="124">
        <f t="shared" si="96"/>
        <v>1061.8886199999999</v>
      </c>
      <c r="Q246" s="133">
        <f t="shared" si="97"/>
        <v>0</v>
      </c>
      <c r="R246" s="134">
        <f t="shared" si="98"/>
        <v>0</v>
      </c>
      <c r="S246" s="124">
        <f t="shared" si="99"/>
        <v>0</v>
      </c>
      <c r="T246" s="134">
        <f t="shared" si="108"/>
        <v>7.4999999999999997E-2</v>
      </c>
      <c r="U246" s="133">
        <f t="shared" si="111"/>
        <v>37</v>
      </c>
      <c r="V246" s="133">
        <v>252</v>
      </c>
      <c r="W246" s="132">
        <f t="shared" si="100"/>
        <v>1.010675086</v>
      </c>
      <c r="X246" s="124">
        <f t="shared" si="101"/>
        <v>11.335751999999999</v>
      </c>
      <c r="Y246" s="136" t="s">
        <v>64</v>
      </c>
      <c r="Z246" s="127">
        <f t="shared" si="109"/>
        <v>42597</v>
      </c>
      <c r="AA246" s="6"/>
      <c r="AB246" s="38"/>
      <c r="AC246" s="169">
        <f>[2]Plan1!$A298</f>
        <v>45907</v>
      </c>
      <c r="AD246" s="168" t="str">
        <f>[2]Plan1!$C298</f>
        <v>Independência do Brasil</v>
      </c>
      <c r="AG246" s="22"/>
      <c r="AH246" s="22"/>
      <c r="AI246" s="22"/>
      <c r="AJ246" s="22"/>
      <c r="AK246" s="22"/>
      <c r="AM246" s="1"/>
      <c r="AN246" s="1"/>
      <c r="AO246" s="1"/>
      <c r="AP246" s="1"/>
      <c r="AQ246" s="1"/>
      <c r="AR246" s="28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8"/>
      <c r="BH246" s="1"/>
      <c r="BI246" s="1"/>
      <c r="BJ246" s="1"/>
      <c r="BK246" s="1"/>
      <c r="BL246" s="1"/>
      <c r="BM246" s="1"/>
      <c r="BN246" s="1"/>
      <c r="BO246" s="1"/>
      <c r="BP246" s="1"/>
      <c r="BQ246" s="6"/>
    </row>
    <row r="247" spans="1:69" x14ac:dyDescent="0.2">
      <c r="A247" s="137">
        <f t="shared" si="102"/>
        <v>42468</v>
      </c>
      <c r="B247" s="124">
        <f t="shared" si="91"/>
        <v>1073.741788</v>
      </c>
      <c r="C247" s="124">
        <f t="shared" si="103"/>
        <v>1000</v>
      </c>
      <c r="D247" s="138">
        <f t="shared" si="104"/>
        <v>4591.18</v>
      </c>
      <c r="E247" s="126">
        <f>IF(K247=1,VLOOKUP(A246,[1]Plan1!$DA$106:$DC$226,3),E246)</f>
        <v>4610.92</v>
      </c>
      <c r="F247" s="127">
        <f t="shared" si="105"/>
        <v>42445</v>
      </c>
      <c r="G247" s="128">
        <f t="shared" si="92"/>
        <v>4.2995482642806948E-3</v>
      </c>
      <c r="H247" s="127">
        <f t="shared" si="106"/>
        <v>42475</v>
      </c>
      <c r="I247" s="127">
        <f t="shared" si="93"/>
        <v>42475</v>
      </c>
      <c r="J247" s="130">
        <f t="shared" si="107"/>
        <v>22</v>
      </c>
      <c r="K247" s="130">
        <f t="shared" si="94"/>
        <v>17</v>
      </c>
      <c r="L247" s="131">
        <f t="shared" si="95"/>
        <v>1.0033207500000001</v>
      </c>
      <c r="M247" s="132">
        <f t="shared" si="113"/>
        <v>1.00899954</v>
      </c>
      <c r="N247" s="132">
        <f t="shared" si="110"/>
        <v>1.0585804423924099</v>
      </c>
      <c r="O247" s="131">
        <f t="shared" si="112"/>
        <v>1.0620957200000001</v>
      </c>
      <c r="P247" s="124">
        <f t="shared" si="96"/>
        <v>1062.09572</v>
      </c>
      <c r="Q247" s="133">
        <f t="shared" si="97"/>
        <v>0</v>
      </c>
      <c r="R247" s="134">
        <f t="shared" si="98"/>
        <v>0</v>
      </c>
      <c r="S247" s="124">
        <f t="shared" si="99"/>
        <v>0</v>
      </c>
      <c r="T247" s="134">
        <f t="shared" si="108"/>
        <v>7.4999999999999997E-2</v>
      </c>
      <c r="U247" s="133">
        <f t="shared" si="111"/>
        <v>38</v>
      </c>
      <c r="V247" s="133">
        <v>252</v>
      </c>
      <c r="W247" s="132">
        <f t="shared" si="100"/>
        <v>1.010965178</v>
      </c>
      <c r="X247" s="124">
        <f t="shared" si="101"/>
        <v>11.646068</v>
      </c>
      <c r="Y247" s="136" t="s">
        <v>64</v>
      </c>
      <c r="Z247" s="127">
        <f t="shared" si="109"/>
        <v>42597</v>
      </c>
      <c r="AA247" s="6"/>
      <c r="AB247" s="38"/>
      <c r="AC247" s="169">
        <f>[2]Plan1!$A299</f>
        <v>45942</v>
      </c>
      <c r="AD247" s="168" t="str">
        <f>[2]Plan1!$C299</f>
        <v>Nossa Sr.a Aparecida - Padroeira do Brasil</v>
      </c>
      <c r="AG247" s="22"/>
      <c r="AH247" s="22"/>
      <c r="AI247" s="22"/>
      <c r="AJ247" s="22"/>
      <c r="AK247" s="22"/>
      <c r="AM247" s="1"/>
      <c r="AN247" s="1"/>
      <c r="AO247" s="1"/>
      <c r="AP247" s="1"/>
      <c r="AQ247" s="1"/>
      <c r="AR247" s="28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8"/>
      <c r="BH247" s="1"/>
      <c r="BI247" s="1"/>
      <c r="BJ247" s="1"/>
      <c r="BK247" s="1"/>
      <c r="BL247" s="1"/>
      <c r="BM247" s="1"/>
      <c r="BN247" s="1"/>
      <c r="BO247" s="1"/>
      <c r="BP247" s="1"/>
      <c r="BQ247" s="6"/>
    </row>
    <row r="248" spans="1:69" x14ac:dyDescent="0.2">
      <c r="A248" s="137">
        <f t="shared" si="102"/>
        <v>42469</v>
      </c>
      <c r="B248" s="124">
        <f t="shared" si="91"/>
        <v>1074.259454</v>
      </c>
      <c r="C248" s="124">
        <f t="shared" si="103"/>
        <v>1000</v>
      </c>
      <c r="D248" s="138">
        <f t="shared" si="104"/>
        <v>4591.18</v>
      </c>
      <c r="E248" s="126">
        <f>IF(K248=1,VLOOKUP(A247,[1]Plan1!$DA$106:$DC$226,3),E247)</f>
        <v>4610.92</v>
      </c>
      <c r="F248" s="127">
        <f t="shared" si="105"/>
        <v>42445</v>
      </c>
      <c r="G248" s="128">
        <f t="shared" si="92"/>
        <v>4.2995482642806948E-3</v>
      </c>
      <c r="H248" s="127">
        <f t="shared" si="106"/>
        <v>42475</v>
      </c>
      <c r="I248" s="127">
        <f t="shared" si="93"/>
        <v>42475</v>
      </c>
      <c r="J248" s="130">
        <f t="shared" si="107"/>
        <v>22</v>
      </c>
      <c r="K248" s="130">
        <f t="shared" si="94"/>
        <v>18</v>
      </c>
      <c r="L248" s="131">
        <f t="shared" si="95"/>
        <v>1.0035164299999999</v>
      </c>
      <c r="M248" s="132">
        <f t="shared" si="113"/>
        <v>1.00899954</v>
      </c>
      <c r="N248" s="132">
        <f t="shared" si="110"/>
        <v>1.0585804423924099</v>
      </c>
      <c r="O248" s="131">
        <f t="shared" si="112"/>
        <v>1.06230286</v>
      </c>
      <c r="P248" s="124">
        <f t="shared" si="96"/>
        <v>1062.30286</v>
      </c>
      <c r="Q248" s="133">
        <f t="shared" si="97"/>
        <v>0</v>
      </c>
      <c r="R248" s="134">
        <f t="shared" si="98"/>
        <v>0</v>
      </c>
      <c r="S248" s="124">
        <f t="shared" si="99"/>
        <v>0</v>
      </c>
      <c r="T248" s="134">
        <f t="shared" si="108"/>
        <v>7.4999999999999997E-2</v>
      </c>
      <c r="U248" s="133">
        <f t="shared" si="111"/>
        <v>39</v>
      </c>
      <c r="V248" s="133">
        <v>252</v>
      </c>
      <c r="W248" s="132">
        <f t="shared" si="100"/>
        <v>1.011255354</v>
      </c>
      <c r="X248" s="124">
        <f t="shared" si="101"/>
        <v>11.956594000000001</v>
      </c>
      <c r="Y248" s="136" t="s">
        <v>64</v>
      </c>
      <c r="Z248" s="127">
        <f t="shared" si="109"/>
        <v>42597</v>
      </c>
      <c r="AA248" s="6"/>
      <c r="AB248" s="38"/>
      <c r="AC248" s="169">
        <f>[2]Plan1!$A300</f>
        <v>45963</v>
      </c>
      <c r="AD248" s="168" t="str">
        <f>[2]Plan1!$C300</f>
        <v>Finados</v>
      </c>
      <c r="AG248" s="22"/>
      <c r="AH248" s="22"/>
      <c r="AI248" s="22"/>
      <c r="AJ248" s="22"/>
      <c r="AK248" s="22"/>
      <c r="AM248" s="1"/>
      <c r="AN248" s="1"/>
      <c r="AO248" s="1"/>
      <c r="AP248" s="1"/>
      <c r="AQ248" s="1"/>
      <c r="AR248" s="28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8"/>
      <c r="BH248" s="1"/>
      <c r="BI248" s="1"/>
      <c r="BJ248" s="1"/>
      <c r="BK248" s="1"/>
      <c r="BL248" s="1"/>
      <c r="BM248" s="1"/>
      <c r="BN248" s="1"/>
      <c r="BO248" s="1"/>
      <c r="BP248" s="1"/>
      <c r="BQ248" s="6"/>
    </row>
    <row r="249" spans="1:69" x14ac:dyDescent="0.2">
      <c r="A249" s="137">
        <f t="shared" si="102"/>
        <v>42470</v>
      </c>
      <c r="B249" s="124">
        <f t="shared" si="91"/>
        <v>1074.259454</v>
      </c>
      <c r="C249" s="124">
        <f t="shared" si="103"/>
        <v>1000</v>
      </c>
      <c r="D249" s="138">
        <f t="shared" si="104"/>
        <v>4591.18</v>
      </c>
      <c r="E249" s="126">
        <f>IF(K249=1,VLOOKUP(A248,[1]Plan1!$DA$106:$DC$226,3),E248)</f>
        <v>4610.92</v>
      </c>
      <c r="F249" s="127">
        <f t="shared" si="105"/>
        <v>42445</v>
      </c>
      <c r="G249" s="128">
        <f t="shared" si="92"/>
        <v>4.2995482642806948E-3</v>
      </c>
      <c r="H249" s="127">
        <f t="shared" si="106"/>
        <v>42475</v>
      </c>
      <c r="I249" s="127">
        <f t="shared" si="93"/>
        <v>42475</v>
      </c>
      <c r="J249" s="130">
        <f t="shared" si="107"/>
        <v>22</v>
      </c>
      <c r="K249" s="130">
        <f t="shared" si="94"/>
        <v>18</v>
      </c>
      <c r="L249" s="131">
        <f t="shared" si="95"/>
        <v>1.0035164299999999</v>
      </c>
      <c r="M249" s="132">
        <f t="shared" si="113"/>
        <v>1.00899954</v>
      </c>
      <c r="N249" s="132">
        <f t="shared" si="110"/>
        <v>1.0585804423924099</v>
      </c>
      <c r="O249" s="131">
        <f t="shared" si="112"/>
        <v>1.06230286</v>
      </c>
      <c r="P249" s="124">
        <f t="shared" si="96"/>
        <v>1062.30286</v>
      </c>
      <c r="Q249" s="133">
        <f t="shared" si="97"/>
        <v>0</v>
      </c>
      <c r="R249" s="134">
        <f t="shared" si="98"/>
        <v>0</v>
      </c>
      <c r="S249" s="124">
        <f t="shared" si="99"/>
        <v>0</v>
      </c>
      <c r="T249" s="134">
        <f t="shared" si="108"/>
        <v>7.4999999999999997E-2</v>
      </c>
      <c r="U249" s="133">
        <f t="shared" si="111"/>
        <v>39</v>
      </c>
      <c r="V249" s="133">
        <v>252</v>
      </c>
      <c r="W249" s="132">
        <f t="shared" si="100"/>
        <v>1.011255354</v>
      </c>
      <c r="X249" s="124">
        <f t="shared" si="101"/>
        <v>11.956594000000001</v>
      </c>
      <c r="Y249" s="136" t="s">
        <v>64</v>
      </c>
      <c r="Z249" s="127">
        <f t="shared" si="109"/>
        <v>42597</v>
      </c>
      <c r="AA249" s="6"/>
      <c r="AB249" s="38"/>
      <c r="AC249" s="169">
        <f>[2]Plan1!$A301</f>
        <v>45976</v>
      </c>
      <c r="AD249" s="168" t="str">
        <f>[2]Plan1!$C301</f>
        <v>Proclamação da República</v>
      </c>
      <c r="AG249" s="22"/>
      <c r="AH249" s="22"/>
      <c r="AI249" s="22"/>
      <c r="AJ249" s="22"/>
      <c r="AK249" s="22"/>
      <c r="AM249" s="1"/>
      <c r="AN249" s="1"/>
      <c r="AO249" s="1"/>
      <c r="AP249" s="1"/>
      <c r="AQ249" s="1"/>
      <c r="AR249" s="28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8"/>
      <c r="BH249" s="1"/>
      <c r="BI249" s="1"/>
      <c r="BJ249" s="1"/>
      <c r="BK249" s="1"/>
      <c r="BL249" s="1"/>
      <c r="BM249" s="1"/>
      <c r="BN249" s="1"/>
      <c r="BO249" s="1"/>
      <c r="BP249" s="1"/>
      <c r="BQ249" s="6"/>
    </row>
    <row r="250" spans="1:69" x14ac:dyDescent="0.2">
      <c r="A250" s="137">
        <f t="shared" si="102"/>
        <v>42471</v>
      </c>
      <c r="B250" s="124">
        <f t="shared" si="91"/>
        <v>1074.259454</v>
      </c>
      <c r="C250" s="124">
        <f t="shared" si="103"/>
        <v>1000</v>
      </c>
      <c r="D250" s="138">
        <f t="shared" si="104"/>
        <v>4591.18</v>
      </c>
      <c r="E250" s="126">
        <f>IF(K250=1,VLOOKUP(A249,[1]Plan1!$DA$106:$DC$226,3),E249)</f>
        <v>4610.92</v>
      </c>
      <c r="F250" s="127">
        <f t="shared" si="105"/>
        <v>42445</v>
      </c>
      <c r="G250" s="128">
        <f t="shared" si="92"/>
        <v>4.2995482642806948E-3</v>
      </c>
      <c r="H250" s="127">
        <f t="shared" si="106"/>
        <v>42475</v>
      </c>
      <c r="I250" s="127">
        <f t="shared" si="93"/>
        <v>42475</v>
      </c>
      <c r="J250" s="130">
        <f t="shared" si="107"/>
        <v>22</v>
      </c>
      <c r="K250" s="130">
        <f t="shared" si="94"/>
        <v>18</v>
      </c>
      <c r="L250" s="131">
        <f t="shared" si="95"/>
        <v>1.0035164299999999</v>
      </c>
      <c r="M250" s="132">
        <f t="shared" si="113"/>
        <v>1.00899954</v>
      </c>
      <c r="N250" s="132">
        <f t="shared" si="110"/>
        <v>1.0585804423924099</v>
      </c>
      <c r="O250" s="131">
        <f t="shared" si="112"/>
        <v>1.06230286</v>
      </c>
      <c r="P250" s="124">
        <f t="shared" si="96"/>
        <v>1062.30286</v>
      </c>
      <c r="Q250" s="133">
        <f t="shared" si="97"/>
        <v>0</v>
      </c>
      <c r="R250" s="134">
        <f t="shared" si="98"/>
        <v>0</v>
      </c>
      <c r="S250" s="124">
        <f t="shared" si="99"/>
        <v>0</v>
      </c>
      <c r="T250" s="134">
        <f t="shared" si="108"/>
        <v>7.4999999999999997E-2</v>
      </c>
      <c r="U250" s="133">
        <f t="shared" si="111"/>
        <v>39</v>
      </c>
      <c r="V250" s="133">
        <v>252</v>
      </c>
      <c r="W250" s="132">
        <f t="shared" si="100"/>
        <v>1.011255354</v>
      </c>
      <c r="X250" s="124">
        <f t="shared" si="101"/>
        <v>11.956594000000001</v>
      </c>
      <c r="Y250" s="136" t="s">
        <v>64</v>
      </c>
      <c r="Z250" s="127">
        <f t="shared" si="109"/>
        <v>42597</v>
      </c>
      <c r="AA250" s="6"/>
      <c r="AB250" s="38"/>
      <c r="AC250" s="169">
        <f>[2]Plan1!$A302</f>
        <v>45981</v>
      </c>
      <c r="AD250" s="168" t="str">
        <f>[2]Plan1!$C302</f>
        <v>Dia Nacional de Zumbi e da Consciência Negra</v>
      </c>
      <c r="AG250" s="22"/>
      <c r="AH250" s="22"/>
      <c r="AI250" s="22"/>
      <c r="AJ250" s="22"/>
      <c r="AK250" s="22"/>
      <c r="AM250" s="1"/>
      <c r="AN250" s="1"/>
      <c r="AO250" s="1"/>
      <c r="AP250" s="1"/>
      <c r="AQ250" s="1"/>
      <c r="AR250" s="28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8"/>
      <c r="BH250" s="1"/>
      <c r="BI250" s="1"/>
      <c r="BJ250" s="1"/>
      <c r="BK250" s="1"/>
      <c r="BL250" s="1"/>
      <c r="BM250" s="1"/>
      <c r="BN250" s="1"/>
      <c r="BO250" s="1"/>
      <c r="BP250" s="1"/>
      <c r="BQ250" s="6"/>
    </row>
    <row r="251" spans="1:69" x14ac:dyDescent="0.2">
      <c r="A251" s="137">
        <f t="shared" si="102"/>
        <v>42472</v>
      </c>
      <c r="B251" s="124">
        <f t="shared" si="91"/>
        <v>1074.777378</v>
      </c>
      <c r="C251" s="124">
        <f t="shared" si="103"/>
        <v>1000</v>
      </c>
      <c r="D251" s="138">
        <f t="shared" si="104"/>
        <v>4591.18</v>
      </c>
      <c r="E251" s="126">
        <f>IF(K251=1,VLOOKUP(A250,[1]Plan1!$DA$106:$DC$226,3),E250)</f>
        <v>4610.92</v>
      </c>
      <c r="F251" s="127">
        <f t="shared" si="105"/>
        <v>42445</v>
      </c>
      <c r="G251" s="128">
        <f t="shared" si="92"/>
        <v>4.2995482642806948E-3</v>
      </c>
      <c r="H251" s="127">
        <f t="shared" si="106"/>
        <v>42475</v>
      </c>
      <c r="I251" s="127">
        <f t="shared" si="93"/>
        <v>42475</v>
      </c>
      <c r="J251" s="130">
        <f t="shared" si="107"/>
        <v>22</v>
      </c>
      <c r="K251" s="130">
        <f t="shared" si="94"/>
        <v>19</v>
      </c>
      <c r="L251" s="131">
        <f t="shared" si="95"/>
        <v>1.0037121499999999</v>
      </c>
      <c r="M251" s="132">
        <f t="shared" si="113"/>
        <v>1.00899954</v>
      </c>
      <c r="N251" s="132">
        <f t="shared" si="110"/>
        <v>1.0585804423924099</v>
      </c>
      <c r="O251" s="131">
        <f t="shared" si="112"/>
        <v>1.06251005</v>
      </c>
      <c r="P251" s="124">
        <f t="shared" si="96"/>
        <v>1062.5100500000001</v>
      </c>
      <c r="Q251" s="133">
        <f t="shared" si="97"/>
        <v>0</v>
      </c>
      <c r="R251" s="134">
        <f t="shared" si="98"/>
        <v>0</v>
      </c>
      <c r="S251" s="124">
        <f t="shared" si="99"/>
        <v>0</v>
      </c>
      <c r="T251" s="134">
        <f t="shared" si="108"/>
        <v>7.4999999999999997E-2</v>
      </c>
      <c r="U251" s="133">
        <f t="shared" si="111"/>
        <v>40</v>
      </c>
      <c r="V251" s="133">
        <v>252</v>
      </c>
      <c r="W251" s="132">
        <f t="shared" si="100"/>
        <v>1.0115456119999999</v>
      </c>
      <c r="X251" s="124">
        <f t="shared" si="101"/>
        <v>12.267327999999999</v>
      </c>
      <c r="Y251" s="136" t="s">
        <v>64</v>
      </c>
      <c r="Z251" s="127">
        <f t="shared" si="109"/>
        <v>42597</v>
      </c>
      <c r="AA251" s="6"/>
      <c r="AB251" s="38"/>
      <c r="AC251" s="169">
        <f>[2]Plan1!$A303</f>
        <v>46016</v>
      </c>
      <c r="AD251" s="168" t="str">
        <f>[2]Plan1!$C303</f>
        <v>Natal</v>
      </c>
      <c r="AG251" s="22"/>
      <c r="AH251" s="22"/>
      <c r="AI251" s="22"/>
      <c r="AJ251" s="22"/>
      <c r="AK251" s="22"/>
      <c r="AM251" s="1"/>
      <c r="AN251" s="1"/>
      <c r="AO251" s="1"/>
      <c r="AP251" s="1"/>
      <c r="AQ251" s="1"/>
      <c r="AR251" s="28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8"/>
      <c r="BH251" s="1"/>
      <c r="BI251" s="1"/>
      <c r="BJ251" s="1"/>
      <c r="BK251" s="1"/>
      <c r="BL251" s="1"/>
      <c r="BM251" s="1"/>
      <c r="BN251" s="1"/>
      <c r="BO251" s="1"/>
      <c r="BP251" s="1"/>
      <c r="BQ251" s="6"/>
    </row>
    <row r="252" spans="1:69" x14ac:dyDescent="0.2">
      <c r="A252" s="137">
        <f t="shared" si="102"/>
        <v>42473</v>
      </c>
      <c r="B252" s="124">
        <f t="shared" si="91"/>
        <v>1075.2955420000001</v>
      </c>
      <c r="C252" s="124">
        <f t="shared" si="103"/>
        <v>1000</v>
      </c>
      <c r="D252" s="138">
        <f t="shared" si="104"/>
        <v>4591.18</v>
      </c>
      <c r="E252" s="126">
        <f>IF(K252=1,VLOOKUP(A251,[1]Plan1!$DA$106:$DC$226,3),E251)</f>
        <v>4610.92</v>
      </c>
      <c r="F252" s="127">
        <f t="shared" si="105"/>
        <v>42445</v>
      </c>
      <c r="G252" s="128">
        <f t="shared" si="92"/>
        <v>4.2995482642806948E-3</v>
      </c>
      <c r="H252" s="127">
        <f t="shared" si="106"/>
        <v>42475</v>
      </c>
      <c r="I252" s="127">
        <f t="shared" si="93"/>
        <v>42475</v>
      </c>
      <c r="J252" s="130">
        <f t="shared" si="107"/>
        <v>22</v>
      </c>
      <c r="K252" s="130">
        <f t="shared" si="94"/>
        <v>20</v>
      </c>
      <c r="L252" s="131">
        <f t="shared" si="95"/>
        <v>1.0039079099999999</v>
      </c>
      <c r="M252" s="132">
        <f t="shared" si="113"/>
        <v>1.00899954</v>
      </c>
      <c r="N252" s="132">
        <f t="shared" si="110"/>
        <v>1.0585804423924099</v>
      </c>
      <c r="O252" s="131">
        <f t="shared" si="112"/>
        <v>1.06271727</v>
      </c>
      <c r="P252" s="124">
        <f t="shared" si="96"/>
        <v>1062.7172700000001</v>
      </c>
      <c r="Q252" s="133">
        <f t="shared" si="97"/>
        <v>0</v>
      </c>
      <c r="R252" s="134">
        <f t="shared" si="98"/>
        <v>0</v>
      </c>
      <c r="S252" s="124">
        <f t="shared" si="99"/>
        <v>0</v>
      </c>
      <c r="T252" s="134">
        <f t="shared" si="108"/>
        <v>7.4999999999999997E-2</v>
      </c>
      <c r="U252" s="133">
        <f t="shared" si="111"/>
        <v>41</v>
      </c>
      <c r="V252" s="133">
        <v>252</v>
      </c>
      <c r="W252" s="132">
        <f t="shared" si="100"/>
        <v>1.0118359539999999</v>
      </c>
      <c r="X252" s="124">
        <f t="shared" si="101"/>
        <v>12.578272</v>
      </c>
      <c r="Y252" s="136" t="s">
        <v>64</v>
      </c>
      <c r="Z252" s="127">
        <f t="shared" si="109"/>
        <v>42597</v>
      </c>
      <c r="AA252" s="6"/>
      <c r="AB252" s="38"/>
      <c r="AC252" s="169">
        <f>[2]Plan1!$A304</f>
        <v>46023</v>
      </c>
      <c r="AD252" s="168" t="str">
        <f>[2]Plan1!$C304</f>
        <v>Confraternização Universal</v>
      </c>
      <c r="AG252" s="22"/>
      <c r="AH252" s="22"/>
      <c r="AI252" s="22"/>
      <c r="AJ252" s="22"/>
      <c r="AK252" s="22"/>
      <c r="AM252" s="1"/>
      <c r="AN252" s="1"/>
      <c r="AO252" s="1"/>
      <c r="AP252" s="1"/>
      <c r="AQ252" s="1"/>
      <c r="AR252" s="28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8"/>
      <c r="BH252" s="1"/>
      <c r="BI252" s="1"/>
      <c r="BJ252" s="1"/>
      <c r="BK252" s="1"/>
      <c r="BL252" s="1"/>
      <c r="BM252" s="1"/>
      <c r="BN252" s="1"/>
      <c r="BO252" s="1"/>
      <c r="BP252" s="1"/>
      <c r="BQ252" s="6"/>
    </row>
    <row r="253" spans="1:69" x14ac:dyDescent="0.2">
      <c r="A253" s="137">
        <f t="shared" si="102"/>
        <v>42474</v>
      </c>
      <c r="B253" s="124">
        <f t="shared" si="91"/>
        <v>1075.8139650000001</v>
      </c>
      <c r="C253" s="124">
        <f t="shared" si="103"/>
        <v>1000</v>
      </c>
      <c r="D253" s="138">
        <f t="shared" si="104"/>
        <v>4591.18</v>
      </c>
      <c r="E253" s="126">
        <f>IF(K253=1,VLOOKUP(A252,[1]Plan1!$DA$106:$DC$226,3),E252)</f>
        <v>4610.92</v>
      </c>
      <c r="F253" s="127">
        <f t="shared" si="105"/>
        <v>42445</v>
      </c>
      <c r="G253" s="128">
        <f t="shared" si="92"/>
        <v>4.2995482642806948E-3</v>
      </c>
      <c r="H253" s="127">
        <f t="shared" si="106"/>
        <v>42475</v>
      </c>
      <c r="I253" s="127">
        <f t="shared" si="93"/>
        <v>42475</v>
      </c>
      <c r="J253" s="130">
        <f t="shared" si="107"/>
        <v>22</v>
      </c>
      <c r="K253" s="130">
        <f t="shared" si="94"/>
        <v>21</v>
      </c>
      <c r="L253" s="131">
        <f t="shared" si="95"/>
        <v>1.0041037100000001</v>
      </c>
      <c r="M253" s="132">
        <f t="shared" si="113"/>
        <v>1.00899954</v>
      </c>
      <c r="N253" s="132">
        <f t="shared" si="110"/>
        <v>1.0585804423924099</v>
      </c>
      <c r="O253" s="131">
        <f t="shared" si="112"/>
        <v>1.06292454</v>
      </c>
      <c r="P253" s="124">
        <f t="shared" si="96"/>
        <v>1062.92454</v>
      </c>
      <c r="Q253" s="133">
        <f t="shared" si="97"/>
        <v>0</v>
      </c>
      <c r="R253" s="134">
        <f t="shared" si="98"/>
        <v>0</v>
      </c>
      <c r="S253" s="124">
        <f t="shared" si="99"/>
        <v>0</v>
      </c>
      <c r="T253" s="134">
        <f t="shared" si="108"/>
        <v>7.4999999999999997E-2</v>
      </c>
      <c r="U253" s="133">
        <f t="shared" si="111"/>
        <v>42</v>
      </c>
      <c r="V253" s="133">
        <v>252</v>
      </c>
      <c r="W253" s="132">
        <f t="shared" si="100"/>
        <v>1.0121263789999999</v>
      </c>
      <c r="X253" s="124">
        <f t="shared" si="101"/>
        <v>12.889424999999999</v>
      </c>
      <c r="Y253" s="136" t="s">
        <v>64</v>
      </c>
      <c r="Z253" s="127">
        <f t="shared" si="109"/>
        <v>42597</v>
      </c>
      <c r="AA253" s="6"/>
      <c r="AB253" s="38"/>
      <c r="AC253" s="169">
        <f>[2]Plan1!$A305</f>
        <v>46069</v>
      </c>
      <c r="AD253" s="168" t="str">
        <f>[2]Plan1!$C305</f>
        <v>Carnaval</v>
      </c>
      <c r="AG253" s="22"/>
      <c r="AH253" s="22"/>
      <c r="AI253" s="22"/>
      <c r="AJ253" s="22"/>
      <c r="AK253" s="22"/>
      <c r="AM253" s="1"/>
      <c r="AN253" s="1"/>
      <c r="AO253" s="1"/>
      <c r="AP253" s="1"/>
      <c r="AQ253" s="1"/>
      <c r="AR253" s="28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8"/>
      <c r="BH253" s="1"/>
      <c r="BI253" s="1"/>
      <c r="BJ253" s="1"/>
      <c r="BK253" s="1"/>
      <c r="BL253" s="1"/>
      <c r="BM253" s="1"/>
      <c r="BN253" s="1"/>
      <c r="BO253" s="1"/>
      <c r="BP253" s="1"/>
      <c r="BQ253" s="6"/>
    </row>
    <row r="254" spans="1:69" x14ac:dyDescent="0.2">
      <c r="A254" s="137">
        <f t="shared" si="102"/>
        <v>42475</v>
      </c>
      <c r="B254" s="124">
        <f t="shared" si="91"/>
        <v>1076.332639</v>
      </c>
      <c r="C254" s="124">
        <f t="shared" si="103"/>
        <v>1000</v>
      </c>
      <c r="D254" s="138">
        <f t="shared" si="104"/>
        <v>4591.18</v>
      </c>
      <c r="E254" s="126">
        <f>IF(K254=1,VLOOKUP(A253,[1]Plan1!$DA$106:$DC$226,3),E253)</f>
        <v>4610.92</v>
      </c>
      <c r="F254" s="127">
        <f t="shared" si="105"/>
        <v>42445</v>
      </c>
      <c r="G254" s="128">
        <f t="shared" si="92"/>
        <v>4.2995482642806948E-3</v>
      </c>
      <c r="H254" s="127">
        <f t="shared" si="106"/>
        <v>42506</v>
      </c>
      <c r="I254" s="127">
        <f t="shared" si="93"/>
        <v>42475</v>
      </c>
      <c r="J254" s="130">
        <f t="shared" si="107"/>
        <v>22</v>
      </c>
      <c r="K254" s="130">
        <f t="shared" si="94"/>
        <v>22</v>
      </c>
      <c r="L254" s="131">
        <f t="shared" si="95"/>
        <v>1.0042995400000001</v>
      </c>
      <c r="M254" s="132">
        <f t="shared" si="113"/>
        <v>1.00899954</v>
      </c>
      <c r="N254" s="132">
        <f t="shared" si="110"/>
        <v>1.0585804423924099</v>
      </c>
      <c r="O254" s="131">
        <f t="shared" si="112"/>
        <v>1.06313185</v>
      </c>
      <c r="P254" s="124">
        <f t="shared" si="96"/>
        <v>1063.13185</v>
      </c>
      <c r="Q254" s="133">
        <f t="shared" si="97"/>
        <v>0</v>
      </c>
      <c r="R254" s="134">
        <f t="shared" si="98"/>
        <v>0</v>
      </c>
      <c r="S254" s="124">
        <f t="shared" si="99"/>
        <v>0</v>
      </c>
      <c r="T254" s="134">
        <f t="shared" si="108"/>
        <v>7.4999999999999997E-2</v>
      </c>
      <c r="U254" s="133">
        <f t="shared" si="111"/>
        <v>43</v>
      </c>
      <c r="V254" s="133">
        <v>252</v>
      </c>
      <c r="W254" s="132">
        <f t="shared" si="100"/>
        <v>1.012416888</v>
      </c>
      <c r="X254" s="124">
        <f t="shared" si="101"/>
        <v>13.200789</v>
      </c>
      <c r="Y254" s="136" t="s">
        <v>64</v>
      </c>
      <c r="Z254" s="127">
        <f t="shared" si="109"/>
        <v>42597</v>
      </c>
      <c r="AA254" s="6"/>
      <c r="AB254" s="38"/>
      <c r="AC254" s="169">
        <f>[2]Plan1!$A306</f>
        <v>46070</v>
      </c>
      <c r="AD254" s="168" t="str">
        <f>[2]Plan1!$C306</f>
        <v>Carnaval</v>
      </c>
      <c r="AG254" s="22"/>
      <c r="AH254" s="22"/>
      <c r="AI254" s="22"/>
      <c r="AJ254" s="22"/>
      <c r="AK254" s="22"/>
      <c r="AM254" s="1"/>
      <c r="AN254" s="1"/>
      <c r="AO254" s="1"/>
      <c r="AP254" s="1"/>
      <c r="AQ254" s="1"/>
      <c r="AR254" s="28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8"/>
      <c r="BH254" s="1"/>
      <c r="BI254" s="1"/>
      <c r="BJ254" s="1"/>
      <c r="BK254" s="1"/>
      <c r="BL254" s="1"/>
      <c r="BM254" s="1"/>
      <c r="BN254" s="1"/>
      <c r="BO254" s="1"/>
      <c r="BP254" s="1"/>
      <c r="BQ254" s="6"/>
    </row>
    <row r="255" spans="1:69" x14ac:dyDescent="0.2">
      <c r="A255" s="137">
        <f t="shared" si="102"/>
        <v>42476</v>
      </c>
      <c r="B255" s="124">
        <f t="shared" si="91"/>
        <v>1076.9690350000001</v>
      </c>
      <c r="C255" s="124">
        <f t="shared" si="103"/>
        <v>1000</v>
      </c>
      <c r="D255" s="138">
        <f t="shared" si="104"/>
        <v>4610.92</v>
      </c>
      <c r="E255" s="126">
        <f>IF(K255=1,VLOOKUP(A254,[1]Plan1!$DA$106:$DC$226,3),E254)</f>
        <v>4639.05</v>
      </c>
      <c r="F255" s="127">
        <f t="shared" si="105"/>
        <v>42476</v>
      </c>
      <c r="G255" s="128">
        <f t="shared" si="92"/>
        <v>6.1007347774413301E-3</v>
      </c>
      <c r="H255" s="127">
        <f t="shared" si="106"/>
        <v>42506</v>
      </c>
      <c r="I255" s="127">
        <f t="shared" si="93"/>
        <v>42506</v>
      </c>
      <c r="J255" s="130">
        <f t="shared" si="107"/>
        <v>20</v>
      </c>
      <c r="K255" s="130">
        <f t="shared" si="94"/>
        <v>1</v>
      </c>
      <c r="L255" s="131">
        <f t="shared" si="95"/>
        <v>1.0003041500000001</v>
      </c>
      <c r="M255" s="132">
        <f t="shared" si="113"/>
        <v>1.0042995400000001</v>
      </c>
      <c r="N255" s="132">
        <f t="shared" si="110"/>
        <v>1.0631318513476939</v>
      </c>
      <c r="O255" s="131">
        <f t="shared" si="112"/>
        <v>1.0634551999999999</v>
      </c>
      <c r="P255" s="124">
        <f t="shared" si="96"/>
        <v>1063.4552000000001</v>
      </c>
      <c r="Q255" s="133">
        <f t="shared" si="97"/>
        <v>0</v>
      </c>
      <c r="R255" s="134">
        <f t="shared" si="98"/>
        <v>0</v>
      </c>
      <c r="S255" s="124">
        <f t="shared" si="99"/>
        <v>0</v>
      </c>
      <c r="T255" s="134">
        <f t="shared" si="108"/>
        <v>7.4999999999999997E-2</v>
      </c>
      <c r="U255" s="133">
        <f t="shared" si="111"/>
        <v>44</v>
      </c>
      <c r="V255" s="133">
        <v>252</v>
      </c>
      <c r="W255" s="132">
        <f t="shared" si="100"/>
        <v>1.01270748</v>
      </c>
      <c r="X255" s="124">
        <f t="shared" si="101"/>
        <v>13.513835</v>
      </c>
      <c r="Y255" s="136" t="s">
        <v>64</v>
      </c>
      <c r="Z255" s="127">
        <f t="shared" si="109"/>
        <v>42597</v>
      </c>
      <c r="AA255" s="6"/>
      <c r="AB255" s="38"/>
      <c r="AC255" s="169">
        <f>[2]Plan1!$A307</f>
        <v>46115</v>
      </c>
      <c r="AD255" s="168" t="str">
        <f>[2]Plan1!$C307</f>
        <v>Paixão de Cristo</v>
      </c>
      <c r="AG255" s="22"/>
      <c r="AH255" s="22"/>
      <c r="AI255" s="22"/>
      <c r="AJ255" s="22"/>
      <c r="AK255" s="22"/>
      <c r="AM255" s="1"/>
      <c r="AN255" s="1"/>
      <c r="AO255" s="1"/>
      <c r="AP255" s="1"/>
      <c r="AQ255" s="1"/>
      <c r="AR255" s="28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8"/>
      <c r="BH255" s="1"/>
      <c r="BI255" s="1"/>
      <c r="BJ255" s="1"/>
      <c r="BK255" s="1"/>
      <c r="BL255" s="1"/>
      <c r="BM255" s="1"/>
      <c r="BN255" s="1"/>
      <c r="BO255" s="1"/>
      <c r="BP255" s="1"/>
      <c r="BQ255" s="6"/>
    </row>
    <row r="256" spans="1:69" x14ac:dyDescent="0.2">
      <c r="A256" s="137">
        <f t="shared" si="102"/>
        <v>42477</v>
      </c>
      <c r="B256" s="124">
        <f t="shared" si="91"/>
        <v>1076.9690350000001</v>
      </c>
      <c r="C256" s="124">
        <f t="shared" si="103"/>
        <v>1000</v>
      </c>
      <c r="D256" s="138">
        <f t="shared" si="104"/>
        <v>4610.92</v>
      </c>
      <c r="E256" s="126">
        <f>IF(K256=1,VLOOKUP(A255,[1]Plan1!$DA$106:$DC$226,3),E255)</f>
        <v>4639.05</v>
      </c>
      <c r="F256" s="127">
        <f t="shared" si="105"/>
        <v>42476</v>
      </c>
      <c r="G256" s="128">
        <f t="shared" si="92"/>
        <v>6.1007347774413301E-3</v>
      </c>
      <c r="H256" s="127">
        <f t="shared" si="106"/>
        <v>42506</v>
      </c>
      <c r="I256" s="127">
        <f t="shared" si="93"/>
        <v>42506</v>
      </c>
      <c r="J256" s="130">
        <f t="shared" si="107"/>
        <v>20</v>
      </c>
      <c r="K256" s="130">
        <f t="shared" si="94"/>
        <v>1</v>
      </c>
      <c r="L256" s="131">
        <f t="shared" si="95"/>
        <v>1.0003041500000001</v>
      </c>
      <c r="M256" s="132">
        <f t="shared" si="113"/>
        <v>1.0042995400000001</v>
      </c>
      <c r="N256" s="132">
        <f t="shared" si="110"/>
        <v>1.0631318513476939</v>
      </c>
      <c r="O256" s="131">
        <f t="shared" si="112"/>
        <v>1.0634551999999999</v>
      </c>
      <c r="P256" s="124">
        <f t="shared" si="96"/>
        <v>1063.4552000000001</v>
      </c>
      <c r="Q256" s="133">
        <f t="shared" si="97"/>
        <v>0</v>
      </c>
      <c r="R256" s="134">
        <f t="shared" si="98"/>
        <v>0</v>
      </c>
      <c r="S256" s="124">
        <f t="shared" si="99"/>
        <v>0</v>
      </c>
      <c r="T256" s="134">
        <f t="shared" si="108"/>
        <v>7.4999999999999997E-2</v>
      </c>
      <c r="U256" s="133">
        <f t="shared" si="111"/>
        <v>44</v>
      </c>
      <c r="V256" s="133">
        <v>252</v>
      </c>
      <c r="W256" s="132">
        <f t="shared" si="100"/>
        <v>1.01270748</v>
      </c>
      <c r="X256" s="124">
        <f t="shared" si="101"/>
        <v>13.513835</v>
      </c>
      <c r="Y256" s="136" t="s">
        <v>64</v>
      </c>
      <c r="Z256" s="127">
        <f t="shared" si="109"/>
        <v>42597</v>
      </c>
      <c r="AA256" s="6"/>
      <c r="AB256" s="38"/>
      <c r="AC256" s="169">
        <f>[2]Plan1!$A308</f>
        <v>46133</v>
      </c>
      <c r="AD256" s="168" t="str">
        <f>[2]Plan1!$C308</f>
        <v>Tiradentes</v>
      </c>
      <c r="AG256" s="22"/>
      <c r="AH256" s="22"/>
      <c r="AI256" s="22"/>
      <c r="AJ256" s="22"/>
      <c r="AK256" s="22"/>
      <c r="AM256" s="1"/>
      <c r="AN256" s="1"/>
      <c r="AO256" s="1"/>
      <c r="AP256" s="1"/>
      <c r="AQ256" s="1"/>
      <c r="AR256" s="28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8"/>
      <c r="BH256" s="1"/>
      <c r="BI256" s="1"/>
      <c r="BJ256" s="1"/>
      <c r="BK256" s="1"/>
      <c r="BL256" s="1"/>
      <c r="BM256" s="1"/>
      <c r="BN256" s="1"/>
      <c r="BO256" s="1"/>
      <c r="BP256" s="1"/>
      <c r="BQ256" s="6"/>
    </row>
    <row r="257" spans="1:75" x14ac:dyDescent="0.2">
      <c r="A257" s="137">
        <f t="shared" si="102"/>
        <v>42478</v>
      </c>
      <c r="B257" s="124">
        <f t="shared" si="91"/>
        <v>1076.9690350000001</v>
      </c>
      <c r="C257" s="124">
        <f t="shared" si="103"/>
        <v>1000</v>
      </c>
      <c r="D257" s="138">
        <f t="shared" si="104"/>
        <v>4610.92</v>
      </c>
      <c r="E257" s="126">
        <f>IF(K257=1,VLOOKUP(A256,[1]Plan1!$DA$106:$DC$226,3),E256)</f>
        <v>4639.05</v>
      </c>
      <c r="F257" s="127">
        <f t="shared" si="105"/>
        <v>42476</v>
      </c>
      <c r="G257" s="128">
        <f t="shared" si="92"/>
        <v>6.1007347774413301E-3</v>
      </c>
      <c r="H257" s="127">
        <f t="shared" si="106"/>
        <v>42506</v>
      </c>
      <c r="I257" s="127">
        <f t="shared" si="93"/>
        <v>42506</v>
      </c>
      <c r="J257" s="130">
        <f t="shared" si="107"/>
        <v>20</v>
      </c>
      <c r="K257" s="130">
        <f t="shared" si="94"/>
        <v>1</v>
      </c>
      <c r="L257" s="131">
        <f t="shared" si="95"/>
        <v>1.0003041500000001</v>
      </c>
      <c r="M257" s="132">
        <f t="shared" si="113"/>
        <v>1.0042995400000001</v>
      </c>
      <c r="N257" s="132">
        <f t="shared" si="110"/>
        <v>1.0631318513476939</v>
      </c>
      <c r="O257" s="131">
        <f t="shared" si="112"/>
        <v>1.0634551999999999</v>
      </c>
      <c r="P257" s="124">
        <f t="shared" si="96"/>
        <v>1063.4552000000001</v>
      </c>
      <c r="Q257" s="133">
        <f t="shared" si="97"/>
        <v>0</v>
      </c>
      <c r="R257" s="134">
        <f t="shared" si="98"/>
        <v>0</v>
      </c>
      <c r="S257" s="124">
        <f t="shared" si="99"/>
        <v>0</v>
      </c>
      <c r="T257" s="134">
        <f t="shared" si="108"/>
        <v>7.4999999999999997E-2</v>
      </c>
      <c r="U257" s="133">
        <f t="shared" si="111"/>
        <v>44</v>
      </c>
      <c r="V257" s="133">
        <v>252</v>
      </c>
      <c r="W257" s="132">
        <f t="shared" si="100"/>
        <v>1.01270748</v>
      </c>
      <c r="X257" s="124">
        <f t="shared" si="101"/>
        <v>13.513835</v>
      </c>
      <c r="Y257" s="136" t="s">
        <v>64</v>
      </c>
      <c r="Z257" s="127">
        <f t="shared" si="109"/>
        <v>42597</v>
      </c>
      <c r="AA257" s="6"/>
      <c r="AB257" s="38"/>
      <c r="AC257" s="169">
        <f>[2]Plan1!$A309</f>
        <v>46143</v>
      </c>
      <c r="AD257" s="168" t="str">
        <f>[2]Plan1!$C309</f>
        <v>Dia do Trabalho</v>
      </c>
      <c r="AG257" s="22"/>
      <c r="AH257" s="22"/>
      <c r="AI257" s="22"/>
      <c r="AJ257" s="22"/>
      <c r="AK257" s="22"/>
      <c r="AM257" s="1"/>
      <c r="AN257" s="1"/>
      <c r="AO257" s="1"/>
      <c r="AP257" s="1"/>
      <c r="AQ257" s="1"/>
      <c r="AR257" s="28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8"/>
      <c r="BH257" s="1"/>
      <c r="BI257" s="1"/>
      <c r="BJ257" s="1"/>
      <c r="BK257" s="1"/>
      <c r="BL257" s="1"/>
      <c r="BM257" s="1"/>
      <c r="BN257" s="1"/>
      <c r="BO257" s="1"/>
      <c r="BP257" s="1"/>
      <c r="BQ257" s="6"/>
    </row>
    <row r="258" spans="1:75" x14ac:dyDescent="0.2">
      <c r="A258" s="137">
        <f t="shared" si="102"/>
        <v>42479</v>
      </c>
      <c r="B258" s="124">
        <f t="shared" si="91"/>
        <v>1077.6058189999999</v>
      </c>
      <c r="C258" s="124">
        <f t="shared" si="103"/>
        <v>1000</v>
      </c>
      <c r="D258" s="138">
        <f t="shared" si="104"/>
        <v>4610.92</v>
      </c>
      <c r="E258" s="126">
        <f>IF(K258=1,VLOOKUP(A257,[1]Plan1!$DA$106:$DC$226,3),E257)</f>
        <v>4639.05</v>
      </c>
      <c r="F258" s="127">
        <f t="shared" si="105"/>
        <v>42476</v>
      </c>
      <c r="G258" s="128">
        <f t="shared" si="92"/>
        <v>6.1007347774413301E-3</v>
      </c>
      <c r="H258" s="127">
        <f t="shared" si="106"/>
        <v>42506</v>
      </c>
      <c r="I258" s="127">
        <f t="shared" si="93"/>
        <v>42506</v>
      </c>
      <c r="J258" s="130">
        <f t="shared" si="107"/>
        <v>20</v>
      </c>
      <c r="K258" s="130">
        <f t="shared" si="94"/>
        <v>2</v>
      </c>
      <c r="L258" s="131">
        <f t="shared" si="95"/>
        <v>1.0006084</v>
      </c>
      <c r="M258" s="132">
        <f t="shared" si="113"/>
        <v>1.0042995400000001</v>
      </c>
      <c r="N258" s="132">
        <f t="shared" si="110"/>
        <v>1.0631318513476939</v>
      </c>
      <c r="O258" s="131">
        <f t="shared" si="112"/>
        <v>1.0637786600000001</v>
      </c>
      <c r="P258" s="124">
        <f t="shared" si="96"/>
        <v>1063.7786599999999</v>
      </c>
      <c r="Q258" s="133">
        <f t="shared" si="97"/>
        <v>0</v>
      </c>
      <c r="R258" s="134">
        <f t="shared" si="98"/>
        <v>0</v>
      </c>
      <c r="S258" s="124">
        <f t="shared" si="99"/>
        <v>0</v>
      </c>
      <c r="T258" s="134">
        <f t="shared" si="108"/>
        <v>7.4999999999999997E-2</v>
      </c>
      <c r="U258" s="133">
        <f t="shared" si="111"/>
        <v>45</v>
      </c>
      <c r="V258" s="133">
        <v>252</v>
      </c>
      <c r="W258" s="132">
        <f t="shared" si="100"/>
        <v>1.012998155</v>
      </c>
      <c r="X258" s="124">
        <f t="shared" si="101"/>
        <v>13.827159</v>
      </c>
      <c r="Y258" s="136" t="s">
        <v>64</v>
      </c>
      <c r="Z258" s="127">
        <f t="shared" si="109"/>
        <v>42597</v>
      </c>
      <c r="AA258" s="6"/>
      <c r="AB258" s="38"/>
      <c r="AC258" s="169">
        <f>[2]Plan1!$A310</f>
        <v>46177</v>
      </c>
      <c r="AD258" s="168" t="str">
        <f>[2]Plan1!$C310</f>
        <v>Corpus Christi</v>
      </c>
      <c r="AG258" s="22"/>
      <c r="AH258" s="22"/>
      <c r="AI258" s="22"/>
      <c r="AJ258" s="22"/>
      <c r="AK258" s="22"/>
      <c r="AM258" s="1"/>
      <c r="AN258" s="1"/>
      <c r="AO258" s="1"/>
      <c r="AP258" s="1"/>
      <c r="AQ258" s="1"/>
      <c r="AR258" s="28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8"/>
      <c r="BH258" s="1"/>
      <c r="BI258" s="1"/>
      <c r="BJ258" s="1"/>
      <c r="BK258" s="1"/>
      <c r="BL258" s="1"/>
      <c r="BM258" s="1"/>
      <c r="BN258" s="1"/>
      <c r="BO258" s="1"/>
      <c r="BP258" s="1"/>
      <c r="BQ258" s="6"/>
    </row>
    <row r="259" spans="1:75" x14ac:dyDescent="0.2">
      <c r="A259" s="137">
        <f t="shared" si="102"/>
        <v>42480</v>
      </c>
      <c r="B259" s="124">
        <f t="shared" si="91"/>
        <v>1078.242972</v>
      </c>
      <c r="C259" s="124">
        <f t="shared" si="103"/>
        <v>1000</v>
      </c>
      <c r="D259" s="138">
        <f t="shared" si="104"/>
        <v>4610.92</v>
      </c>
      <c r="E259" s="126">
        <f>IF(K259=1,VLOOKUP(A258,[1]Plan1!$DA$106:$DC$226,3),E258)</f>
        <v>4639.05</v>
      </c>
      <c r="F259" s="127">
        <f t="shared" si="105"/>
        <v>42476</v>
      </c>
      <c r="G259" s="128">
        <f t="shared" si="92"/>
        <v>6.1007347774413301E-3</v>
      </c>
      <c r="H259" s="127">
        <f t="shared" si="106"/>
        <v>42506</v>
      </c>
      <c r="I259" s="127">
        <f t="shared" si="93"/>
        <v>42506</v>
      </c>
      <c r="J259" s="130">
        <f t="shared" si="107"/>
        <v>20</v>
      </c>
      <c r="K259" s="130">
        <f t="shared" si="94"/>
        <v>3</v>
      </c>
      <c r="L259" s="131">
        <f t="shared" si="95"/>
        <v>1.00091274</v>
      </c>
      <c r="M259" s="132">
        <f t="shared" si="113"/>
        <v>1.0042995400000001</v>
      </c>
      <c r="N259" s="132">
        <f t="shared" si="110"/>
        <v>1.0631318513476939</v>
      </c>
      <c r="O259" s="131">
        <f t="shared" si="112"/>
        <v>1.0641022099999999</v>
      </c>
      <c r="P259" s="124">
        <f t="shared" si="96"/>
        <v>1064.10221</v>
      </c>
      <c r="Q259" s="133">
        <f t="shared" si="97"/>
        <v>0</v>
      </c>
      <c r="R259" s="134">
        <f t="shared" si="98"/>
        <v>0</v>
      </c>
      <c r="S259" s="124">
        <f t="shared" si="99"/>
        <v>0</v>
      </c>
      <c r="T259" s="134">
        <f t="shared" si="108"/>
        <v>7.4999999999999997E-2</v>
      </c>
      <c r="U259" s="133">
        <f t="shared" si="111"/>
        <v>46</v>
      </c>
      <c r="V259" s="133">
        <v>252</v>
      </c>
      <c r="W259" s="132">
        <f t="shared" si="100"/>
        <v>1.0132889140000001</v>
      </c>
      <c r="X259" s="124">
        <f t="shared" si="101"/>
        <v>14.140762</v>
      </c>
      <c r="Y259" s="136" t="s">
        <v>64</v>
      </c>
      <c r="Z259" s="127">
        <f t="shared" si="109"/>
        <v>42597</v>
      </c>
      <c r="AA259" s="6"/>
      <c r="AB259" s="38"/>
      <c r="AC259" s="169">
        <f>[2]Plan1!$A311</f>
        <v>46272</v>
      </c>
      <c r="AD259" s="168" t="str">
        <f>[2]Plan1!$C311</f>
        <v>Independência do Brasil</v>
      </c>
      <c r="AG259" s="22"/>
      <c r="AH259" s="22"/>
      <c r="AI259" s="22"/>
      <c r="AJ259" s="22"/>
      <c r="AK259" s="22"/>
      <c r="AM259" s="1"/>
      <c r="AN259" s="1"/>
      <c r="AO259" s="1"/>
      <c r="AP259" s="1"/>
      <c r="AQ259" s="1"/>
      <c r="AR259" s="28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8"/>
      <c r="BH259" s="1"/>
      <c r="BI259" s="1"/>
      <c r="BJ259" s="1"/>
      <c r="BK259" s="1"/>
      <c r="BL259" s="1"/>
      <c r="BM259" s="1"/>
      <c r="BN259" s="1"/>
      <c r="BO259" s="1"/>
      <c r="BP259" s="1"/>
      <c r="BQ259" s="6"/>
      <c r="BR259" s="1"/>
      <c r="BS259" s="1"/>
      <c r="BT259" s="1"/>
      <c r="BU259" s="1"/>
      <c r="BV259" s="1"/>
      <c r="BW259" s="1"/>
    </row>
    <row r="260" spans="1:75" x14ac:dyDescent="0.2">
      <c r="A260" s="137">
        <f t="shared" si="102"/>
        <v>42481</v>
      </c>
      <c r="B260" s="124">
        <f t="shared" si="91"/>
        <v>1078.8805130000001</v>
      </c>
      <c r="C260" s="124">
        <f t="shared" si="103"/>
        <v>1000</v>
      </c>
      <c r="D260" s="138">
        <f t="shared" si="104"/>
        <v>4610.92</v>
      </c>
      <c r="E260" s="126">
        <f>IF(K260=1,VLOOKUP(A259,[1]Plan1!$DA$106:$DC$226,3),E259)</f>
        <v>4639.05</v>
      </c>
      <c r="F260" s="127">
        <f t="shared" si="105"/>
        <v>42476</v>
      </c>
      <c r="G260" s="128">
        <f t="shared" si="92"/>
        <v>6.1007347774413301E-3</v>
      </c>
      <c r="H260" s="127">
        <f t="shared" si="106"/>
        <v>42506</v>
      </c>
      <c r="I260" s="127">
        <f t="shared" si="93"/>
        <v>42506</v>
      </c>
      <c r="J260" s="130">
        <f t="shared" si="107"/>
        <v>20</v>
      </c>
      <c r="K260" s="130">
        <f t="shared" si="94"/>
        <v>4</v>
      </c>
      <c r="L260" s="131">
        <f t="shared" si="95"/>
        <v>1.00121718</v>
      </c>
      <c r="M260" s="132">
        <f t="shared" si="113"/>
        <v>1.0042995400000001</v>
      </c>
      <c r="N260" s="132">
        <f t="shared" si="110"/>
        <v>1.0631318513476939</v>
      </c>
      <c r="O260" s="131">
        <f t="shared" si="112"/>
        <v>1.06442587</v>
      </c>
      <c r="P260" s="124">
        <f t="shared" si="96"/>
        <v>1064.42587</v>
      </c>
      <c r="Q260" s="133">
        <f t="shared" si="97"/>
        <v>0</v>
      </c>
      <c r="R260" s="134">
        <f t="shared" si="98"/>
        <v>0</v>
      </c>
      <c r="S260" s="124">
        <f t="shared" si="99"/>
        <v>0</v>
      </c>
      <c r="T260" s="134">
        <f t="shared" si="108"/>
        <v>7.4999999999999997E-2</v>
      </c>
      <c r="U260" s="133">
        <f t="shared" si="111"/>
        <v>47</v>
      </c>
      <c r="V260" s="133">
        <v>252</v>
      </c>
      <c r="W260" s="132">
        <f t="shared" si="100"/>
        <v>1.0135797559999999</v>
      </c>
      <c r="X260" s="124">
        <f t="shared" si="101"/>
        <v>14.454643000000001</v>
      </c>
      <c r="Y260" s="136" t="s">
        <v>64</v>
      </c>
      <c r="Z260" s="127">
        <f t="shared" si="109"/>
        <v>42597</v>
      </c>
      <c r="AA260" s="6"/>
      <c r="AB260" s="38"/>
      <c r="AC260" s="169">
        <f>[2]Plan1!$A312</f>
        <v>46307</v>
      </c>
      <c r="AD260" s="168" t="str">
        <f>[2]Plan1!$C312</f>
        <v>Nossa Sr.a Aparecida - Padroeira do Brasil</v>
      </c>
      <c r="AG260" s="22"/>
      <c r="AH260" s="22"/>
      <c r="AI260" s="22"/>
      <c r="AJ260" s="22"/>
      <c r="AK260" s="22"/>
      <c r="AM260" s="1"/>
      <c r="AN260" s="1"/>
      <c r="AO260" s="1"/>
      <c r="AP260" s="1"/>
      <c r="AQ260" s="1"/>
      <c r="AR260" s="28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8"/>
      <c r="BH260" s="1"/>
      <c r="BI260" s="1"/>
      <c r="BJ260" s="1"/>
      <c r="BK260" s="1"/>
      <c r="BL260" s="1"/>
      <c r="BM260" s="1"/>
      <c r="BN260" s="1"/>
      <c r="BO260" s="1"/>
      <c r="BP260" s="1"/>
      <c r="BQ260" s="6"/>
      <c r="BR260" s="1"/>
      <c r="BS260" s="1"/>
      <c r="BT260" s="1"/>
      <c r="BU260" s="1"/>
      <c r="BV260" s="1"/>
      <c r="BW260" s="1"/>
    </row>
    <row r="261" spans="1:75" x14ac:dyDescent="0.2">
      <c r="A261" s="137">
        <f t="shared" si="102"/>
        <v>42482</v>
      </c>
      <c r="B261" s="124">
        <f t="shared" si="91"/>
        <v>1078.8805130000001</v>
      </c>
      <c r="C261" s="124">
        <f t="shared" si="103"/>
        <v>1000</v>
      </c>
      <c r="D261" s="138">
        <f t="shared" si="104"/>
        <v>4610.92</v>
      </c>
      <c r="E261" s="126">
        <f>IF(K261=1,VLOOKUP(A260,[1]Plan1!$DA$106:$DC$226,3),E260)</f>
        <v>4639.05</v>
      </c>
      <c r="F261" s="127">
        <f t="shared" si="105"/>
        <v>42476</v>
      </c>
      <c r="G261" s="128">
        <f t="shared" si="92"/>
        <v>6.1007347774413301E-3</v>
      </c>
      <c r="H261" s="127">
        <f t="shared" si="106"/>
        <v>42506</v>
      </c>
      <c r="I261" s="127">
        <f t="shared" si="93"/>
        <v>42506</v>
      </c>
      <c r="J261" s="130">
        <f t="shared" si="107"/>
        <v>20</v>
      </c>
      <c r="K261" s="130">
        <f t="shared" si="94"/>
        <v>4</v>
      </c>
      <c r="L261" s="131">
        <f t="shared" si="95"/>
        <v>1.00121718</v>
      </c>
      <c r="M261" s="132">
        <f t="shared" si="113"/>
        <v>1.0042995400000001</v>
      </c>
      <c r="N261" s="132">
        <f t="shared" si="110"/>
        <v>1.0631318513476939</v>
      </c>
      <c r="O261" s="131">
        <f t="shared" si="112"/>
        <v>1.06442587</v>
      </c>
      <c r="P261" s="124">
        <f t="shared" si="96"/>
        <v>1064.42587</v>
      </c>
      <c r="Q261" s="133">
        <f t="shared" si="97"/>
        <v>0</v>
      </c>
      <c r="R261" s="134">
        <f t="shared" si="98"/>
        <v>0</v>
      </c>
      <c r="S261" s="124">
        <f t="shared" si="99"/>
        <v>0</v>
      </c>
      <c r="T261" s="134">
        <f t="shared" si="108"/>
        <v>7.4999999999999997E-2</v>
      </c>
      <c r="U261" s="133">
        <f t="shared" si="111"/>
        <v>47</v>
      </c>
      <c r="V261" s="133">
        <v>252</v>
      </c>
      <c r="W261" s="132">
        <f t="shared" si="100"/>
        <v>1.0135797559999999</v>
      </c>
      <c r="X261" s="124">
        <f t="shared" si="101"/>
        <v>14.454643000000001</v>
      </c>
      <c r="Y261" s="136" t="s">
        <v>64</v>
      </c>
      <c r="Z261" s="127">
        <f t="shared" si="109"/>
        <v>42597</v>
      </c>
      <c r="AA261" s="6"/>
      <c r="AB261" s="38"/>
      <c r="AC261" s="169">
        <f>[2]Plan1!$A313</f>
        <v>46328</v>
      </c>
      <c r="AD261" s="168" t="str">
        <f>[2]Plan1!$C313</f>
        <v>Finados</v>
      </c>
      <c r="AG261" s="22"/>
      <c r="AH261" s="22"/>
      <c r="AI261" s="22"/>
      <c r="AJ261" s="22"/>
      <c r="AK261" s="22"/>
      <c r="AM261" s="1"/>
      <c r="AN261" s="1"/>
      <c r="AO261" s="1"/>
      <c r="AP261" s="1"/>
      <c r="AQ261" s="1"/>
      <c r="AR261" s="28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8"/>
      <c r="BH261" s="1"/>
      <c r="BI261" s="1"/>
      <c r="BJ261" s="1"/>
      <c r="BK261" s="1"/>
      <c r="BL261" s="1"/>
      <c r="BM261" s="1"/>
      <c r="BN261" s="1"/>
      <c r="BO261" s="1"/>
      <c r="BP261" s="1"/>
      <c r="BQ261" s="6"/>
      <c r="BR261" s="1"/>
      <c r="BS261" s="1"/>
      <c r="BT261" s="1"/>
      <c r="BU261" s="1"/>
      <c r="BV261" s="1"/>
      <c r="BW261" s="1"/>
    </row>
    <row r="262" spans="1:75" x14ac:dyDescent="0.2">
      <c r="A262" s="137">
        <f t="shared" si="102"/>
        <v>42483</v>
      </c>
      <c r="B262" s="124">
        <f t="shared" si="91"/>
        <v>1079.518413</v>
      </c>
      <c r="C262" s="124">
        <f t="shared" si="103"/>
        <v>1000</v>
      </c>
      <c r="D262" s="138">
        <f t="shared" si="104"/>
        <v>4610.92</v>
      </c>
      <c r="E262" s="126">
        <f>IF(K262=1,VLOOKUP(A261,[1]Plan1!$DA$106:$DC$226,3),E261)</f>
        <v>4639.05</v>
      </c>
      <c r="F262" s="127">
        <f t="shared" si="105"/>
        <v>42476</v>
      </c>
      <c r="G262" s="128">
        <f t="shared" si="92"/>
        <v>6.1007347774413301E-3</v>
      </c>
      <c r="H262" s="127">
        <f t="shared" si="106"/>
        <v>42506</v>
      </c>
      <c r="I262" s="127">
        <f t="shared" si="93"/>
        <v>42506</v>
      </c>
      <c r="J262" s="130">
        <f t="shared" si="107"/>
        <v>20</v>
      </c>
      <c r="K262" s="130">
        <f t="shared" si="94"/>
        <v>5</v>
      </c>
      <c r="L262" s="131">
        <f t="shared" si="95"/>
        <v>1.0015217000000001</v>
      </c>
      <c r="M262" s="132">
        <f t="shared" si="113"/>
        <v>1.0042995400000001</v>
      </c>
      <c r="N262" s="132">
        <f t="shared" si="110"/>
        <v>1.0631318513476939</v>
      </c>
      <c r="O262" s="131">
        <f t="shared" si="112"/>
        <v>1.06474961</v>
      </c>
      <c r="P262" s="124">
        <f t="shared" si="96"/>
        <v>1064.7496100000001</v>
      </c>
      <c r="Q262" s="133">
        <f t="shared" si="97"/>
        <v>0</v>
      </c>
      <c r="R262" s="134">
        <f t="shared" si="98"/>
        <v>0</v>
      </c>
      <c r="S262" s="124">
        <f t="shared" si="99"/>
        <v>0</v>
      </c>
      <c r="T262" s="134">
        <f t="shared" si="108"/>
        <v>7.4999999999999997E-2</v>
      </c>
      <c r="U262" s="133">
        <f t="shared" si="111"/>
        <v>48</v>
      </c>
      <c r="V262" s="133">
        <v>252</v>
      </c>
      <c r="W262" s="132">
        <f t="shared" si="100"/>
        <v>1.0138706820000001</v>
      </c>
      <c r="X262" s="124">
        <f t="shared" si="101"/>
        <v>14.768803</v>
      </c>
      <c r="Y262" s="136" t="s">
        <v>64</v>
      </c>
      <c r="Z262" s="127">
        <f t="shared" si="109"/>
        <v>42597</v>
      </c>
      <c r="AA262" s="6"/>
      <c r="AB262" s="38"/>
      <c r="AC262" s="169">
        <f>[2]Plan1!$A314</f>
        <v>46341</v>
      </c>
      <c r="AD262" s="168" t="str">
        <f>[2]Plan1!$C314</f>
        <v>Proclamação da República</v>
      </c>
      <c r="AG262" s="22"/>
      <c r="AH262" s="22"/>
      <c r="AI262" s="22"/>
      <c r="AJ262" s="22"/>
      <c r="AK262" s="22"/>
      <c r="AM262" s="1"/>
      <c r="AN262" s="1"/>
      <c r="AO262" s="1"/>
      <c r="AP262" s="1"/>
      <c r="AQ262" s="1"/>
      <c r="AR262" s="28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8"/>
      <c r="BH262" s="1"/>
      <c r="BI262" s="1"/>
      <c r="BJ262" s="1"/>
      <c r="BK262" s="1"/>
      <c r="BL262" s="1"/>
      <c r="BM262" s="1"/>
      <c r="BN262" s="1"/>
      <c r="BO262" s="1"/>
      <c r="BP262" s="1"/>
      <c r="BQ262" s="6"/>
      <c r="BR262" s="1"/>
      <c r="BS262" s="1"/>
      <c r="BT262" s="1"/>
      <c r="BU262" s="1"/>
      <c r="BV262" s="1"/>
      <c r="BW262" s="1"/>
    </row>
    <row r="263" spans="1:75" x14ac:dyDescent="0.2">
      <c r="A263" s="137">
        <f t="shared" si="102"/>
        <v>42484</v>
      </c>
      <c r="B263" s="124">
        <f t="shared" si="91"/>
        <v>1079.518413</v>
      </c>
      <c r="C263" s="124">
        <f t="shared" si="103"/>
        <v>1000</v>
      </c>
      <c r="D263" s="138">
        <f t="shared" si="104"/>
        <v>4610.92</v>
      </c>
      <c r="E263" s="126">
        <f>IF(K263=1,VLOOKUP(A262,[1]Plan1!$DA$106:$DC$226,3),E262)</f>
        <v>4639.05</v>
      </c>
      <c r="F263" s="127">
        <f t="shared" si="105"/>
        <v>42476</v>
      </c>
      <c r="G263" s="128">
        <f t="shared" si="92"/>
        <v>6.1007347774413301E-3</v>
      </c>
      <c r="H263" s="127">
        <f t="shared" si="106"/>
        <v>42506</v>
      </c>
      <c r="I263" s="127">
        <f t="shared" si="93"/>
        <v>42506</v>
      </c>
      <c r="J263" s="130">
        <f t="shared" si="107"/>
        <v>20</v>
      </c>
      <c r="K263" s="130">
        <f t="shared" si="94"/>
        <v>5</v>
      </c>
      <c r="L263" s="131">
        <f t="shared" si="95"/>
        <v>1.0015217000000001</v>
      </c>
      <c r="M263" s="132">
        <f t="shared" si="113"/>
        <v>1.0042995400000001</v>
      </c>
      <c r="N263" s="132">
        <f t="shared" si="110"/>
        <v>1.0631318513476939</v>
      </c>
      <c r="O263" s="131">
        <f t="shared" si="112"/>
        <v>1.06474961</v>
      </c>
      <c r="P263" s="124">
        <f t="shared" si="96"/>
        <v>1064.7496100000001</v>
      </c>
      <c r="Q263" s="133">
        <f t="shared" si="97"/>
        <v>0</v>
      </c>
      <c r="R263" s="134">
        <f t="shared" si="98"/>
        <v>0</v>
      </c>
      <c r="S263" s="124">
        <f t="shared" si="99"/>
        <v>0</v>
      </c>
      <c r="T263" s="134">
        <f t="shared" si="108"/>
        <v>7.4999999999999997E-2</v>
      </c>
      <c r="U263" s="133">
        <f t="shared" si="111"/>
        <v>48</v>
      </c>
      <c r="V263" s="133">
        <v>252</v>
      </c>
      <c r="W263" s="132">
        <f t="shared" si="100"/>
        <v>1.0138706820000001</v>
      </c>
      <c r="X263" s="124">
        <f t="shared" si="101"/>
        <v>14.768803</v>
      </c>
      <c r="Y263" s="136" t="s">
        <v>64</v>
      </c>
      <c r="Z263" s="127">
        <f t="shared" si="109"/>
        <v>42597</v>
      </c>
      <c r="AA263" s="6"/>
      <c r="AB263" s="38"/>
      <c r="AC263" s="169">
        <f>[2]Plan1!$A315</f>
        <v>46346</v>
      </c>
      <c r="AD263" s="168" t="str">
        <f>[2]Plan1!$C315</f>
        <v>Dia Nacional de Zumbi e da Consciência Negra</v>
      </c>
      <c r="AG263" s="22"/>
      <c r="AH263" s="22"/>
      <c r="AI263" s="22"/>
      <c r="AJ263" s="22"/>
      <c r="AK263" s="22"/>
      <c r="AM263" s="1"/>
      <c r="AN263" s="1"/>
      <c r="AO263" s="1"/>
      <c r="AP263" s="1"/>
      <c r="AQ263" s="1"/>
      <c r="AR263" s="28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8"/>
      <c r="BH263" s="1"/>
      <c r="BI263" s="1"/>
      <c r="BJ263" s="1"/>
      <c r="BK263" s="1"/>
      <c r="BL263" s="1"/>
      <c r="BM263" s="1"/>
      <c r="BN263" s="1"/>
      <c r="BO263" s="1"/>
      <c r="BP263" s="1"/>
      <c r="BQ263" s="6"/>
      <c r="BR263" s="1"/>
      <c r="BS263" s="1"/>
      <c r="BT263" s="1"/>
      <c r="BU263" s="1"/>
      <c r="BV263" s="1"/>
      <c r="BW263" s="1"/>
    </row>
    <row r="264" spans="1:75" x14ac:dyDescent="0.2">
      <c r="A264" s="137">
        <f t="shared" si="102"/>
        <v>42485</v>
      </c>
      <c r="B264" s="124">
        <f t="shared" si="91"/>
        <v>1079.518413</v>
      </c>
      <c r="C264" s="124">
        <f t="shared" si="103"/>
        <v>1000</v>
      </c>
      <c r="D264" s="138">
        <f t="shared" si="104"/>
        <v>4610.92</v>
      </c>
      <c r="E264" s="126">
        <f>IF(K264=1,VLOOKUP(A263,[1]Plan1!$DA$106:$DC$226,3),E263)</f>
        <v>4639.05</v>
      </c>
      <c r="F264" s="127">
        <f t="shared" si="105"/>
        <v>42476</v>
      </c>
      <c r="G264" s="128">
        <f t="shared" si="92"/>
        <v>6.1007347774413301E-3</v>
      </c>
      <c r="H264" s="127">
        <f t="shared" si="106"/>
        <v>42506</v>
      </c>
      <c r="I264" s="127">
        <f t="shared" si="93"/>
        <v>42506</v>
      </c>
      <c r="J264" s="130">
        <f t="shared" si="107"/>
        <v>20</v>
      </c>
      <c r="K264" s="130">
        <f t="shared" si="94"/>
        <v>5</v>
      </c>
      <c r="L264" s="131">
        <f t="shared" si="95"/>
        <v>1.0015217000000001</v>
      </c>
      <c r="M264" s="132">
        <f t="shared" si="113"/>
        <v>1.0042995400000001</v>
      </c>
      <c r="N264" s="132">
        <f t="shared" si="110"/>
        <v>1.0631318513476939</v>
      </c>
      <c r="O264" s="131">
        <f t="shared" si="112"/>
        <v>1.06474961</v>
      </c>
      <c r="P264" s="124">
        <f t="shared" si="96"/>
        <v>1064.7496100000001</v>
      </c>
      <c r="Q264" s="133">
        <f t="shared" si="97"/>
        <v>0</v>
      </c>
      <c r="R264" s="134">
        <f t="shared" si="98"/>
        <v>0</v>
      </c>
      <c r="S264" s="124">
        <f t="shared" si="99"/>
        <v>0</v>
      </c>
      <c r="T264" s="134">
        <f t="shared" si="108"/>
        <v>7.4999999999999997E-2</v>
      </c>
      <c r="U264" s="133">
        <f t="shared" si="111"/>
        <v>48</v>
      </c>
      <c r="V264" s="133">
        <v>252</v>
      </c>
      <c r="W264" s="132">
        <f t="shared" si="100"/>
        <v>1.0138706820000001</v>
      </c>
      <c r="X264" s="124">
        <f t="shared" si="101"/>
        <v>14.768803</v>
      </c>
      <c r="Y264" s="136" t="s">
        <v>64</v>
      </c>
      <c r="Z264" s="127">
        <f t="shared" si="109"/>
        <v>42597</v>
      </c>
      <c r="AA264" s="6"/>
      <c r="AB264" s="38"/>
      <c r="AC264" s="169">
        <f>[2]Plan1!$A316</f>
        <v>46381</v>
      </c>
      <c r="AD264" s="168" t="str">
        <f>[2]Plan1!$C316</f>
        <v>Natal</v>
      </c>
      <c r="AG264" s="22"/>
      <c r="AH264" s="22"/>
      <c r="AI264" s="22"/>
      <c r="AJ264" s="22"/>
      <c r="AK264" s="22"/>
      <c r="AM264" s="1"/>
      <c r="AN264" s="1"/>
      <c r="AO264" s="1"/>
      <c r="AP264" s="1"/>
      <c r="AQ264" s="1"/>
      <c r="AR264" s="28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8"/>
      <c r="BH264" s="1"/>
      <c r="BI264" s="1"/>
      <c r="BJ264" s="1"/>
      <c r="BK264" s="1"/>
      <c r="BL264" s="1"/>
      <c r="BM264" s="1"/>
      <c r="BN264" s="1"/>
      <c r="BO264" s="1"/>
      <c r="BP264" s="1"/>
      <c r="BQ264" s="6"/>
      <c r="BR264" s="1"/>
      <c r="BS264" s="1"/>
      <c r="BT264" s="1"/>
      <c r="BU264" s="1"/>
      <c r="BV264" s="1"/>
      <c r="BW264" s="1"/>
    </row>
    <row r="265" spans="1:75" x14ac:dyDescent="0.2">
      <c r="A265" s="137">
        <f t="shared" si="102"/>
        <v>42486</v>
      </c>
      <c r="B265" s="124">
        <f t="shared" si="91"/>
        <v>1080.1567110000001</v>
      </c>
      <c r="C265" s="124">
        <f t="shared" si="103"/>
        <v>1000</v>
      </c>
      <c r="D265" s="138">
        <f t="shared" si="104"/>
        <v>4610.92</v>
      </c>
      <c r="E265" s="126">
        <f>IF(K265=1,VLOOKUP(A264,[1]Plan1!$DA$106:$DC$226,3),E264)</f>
        <v>4639.05</v>
      </c>
      <c r="F265" s="127">
        <f t="shared" si="105"/>
        <v>42476</v>
      </c>
      <c r="G265" s="128">
        <f t="shared" si="92"/>
        <v>6.1007347774413301E-3</v>
      </c>
      <c r="H265" s="127">
        <f t="shared" si="106"/>
        <v>42506</v>
      </c>
      <c r="I265" s="127">
        <f t="shared" si="93"/>
        <v>42506</v>
      </c>
      <c r="J265" s="130">
        <f t="shared" si="107"/>
        <v>20</v>
      </c>
      <c r="K265" s="130">
        <f t="shared" si="94"/>
        <v>6</v>
      </c>
      <c r="L265" s="131">
        <f t="shared" si="95"/>
        <v>1.0018263199999999</v>
      </c>
      <c r="M265" s="132">
        <f t="shared" si="113"/>
        <v>1.0042995400000001</v>
      </c>
      <c r="N265" s="132">
        <f t="shared" si="110"/>
        <v>1.0631318513476939</v>
      </c>
      <c r="O265" s="131">
        <f t="shared" si="112"/>
        <v>1.06507347</v>
      </c>
      <c r="P265" s="124">
        <f t="shared" si="96"/>
        <v>1065.07347</v>
      </c>
      <c r="Q265" s="133">
        <f t="shared" si="97"/>
        <v>0</v>
      </c>
      <c r="R265" s="134">
        <f t="shared" si="98"/>
        <v>0</v>
      </c>
      <c r="S265" s="124">
        <f t="shared" si="99"/>
        <v>0</v>
      </c>
      <c r="T265" s="134">
        <f t="shared" si="108"/>
        <v>7.4999999999999997E-2</v>
      </c>
      <c r="U265" s="133">
        <f t="shared" si="111"/>
        <v>49</v>
      </c>
      <c r="V265" s="133">
        <v>252</v>
      </c>
      <c r="W265" s="132">
        <f t="shared" si="100"/>
        <v>1.014161691</v>
      </c>
      <c r="X265" s="124">
        <f t="shared" si="101"/>
        <v>15.083240999999999</v>
      </c>
      <c r="Y265" s="136" t="s">
        <v>64</v>
      </c>
      <c r="Z265" s="127">
        <f t="shared" si="109"/>
        <v>42597</v>
      </c>
      <c r="AA265" s="6"/>
      <c r="AB265" s="38"/>
      <c r="AC265" s="169">
        <f>[2]Plan1!$A317</f>
        <v>46388</v>
      </c>
      <c r="AD265" s="168" t="str">
        <f>[2]Plan1!$C317</f>
        <v>Confraternização Universal</v>
      </c>
      <c r="AG265" s="22"/>
      <c r="AH265" s="22"/>
      <c r="AI265" s="22"/>
      <c r="AJ265" s="22"/>
      <c r="AK265" s="22"/>
      <c r="AM265" s="1"/>
      <c r="AN265" s="1"/>
      <c r="AO265" s="1"/>
      <c r="AP265" s="1"/>
      <c r="AQ265" s="1"/>
      <c r="AR265" s="28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8"/>
      <c r="BH265" s="1"/>
      <c r="BI265" s="1"/>
      <c r="BJ265" s="1"/>
      <c r="BK265" s="1"/>
      <c r="BL265" s="1"/>
      <c r="BM265" s="1"/>
      <c r="BN265" s="1"/>
      <c r="BO265" s="1"/>
      <c r="BP265" s="1"/>
      <c r="BQ265" s="6"/>
      <c r="BR265" s="1"/>
      <c r="BS265" s="1"/>
      <c r="BT265" s="1"/>
      <c r="BU265" s="1"/>
      <c r="BV265" s="1"/>
      <c r="BW265" s="1"/>
    </row>
    <row r="266" spans="1:75" x14ac:dyDescent="0.2">
      <c r="A266" s="137">
        <f t="shared" si="102"/>
        <v>42487</v>
      </c>
      <c r="B266" s="124">
        <f t="shared" ref="B266:B329" si="114">(P266+X266)</f>
        <v>1080.7953680000001</v>
      </c>
      <c r="C266" s="124">
        <f t="shared" si="103"/>
        <v>1000</v>
      </c>
      <c r="D266" s="138">
        <f t="shared" si="104"/>
        <v>4610.92</v>
      </c>
      <c r="E266" s="126">
        <f>IF(K266=1,VLOOKUP(A265,[1]Plan1!$DA$106:$DC$226,3),E265)</f>
        <v>4639.05</v>
      </c>
      <c r="F266" s="127">
        <f t="shared" si="105"/>
        <v>42476</v>
      </c>
      <c r="G266" s="128">
        <f t="shared" ref="G266:G329" si="115">(E266/D266)-1</f>
        <v>6.1007347774413301E-3</v>
      </c>
      <c r="H266" s="127">
        <f t="shared" si="106"/>
        <v>42506</v>
      </c>
      <c r="I266" s="127">
        <f t="shared" ref="I266:I329" si="116">IF(A266&gt;I265,H266,I265)</f>
        <v>42506</v>
      </c>
      <c r="J266" s="130">
        <f t="shared" si="107"/>
        <v>20</v>
      </c>
      <c r="K266" s="130">
        <f t="shared" ref="K266:K329" si="117">(J266-(NETWORKDAYS(A266,I266,AC$118:AC$502)-1))</f>
        <v>7</v>
      </c>
      <c r="L266" s="131">
        <f t="shared" ref="L266:L329" si="118">TRUNC((E266/D266)^TRUNC((K266/J266),9),8)</f>
        <v>1.0021310299999999</v>
      </c>
      <c r="M266" s="132">
        <f t="shared" si="113"/>
        <v>1.0042995400000001</v>
      </c>
      <c r="N266" s="132">
        <f t="shared" si="110"/>
        <v>1.0631318513476939</v>
      </c>
      <c r="O266" s="131">
        <f t="shared" si="112"/>
        <v>1.0653974100000001</v>
      </c>
      <c r="P266" s="124">
        <f t="shared" ref="P266:P329" si="119">TRUNC(C266*O266,6)</f>
        <v>1065.39741</v>
      </c>
      <c r="Q266" s="133">
        <f t="shared" ref="Q266:Q329" si="120">IF(VLOOKUP(A266,AC$10:AJ$114,8)=VLOOKUP(A265,AC$10:AJ$114,8),0,VLOOKUP(A266,AC$10:AJ$114,8))</f>
        <v>0</v>
      </c>
      <c r="R266" s="134">
        <f t="shared" ref="R266:R329" si="121">IF(Q266&gt;0,VLOOKUP($A266,$AC$10:$AH$114,6),0)</f>
        <v>0</v>
      </c>
      <c r="S266" s="124">
        <f t="shared" ref="S266:S329" si="122">IF(R266&gt;0,TRUNC(R266*P266,6),0)</f>
        <v>0</v>
      </c>
      <c r="T266" s="134">
        <f t="shared" si="108"/>
        <v>7.4999999999999997E-2</v>
      </c>
      <c r="U266" s="133">
        <f t="shared" si="111"/>
        <v>50</v>
      </c>
      <c r="V266" s="133">
        <v>252</v>
      </c>
      <c r="W266" s="132">
        <f t="shared" ref="W266:W329" si="123">ROUND((1+T266)^(U266/V266),9)</f>
        <v>1.0144527839999999</v>
      </c>
      <c r="X266" s="124">
        <f t="shared" ref="X266:X329" si="124">TRUNC((P266*(W266-1)),6)</f>
        <v>15.397957999999999</v>
      </c>
      <c r="Y266" s="136" t="s">
        <v>64</v>
      </c>
      <c r="Z266" s="127">
        <f t="shared" si="109"/>
        <v>42597</v>
      </c>
      <c r="AA266" s="6"/>
      <c r="AB266" s="38"/>
      <c r="AC266" s="169">
        <f>[2]Plan1!$A318</f>
        <v>46426</v>
      </c>
      <c r="AD266" s="168" t="str">
        <f>[2]Plan1!$C318</f>
        <v>Carnaval</v>
      </c>
      <c r="AG266" s="22"/>
      <c r="AH266" s="22"/>
      <c r="AI266" s="22"/>
      <c r="AJ266" s="22"/>
      <c r="AK266" s="22"/>
      <c r="AM266" s="1"/>
      <c r="AN266" s="1"/>
      <c r="AO266" s="1"/>
      <c r="AP266" s="1"/>
      <c r="AQ266" s="1"/>
      <c r="AR266" s="28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8"/>
      <c r="BH266" s="1"/>
      <c r="BI266" s="1"/>
      <c r="BJ266" s="1"/>
      <c r="BK266" s="1"/>
      <c r="BL266" s="1"/>
      <c r="BM266" s="1"/>
      <c r="BN266" s="1"/>
      <c r="BO266" s="1"/>
      <c r="BP266" s="1"/>
      <c r="BQ266" s="6"/>
      <c r="BR266" s="1"/>
      <c r="BS266" s="1"/>
      <c r="BT266" s="1"/>
      <c r="BU266" s="1"/>
      <c r="BV266" s="1"/>
      <c r="BW266" s="1"/>
    </row>
    <row r="267" spans="1:75" x14ac:dyDescent="0.2">
      <c r="A267" s="137">
        <f t="shared" ref="A267:A330" si="125">(A266+1)</f>
        <v>42488</v>
      </c>
      <c r="B267" s="124">
        <f t="shared" si="114"/>
        <v>1081.434424</v>
      </c>
      <c r="C267" s="124">
        <f t="shared" ref="C267:C330" si="126">TRUNC(IF(Q266&gt;0,VLOOKUP(A266,$AC$12:$AD$114,2),C266),6)</f>
        <v>1000</v>
      </c>
      <c r="D267" s="138">
        <f t="shared" ref="D267:D330" si="127">IF(E267=E266,D266,E266)</f>
        <v>4610.92</v>
      </c>
      <c r="E267" s="126">
        <f>IF(K267=1,VLOOKUP(A266,[1]Plan1!$DA$106:$DC$226,3),E266)</f>
        <v>4639.05</v>
      </c>
      <c r="F267" s="127">
        <f t="shared" ref="F267:F330" si="128">IF(D267=D266,F266,A267)</f>
        <v>42476</v>
      </c>
      <c r="G267" s="128">
        <f t="shared" si="115"/>
        <v>6.1007347774413301E-3</v>
      </c>
      <c r="H267" s="127">
        <f t="shared" ref="H267:H330" si="129">IF(DAY(A267)=15,VLOOKUP(A267,AG$118:AL$450,4),H266)</f>
        <v>42506</v>
      </c>
      <c r="I267" s="127">
        <f t="shared" si="116"/>
        <v>42506</v>
      </c>
      <c r="J267" s="130">
        <f t="shared" ref="J267:J330" si="130">IF(I267=I266,J266,NETWORKDAYS(I266,I267,$AC$118:$AC$502)-1)</f>
        <v>20</v>
      </c>
      <c r="K267" s="130">
        <f t="shared" si="117"/>
        <v>8</v>
      </c>
      <c r="L267" s="131">
        <f t="shared" si="118"/>
        <v>1.00243584</v>
      </c>
      <c r="M267" s="132">
        <f t="shared" si="113"/>
        <v>1.0042995400000001</v>
      </c>
      <c r="N267" s="132">
        <f t="shared" si="110"/>
        <v>1.0631318513476939</v>
      </c>
      <c r="O267" s="131">
        <f t="shared" si="112"/>
        <v>1.0657214699999999</v>
      </c>
      <c r="P267" s="124">
        <f t="shared" si="119"/>
        <v>1065.72147</v>
      </c>
      <c r="Q267" s="133">
        <f t="shared" si="120"/>
        <v>0</v>
      </c>
      <c r="R267" s="134">
        <f t="shared" si="121"/>
        <v>0</v>
      </c>
      <c r="S267" s="124">
        <f t="shared" si="122"/>
        <v>0</v>
      </c>
      <c r="T267" s="134">
        <f t="shared" ref="T267:T329" si="131">(T266)</f>
        <v>7.4999999999999997E-2</v>
      </c>
      <c r="U267" s="133">
        <f t="shared" si="111"/>
        <v>51</v>
      </c>
      <c r="V267" s="133">
        <v>252</v>
      </c>
      <c r="W267" s="132">
        <f t="shared" si="123"/>
        <v>1.0147439599999999</v>
      </c>
      <c r="X267" s="124">
        <f t="shared" si="124"/>
        <v>15.712954</v>
      </c>
      <c r="Y267" s="136" t="s">
        <v>64</v>
      </c>
      <c r="Z267" s="127">
        <f t="shared" ref="Z267:Z330" si="132">IF(Q266&gt;0,VLOOKUP(A266,$AC$10:$AK$114,9),Z266)</f>
        <v>42597</v>
      </c>
      <c r="AA267" s="6"/>
      <c r="AB267" s="38"/>
      <c r="AC267" s="169">
        <f>[2]Plan1!$A319</f>
        <v>46427</v>
      </c>
      <c r="AD267" s="168" t="str">
        <f>[2]Plan1!$C319</f>
        <v>Carnaval</v>
      </c>
      <c r="AG267" s="22"/>
      <c r="AH267" s="22"/>
      <c r="AI267" s="22"/>
      <c r="AJ267" s="22"/>
      <c r="AK267" s="22"/>
      <c r="AM267" s="1"/>
      <c r="AN267" s="1"/>
      <c r="AO267" s="1"/>
      <c r="AP267" s="1"/>
      <c r="AQ267" s="1"/>
      <c r="AR267" s="28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8"/>
      <c r="BH267" s="1"/>
      <c r="BI267" s="1"/>
      <c r="BJ267" s="1"/>
      <c r="BK267" s="1"/>
      <c r="BL267" s="1"/>
      <c r="BM267" s="1"/>
      <c r="BN267" s="1"/>
      <c r="BO267" s="1"/>
      <c r="BP267" s="1"/>
      <c r="BQ267" s="6"/>
      <c r="BR267" s="1"/>
      <c r="BS267" s="1"/>
      <c r="BT267" s="1"/>
      <c r="BU267" s="1"/>
      <c r="BV267" s="1"/>
      <c r="BW267" s="1"/>
    </row>
    <row r="268" spans="1:75" x14ac:dyDescent="0.2">
      <c r="A268" s="137">
        <f t="shared" si="125"/>
        <v>42489</v>
      </c>
      <c r="B268" s="124">
        <f t="shared" si="114"/>
        <v>1082.0738299999998</v>
      </c>
      <c r="C268" s="124">
        <f t="shared" si="126"/>
        <v>1000</v>
      </c>
      <c r="D268" s="138">
        <f t="shared" si="127"/>
        <v>4610.92</v>
      </c>
      <c r="E268" s="126">
        <f>IF(K268=1,VLOOKUP(A267,[1]Plan1!$DA$106:$DC$226,3),E267)</f>
        <v>4639.05</v>
      </c>
      <c r="F268" s="127">
        <f t="shared" si="128"/>
        <v>42476</v>
      </c>
      <c r="G268" s="128">
        <f t="shared" si="115"/>
        <v>6.1007347774413301E-3</v>
      </c>
      <c r="H268" s="127">
        <f t="shared" si="129"/>
        <v>42506</v>
      </c>
      <c r="I268" s="127">
        <f t="shared" si="116"/>
        <v>42506</v>
      </c>
      <c r="J268" s="130">
        <f t="shared" si="130"/>
        <v>20</v>
      </c>
      <c r="K268" s="130">
        <f t="shared" si="117"/>
        <v>9</v>
      </c>
      <c r="L268" s="131">
        <f t="shared" si="118"/>
        <v>1.00274073</v>
      </c>
      <c r="M268" s="132">
        <f t="shared" si="113"/>
        <v>1.0042995400000001</v>
      </c>
      <c r="N268" s="132">
        <f t="shared" si="110"/>
        <v>1.0631318513476939</v>
      </c>
      <c r="O268" s="131">
        <f t="shared" si="112"/>
        <v>1.0660456</v>
      </c>
      <c r="P268" s="124">
        <f t="shared" si="119"/>
        <v>1066.0455999999999</v>
      </c>
      <c r="Q268" s="133">
        <f t="shared" si="120"/>
        <v>0</v>
      </c>
      <c r="R268" s="134">
        <f t="shared" si="121"/>
        <v>0</v>
      </c>
      <c r="S268" s="124">
        <f t="shared" si="122"/>
        <v>0</v>
      </c>
      <c r="T268" s="134">
        <f t="shared" si="131"/>
        <v>7.4999999999999997E-2</v>
      </c>
      <c r="U268" s="133">
        <f t="shared" si="111"/>
        <v>52</v>
      </c>
      <c r="V268" s="133">
        <v>252</v>
      </c>
      <c r="W268" s="132">
        <f t="shared" si="123"/>
        <v>1.0150352199999999</v>
      </c>
      <c r="X268" s="124">
        <f t="shared" si="124"/>
        <v>16.028230000000001</v>
      </c>
      <c r="Y268" s="136" t="s">
        <v>64</v>
      </c>
      <c r="Z268" s="127">
        <f t="shared" si="132"/>
        <v>42597</v>
      </c>
      <c r="AA268" s="6"/>
      <c r="AB268" s="38"/>
      <c r="AC268" s="169">
        <f>[2]Plan1!$A320</f>
        <v>46472</v>
      </c>
      <c r="AD268" s="168" t="str">
        <f>[2]Plan1!$C320</f>
        <v>Paixão de Cristo</v>
      </c>
      <c r="AG268" s="22"/>
      <c r="AH268" s="22"/>
      <c r="AI268" s="22"/>
      <c r="AJ268" s="22"/>
      <c r="AK268" s="22"/>
      <c r="AM268" s="1"/>
      <c r="AN268" s="1"/>
      <c r="AO268" s="1"/>
      <c r="AP268" s="1"/>
      <c r="AQ268" s="1"/>
      <c r="AR268" s="28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8"/>
      <c r="BH268" s="1"/>
      <c r="BI268" s="1"/>
      <c r="BJ268" s="1"/>
      <c r="BK268" s="1"/>
      <c r="BL268" s="1"/>
      <c r="BM268" s="1"/>
      <c r="BN268" s="1"/>
      <c r="BO268" s="1"/>
      <c r="BP268" s="1"/>
      <c r="BQ268" s="6"/>
      <c r="BR268" s="1"/>
      <c r="BS268" s="1"/>
      <c r="BT268" s="1"/>
      <c r="BU268" s="1"/>
      <c r="BV268" s="1"/>
      <c r="BW268" s="1"/>
    </row>
    <row r="269" spans="1:75" x14ac:dyDescent="0.2">
      <c r="A269" s="137">
        <f t="shared" si="125"/>
        <v>42490</v>
      </c>
      <c r="B269" s="124">
        <f t="shared" si="114"/>
        <v>1082.713634</v>
      </c>
      <c r="C269" s="124">
        <f t="shared" si="126"/>
        <v>1000</v>
      </c>
      <c r="D269" s="138">
        <f t="shared" si="127"/>
        <v>4610.92</v>
      </c>
      <c r="E269" s="126">
        <f>IF(K269=1,VLOOKUP(A268,[1]Plan1!$DA$106:$DC$226,3),E268)</f>
        <v>4639.05</v>
      </c>
      <c r="F269" s="127">
        <f t="shared" si="128"/>
        <v>42476</v>
      </c>
      <c r="G269" s="128">
        <f t="shared" si="115"/>
        <v>6.1007347774413301E-3</v>
      </c>
      <c r="H269" s="127">
        <f t="shared" si="129"/>
        <v>42506</v>
      </c>
      <c r="I269" s="127">
        <f t="shared" si="116"/>
        <v>42506</v>
      </c>
      <c r="J269" s="130">
        <f t="shared" si="130"/>
        <v>20</v>
      </c>
      <c r="K269" s="130">
        <f t="shared" si="117"/>
        <v>10</v>
      </c>
      <c r="L269" s="131">
        <f t="shared" si="118"/>
        <v>1.00304572</v>
      </c>
      <c r="M269" s="132">
        <f t="shared" si="113"/>
        <v>1.0042995400000001</v>
      </c>
      <c r="N269" s="132">
        <f t="shared" si="110"/>
        <v>1.0631318513476939</v>
      </c>
      <c r="O269" s="131">
        <f t="shared" si="112"/>
        <v>1.0663698500000001</v>
      </c>
      <c r="P269" s="124">
        <f t="shared" si="119"/>
        <v>1066.36985</v>
      </c>
      <c r="Q269" s="133">
        <f t="shared" si="120"/>
        <v>0</v>
      </c>
      <c r="R269" s="134">
        <f t="shared" si="121"/>
        <v>0</v>
      </c>
      <c r="S269" s="124">
        <f t="shared" si="122"/>
        <v>0</v>
      </c>
      <c r="T269" s="134">
        <f t="shared" si="131"/>
        <v>7.4999999999999997E-2</v>
      </c>
      <c r="U269" s="133">
        <f t="shared" si="111"/>
        <v>53</v>
      </c>
      <c r="V269" s="133">
        <v>252</v>
      </c>
      <c r="W269" s="132">
        <f t="shared" si="123"/>
        <v>1.0153265629999999</v>
      </c>
      <c r="X269" s="124">
        <f t="shared" si="124"/>
        <v>16.343783999999999</v>
      </c>
      <c r="Y269" s="136" t="s">
        <v>64</v>
      </c>
      <c r="Z269" s="127">
        <f t="shared" si="132"/>
        <v>42597</v>
      </c>
      <c r="AA269" s="6"/>
      <c r="AB269" s="38"/>
      <c r="AC269" s="169">
        <f>[2]Plan1!$A321</f>
        <v>46498</v>
      </c>
      <c r="AD269" s="168" t="str">
        <f>[2]Plan1!$C321</f>
        <v>Tiradentes</v>
      </c>
      <c r="AG269" s="22"/>
      <c r="AH269" s="22"/>
      <c r="AI269" s="22"/>
      <c r="AJ269" s="22"/>
      <c r="AK269" s="22"/>
      <c r="AM269" s="1"/>
      <c r="AN269" s="1"/>
      <c r="AO269" s="1"/>
      <c r="AP269" s="1"/>
      <c r="AQ269" s="1"/>
      <c r="AR269" s="28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8"/>
      <c r="BH269" s="1"/>
      <c r="BI269" s="1"/>
      <c r="BJ269" s="1"/>
      <c r="BK269" s="1"/>
      <c r="BL269" s="1"/>
      <c r="BM269" s="1"/>
      <c r="BN269" s="1"/>
      <c r="BO269" s="1"/>
      <c r="BP269" s="1"/>
      <c r="BQ269" s="6"/>
      <c r="BR269" s="1"/>
      <c r="BS269" s="1"/>
      <c r="BT269" s="1"/>
      <c r="BU269" s="1"/>
      <c r="BV269" s="1"/>
      <c r="BW269" s="1"/>
    </row>
    <row r="270" spans="1:75" x14ac:dyDescent="0.2">
      <c r="A270" s="137">
        <f t="shared" si="125"/>
        <v>42491</v>
      </c>
      <c r="B270" s="124">
        <f t="shared" si="114"/>
        <v>1082.713634</v>
      </c>
      <c r="C270" s="124">
        <f t="shared" si="126"/>
        <v>1000</v>
      </c>
      <c r="D270" s="138">
        <f t="shared" si="127"/>
        <v>4610.92</v>
      </c>
      <c r="E270" s="126">
        <f>IF(K270=1,VLOOKUP(A269,[1]Plan1!$DA$106:$DC$226,3),E269)</f>
        <v>4639.05</v>
      </c>
      <c r="F270" s="127">
        <f t="shared" si="128"/>
        <v>42476</v>
      </c>
      <c r="G270" s="128">
        <f t="shared" si="115"/>
        <v>6.1007347774413301E-3</v>
      </c>
      <c r="H270" s="127">
        <f t="shared" si="129"/>
        <v>42506</v>
      </c>
      <c r="I270" s="127">
        <f t="shared" si="116"/>
        <v>42506</v>
      </c>
      <c r="J270" s="130">
        <f t="shared" si="130"/>
        <v>20</v>
      </c>
      <c r="K270" s="130">
        <f t="shared" si="117"/>
        <v>10</v>
      </c>
      <c r="L270" s="131">
        <f t="shared" si="118"/>
        <v>1.00304572</v>
      </c>
      <c r="M270" s="132">
        <f t="shared" si="113"/>
        <v>1.0042995400000001</v>
      </c>
      <c r="N270" s="132">
        <f t="shared" si="110"/>
        <v>1.0631318513476939</v>
      </c>
      <c r="O270" s="131">
        <f t="shared" si="112"/>
        <v>1.0663698500000001</v>
      </c>
      <c r="P270" s="124">
        <f t="shared" si="119"/>
        <v>1066.36985</v>
      </c>
      <c r="Q270" s="133">
        <f t="shared" si="120"/>
        <v>0</v>
      </c>
      <c r="R270" s="134">
        <f t="shared" si="121"/>
        <v>0</v>
      </c>
      <c r="S270" s="124">
        <f t="shared" si="122"/>
        <v>0</v>
      </c>
      <c r="T270" s="134">
        <f t="shared" si="131"/>
        <v>7.4999999999999997E-2</v>
      </c>
      <c r="U270" s="133">
        <f t="shared" si="111"/>
        <v>53</v>
      </c>
      <c r="V270" s="133">
        <v>252</v>
      </c>
      <c r="W270" s="132">
        <f t="shared" si="123"/>
        <v>1.0153265629999999</v>
      </c>
      <c r="X270" s="124">
        <f t="shared" si="124"/>
        <v>16.343783999999999</v>
      </c>
      <c r="Y270" s="136" t="s">
        <v>64</v>
      </c>
      <c r="Z270" s="127">
        <f t="shared" si="132"/>
        <v>42597</v>
      </c>
      <c r="AA270" s="6"/>
      <c r="AB270" s="38"/>
      <c r="AC270" s="169">
        <f>[2]Plan1!$A322</f>
        <v>46508</v>
      </c>
      <c r="AD270" s="168" t="str">
        <f>[2]Plan1!$C322</f>
        <v>Dia do Trabalho</v>
      </c>
      <c r="AG270" s="22"/>
      <c r="AH270" s="22"/>
      <c r="AI270" s="22"/>
      <c r="AJ270" s="22"/>
      <c r="AK270" s="22"/>
      <c r="AM270" s="1"/>
      <c r="AN270" s="1"/>
      <c r="AO270" s="1"/>
      <c r="AP270" s="1"/>
      <c r="AQ270" s="1"/>
      <c r="AR270" s="28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8"/>
      <c r="BH270" s="1"/>
      <c r="BI270" s="1"/>
      <c r="BJ270" s="1"/>
      <c r="BK270" s="1"/>
      <c r="BL270" s="1"/>
      <c r="BM270" s="1"/>
      <c r="BN270" s="1"/>
      <c r="BO270" s="1"/>
      <c r="BP270" s="1"/>
      <c r="BQ270" s="6"/>
      <c r="BR270" s="1"/>
      <c r="BS270" s="1"/>
      <c r="BT270" s="1"/>
      <c r="BU270" s="1"/>
      <c r="BV270" s="1"/>
      <c r="BW270" s="1"/>
    </row>
    <row r="271" spans="1:75" x14ac:dyDescent="0.2">
      <c r="A271" s="137">
        <f t="shared" si="125"/>
        <v>42492</v>
      </c>
      <c r="B271" s="124">
        <f t="shared" si="114"/>
        <v>1082.713634</v>
      </c>
      <c r="C271" s="124">
        <f t="shared" si="126"/>
        <v>1000</v>
      </c>
      <c r="D271" s="138">
        <f t="shared" si="127"/>
        <v>4610.92</v>
      </c>
      <c r="E271" s="126">
        <f>IF(K271=1,VLOOKUP(A270,[1]Plan1!$DA$106:$DC$226,3),E270)</f>
        <v>4639.05</v>
      </c>
      <c r="F271" s="127">
        <f t="shared" si="128"/>
        <v>42476</v>
      </c>
      <c r="G271" s="128">
        <f t="shared" si="115"/>
        <v>6.1007347774413301E-3</v>
      </c>
      <c r="H271" s="127">
        <f t="shared" si="129"/>
        <v>42506</v>
      </c>
      <c r="I271" s="127">
        <f t="shared" si="116"/>
        <v>42506</v>
      </c>
      <c r="J271" s="130">
        <f t="shared" si="130"/>
        <v>20</v>
      </c>
      <c r="K271" s="130">
        <f t="shared" si="117"/>
        <v>10</v>
      </c>
      <c r="L271" s="131">
        <f t="shared" si="118"/>
        <v>1.00304572</v>
      </c>
      <c r="M271" s="132">
        <f t="shared" si="113"/>
        <v>1.0042995400000001</v>
      </c>
      <c r="N271" s="132">
        <f t="shared" si="110"/>
        <v>1.0631318513476939</v>
      </c>
      <c r="O271" s="131">
        <f t="shared" si="112"/>
        <v>1.0663698500000001</v>
      </c>
      <c r="P271" s="124">
        <f t="shared" si="119"/>
        <v>1066.36985</v>
      </c>
      <c r="Q271" s="133">
        <f t="shared" si="120"/>
        <v>0</v>
      </c>
      <c r="R271" s="134">
        <f t="shared" si="121"/>
        <v>0</v>
      </c>
      <c r="S271" s="124">
        <f t="shared" si="122"/>
        <v>0</v>
      </c>
      <c r="T271" s="134">
        <f t="shared" si="131"/>
        <v>7.4999999999999997E-2</v>
      </c>
      <c r="U271" s="133">
        <f t="shared" si="111"/>
        <v>53</v>
      </c>
      <c r="V271" s="133">
        <v>252</v>
      </c>
      <c r="W271" s="132">
        <f t="shared" si="123"/>
        <v>1.0153265629999999</v>
      </c>
      <c r="X271" s="124">
        <f t="shared" si="124"/>
        <v>16.343783999999999</v>
      </c>
      <c r="Y271" s="136" t="s">
        <v>64</v>
      </c>
      <c r="Z271" s="127">
        <f t="shared" si="132"/>
        <v>42597</v>
      </c>
      <c r="AA271" s="6"/>
      <c r="AB271" s="38"/>
      <c r="AC271" s="169">
        <f>[2]Plan1!$A323</f>
        <v>46534</v>
      </c>
      <c r="AD271" s="168" t="str">
        <f>[2]Plan1!$C323</f>
        <v>Corpus Christi</v>
      </c>
      <c r="AG271" s="22"/>
      <c r="AH271" s="22"/>
      <c r="AI271" s="22"/>
      <c r="AJ271" s="22"/>
      <c r="AK271" s="22"/>
      <c r="AM271" s="1"/>
      <c r="AN271" s="1"/>
      <c r="AO271" s="1"/>
      <c r="AP271" s="1"/>
      <c r="AQ271" s="1"/>
      <c r="AR271" s="28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8"/>
      <c r="BH271" s="1"/>
      <c r="BI271" s="1"/>
      <c r="BJ271" s="1"/>
      <c r="BK271" s="1"/>
      <c r="BL271" s="1"/>
      <c r="BM271" s="1"/>
      <c r="BN271" s="1"/>
      <c r="BO271" s="1"/>
      <c r="BP271" s="1"/>
      <c r="BQ271" s="6"/>
      <c r="BR271" s="1"/>
      <c r="BS271" s="1"/>
      <c r="BT271" s="1"/>
      <c r="BU271" s="1"/>
      <c r="BV271" s="1"/>
      <c r="BW271" s="1"/>
    </row>
    <row r="272" spans="1:75" x14ac:dyDescent="0.2">
      <c r="A272" s="137">
        <f t="shared" si="125"/>
        <v>42493</v>
      </c>
      <c r="B272" s="124">
        <f t="shared" si="114"/>
        <v>1083.3538189999999</v>
      </c>
      <c r="C272" s="124">
        <f t="shared" si="126"/>
        <v>1000</v>
      </c>
      <c r="D272" s="138">
        <f t="shared" si="127"/>
        <v>4610.92</v>
      </c>
      <c r="E272" s="126">
        <f>IF(K272=1,VLOOKUP(A271,[1]Plan1!$DA$106:$DC$226,3),E271)</f>
        <v>4639.05</v>
      </c>
      <c r="F272" s="127">
        <f t="shared" si="128"/>
        <v>42476</v>
      </c>
      <c r="G272" s="128">
        <f t="shared" si="115"/>
        <v>6.1007347774413301E-3</v>
      </c>
      <c r="H272" s="127">
        <f t="shared" si="129"/>
        <v>42506</v>
      </c>
      <c r="I272" s="127">
        <f t="shared" si="116"/>
        <v>42506</v>
      </c>
      <c r="J272" s="130">
        <f t="shared" si="130"/>
        <v>20</v>
      </c>
      <c r="K272" s="130">
        <f t="shared" si="117"/>
        <v>11</v>
      </c>
      <c r="L272" s="131">
        <f t="shared" si="118"/>
        <v>1.0033508099999999</v>
      </c>
      <c r="M272" s="132">
        <f t="shared" si="113"/>
        <v>1.0042995400000001</v>
      </c>
      <c r="N272" s="132">
        <f t="shared" si="110"/>
        <v>1.0631318513476939</v>
      </c>
      <c r="O272" s="131">
        <f t="shared" si="112"/>
        <v>1.0666941999999999</v>
      </c>
      <c r="P272" s="124">
        <f t="shared" si="119"/>
        <v>1066.6941999999999</v>
      </c>
      <c r="Q272" s="133">
        <f t="shared" si="120"/>
        <v>0</v>
      </c>
      <c r="R272" s="134">
        <f t="shared" si="121"/>
        <v>0</v>
      </c>
      <c r="S272" s="124">
        <f t="shared" si="122"/>
        <v>0</v>
      </c>
      <c r="T272" s="134">
        <f t="shared" si="131"/>
        <v>7.4999999999999997E-2</v>
      </c>
      <c r="U272" s="133">
        <f t="shared" si="111"/>
        <v>54</v>
      </c>
      <c r="V272" s="133">
        <v>252</v>
      </c>
      <c r="W272" s="132">
        <f t="shared" si="123"/>
        <v>1.01561799</v>
      </c>
      <c r="X272" s="124">
        <f t="shared" si="124"/>
        <v>16.659618999999999</v>
      </c>
      <c r="Y272" s="136" t="s">
        <v>64</v>
      </c>
      <c r="Z272" s="127">
        <f t="shared" si="132"/>
        <v>42597</v>
      </c>
      <c r="AA272" s="6"/>
      <c r="AB272" s="38"/>
      <c r="AC272" s="169">
        <f>[2]Plan1!$A324</f>
        <v>46637</v>
      </c>
      <c r="AD272" s="168" t="str">
        <f>[2]Plan1!$C324</f>
        <v>Independência do Brasil</v>
      </c>
      <c r="AG272" s="22"/>
      <c r="AH272" s="22"/>
      <c r="AI272" s="22"/>
      <c r="AJ272" s="22"/>
      <c r="AK272" s="22"/>
      <c r="AM272" s="1"/>
      <c r="AN272" s="1"/>
      <c r="AO272" s="1"/>
      <c r="AP272" s="1"/>
      <c r="AQ272" s="1"/>
      <c r="AR272" s="28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8"/>
      <c r="BH272" s="1"/>
      <c r="BI272" s="1"/>
      <c r="BJ272" s="1"/>
      <c r="BK272" s="1"/>
      <c r="BL272" s="1"/>
      <c r="BM272" s="1"/>
      <c r="BN272" s="1"/>
      <c r="BO272" s="1"/>
      <c r="BP272" s="1"/>
      <c r="BQ272" s="6"/>
      <c r="BR272" s="1"/>
      <c r="BS272" s="1"/>
      <c r="BT272" s="1"/>
      <c r="BU272" s="1"/>
      <c r="BV272" s="1"/>
      <c r="BW272" s="1"/>
    </row>
    <row r="273" spans="1:75" x14ac:dyDescent="0.2">
      <c r="A273" s="137">
        <f t="shared" si="125"/>
        <v>42494</v>
      </c>
      <c r="B273" s="124">
        <f t="shared" si="114"/>
        <v>1083.9943740000001</v>
      </c>
      <c r="C273" s="124">
        <f t="shared" si="126"/>
        <v>1000</v>
      </c>
      <c r="D273" s="138">
        <f t="shared" si="127"/>
        <v>4610.92</v>
      </c>
      <c r="E273" s="126">
        <f>IF(K273=1,VLOOKUP(A272,[1]Plan1!$DA$106:$DC$226,3),E272)</f>
        <v>4639.05</v>
      </c>
      <c r="F273" s="127">
        <f t="shared" si="128"/>
        <v>42476</v>
      </c>
      <c r="G273" s="128">
        <f t="shared" si="115"/>
        <v>6.1007347774413301E-3</v>
      </c>
      <c r="H273" s="127">
        <f t="shared" si="129"/>
        <v>42506</v>
      </c>
      <c r="I273" s="127">
        <f t="shared" si="116"/>
        <v>42506</v>
      </c>
      <c r="J273" s="130">
        <f t="shared" si="130"/>
        <v>20</v>
      </c>
      <c r="K273" s="130">
        <f t="shared" si="117"/>
        <v>12</v>
      </c>
      <c r="L273" s="131">
        <f t="shared" si="118"/>
        <v>1.00365598</v>
      </c>
      <c r="M273" s="132">
        <f t="shared" si="113"/>
        <v>1.0042995400000001</v>
      </c>
      <c r="N273" s="132">
        <f t="shared" si="110"/>
        <v>1.0631318513476939</v>
      </c>
      <c r="O273" s="131">
        <f t="shared" si="112"/>
        <v>1.0670186399999999</v>
      </c>
      <c r="P273" s="124">
        <f t="shared" si="119"/>
        <v>1067.01864</v>
      </c>
      <c r="Q273" s="133">
        <f t="shared" si="120"/>
        <v>0</v>
      </c>
      <c r="R273" s="134">
        <f t="shared" si="121"/>
        <v>0</v>
      </c>
      <c r="S273" s="124">
        <f t="shared" si="122"/>
        <v>0</v>
      </c>
      <c r="T273" s="134">
        <f t="shared" si="131"/>
        <v>7.4999999999999997E-2</v>
      </c>
      <c r="U273" s="133">
        <f t="shared" si="111"/>
        <v>55</v>
      </c>
      <c r="V273" s="133">
        <v>252</v>
      </c>
      <c r="W273" s="132">
        <f t="shared" si="123"/>
        <v>1.0159095010000001</v>
      </c>
      <c r="X273" s="124">
        <f t="shared" si="124"/>
        <v>16.975733999999999</v>
      </c>
      <c r="Y273" s="136" t="s">
        <v>64</v>
      </c>
      <c r="Z273" s="127">
        <f t="shared" si="132"/>
        <v>42597</v>
      </c>
      <c r="AA273" s="6"/>
      <c r="AB273" s="38"/>
      <c r="AC273" s="169">
        <f>[2]Plan1!$A325</f>
        <v>46672</v>
      </c>
      <c r="AD273" s="168" t="str">
        <f>[2]Plan1!$C325</f>
        <v>Nossa Sr.a Aparecida - Padroeira do Brasil</v>
      </c>
      <c r="AG273" s="22"/>
      <c r="AH273" s="22"/>
      <c r="AI273" s="22"/>
      <c r="AJ273" s="22"/>
      <c r="AK273" s="22"/>
      <c r="AM273" s="1"/>
      <c r="AN273" s="1"/>
      <c r="AO273" s="1"/>
      <c r="AP273" s="1"/>
      <c r="AQ273" s="1"/>
      <c r="AR273" s="28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8"/>
      <c r="BH273" s="1"/>
      <c r="BI273" s="1"/>
      <c r="BJ273" s="1"/>
      <c r="BK273" s="1"/>
      <c r="BL273" s="1"/>
      <c r="BM273" s="1"/>
      <c r="BN273" s="1"/>
      <c r="BO273" s="1"/>
      <c r="BP273" s="1"/>
      <c r="BQ273" s="6"/>
      <c r="BR273" s="1"/>
      <c r="BS273" s="1"/>
      <c r="BT273" s="1"/>
      <c r="BU273" s="1"/>
      <c r="BV273" s="1"/>
      <c r="BW273" s="1"/>
    </row>
    <row r="274" spans="1:75" x14ac:dyDescent="0.2">
      <c r="A274" s="137">
        <f t="shared" si="125"/>
        <v>42495</v>
      </c>
      <c r="B274" s="124">
        <f t="shared" si="114"/>
        <v>1084.6353080000001</v>
      </c>
      <c r="C274" s="124">
        <f t="shared" si="126"/>
        <v>1000</v>
      </c>
      <c r="D274" s="138">
        <f t="shared" si="127"/>
        <v>4610.92</v>
      </c>
      <c r="E274" s="126">
        <f>IF(K274=1,VLOOKUP(A273,[1]Plan1!$DA$106:$DC$226,3),E273)</f>
        <v>4639.05</v>
      </c>
      <c r="F274" s="127">
        <f t="shared" si="128"/>
        <v>42476</v>
      </c>
      <c r="G274" s="128">
        <f t="shared" si="115"/>
        <v>6.1007347774413301E-3</v>
      </c>
      <c r="H274" s="127">
        <f t="shared" si="129"/>
        <v>42506</v>
      </c>
      <c r="I274" s="127">
        <f t="shared" si="116"/>
        <v>42506</v>
      </c>
      <c r="J274" s="130">
        <f t="shared" si="130"/>
        <v>20</v>
      </c>
      <c r="K274" s="130">
        <f t="shared" si="117"/>
        <v>13</v>
      </c>
      <c r="L274" s="131">
        <f t="shared" si="118"/>
        <v>1.0039612499999999</v>
      </c>
      <c r="M274" s="132">
        <f t="shared" si="113"/>
        <v>1.0042995400000001</v>
      </c>
      <c r="N274" s="132">
        <f t="shared" si="110"/>
        <v>1.0631318513476939</v>
      </c>
      <c r="O274" s="131">
        <f t="shared" si="112"/>
        <v>1.0673431799999999</v>
      </c>
      <c r="P274" s="124">
        <f t="shared" si="119"/>
        <v>1067.3431800000001</v>
      </c>
      <c r="Q274" s="133">
        <f t="shared" si="120"/>
        <v>0</v>
      </c>
      <c r="R274" s="134">
        <f t="shared" si="121"/>
        <v>0</v>
      </c>
      <c r="S274" s="124">
        <f t="shared" si="122"/>
        <v>0</v>
      </c>
      <c r="T274" s="134">
        <f t="shared" si="131"/>
        <v>7.4999999999999997E-2</v>
      </c>
      <c r="U274" s="133">
        <f t="shared" si="111"/>
        <v>56</v>
      </c>
      <c r="V274" s="133">
        <v>252</v>
      </c>
      <c r="W274" s="132">
        <f t="shared" si="123"/>
        <v>1.016201095</v>
      </c>
      <c r="X274" s="124">
        <f t="shared" si="124"/>
        <v>17.292128000000002</v>
      </c>
      <c r="Y274" s="136" t="s">
        <v>64</v>
      </c>
      <c r="Z274" s="127">
        <f t="shared" si="132"/>
        <v>42597</v>
      </c>
      <c r="AA274" s="6"/>
      <c r="AB274" s="38"/>
      <c r="AC274" s="169">
        <f>[2]Plan1!$A326</f>
        <v>46693</v>
      </c>
      <c r="AD274" s="168" t="str">
        <f>[2]Plan1!$C326</f>
        <v>Finados</v>
      </c>
      <c r="AG274" s="22"/>
      <c r="AH274" s="22"/>
      <c r="AI274" s="22"/>
      <c r="AJ274" s="22"/>
      <c r="AK274" s="22"/>
      <c r="AM274" s="1"/>
      <c r="AN274" s="1"/>
      <c r="AO274" s="1"/>
      <c r="AP274" s="1"/>
      <c r="AQ274" s="1"/>
      <c r="AR274" s="28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8"/>
      <c r="BH274" s="1"/>
      <c r="BI274" s="1"/>
      <c r="BJ274" s="1"/>
      <c r="BK274" s="1"/>
      <c r="BL274" s="1"/>
      <c r="BM274" s="1"/>
      <c r="BN274" s="1"/>
      <c r="BO274" s="1"/>
      <c r="BP274" s="1"/>
      <c r="BQ274" s="6"/>
      <c r="BR274" s="1"/>
      <c r="BS274" s="1"/>
      <c r="BT274" s="1"/>
      <c r="BU274" s="1"/>
      <c r="BV274" s="1"/>
      <c r="BW274" s="1"/>
    </row>
    <row r="275" spans="1:75" x14ac:dyDescent="0.2">
      <c r="A275" s="137">
        <f t="shared" si="125"/>
        <v>42496</v>
      </c>
      <c r="B275" s="124">
        <f t="shared" si="114"/>
        <v>1085.2766239999999</v>
      </c>
      <c r="C275" s="124">
        <f t="shared" si="126"/>
        <v>1000</v>
      </c>
      <c r="D275" s="138">
        <f t="shared" si="127"/>
        <v>4610.92</v>
      </c>
      <c r="E275" s="126">
        <f>IF(K275=1,VLOOKUP(A274,[1]Plan1!$DA$106:$DC$226,3),E274)</f>
        <v>4639.05</v>
      </c>
      <c r="F275" s="127">
        <f t="shared" si="128"/>
        <v>42476</v>
      </c>
      <c r="G275" s="128">
        <f t="shared" si="115"/>
        <v>6.1007347774413301E-3</v>
      </c>
      <c r="H275" s="127">
        <f t="shared" si="129"/>
        <v>42506</v>
      </c>
      <c r="I275" s="127">
        <f t="shared" si="116"/>
        <v>42506</v>
      </c>
      <c r="J275" s="130">
        <f t="shared" si="130"/>
        <v>20</v>
      </c>
      <c r="K275" s="130">
        <f t="shared" si="117"/>
        <v>14</v>
      </c>
      <c r="L275" s="131">
        <f t="shared" si="118"/>
        <v>1.0042666099999999</v>
      </c>
      <c r="M275" s="132">
        <f t="shared" si="113"/>
        <v>1.0042995400000001</v>
      </c>
      <c r="N275" s="132">
        <f t="shared" si="110"/>
        <v>1.0631318513476939</v>
      </c>
      <c r="O275" s="131">
        <f t="shared" si="112"/>
        <v>1.06766782</v>
      </c>
      <c r="P275" s="124">
        <f t="shared" si="119"/>
        <v>1067.6678199999999</v>
      </c>
      <c r="Q275" s="133">
        <f t="shared" si="120"/>
        <v>0</v>
      </c>
      <c r="R275" s="134">
        <f t="shared" si="121"/>
        <v>0</v>
      </c>
      <c r="S275" s="124">
        <f t="shared" si="122"/>
        <v>0</v>
      </c>
      <c r="T275" s="134">
        <f t="shared" si="131"/>
        <v>7.4999999999999997E-2</v>
      </c>
      <c r="U275" s="133">
        <f t="shared" si="111"/>
        <v>57</v>
      </c>
      <c r="V275" s="133">
        <v>252</v>
      </c>
      <c r="W275" s="132">
        <f t="shared" si="123"/>
        <v>1.016492774</v>
      </c>
      <c r="X275" s="124">
        <f t="shared" si="124"/>
        <v>17.608803999999999</v>
      </c>
      <c r="Y275" s="136" t="s">
        <v>64</v>
      </c>
      <c r="Z275" s="127">
        <f t="shared" si="132"/>
        <v>42597</v>
      </c>
      <c r="AA275" s="6"/>
      <c r="AB275" s="38"/>
      <c r="AC275" s="169">
        <f>[2]Plan1!$A327</f>
        <v>46706</v>
      </c>
      <c r="AD275" s="168" t="str">
        <f>[2]Plan1!$C327</f>
        <v>Proclamação da República</v>
      </c>
      <c r="AG275" s="22"/>
      <c r="AH275" s="22"/>
      <c r="AI275" s="22"/>
      <c r="AJ275" s="22"/>
      <c r="AK275" s="22"/>
      <c r="AM275" s="1"/>
      <c r="AN275" s="1"/>
      <c r="AO275" s="1"/>
      <c r="AP275" s="1"/>
      <c r="AQ275" s="1"/>
      <c r="AR275" s="28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8"/>
      <c r="BH275" s="1"/>
      <c r="BI275" s="1"/>
      <c r="BJ275" s="1"/>
      <c r="BK275" s="1"/>
      <c r="BL275" s="1"/>
      <c r="BM275" s="1"/>
      <c r="BN275" s="1"/>
      <c r="BO275" s="1"/>
      <c r="BP275" s="1"/>
      <c r="BQ275" s="6"/>
      <c r="BR275" s="1"/>
      <c r="BS275" s="1"/>
      <c r="BT275" s="1"/>
      <c r="BU275" s="1"/>
      <c r="BV275" s="1"/>
      <c r="BW275" s="1"/>
    </row>
    <row r="276" spans="1:75" x14ac:dyDescent="0.2">
      <c r="A276" s="137">
        <f t="shared" si="125"/>
        <v>42497</v>
      </c>
      <c r="B276" s="124">
        <f t="shared" si="114"/>
        <v>1085.918318</v>
      </c>
      <c r="C276" s="124">
        <f t="shared" si="126"/>
        <v>1000</v>
      </c>
      <c r="D276" s="138">
        <f t="shared" si="127"/>
        <v>4610.92</v>
      </c>
      <c r="E276" s="126">
        <f>IF(K276=1,VLOOKUP(A275,[1]Plan1!$DA$106:$DC$226,3),E275)</f>
        <v>4639.05</v>
      </c>
      <c r="F276" s="127">
        <f t="shared" si="128"/>
        <v>42476</v>
      </c>
      <c r="G276" s="128">
        <f t="shared" si="115"/>
        <v>6.1007347774413301E-3</v>
      </c>
      <c r="H276" s="127">
        <f t="shared" si="129"/>
        <v>42506</v>
      </c>
      <c r="I276" s="127">
        <f t="shared" si="116"/>
        <v>42506</v>
      </c>
      <c r="J276" s="130">
        <f t="shared" si="130"/>
        <v>20</v>
      </c>
      <c r="K276" s="130">
        <f t="shared" si="117"/>
        <v>15</v>
      </c>
      <c r="L276" s="131">
        <f t="shared" si="118"/>
        <v>1.00457207</v>
      </c>
      <c r="M276" s="132">
        <f t="shared" si="113"/>
        <v>1.0042995400000001</v>
      </c>
      <c r="N276" s="132">
        <f t="shared" si="110"/>
        <v>1.0631318513476939</v>
      </c>
      <c r="O276" s="131">
        <f t="shared" si="112"/>
        <v>1.06799256</v>
      </c>
      <c r="P276" s="124">
        <f t="shared" si="119"/>
        <v>1067.9925599999999</v>
      </c>
      <c r="Q276" s="133">
        <f t="shared" si="120"/>
        <v>0</v>
      </c>
      <c r="R276" s="134">
        <f t="shared" si="121"/>
        <v>0</v>
      </c>
      <c r="S276" s="124">
        <f t="shared" si="122"/>
        <v>0</v>
      </c>
      <c r="T276" s="134">
        <f t="shared" si="131"/>
        <v>7.4999999999999997E-2</v>
      </c>
      <c r="U276" s="133">
        <f t="shared" si="111"/>
        <v>58</v>
      </c>
      <c r="V276" s="133">
        <v>252</v>
      </c>
      <c r="W276" s="132">
        <f t="shared" si="123"/>
        <v>1.016784535</v>
      </c>
      <c r="X276" s="124">
        <f t="shared" si="124"/>
        <v>17.925757999999998</v>
      </c>
      <c r="Y276" s="136" t="s">
        <v>64</v>
      </c>
      <c r="Z276" s="127">
        <f t="shared" si="132"/>
        <v>42597</v>
      </c>
      <c r="AA276" s="6"/>
      <c r="AB276" s="38"/>
      <c r="AC276" s="169">
        <f>[2]Plan1!$A328</f>
        <v>46711</v>
      </c>
      <c r="AD276" s="168" t="str">
        <f>[2]Plan1!$C328</f>
        <v>Dia Nacional de Zumbi e da Consciência Negra</v>
      </c>
      <c r="AG276" s="22"/>
      <c r="AH276" s="22"/>
      <c r="AI276" s="22"/>
      <c r="AJ276" s="22"/>
      <c r="AK276" s="22"/>
      <c r="AM276" s="1"/>
      <c r="AN276" s="1"/>
      <c r="AO276" s="1"/>
      <c r="AP276" s="1"/>
      <c r="AQ276" s="1"/>
      <c r="AR276" s="28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8"/>
      <c r="BH276" s="1"/>
      <c r="BI276" s="1"/>
      <c r="BJ276" s="1"/>
      <c r="BK276" s="1"/>
      <c r="BL276" s="1"/>
      <c r="BM276" s="1"/>
      <c r="BN276" s="1"/>
      <c r="BO276" s="1"/>
      <c r="BP276" s="1"/>
      <c r="BQ276" s="6"/>
      <c r="BR276" s="1"/>
      <c r="BS276" s="1"/>
      <c r="BT276" s="1"/>
      <c r="BU276" s="1"/>
      <c r="BV276" s="1"/>
      <c r="BW276" s="1"/>
    </row>
    <row r="277" spans="1:75" x14ac:dyDescent="0.2">
      <c r="A277" s="137">
        <f t="shared" si="125"/>
        <v>42498</v>
      </c>
      <c r="B277" s="124">
        <f t="shared" si="114"/>
        <v>1085.918318</v>
      </c>
      <c r="C277" s="124">
        <f t="shared" si="126"/>
        <v>1000</v>
      </c>
      <c r="D277" s="138">
        <f t="shared" si="127"/>
        <v>4610.92</v>
      </c>
      <c r="E277" s="126">
        <f>IF(K277=1,VLOOKUP(A276,[1]Plan1!$DA$106:$DC$226,3),E276)</f>
        <v>4639.05</v>
      </c>
      <c r="F277" s="127">
        <f t="shared" si="128"/>
        <v>42476</v>
      </c>
      <c r="G277" s="128">
        <f t="shared" si="115"/>
        <v>6.1007347774413301E-3</v>
      </c>
      <c r="H277" s="127">
        <f t="shared" si="129"/>
        <v>42506</v>
      </c>
      <c r="I277" s="127">
        <f t="shared" si="116"/>
        <v>42506</v>
      </c>
      <c r="J277" s="130">
        <f t="shared" si="130"/>
        <v>20</v>
      </c>
      <c r="K277" s="130">
        <f t="shared" si="117"/>
        <v>15</v>
      </c>
      <c r="L277" s="131">
        <f t="shared" si="118"/>
        <v>1.00457207</v>
      </c>
      <c r="M277" s="132">
        <f t="shared" si="113"/>
        <v>1.0042995400000001</v>
      </c>
      <c r="N277" s="132">
        <f t="shared" si="110"/>
        <v>1.0631318513476939</v>
      </c>
      <c r="O277" s="131">
        <f t="shared" si="112"/>
        <v>1.06799256</v>
      </c>
      <c r="P277" s="124">
        <f t="shared" si="119"/>
        <v>1067.9925599999999</v>
      </c>
      <c r="Q277" s="133">
        <f t="shared" si="120"/>
        <v>0</v>
      </c>
      <c r="R277" s="134">
        <f t="shared" si="121"/>
        <v>0</v>
      </c>
      <c r="S277" s="124">
        <f t="shared" si="122"/>
        <v>0</v>
      </c>
      <c r="T277" s="134">
        <f t="shared" si="131"/>
        <v>7.4999999999999997E-2</v>
      </c>
      <c r="U277" s="133">
        <f t="shared" si="111"/>
        <v>58</v>
      </c>
      <c r="V277" s="133">
        <v>252</v>
      </c>
      <c r="W277" s="132">
        <f t="shared" si="123"/>
        <v>1.016784535</v>
      </c>
      <c r="X277" s="124">
        <f t="shared" si="124"/>
        <v>17.925757999999998</v>
      </c>
      <c r="Y277" s="136" t="s">
        <v>64</v>
      </c>
      <c r="Z277" s="127">
        <f t="shared" si="132"/>
        <v>42597</v>
      </c>
      <c r="AA277" s="6"/>
      <c r="AB277" s="38"/>
      <c r="AC277" s="169">
        <f>[2]Plan1!$A329</f>
        <v>46746</v>
      </c>
      <c r="AD277" s="168" t="str">
        <f>[2]Plan1!$C329</f>
        <v>Natal</v>
      </c>
      <c r="AG277" s="22"/>
      <c r="AH277" s="22"/>
      <c r="AI277" s="22"/>
      <c r="AJ277" s="22"/>
      <c r="AK277" s="22"/>
      <c r="AM277" s="1"/>
      <c r="AN277" s="1"/>
      <c r="AO277" s="1"/>
      <c r="AP277" s="1"/>
      <c r="AQ277" s="1"/>
      <c r="AR277" s="28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8"/>
      <c r="BH277" s="1"/>
      <c r="BI277" s="1"/>
      <c r="BJ277" s="1"/>
      <c r="BK277" s="1"/>
      <c r="BL277" s="1"/>
      <c r="BM277" s="1"/>
      <c r="BN277" s="1"/>
      <c r="BO277" s="1"/>
      <c r="BP277" s="1"/>
      <c r="BQ277" s="6"/>
      <c r="BR277" s="1"/>
      <c r="BS277" s="1"/>
      <c r="BT277" s="1"/>
      <c r="BU277" s="1"/>
      <c r="BV277" s="1"/>
      <c r="BW277" s="1"/>
    </row>
    <row r="278" spans="1:75" x14ac:dyDescent="0.2">
      <c r="A278" s="137">
        <f t="shared" si="125"/>
        <v>42499</v>
      </c>
      <c r="B278" s="124">
        <f t="shared" si="114"/>
        <v>1085.918318</v>
      </c>
      <c r="C278" s="124">
        <f t="shared" si="126"/>
        <v>1000</v>
      </c>
      <c r="D278" s="138">
        <f t="shared" si="127"/>
        <v>4610.92</v>
      </c>
      <c r="E278" s="126">
        <f>IF(K278=1,VLOOKUP(A277,[1]Plan1!$DA$106:$DC$226,3),E277)</f>
        <v>4639.05</v>
      </c>
      <c r="F278" s="127">
        <f t="shared" si="128"/>
        <v>42476</v>
      </c>
      <c r="G278" s="128">
        <f t="shared" si="115"/>
        <v>6.1007347774413301E-3</v>
      </c>
      <c r="H278" s="127">
        <f t="shared" si="129"/>
        <v>42506</v>
      </c>
      <c r="I278" s="127">
        <f t="shared" si="116"/>
        <v>42506</v>
      </c>
      <c r="J278" s="130">
        <f t="shared" si="130"/>
        <v>20</v>
      </c>
      <c r="K278" s="130">
        <f t="shared" si="117"/>
        <v>15</v>
      </c>
      <c r="L278" s="131">
        <f t="shared" si="118"/>
        <v>1.00457207</v>
      </c>
      <c r="M278" s="132">
        <f t="shared" si="113"/>
        <v>1.0042995400000001</v>
      </c>
      <c r="N278" s="132">
        <f t="shared" si="110"/>
        <v>1.0631318513476939</v>
      </c>
      <c r="O278" s="131">
        <f t="shared" si="112"/>
        <v>1.06799256</v>
      </c>
      <c r="P278" s="124">
        <f t="shared" si="119"/>
        <v>1067.9925599999999</v>
      </c>
      <c r="Q278" s="133">
        <f t="shared" si="120"/>
        <v>0</v>
      </c>
      <c r="R278" s="134">
        <f t="shared" si="121"/>
        <v>0</v>
      </c>
      <c r="S278" s="124">
        <f t="shared" si="122"/>
        <v>0</v>
      </c>
      <c r="T278" s="134">
        <f t="shared" si="131"/>
        <v>7.4999999999999997E-2</v>
      </c>
      <c r="U278" s="133">
        <f t="shared" si="111"/>
        <v>58</v>
      </c>
      <c r="V278" s="133">
        <v>252</v>
      </c>
      <c r="W278" s="132">
        <f t="shared" si="123"/>
        <v>1.016784535</v>
      </c>
      <c r="X278" s="124">
        <f t="shared" si="124"/>
        <v>17.925757999999998</v>
      </c>
      <c r="Y278" s="136" t="s">
        <v>64</v>
      </c>
      <c r="Z278" s="127">
        <f t="shared" si="132"/>
        <v>42597</v>
      </c>
      <c r="AA278" s="6"/>
      <c r="AB278" s="38"/>
      <c r="AC278" s="169">
        <f>[2]Plan1!$A330</f>
        <v>46753</v>
      </c>
      <c r="AD278" s="168" t="str">
        <f>[2]Plan1!$C330</f>
        <v>Confraternização Universal</v>
      </c>
      <c r="AG278" s="22"/>
      <c r="AH278" s="22"/>
      <c r="AI278" s="22"/>
      <c r="AJ278" s="22"/>
      <c r="AK278" s="22"/>
      <c r="AM278" s="1"/>
      <c r="AN278" s="1"/>
      <c r="AO278" s="1"/>
      <c r="AP278" s="1"/>
      <c r="AQ278" s="1"/>
      <c r="AR278" s="28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8"/>
      <c r="BH278" s="1"/>
      <c r="BI278" s="1"/>
      <c r="BJ278" s="1"/>
      <c r="BK278" s="1"/>
      <c r="BL278" s="1"/>
      <c r="BM278" s="1"/>
      <c r="BN278" s="1"/>
      <c r="BO278" s="1"/>
      <c r="BP278" s="1"/>
      <c r="BQ278" s="6"/>
      <c r="BR278" s="1"/>
      <c r="BS278" s="1"/>
      <c r="BT278" s="1"/>
      <c r="BU278" s="1"/>
      <c r="BV278" s="1"/>
      <c r="BW278" s="1"/>
    </row>
    <row r="279" spans="1:75" x14ac:dyDescent="0.2">
      <c r="A279" s="137">
        <f t="shared" si="125"/>
        <v>42500</v>
      </c>
      <c r="B279" s="124">
        <f t="shared" si="114"/>
        <v>1086.5603839999999</v>
      </c>
      <c r="C279" s="124">
        <f t="shared" si="126"/>
        <v>1000</v>
      </c>
      <c r="D279" s="138">
        <f t="shared" si="127"/>
        <v>4610.92</v>
      </c>
      <c r="E279" s="126">
        <f>IF(K279=1,VLOOKUP(A278,[1]Plan1!$DA$106:$DC$226,3),E278)</f>
        <v>4639.05</v>
      </c>
      <c r="F279" s="127">
        <f t="shared" si="128"/>
        <v>42476</v>
      </c>
      <c r="G279" s="128">
        <f t="shared" si="115"/>
        <v>6.1007347774413301E-3</v>
      </c>
      <c r="H279" s="127">
        <f t="shared" si="129"/>
        <v>42506</v>
      </c>
      <c r="I279" s="127">
        <f t="shared" si="116"/>
        <v>42506</v>
      </c>
      <c r="J279" s="130">
        <f t="shared" si="130"/>
        <v>20</v>
      </c>
      <c r="K279" s="130">
        <f t="shared" si="117"/>
        <v>16</v>
      </c>
      <c r="L279" s="131">
        <f t="shared" si="118"/>
        <v>1.0048776100000001</v>
      </c>
      <c r="M279" s="132">
        <f t="shared" si="113"/>
        <v>1.0042995400000001</v>
      </c>
      <c r="N279" s="132">
        <f t="shared" si="110"/>
        <v>1.0631318513476939</v>
      </c>
      <c r="O279" s="131">
        <f t="shared" si="112"/>
        <v>1.06831739</v>
      </c>
      <c r="P279" s="124">
        <f t="shared" si="119"/>
        <v>1068.3173899999999</v>
      </c>
      <c r="Q279" s="133">
        <f t="shared" si="120"/>
        <v>0</v>
      </c>
      <c r="R279" s="134">
        <f t="shared" si="121"/>
        <v>0</v>
      </c>
      <c r="S279" s="124">
        <f t="shared" si="122"/>
        <v>0</v>
      </c>
      <c r="T279" s="134">
        <f t="shared" si="131"/>
        <v>7.4999999999999997E-2</v>
      </c>
      <c r="U279" s="133">
        <f t="shared" si="111"/>
        <v>59</v>
      </c>
      <c r="V279" s="133">
        <v>252</v>
      </c>
      <c r="W279" s="132">
        <f t="shared" si="123"/>
        <v>1.0170763810000001</v>
      </c>
      <c r="X279" s="124">
        <f t="shared" si="124"/>
        <v>18.242993999999999</v>
      </c>
      <c r="Y279" s="136" t="s">
        <v>64</v>
      </c>
      <c r="Z279" s="127">
        <f t="shared" si="132"/>
        <v>42597</v>
      </c>
      <c r="AA279" s="6"/>
      <c r="AB279" s="38"/>
      <c r="AC279" s="169">
        <f>[2]Plan1!$A331</f>
        <v>46811</v>
      </c>
      <c r="AD279" s="168" t="str">
        <f>[2]Plan1!$C331</f>
        <v>Carnaval</v>
      </c>
      <c r="AG279" s="22"/>
      <c r="AH279" s="22"/>
      <c r="AI279" s="22"/>
      <c r="AJ279" s="22"/>
      <c r="AK279" s="22"/>
      <c r="AM279" s="1"/>
      <c r="AN279" s="1"/>
      <c r="AO279" s="1"/>
      <c r="AP279" s="1"/>
      <c r="AQ279" s="1"/>
      <c r="AR279" s="28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8"/>
      <c r="BH279" s="1"/>
      <c r="BI279" s="1"/>
      <c r="BJ279" s="1"/>
      <c r="BK279" s="1"/>
      <c r="BL279" s="1"/>
      <c r="BM279" s="1"/>
      <c r="BN279" s="1"/>
      <c r="BO279" s="1"/>
      <c r="BP279" s="1"/>
      <c r="BQ279" s="6"/>
      <c r="BR279" s="1"/>
      <c r="BS279" s="1"/>
      <c r="BT279" s="1"/>
      <c r="BU279" s="1"/>
      <c r="BV279" s="1"/>
      <c r="BW279" s="1"/>
    </row>
    <row r="280" spans="1:75" x14ac:dyDescent="0.2">
      <c r="A280" s="137">
        <f t="shared" si="125"/>
        <v>42501</v>
      </c>
      <c r="B280" s="124">
        <f t="shared" si="114"/>
        <v>1087.2028309999998</v>
      </c>
      <c r="C280" s="124">
        <f t="shared" si="126"/>
        <v>1000</v>
      </c>
      <c r="D280" s="138">
        <f t="shared" si="127"/>
        <v>4610.92</v>
      </c>
      <c r="E280" s="126">
        <f>IF(K280=1,VLOOKUP(A279,[1]Plan1!$DA$106:$DC$226,3),E279)</f>
        <v>4639.05</v>
      </c>
      <c r="F280" s="127">
        <f t="shared" si="128"/>
        <v>42476</v>
      </c>
      <c r="G280" s="128">
        <f t="shared" si="115"/>
        <v>6.1007347774413301E-3</v>
      </c>
      <c r="H280" s="127">
        <f t="shared" si="129"/>
        <v>42506</v>
      </c>
      <c r="I280" s="127">
        <f t="shared" si="116"/>
        <v>42506</v>
      </c>
      <c r="J280" s="130">
        <f t="shared" si="130"/>
        <v>20</v>
      </c>
      <c r="K280" s="130">
        <f t="shared" si="117"/>
        <v>17</v>
      </c>
      <c r="L280" s="131">
        <f t="shared" si="118"/>
        <v>1.00518325</v>
      </c>
      <c r="M280" s="132">
        <f t="shared" si="113"/>
        <v>1.0042995400000001</v>
      </c>
      <c r="N280" s="132">
        <f t="shared" si="110"/>
        <v>1.0631318513476939</v>
      </c>
      <c r="O280" s="131">
        <f t="shared" si="112"/>
        <v>1.0686423199999999</v>
      </c>
      <c r="P280" s="124">
        <f t="shared" si="119"/>
        <v>1068.6423199999999</v>
      </c>
      <c r="Q280" s="133">
        <f t="shared" si="120"/>
        <v>0</v>
      </c>
      <c r="R280" s="134">
        <f t="shared" si="121"/>
        <v>0</v>
      </c>
      <c r="S280" s="124">
        <f t="shared" si="122"/>
        <v>0</v>
      </c>
      <c r="T280" s="134">
        <f t="shared" si="131"/>
        <v>7.4999999999999997E-2</v>
      </c>
      <c r="U280" s="133">
        <f t="shared" si="111"/>
        <v>60</v>
      </c>
      <c r="V280" s="133">
        <v>252</v>
      </c>
      <c r="W280" s="132">
        <f t="shared" si="123"/>
        <v>1.0173683099999999</v>
      </c>
      <c r="X280" s="124">
        <f t="shared" si="124"/>
        <v>18.560511000000002</v>
      </c>
      <c r="Y280" s="136" t="s">
        <v>64</v>
      </c>
      <c r="Z280" s="127">
        <f t="shared" si="132"/>
        <v>42597</v>
      </c>
      <c r="AA280" s="6"/>
      <c r="AB280" s="38"/>
      <c r="AC280" s="169">
        <f>[2]Plan1!$A332</f>
        <v>46812</v>
      </c>
      <c r="AD280" s="168" t="str">
        <f>[2]Plan1!$C332</f>
        <v>Carnaval</v>
      </c>
      <c r="AG280" s="22"/>
      <c r="AH280" s="22"/>
      <c r="AI280" s="22"/>
      <c r="AJ280" s="22"/>
      <c r="AK280" s="22"/>
      <c r="AM280" s="1"/>
      <c r="AN280" s="1"/>
      <c r="AO280" s="1"/>
      <c r="AP280" s="1"/>
      <c r="AQ280" s="1"/>
      <c r="AR280" s="28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8"/>
      <c r="BH280" s="1"/>
      <c r="BI280" s="1"/>
      <c r="BJ280" s="1"/>
      <c r="BK280" s="1"/>
      <c r="BL280" s="1"/>
      <c r="BM280" s="1"/>
      <c r="BN280" s="1"/>
      <c r="BO280" s="1"/>
      <c r="BP280" s="1"/>
      <c r="BQ280" s="6"/>
      <c r="BR280" s="1"/>
      <c r="BS280" s="1"/>
      <c r="BT280" s="1"/>
      <c r="BU280" s="1"/>
      <c r="BV280" s="1"/>
      <c r="BW280" s="1"/>
    </row>
    <row r="281" spans="1:75" x14ac:dyDescent="0.2">
      <c r="A281" s="137">
        <f t="shared" si="125"/>
        <v>42502</v>
      </c>
      <c r="B281" s="124">
        <f t="shared" si="114"/>
        <v>1087.845679</v>
      </c>
      <c r="C281" s="124">
        <f t="shared" si="126"/>
        <v>1000</v>
      </c>
      <c r="D281" s="138">
        <f t="shared" si="127"/>
        <v>4610.92</v>
      </c>
      <c r="E281" s="126">
        <f>IF(K281=1,VLOOKUP(A280,[1]Plan1!$DA$106:$DC$226,3),E280)</f>
        <v>4639.05</v>
      </c>
      <c r="F281" s="127">
        <f t="shared" si="128"/>
        <v>42476</v>
      </c>
      <c r="G281" s="128">
        <f t="shared" si="115"/>
        <v>6.1007347774413301E-3</v>
      </c>
      <c r="H281" s="127">
        <f t="shared" si="129"/>
        <v>42506</v>
      </c>
      <c r="I281" s="127">
        <f t="shared" si="116"/>
        <v>42506</v>
      </c>
      <c r="J281" s="130">
        <f t="shared" si="130"/>
        <v>20</v>
      </c>
      <c r="K281" s="130">
        <f t="shared" si="117"/>
        <v>18</v>
      </c>
      <c r="L281" s="131">
        <f t="shared" si="118"/>
        <v>1.0054889899999999</v>
      </c>
      <c r="M281" s="132">
        <f t="shared" si="113"/>
        <v>1.0042995400000001</v>
      </c>
      <c r="N281" s="132">
        <f t="shared" si="110"/>
        <v>1.0631318513476939</v>
      </c>
      <c r="O281" s="131">
        <f t="shared" si="112"/>
        <v>1.06896737</v>
      </c>
      <c r="P281" s="124">
        <f t="shared" si="119"/>
        <v>1068.9673700000001</v>
      </c>
      <c r="Q281" s="133">
        <f t="shared" si="120"/>
        <v>0</v>
      </c>
      <c r="R281" s="134">
        <f t="shared" si="121"/>
        <v>0</v>
      </c>
      <c r="S281" s="124">
        <f t="shared" si="122"/>
        <v>0</v>
      </c>
      <c r="T281" s="134">
        <f t="shared" si="131"/>
        <v>7.4999999999999997E-2</v>
      </c>
      <c r="U281" s="133">
        <f t="shared" si="111"/>
        <v>61</v>
      </c>
      <c r="V281" s="133">
        <v>252</v>
      </c>
      <c r="W281" s="132">
        <f t="shared" si="123"/>
        <v>1.0176603230000001</v>
      </c>
      <c r="X281" s="124">
        <f t="shared" si="124"/>
        <v>18.878309000000002</v>
      </c>
      <c r="Y281" s="136" t="s">
        <v>64</v>
      </c>
      <c r="Z281" s="127">
        <f t="shared" si="132"/>
        <v>42597</v>
      </c>
      <c r="AA281" s="6"/>
      <c r="AB281" s="38"/>
      <c r="AC281" s="169">
        <f>[2]Plan1!$A333</f>
        <v>46857</v>
      </c>
      <c r="AD281" s="168" t="str">
        <f>[2]Plan1!$C333</f>
        <v>Paixão de Cristo</v>
      </c>
      <c r="AG281" s="22"/>
      <c r="AH281" s="22"/>
      <c r="AI281" s="22"/>
      <c r="AJ281" s="22"/>
      <c r="AK281" s="22"/>
      <c r="AM281" s="1"/>
      <c r="AN281" s="1"/>
      <c r="AO281" s="1"/>
      <c r="AP281" s="1"/>
      <c r="AQ281" s="1"/>
      <c r="AR281" s="28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8"/>
      <c r="BH281" s="1"/>
      <c r="BI281" s="1"/>
      <c r="BJ281" s="1"/>
      <c r="BK281" s="1"/>
      <c r="BL281" s="1"/>
      <c r="BM281" s="1"/>
      <c r="BN281" s="1"/>
      <c r="BO281" s="1"/>
      <c r="BP281" s="1"/>
      <c r="BQ281" s="6"/>
      <c r="BR281" s="1"/>
      <c r="BS281" s="1"/>
      <c r="BT281" s="1"/>
      <c r="BU281" s="1"/>
      <c r="BV281" s="1"/>
      <c r="BW281" s="1"/>
    </row>
    <row r="282" spans="1:75" x14ac:dyDescent="0.2">
      <c r="A282" s="137">
        <f t="shared" si="125"/>
        <v>42503</v>
      </c>
      <c r="B282" s="124">
        <f t="shared" si="114"/>
        <v>1088.488877</v>
      </c>
      <c r="C282" s="124">
        <f t="shared" si="126"/>
        <v>1000</v>
      </c>
      <c r="D282" s="138">
        <f t="shared" si="127"/>
        <v>4610.92</v>
      </c>
      <c r="E282" s="126">
        <f>IF(K282=1,VLOOKUP(A281,[1]Plan1!$DA$106:$DC$226,3),E281)</f>
        <v>4639.05</v>
      </c>
      <c r="F282" s="127">
        <f t="shared" si="128"/>
        <v>42476</v>
      </c>
      <c r="G282" s="128">
        <f t="shared" si="115"/>
        <v>6.1007347774413301E-3</v>
      </c>
      <c r="H282" s="127">
        <f t="shared" si="129"/>
        <v>42506</v>
      </c>
      <c r="I282" s="127">
        <f t="shared" si="116"/>
        <v>42506</v>
      </c>
      <c r="J282" s="130">
        <f t="shared" si="130"/>
        <v>20</v>
      </c>
      <c r="K282" s="130">
        <f t="shared" si="117"/>
        <v>19</v>
      </c>
      <c r="L282" s="131">
        <f t="shared" si="118"/>
        <v>1.00579481</v>
      </c>
      <c r="M282" s="132">
        <f t="shared" si="113"/>
        <v>1.0042995400000001</v>
      </c>
      <c r="N282" s="132">
        <f t="shared" si="110"/>
        <v>1.0631318513476939</v>
      </c>
      <c r="O282" s="131">
        <f t="shared" si="112"/>
        <v>1.06929249</v>
      </c>
      <c r="P282" s="124">
        <f t="shared" si="119"/>
        <v>1069.29249</v>
      </c>
      <c r="Q282" s="133">
        <f t="shared" si="120"/>
        <v>0</v>
      </c>
      <c r="R282" s="134">
        <f t="shared" si="121"/>
        <v>0</v>
      </c>
      <c r="S282" s="124">
        <f t="shared" si="122"/>
        <v>0</v>
      </c>
      <c r="T282" s="134">
        <f t="shared" si="131"/>
        <v>7.4999999999999997E-2</v>
      </c>
      <c r="U282" s="133">
        <f t="shared" si="111"/>
        <v>62</v>
      </c>
      <c r="V282" s="133">
        <v>252</v>
      </c>
      <c r="W282" s="132">
        <f t="shared" si="123"/>
        <v>1.0179524200000001</v>
      </c>
      <c r="X282" s="124">
        <f t="shared" si="124"/>
        <v>19.196387000000001</v>
      </c>
      <c r="Y282" s="136" t="s">
        <v>64</v>
      </c>
      <c r="Z282" s="127">
        <f t="shared" si="132"/>
        <v>42597</v>
      </c>
      <c r="AA282" s="6"/>
      <c r="AB282" s="38"/>
      <c r="AC282" s="169">
        <f>[2]Plan1!$A334</f>
        <v>46864</v>
      </c>
      <c r="AD282" s="168" t="str">
        <f>[2]Plan1!$C334</f>
        <v>Tiradentes</v>
      </c>
      <c r="AG282" s="22"/>
      <c r="AH282" s="22"/>
      <c r="AI282" s="22"/>
      <c r="AJ282" s="22"/>
      <c r="AK282" s="22"/>
      <c r="AM282" s="1"/>
      <c r="AN282" s="1"/>
      <c r="AO282" s="1"/>
      <c r="AP282" s="1"/>
      <c r="AQ282" s="1"/>
      <c r="AR282" s="28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8"/>
      <c r="BH282" s="1"/>
      <c r="BI282" s="1"/>
      <c r="BJ282" s="1"/>
      <c r="BK282" s="1"/>
      <c r="BL282" s="1"/>
      <c r="BM282" s="1"/>
      <c r="BN282" s="1"/>
      <c r="BO282" s="1"/>
      <c r="BP282" s="1"/>
      <c r="BQ282" s="6"/>
      <c r="BR282" s="1"/>
      <c r="BS282" s="1"/>
      <c r="BT282" s="1"/>
      <c r="BU282" s="1"/>
      <c r="BV282" s="1"/>
      <c r="BW282" s="1"/>
    </row>
    <row r="283" spans="1:75" x14ac:dyDescent="0.2">
      <c r="A283" s="137">
        <f t="shared" si="125"/>
        <v>42504</v>
      </c>
      <c r="B283" s="124">
        <f t="shared" si="114"/>
        <v>1089.132478</v>
      </c>
      <c r="C283" s="124">
        <f t="shared" si="126"/>
        <v>1000</v>
      </c>
      <c r="D283" s="138">
        <f t="shared" si="127"/>
        <v>4610.92</v>
      </c>
      <c r="E283" s="126">
        <f>IF(K283=1,VLOOKUP(A282,[1]Plan1!$DA$106:$DC$226,3),E282)</f>
        <v>4639.05</v>
      </c>
      <c r="F283" s="127">
        <f t="shared" si="128"/>
        <v>42476</v>
      </c>
      <c r="G283" s="128">
        <f t="shared" si="115"/>
        <v>6.1007347774413301E-3</v>
      </c>
      <c r="H283" s="127">
        <f t="shared" si="129"/>
        <v>42506</v>
      </c>
      <c r="I283" s="127">
        <f t="shared" si="116"/>
        <v>42506</v>
      </c>
      <c r="J283" s="130">
        <f t="shared" si="130"/>
        <v>20</v>
      </c>
      <c r="K283" s="130">
        <f t="shared" si="117"/>
        <v>20</v>
      </c>
      <c r="L283" s="131">
        <f t="shared" si="118"/>
        <v>1.00610073</v>
      </c>
      <c r="M283" s="132">
        <f t="shared" si="113"/>
        <v>1.0042995400000001</v>
      </c>
      <c r="N283" s="132">
        <f t="shared" si="110"/>
        <v>1.0631318513476939</v>
      </c>
      <c r="O283" s="131">
        <f t="shared" si="112"/>
        <v>1.06961773</v>
      </c>
      <c r="P283" s="124">
        <f t="shared" si="119"/>
        <v>1069.6177299999999</v>
      </c>
      <c r="Q283" s="133">
        <f t="shared" si="120"/>
        <v>0</v>
      </c>
      <c r="R283" s="134">
        <f t="shared" si="121"/>
        <v>0</v>
      </c>
      <c r="S283" s="124">
        <f t="shared" si="122"/>
        <v>0</v>
      </c>
      <c r="T283" s="134">
        <f t="shared" si="131"/>
        <v>7.4999999999999997E-2</v>
      </c>
      <c r="U283" s="133">
        <f t="shared" si="111"/>
        <v>63</v>
      </c>
      <c r="V283" s="133">
        <v>252</v>
      </c>
      <c r="W283" s="132">
        <f t="shared" si="123"/>
        <v>1.0182446009999999</v>
      </c>
      <c r="X283" s="124">
        <f t="shared" si="124"/>
        <v>19.514748000000001</v>
      </c>
      <c r="Y283" s="136" t="s">
        <v>64</v>
      </c>
      <c r="Z283" s="127">
        <f t="shared" si="132"/>
        <v>42597</v>
      </c>
      <c r="AA283" s="6"/>
      <c r="AB283" s="38"/>
      <c r="AC283" s="169">
        <f>[2]Plan1!$A335</f>
        <v>46874</v>
      </c>
      <c r="AD283" s="168" t="str">
        <f>[2]Plan1!$C335</f>
        <v>Dia do Trabalho</v>
      </c>
      <c r="AG283" s="22"/>
      <c r="AH283" s="22"/>
      <c r="AI283" s="22"/>
      <c r="AJ283" s="22"/>
      <c r="AK283" s="22"/>
      <c r="AM283" s="1"/>
      <c r="AN283" s="1"/>
      <c r="AO283" s="1"/>
      <c r="AP283" s="1"/>
      <c r="AQ283" s="1"/>
      <c r="AR283" s="28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8"/>
      <c r="BH283" s="1"/>
      <c r="BI283" s="1"/>
      <c r="BJ283" s="1"/>
      <c r="BK283" s="1"/>
      <c r="BL283" s="1"/>
      <c r="BM283" s="1"/>
      <c r="BN283" s="1"/>
      <c r="BO283" s="1"/>
      <c r="BP283" s="1"/>
      <c r="BQ283" s="6"/>
      <c r="BR283" s="1"/>
      <c r="BS283" s="1"/>
      <c r="BT283" s="1"/>
      <c r="BU283" s="1"/>
      <c r="BV283" s="1"/>
      <c r="BW283" s="1"/>
    </row>
    <row r="284" spans="1:75" x14ac:dyDescent="0.2">
      <c r="A284" s="137">
        <f t="shared" si="125"/>
        <v>42505</v>
      </c>
      <c r="B284" s="124">
        <f t="shared" si="114"/>
        <v>1089.132478</v>
      </c>
      <c r="C284" s="124">
        <f t="shared" si="126"/>
        <v>1000</v>
      </c>
      <c r="D284" s="138">
        <f t="shared" si="127"/>
        <v>4610.92</v>
      </c>
      <c r="E284" s="126">
        <f>IF(K284=1,VLOOKUP(A283,[1]Plan1!$DA$106:$DC$226,3),E283)</f>
        <v>4639.05</v>
      </c>
      <c r="F284" s="127">
        <f t="shared" si="128"/>
        <v>42476</v>
      </c>
      <c r="G284" s="128">
        <f t="shared" si="115"/>
        <v>6.1007347774413301E-3</v>
      </c>
      <c r="H284" s="127">
        <f t="shared" si="129"/>
        <v>42536</v>
      </c>
      <c r="I284" s="127">
        <f t="shared" si="116"/>
        <v>42506</v>
      </c>
      <c r="J284" s="130">
        <f t="shared" si="130"/>
        <v>20</v>
      </c>
      <c r="K284" s="130">
        <f t="shared" si="117"/>
        <v>20</v>
      </c>
      <c r="L284" s="131">
        <f t="shared" si="118"/>
        <v>1.00610073</v>
      </c>
      <c r="M284" s="132">
        <f t="shared" si="113"/>
        <v>1.0042995400000001</v>
      </c>
      <c r="N284" s="132">
        <f t="shared" si="110"/>
        <v>1.0631318513476939</v>
      </c>
      <c r="O284" s="131">
        <f t="shared" si="112"/>
        <v>1.06961773</v>
      </c>
      <c r="P284" s="124">
        <f t="shared" si="119"/>
        <v>1069.6177299999999</v>
      </c>
      <c r="Q284" s="133">
        <f t="shared" si="120"/>
        <v>0</v>
      </c>
      <c r="R284" s="134">
        <f t="shared" si="121"/>
        <v>0</v>
      </c>
      <c r="S284" s="124">
        <f t="shared" si="122"/>
        <v>0</v>
      </c>
      <c r="T284" s="134">
        <f t="shared" si="131"/>
        <v>7.4999999999999997E-2</v>
      </c>
      <c r="U284" s="133">
        <f t="shared" si="111"/>
        <v>63</v>
      </c>
      <c r="V284" s="133">
        <v>252</v>
      </c>
      <c r="W284" s="132">
        <f t="shared" si="123"/>
        <v>1.0182446009999999</v>
      </c>
      <c r="X284" s="124">
        <f t="shared" si="124"/>
        <v>19.514748000000001</v>
      </c>
      <c r="Y284" s="136" t="s">
        <v>64</v>
      </c>
      <c r="Z284" s="127">
        <f t="shared" si="132"/>
        <v>42597</v>
      </c>
      <c r="AA284" s="6"/>
      <c r="AB284" s="38"/>
      <c r="AC284" s="169">
        <f>[2]Plan1!$A336</f>
        <v>46919</v>
      </c>
      <c r="AD284" s="168" t="str">
        <f>[2]Plan1!$C336</f>
        <v>Corpus Christi</v>
      </c>
      <c r="AG284" s="22"/>
      <c r="AH284" s="22"/>
      <c r="AI284" s="22"/>
      <c r="AJ284" s="22"/>
      <c r="AK284" s="22"/>
      <c r="AM284" s="1"/>
      <c r="AN284" s="1"/>
      <c r="AO284" s="1"/>
      <c r="AP284" s="1"/>
      <c r="AQ284" s="1"/>
      <c r="AR284" s="28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8"/>
      <c r="BH284" s="1"/>
      <c r="BI284" s="1"/>
      <c r="BJ284" s="1"/>
      <c r="BK284" s="1"/>
      <c r="BL284" s="1"/>
      <c r="BM284" s="1"/>
      <c r="BN284" s="1"/>
      <c r="BO284" s="1"/>
      <c r="BP284" s="1"/>
      <c r="BQ284" s="6"/>
      <c r="BR284" s="1"/>
      <c r="BS284" s="1"/>
      <c r="BT284" s="1"/>
      <c r="BU284" s="1"/>
      <c r="BV284" s="1"/>
      <c r="BW284" s="1"/>
    </row>
    <row r="285" spans="1:75" x14ac:dyDescent="0.2">
      <c r="A285" s="137">
        <f t="shared" si="125"/>
        <v>42506</v>
      </c>
      <c r="B285" s="124">
        <f t="shared" si="114"/>
        <v>1089.132478</v>
      </c>
      <c r="C285" s="124">
        <f t="shared" si="126"/>
        <v>1000</v>
      </c>
      <c r="D285" s="138">
        <f t="shared" si="127"/>
        <v>4610.92</v>
      </c>
      <c r="E285" s="126">
        <f>IF(K285=1,VLOOKUP(A284,[1]Plan1!$DA$106:$DC$226,3),E284)</f>
        <v>4639.05</v>
      </c>
      <c r="F285" s="127">
        <f t="shared" si="128"/>
        <v>42476</v>
      </c>
      <c r="G285" s="128">
        <f t="shared" si="115"/>
        <v>6.1007347774413301E-3</v>
      </c>
      <c r="H285" s="127">
        <f t="shared" si="129"/>
        <v>42536</v>
      </c>
      <c r="I285" s="127">
        <f t="shared" si="116"/>
        <v>42506</v>
      </c>
      <c r="J285" s="130">
        <f t="shared" si="130"/>
        <v>20</v>
      </c>
      <c r="K285" s="130">
        <f t="shared" si="117"/>
        <v>20</v>
      </c>
      <c r="L285" s="131">
        <f t="shared" si="118"/>
        <v>1.00610073</v>
      </c>
      <c r="M285" s="132">
        <f t="shared" si="113"/>
        <v>1.0042995400000001</v>
      </c>
      <c r="N285" s="132">
        <f t="shared" si="110"/>
        <v>1.0631318513476939</v>
      </c>
      <c r="O285" s="131">
        <f t="shared" si="112"/>
        <v>1.06961773</v>
      </c>
      <c r="P285" s="124">
        <f t="shared" si="119"/>
        <v>1069.6177299999999</v>
      </c>
      <c r="Q285" s="133">
        <f t="shared" si="120"/>
        <v>0</v>
      </c>
      <c r="R285" s="134">
        <f t="shared" si="121"/>
        <v>0</v>
      </c>
      <c r="S285" s="124">
        <f t="shared" si="122"/>
        <v>0</v>
      </c>
      <c r="T285" s="134">
        <f t="shared" si="131"/>
        <v>7.4999999999999997E-2</v>
      </c>
      <c r="U285" s="133">
        <f t="shared" si="111"/>
        <v>63</v>
      </c>
      <c r="V285" s="133">
        <v>252</v>
      </c>
      <c r="W285" s="132">
        <f t="shared" si="123"/>
        <v>1.0182446009999999</v>
      </c>
      <c r="X285" s="124">
        <f t="shared" si="124"/>
        <v>19.514748000000001</v>
      </c>
      <c r="Y285" s="136" t="s">
        <v>64</v>
      </c>
      <c r="Z285" s="127">
        <f t="shared" si="132"/>
        <v>42597</v>
      </c>
      <c r="AA285" s="6"/>
      <c r="AB285" s="38"/>
      <c r="AC285" s="169">
        <f>[2]Plan1!$A337</f>
        <v>47003</v>
      </c>
      <c r="AD285" s="168" t="str">
        <f>[2]Plan1!$C337</f>
        <v>Independência do Brasil</v>
      </c>
      <c r="AG285" s="22"/>
      <c r="AH285" s="22"/>
      <c r="AI285" s="22"/>
      <c r="AJ285" s="22"/>
      <c r="AK285" s="22"/>
      <c r="AM285" s="1"/>
      <c r="AN285" s="1"/>
      <c r="AO285" s="1"/>
      <c r="AP285" s="1"/>
      <c r="AQ285" s="1"/>
      <c r="AR285" s="28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8"/>
      <c r="BH285" s="1"/>
      <c r="BI285" s="1"/>
      <c r="BJ285" s="1"/>
      <c r="BK285" s="1"/>
      <c r="BL285" s="1"/>
      <c r="BM285" s="1"/>
      <c r="BN285" s="1"/>
      <c r="BO285" s="1"/>
      <c r="BP285" s="1"/>
      <c r="BQ285" s="6"/>
      <c r="BR285" s="1"/>
      <c r="BS285" s="1"/>
      <c r="BT285" s="1"/>
      <c r="BU285" s="1"/>
      <c r="BV285" s="1"/>
      <c r="BW285" s="1"/>
    </row>
    <row r="286" spans="1:75" x14ac:dyDescent="0.2">
      <c r="A286" s="137">
        <f t="shared" si="125"/>
        <v>42507</v>
      </c>
      <c r="B286" s="124">
        <f t="shared" si="114"/>
        <v>1089.8481859999999</v>
      </c>
      <c r="C286" s="124">
        <f t="shared" si="126"/>
        <v>1000</v>
      </c>
      <c r="D286" s="138">
        <f t="shared" si="127"/>
        <v>4639.05</v>
      </c>
      <c r="E286" s="126">
        <f>IF(K286=1,VLOOKUP(A285,[1]Plan1!$DA$106:$DC$226,3),E285)</f>
        <v>4675.2299999999996</v>
      </c>
      <c r="F286" s="127">
        <f t="shared" si="128"/>
        <v>42507</v>
      </c>
      <c r="G286" s="128">
        <f t="shared" si="115"/>
        <v>7.7990105732852477E-3</v>
      </c>
      <c r="H286" s="127">
        <f t="shared" si="129"/>
        <v>42536</v>
      </c>
      <c r="I286" s="127">
        <f t="shared" si="116"/>
        <v>42536</v>
      </c>
      <c r="J286" s="130">
        <f t="shared" si="130"/>
        <v>21</v>
      </c>
      <c r="K286" s="130">
        <f t="shared" si="117"/>
        <v>1</v>
      </c>
      <c r="L286" s="131">
        <f t="shared" si="118"/>
        <v>1.00037</v>
      </c>
      <c r="M286" s="132">
        <f t="shared" si="113"/>
        <v>1.00610073</v>
      </c>
      <c r="N286" s="132">
        <f t="shared" si="110"/>
        <v>1.0696177317271665</v>
      </c>
      <c r="O286" s="131">
        <f t="shared" si="112"/>
        <v>1.07001349</v>
      </c>
      <c r="P286" s="124">
        <f t="shared" si="119"/>
        <v>1070.01349</v>
      </c>
      <c r="Q286" s="133">
        <f t="shared" si="120"/>
        <v>0</v>
      </c>
      <c r="R286" s="134">
        <f t="shared" si="121"/>
        <v>0</v>
      </c>
      <c r="S286" s="124">
        <f t="shared" si="122"/>
        <v>0</v>
      </c>
      <c r="T286" s="134">
        <f t="shared" si="131"/>
        <v>7.4999999999999997E-2</v>
      </c>
      <c r="U286" s="133">
        <f t="shared" si="111"/>
        <v>64</v>
      </c>
      <c r="V286" s="133">
        <v>252</v>
      </c>
      <c r="W286" s="132">
        <f t="shared" si="123"/>
        <v>1.018536866</v>
      </c>
      <c r="X286" s="124">
        <f t="shared" si="124"/>
        <v>19.834696000000001</v>
      </c>
      <c r="Y286" s="136" t="s">
        <v>64</v>
      </c>
      <c r="Z286" s="127">
        <f t="shared" si="132"/>
        <v>42597</v>
      </c>
      <c r="AA286" s="6"/>
      <c r="AB286" s="38"/>
      <c r="AC286" s="169">
        <f>[2]Plan1!$A338</f>
        <v>47038</v>
      </c>
      <c r="AD286" s="168" t="str">
        <f>[2]Plan1!$C338</f>
        <v>Nossa Sr.a Aparecida - Padroeira do Brasil</v>
      </c>
      <c r="AG286" s="22"/>
      <c r="AH286" s="22"/>
      <c r="AI286" s="22"/>
      <c r="AJ286" s="22"/>
      <c r="AK286" s="22"/>
      <c r="AM286" s="1"/>
      <c r="AN286" s="1"/>
      <c r="AO286" s="1"/>
      <c r="AP286" s="1"/>
      <c r="AQ286" s="1"/>
      <c r="AR286" s="28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8"/>
      <c r="BH286" s="1"/>
      <c r="BI286" s="1"/>
      <c r="BJ286" s="1"/>
      <c r="BK286" s="1"/>
      <c r="BL286" s="1"/>
      <c r="BM286" s="1"/>
      <c r="BN286" s="1"/>
      <c r="BO286" s="1"/>
      <c r="BP286" s="1"/>
      <c r="BQ286" s="6"/>
      <c r="BR286" s="1"/>
      <c r="BS286" s="1"/>
      <c r="BT286" s="1"/>
      <c r="BU286" s="1"/>
      <c r="BV286" s="1"/>
      <c r="BW286" s="1"/>
    </row>
    <row r="287" spans="1:75" x14ac:dyDescent="0.2">
      <c r="A287" s="137">
        <f t="shared" si="125"/>
        <v>42508</v>
      </c>
      <c r="B287" s="124">
        <f t="shared" si="114"/>
        <v>1090.5643669999999</v>
      </c>
      <c r="C287" s="124">
        <f t="shared" si="126"/>
        <v>1000</v>
      </c>
      <c r="D287" s="138">
        <f t="shared" si="127"/>
        <v>4639.05</v>
      </c>
      <c r="E287" s="126">
        <f>IF(K287=1,VLOOKUP(A286,[1]Plan1!$DA$106:$DC$226,3),E286)</f>
        <v>4675.2299999999996</v>
      </c>
      <c r="F287" s="127">
        <f t="shared" si="128"/>
        <v>42507</v>
      </c>
      <c r="G287" s="128">
        <f t="shared" si="115"/>
        <v>7.7990105732852477E-3</v>
      </c>
      <c r="H287" s="127">
        <f t="shared" si="129"/>
        <v>42536</v>
      </c>
      <c r="I287" s="127">
        <f t="shared" si="116"/>
        <v>42536</v>
      </c>
      <c r="J287" s="130">
        <f t="shared" si="130"/>
        <v>21</v>
      </c>
      <c r="K287" s="130">
        <f t="shared" si="117"/>
        <v>2</v>
      </c>
      <c r="L287" s="131">
        <f t="shared" si="118"/>
        <v>1.0007401499999999</v>
      </c>
      <c r="M287" s="132">
        <f t="shared" si="113"/>
        <v>1.00610073</v>
      </c>
      <c r="N287" s="132">
        <f t="shared" ref="N287:N350" si="133">IF(I287&gt;I286,N286*M287,N286)</f>
        <v>1.0696177317271665</v>
      </c>
      <c r="O287" s="131">
        <f t="shared" si="112"/>
        <v>1.0704094</v>
      </c>
      <c r="P287" s="124">
        <f t="shared" si="119"/>
        <v>1070.4094</v>
      </c>
      <c r="Q287" s="133">
        <f t="shared" si="120"/>
        <v>0</v>
      </c>
      <c r="R287" s="134">
        <f t="shared" si="121"/>
        <v>0</v>
      </c>
      <c r="S287" s="124">
        <f t="shared" si="122"/>
        <v>0</v>
      </c>
      <c r="T287" s="134">
        <f t="shared" si="131"/>
        <v>7.4999999999999997E-2</v>
      </c>
      <c r="U287" s="133">
        <f t="shared" si="111"/>
        <v>65</v>
      </c>
      <c r="V287" s="133">
        <v>252</v>
      </c>
      <c r="W287" s="132">
        <f t="shared" si="123"/>
        <v>1.0188292139999999</v>
      </c>
      <c r="X287" s="124">
        <f t="shared" si="124"/>
        <v>20.154966999999999</v>
      </c>
      <c r="Y287" s="136" t="s">
        <v>64</v>
      </c>
      <c r="Z287" s="127">
        <f t="shared" si="132"/>
        <v>42597</v>
      </c>
      <c r="AA287" s="6"/>
      <c r="AB287" s="38"/>
      <c r="AC287" s="169">
        <f>[2]Plan1!$A339</f>
        <v>47059</v>
      </c>
      <c r="AD287" s="168" t="str">
        <f>[2]Plan1!$C339</f>
        <v>Finados</v>
      </c>
      <c r="AG287" s="22"/>
      <c r="AH287" s="22"/>
      <c r="AI287" s="22"/>
      <c r="AJ287" s="22"/>
      <c r="AK287" s="22"/>
      <c r="AM287" s="1"/>
      <c r="AN287" s="1"/>
      <c r="AO287" s="1"/>
      <c r="AP287" s="1"/>
      <c r="AQ287" s="1"/>
      <c r="AR287" s="28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8"/>
      <c r="BH287" s="1"/>
      <c r="BI287" s="1"/>
      <c r="BJ287" s="1"/>
      <c r="BK287" s="1"/>
      <c r="BL287" s="1"/>
      <c r="BM287" s="1"/>
      <c r="BN287" s="1"/>
      <c r="BO287" s="1"/>
      <c r="BP287" s="1"/>
      <c r="BQ287" s="6"/>
      <c r="BR287" s="1"/>
      <c r="BS287" s="1"/>
      <c r="BT287" s="1"/>
      <c r="BU287" s="1"/>
      <c r="BV287" s="1"/>
      <c r="BW287" s="1"/>
    </row>
    <row r="288" spans="1:75" x14ac:dyDescent="0.2">
      <c r="A288" s="137">
        <f t="shared" si="125"/>
        <v>42509</v>
      </c>
      <c r="B288" s="124">
        <f t="shared" si="114"/>
        <v>1091.2810240000001</v>
      </c>
      <c r="C288" s="124">
        <f t="shared" si="126"/>
        <v>1000</v>
      </c>
      <c r="D288" s="138">
        <f t="shared" si="127"/>
        <v>4639.05</v>
      </c>
      <c r="E288" s="126">
        <f>IF(K288=1,VLOOKUP(A287,[1]Plan1!$DA$106:$DC$226,3),E287)</f>
        <v>4675.2299999999996</v>
      </c>
      <c r="F288" s="127">
        <f t="shared" si="128"/>
        <v>42507</v>
      </c>
      <c r="G288" s="128">
        <f t="shared" si="115"/>
        <v>7.7990105732852477E-3</v>
      </c>
      <c r="H288" s="127">
        <f t="shared" si="129"/>
        <v>42536</v>
      </c>
      <c r="I288" s="127">
        <f t="shared" si="116"/>
        <v>42536</v>
      </c>
      <c r="J288" s="130">
        <f t="shared" si="130"/>
        <v>21</v>
      </c>
      <c r="K288" s="130">
        <f t="shared" si="117"/>
        <v>3</v>
      </c>
      <c r="L288" s="131">
        <f t="shared" si="118"/>
        <v>1.00111043</v>
      </c>
      <c r="M288" s="132">
        <f t="shared" si="113"/>
        <v>1.00610073</v>
      </c>
      <c r="N288" s="132">
        <f t="shared" si="133"/>
        <v>1.0696177317271665</v>
      </c>
      <c r="O288" s="131">
        <f t="shared" si="112"/>
        <v>1.0708054600000001</v>
      </c>
      <c r="P288" s="124">
        <f t="shared" si="119"/>
        <v>1070.80546</v>
      </c>
      <c r="Q288" s="133">
        <f t="shared" si="120"/>
        <v>0</v>
      </c>
      <c r="R288" s="134">
        <f t="shared" si="121"/>
        <v>0</v>
      </c>
      <c r="S288" s="124">
        <f t="shared" si="122"/>
        <v>0</v>
      </c>
      <c r="T288" s="134">
        <f t="shared" si="131"/>
        <v>7.4999999999999997E-2</v>
      </c>
      <c r="U288" s="133">
        <f t="shared" si="111"/>
        <v>66</v>
      </c>
      <c r="V288" s="133">
        <v>252</v>
      </c>
      <c r="W288" s="132">
        <f t="shared" si="123"/>
        <v>1.019121647</v>
      </c>
      <c r="X288" s="124">
        <f t="shared" si="124"/>
        <v>20.475563999999999</v>
      </c>
      <c r="Y288" s="136" t="s">
        <v>64</v>
      </c>
      <c r="Z288" s="127">
        <f t="shared" si="132"/>
        <v>42597</v>
      </c>
      <c r="AA288" s="6"/>
      <c r="AB288" s="38"/>
      <c r="AC288" s="169">
        <f>[2]Plan1!$A340</f>
        <v>47072</v>
      </c>
      <c r="AD288" s="168" t="str">
        <f>[2]Plan1!$C340</f>
        <v>Proclamação da República</v>
      </c>
      <c r="AG288" s="22"/>
      <c r="AH288" s="22"/>
      <c r="AI288" s="22"/>
      <c r="AJ288" s="22"/>
      <c r="AK288" s="22"/>
      <c r="AM288" s="1"/>
      <c r="AN288" s="1"/>
      <c r="AO288" s="1"/>
      <c r="AP288" s="1"/>
      <c r="AQ288" s="1"/>
      <c r="AR288" s="28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8"/>
      <c r="BH288" s="1"/>
      <c r="BI288" s="1"/>
      <c r="BJ288" s="1"/>
      <c r="BK288" s="1"/>
      <c r="BL288" s="1"/>
      <c r="BM288" s="1"/>
      <c r="BN288" s="1"/>
      <c r="BO288" s="1"/>
      <c r="BP288" s="1"/>
      <c r="BQ288" s="6"/>
      <c r="BR288" s="1"/>
      <c r="BS288" s="1"/>
      <c r="BT288" s="1"/>
      <c r="BU288" s="1"/>
      <c r="BV288" s="1"/>
      <c r="BW288" s="1"/>
    </row>
    <row r="289" spans="1:75" x14ac:dyDescent="0.2">
      <c r="A289" s="137">
        <f t="shared" si="125"/>
        <v>42510</v>
      </c>
      <c r="B289" s="124">
        <f t="shared" si="114"/>
        <v>1091.998153</v>
      </c>
      <c r="C289" s="124">
        <f t="shared" si="126"/>
        <v>1000</v>
      </c>
      <c r="D289" s="138">
        <f t="shared" si="127"/>
        <v>4639.05</v>
      </c>
      <c r="E289" s="126">
        <f>IF(K289=1,VLOOKUP(A288,[1]Plan1!$DA$106:$DC$226,3),E288)</f>
        <v>4675.2299999999996</v>
      </c>
      <c r="F289" s="127">
        <f t="shared" si="128"/>
        <v>42507</v>
      </c>
      <c r="G289" s="128">
        <f t="shared" si="115"/>
        <v>7.7990105732852477E-3</v>
      </c>
      <c r="H289" s="127">
        <f t="shared" si="129"/>
        <v>42536</v>
      </c>
      <c r="I289" s="127">
        <f t="shared" si="116"/>
        <v>42536</v>
      </c>
      <c r="J289" s="130">
        <f t="shared" si="130"/>
        <v>21</v>
      </c>
      <c r="K289" s="130">
        <f t="shared" si="117"/>
        <v>4</v>
      </c>
      <c r="L289" s="131">
        <f t="shared" si="118"/>
        <v>1.0014808500000001</v>
      </c>
      <c r="M289" s="132">
        <f t="shared" si="113"/>
        <v>1.00610073</v>
      </c>
      <c r="N289" s="132">
        <f t="shared" si="133"/>
        <v>1.0696177317271665</v>
      </c>
      <c r="O289" s="131">
        <f t="shared" si="112"/>
        <v>1.07120167</v>
      </c>
      <c r="P289" s="124">
        <f t="shared" si="119"/>
        <v>1071.2016699999999</v>
      </c>
      <c r="Q289" s="133">
        <f t="shared" si="120"/>
        <v>0</v>
      </c>
      <c r="R289" s="134">
        <f t="shared" si="121"/>
        <v>0</v>
      </c>
      <c r="S289" s="124">
        <f t="shared" si="122"/>
        <v>0</v>
      </c>
      <c r="T289" s="134">
        <f t="shared" si="131"/>
        <v>7.4999999999999997E-2</v>
      </c>
      <c r="U289" s="133">
        <f t="shared" si="111"/>
        <v>67</v>
      </c>
      <c r="V289" s="133">
        <v>252</v>
      </c>
      <c r="W289" s="132">
        <f t="shared" si="123"/>
        <v>1.019414163</v>
      </c>
      <c r="X289" s="124">
        <f t="shared" si="124"/>
        <v>20.796482999999998</v>
      </c>
      <c r="Y289" s="136" t="s">
        <v>64</v>
      </c>
      <c r="Z289" s="127">
        <f t="shared" si="132"/>
        <v>42597</v>
      </c>
      <c r="AA289" s="6"/>
      <c r="AB289" s="38"/>
      <c r="AC289" s="169">
        <f>[2]Plan1!$A341</f>
        <v>47077</v>
      </c>
      <c r="AD289" s="168" t="str">
        <f>[2]Plan1!$C341</f>
        <v>Dia Nacional de Zumbi e da Consciência Negra</v>
      </c>
      <c r="AG289" s="22"/>
      <c r="AH289" s="22"/>
      <c r="AI289" s="22"/>
      <c r="AJ289" s="22"/>
      <c r="AK289" s="22"/>
      <c r="AM289" s="1"/>
      <c r="AN289" s="1"/>
      <c r="AO289" s="1"/>
      <c r="AP289" s="1"/>
      <c r="AQ289" s="1"/>
      <c r="AR289" s="28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8"/>
      <c r="BH289" s="1"/>
      <c r="BI289" s="1"/>
      <c r="BJ289" s="1"/>
      <c r="BK289" s="1"/>
      <c r="BL289" s="1"/>
      <c r="BM289" s="1"/>
      <c r="BN289" s="1"/>
      <c r="BO289" s="1"/>
      <c r="BP289" s="1"/>
      <c r="BQ289" s="6"/>
      <c r="BR289" s="1"/>
      <c r="BS289" s="1"/>
      <c r="BT289" s="1"/>
      <c r="BU289" s="1"/>
      <c r="BV289" s="1"/>
      <c r="BW289" s="1"/>
    </row>
    <row r="290" spans="1:75" x14ac:dyDescent="0.2">
      <c r="A290" s="137">
        <f t="shared" si="125"/>
        <v>42511</v>
      </c>
      <c r="B290" s="124">
        <f t="shared" si="114"/>
        <v>1092.7157580000001</v>
      </c>
      <c r="C290" s="124">
        <f t="shared" si="126"/>
        <v>1000</v>
      </c>
      <c r="D290" s="138">
        <f t="shared" si="127"/>
        <v>4639.05</v>
      </c>
      <c r="E290" s="126">
        <f>IF(K290=1,VLOOKUP(A289,[1]Plan1!$DA$106:$DC$226,3),E289)</f>
        <v>4675.2299999999996</v>
      </c>
      <c r="F290" s="127">
        <f t="shared" si="128"/>
        <v>42507</v>
      </c>
      <c r="G290" s="128">
        <f t="shared" si="115"/>
        <v>7.7990105732852477E-3</v>
      </c>
      <c r="H290" s="127">
        <f t="shared" si="129"/>
        <v>42536</v>
      </c>
      <c r="I290" s="127">
        <f t="shared" si="116"/>
        <v>42536</v>
      </c>
      <c r="J290" s="130">
        <f t="shared" si="130"/>
        <v>21</v>
      </c>
      <c r="K290" s="130">
        <f t="shared" si="117"/>
        <v>5</v>
      </c>
      <c r="L290" s="131">
        <f t="shared" si="118"/>
        <v>1.00185141</v>
      </c>
      <c r="M290" s="132">
        <f t="shared" si="113"/>
        <v>1.00610073</v>
      </c>
      <c r="N290" s="132">
        <f t="shared" si="133"/>
        <v>1.0696177317271665</v>
      </c>
      <c r="O290" s="131">
        <f t="shared" si="112"/>
        <v>1.0715980300000001</v>
      </c>
      <c r="P290" s="124">
        <f t="shared" si="119"/>
        <v>1071.5980300000001</v>
      </c>
      <c r="Q290" s="133">
        <f t="shared" si="120"/>
        <v>0</v>
      </c>
      <c r="R290" s="134">
        <f t="shared" si="121"/>
        <v>0</v>
      </c>
      <c r="S290" s="124">
        <f t="shared" si="122"/>
        <v>0</v>
      </c>
      <c r="T290" s="134">
        <f t="shared" si="131"/>
        <v>7.4999999999999997E-2</v>
      </c>
      <c r="U290" s="133">
        <f t="shared" si="111"/>
        <v>68</v>
      </c>
      <c r="V290" s="133">
        <v>252</v>
      </c>
      <c r="W290" s="132">
        <f t="shared" si="123"/>
        <v>1.0197067630000001</v>
      </c>
      <c r="X290" s="124">
        <f t="shared" si="124"/>
        <v>21.117728</v>
      </c>
      <c r="Y290" s="136" t="s">
        <v>64</v>
      </c>
      <c r="Z290" s="127">
        <f t="shared" si="132"/>
        <v>42597</v>
      </c>
      <c r="AA290" s="6"/>
      <c r="AB290" s="38"/>
      <c r="AC290" s="169">
        <f>[2]Plan1!$A342</f>
        <v>47112</v>
      </c>
      <c r="AD290" s="168" t="str">
        <f>[2]Plan1!$C342</f>
        <v>Natal</v>
      </c>
      <c r="AG290" s="22"/>
      <c r="AH290" s="22"/>
      <c r="AI290" s="22"/>
      <c r="AJ290" s="22"/>
      <c r="AK290" s="22"/>
      <c r="AM290" s="1"/>
      <c r="AN290" s="1"/>
      <c r="AO290" s="1"/>
      <c r="AP290" s="1"/>
      <c r="AQ290" s="1"/>
      <c r="AR290" s="28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8"/>
      <c r="BH290" s="1"/>
      <c r="BI290" s="1"/>
      <c r="BJ290" s="1"/>
      <c r="BK290" s="1"/>
      <c r="BL290" s="1"/>
      <c r="BM290" s="1"/>
      <c r="BN290" s="1"/>
      <c r="BO290" s="1"/>
      <c r="BP290" s="1"/>
      <c r="BQ290" s="6"/>
      <c r="BR290" s="1"/>
      <c r="BS290" s="1"/>
      <c r="BT290" s="1"/>
      <c r="BU290" s="1"/>
      <c r="BV290" s="1"/>
      <c r="BW290" s="1"/>
    </row>
    <row r="291" spans="1:75" x14ac:dyDescent="0.2">
      <c r="A291" s="137">
        <f t="shared" si="125"/>
        <v>42512</v>
      </c>
      <c r="B291" s="124">
        <f t="shared" si="114"/>
        <v>1092.7157580000001</v>
      </c>
      <c r="C291" s="124">
        <f t="shared" si="126"/>
        <v>1000</v>
      </c>
      <c r="D291" s="138">
        <f t="shared" si="127"/>
        <v>4639.05</v>
      </c>
      <c r="E291" s="126">
        <f>IF(K291=1,VLOOKUP(A290,[1]Plan1!$DA$106:$DC$226,3),E290)</f>
        <v>4675.2299999999996</v>
      </c>
      <c r="F291" s="127">
        <f t="shared" si="128"/>
        <v>42507</v>
      </c>
      <c r="G291" s="128">
        <f t="shared" si="115"/>
        <v>7.7990105732852477E-3</v>
      </c>
      <c r="H291" s="127">
        <f t="shared" si="129"/>
        <v>42536</v>
      </c>
      <c r="I291" s="127">
        <f t="shared" si="116"/>
        <v>42536</v>
      </c>
      <c r="J291" s="130">
        <f t="shared" si="130"/>
        <v>21</v>
      </c>
      <c r="K291" s="130">
        <f t="shared" si="117"/>
        <v>5</v>
      </c>
      <c r="L291" s="131">
        <f t="shared" si="118"/>
        <v>1.00185141</v>
      </c>
      <c r="M291" s="132">
        <f t="shared" si="113"/>
        <v>1.00610073</v>
      </c>
      <c r="N291" s="132">
        <f t="shared" si="133"/>
        <v>1.0696177317271665</v>
      </c>
      <c r="O291" s="131">
        <f t="shared" si="112"/>
        <v>1.0715980300000001</v>
      </c>
      <c r="P291" s="124">
        <f t="shared" si="119"/>
        <v>1071.5980300000001</v>
      </c>
      <c r="Q291" s="133">
        <f t="shared" si="120"/>
        <v>0</v>
      </c>
      <c r="R291" s="134">
        <f t="shared" si="121"/>
        <v>0</v>
      </c>
      <c r="S291" s="124">
        <f t="shared" si="122"/>
        <v>0</v>
      </c>
      <c r="T291" s="134">
        <f t="shared" si="131"/>
        <v>7.4999999999999997E-2</v>
      </c>
      <c r="U291" s="133">
        <f t="shared" si="111"/>
        <v>68</v>
      </c>
      <c r="V291" s="133">
        <v>252</v>
      </c>
      <c r="W291" s="132">
        <f t="shared" si="123"/>
        <v>1.0197067630000001</v>
      </c>
      <c r="X291" s="124">
        <f t="shared" si="124"/>
        <v>21.117728</v>
      </c>
      <c r="Y291" s="136" t="s">
        <v>64</v>
      </c>
      <c r="Z291" s="127">
        <f t="shared" si="132"/>
        <v>42597</v>
      </c>
      <c r="AA291" s="6"/>
      <c r="AB291" s="38"/>
      <c r="AC291" s="169">
        <f>[2]Plan1!$A343</f>
        <v>47119</v>
      </c>
      <c r="AD291" s="168" t="str">
        <f>[2]Plan1!$C343</f>
        <v>Confraternização Universal</v>
      </c>
      <c r="AG291" s="22"/>
      <c r="AH291" s="22"/>
      <c r="AI291" s="22"/>
      <c r="AJ291" s="22"/>
      <c r="AK291" s="22"/>
      <c r="AM291" s="1"/>
      <c r="AN291" s="1"/>
      <c r="AO291" s="1"/>
      <c r="AP291" s="1"/>
      <c r="AQ291" s="1"/>
      <c r="AR291" s="28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8"/>
      <c r="BH291" s="1"/>
      <c r="BI291" s="1"/>
      <c r="BJ291" s="1"/>
      <c r="BK291" s="1"/>
      <c r="BL291" s="1"/>
      <c r="BM291" s="1"/>
      <c r="BN291" s="1"/>
      <c r="BO291" s="1"/>
      <c r="BP291" s="1"/>
      <c r="BQ291" s="6"/>
      <c r="BR291" s="1"/>
      <c r="BS291" s="1"/>
      <c r="BT291" s="1"/>
      <c r="BU291" s="1"/>
      <c r="BV291" s="1"/>
      <c r="BW291" s="1"/>
    </row>
    <row r="292" spans="1:75" x14ac:dyDescent="0.2">
      <c r="A292" s="137">
        <f t="shared" si="125"/>
        <v>42513</v>
      </c>
      <c r="B292" s="124">
        <f t="shared" si="114"/>
        <v>1092.7157580000001</v>
      </c>
      <c r="C292" s="124">
        <f t="shared" si="126"/>
        <v>1000</v>
      </c>
      <c r="D292" s="138">
        <f t="shared" si="127"/>
        <v>4639.05</v>
      </c>
      <c r="E292" s="126">
        <f>IF(K292=1,VLOOKUP(A291,[1]Plan1!$DA$106:$DC$226,3),E291)</f>
        <v>4675.2299999999996</v>
      </c>
      <c r="F292" s="127">
        <f t="shared" si="128"/>
        <v>42507</v>
      </c>
      <c r="G292" s="128">
        <f t="shared" si="115"/>
        <v>7.7990105732852477E-3</v>
      </c>
      <c r="H292" s="127">
        <f t="shared" si="129"/>
        <v>42536</v>
      </c>
      <c r="I292" s="127">
        <f t="shared" si="116"/>
        <v>42536</v>
      </c>
      <c r="J292" s="130">
        <f t="shared" si="130"/>
        <v>21</v>
      </c>
      <c r="K292" s="130">
        <f t="shared" si="117"/>
        <v>5</v>
      </c>
      <c r="L292" s="131">
        <f t="shared" si="118"/>
        <v>1.00185141</v>
      </c>
      <c r="M292" s="132">
        <f t="shared" si="113"/>
        <v>1.00610073</v>
      </c>
      <c r="N292" s="132">
        <f t="shared" si="133"/>
        <v>1.0696177317271665</v>
      </c>
      <c r="O292" s="131">
        <f t="shared" si="112"/>
        <v>1.0715980300000001</v>
      </c>
      <c r="P292" s="124">
        <f t="shared" si="119"/>
        <v>1071.5980300000001</v>
      </c>
      <c r="Q292" s="133">
        <f t="shared" si="120"/>
        <v>0</v>
      </c>
      <c r="R292" s="134">
        <f t="shared" si="121"/>
        <v>0</v>
      </c>
      <c r="S292" s="124">
        <f t="shared" si="122"/>
        <v>0</v>
      </c>
      <c r="T292" s="134">
        <f t="shared" si="131"/>
        <v>7.4999999999999997E-2</v>
      </c>
      <c r="U292" s="133">
        <f t="shared" si="111"/>
        <v>68</v>
      </c>
      <c r="V292" s="133">
        <v>252</v>
      </c>
      <c r="W292" s="132">
        <f t="shared" si="123"/>
        <v>1.0197067630000001</v>
      </c>
      <c r="X292" s="124">
        <f t="shared" si="124"/>
        <v>21.117728</v>
      </c>
      <c r="Y292" s="136" t="s">
        <v>64</v>
      </c>
      <c r="Z292" s="127">
        <f t="shared" si="132"/>
        <v>42597</v>
      </c>
      <c r="AA292" s="6"/>
      <c r="AB292" s="38"/>
      <c r="AC292" s="169">
        <f>[2]Plan1!$A344</f>
        <v>47161</v>
      </c>
      <c r="AD292" s="168" t="str">
        <f>[2]Plan1!$C344</f>
        <v>Carnaval</v>
      </c>
      <c r="AG292" s="22"/>
      <c r="AH292" s="22"/>
      <c r="AI292" s="22"/>
      <c r="AJ292" s="22"/>
      <c r="AK292" s="22"/>
      <c r="AM292" s="1"/>
      <c r="AN292" s="1"/>
      <c r="AO292" s="1"/>
      <c r="AP292" s="1"/>
      <c r="AQ292" s="1"/>
      <c r="AR292" s="28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8"/>
      <c r="BH292" s="1"/>
      <c r="BI292" s="1"/>
      <c r="BJ292" s="1"/>
      <c r="BK292" s="1"/>
      <c r="BL292" s="1"/>
      <c r="BM292" s="1"/>
      <c r="BN292" s="1"/>
      <c r="BO292" s="1"/>
      <c r="BP292" s="1"/>
      <c r="BQ292" s="6"/>
      <c r="BR292" s="1"/>
      <c r="BS292" s="1"/>
      <c r="BT292" s="1"/>
      <c r="BU292" s="1"/>
      <c r="BV292" s="1"/>
      <c r="BW292" s="1"/>
    </row>
    <row r="293" spans="1:75" x14ac:dyDescent="0.2">
      <c r="A293" s="137">
        <f t="shared" si="125"/>
        <v>42514</v>
      </c>
      <c r="B293" s="124">
        <f t="shared" si="114"/>
        <v>1093.433818</v>
      </c>
      <c r="C293" s="124">
        <f t="shared" si="126"/>
        <v>1000</v>
      </c>
      <c r="D293" s="138">
        <f t="shared" si="127"/>
        <v>4639.05</v>
      </c>
      <c r="E293" s="126">
        <f>IF(K293=1,VLOOKUP(A292,[1]Plan1!$DA$106:$DC$226,3),E292)</f>
        <v>4675.2299999999996</v>
      </c>
      <c r="F293" s="127">
        <f t="shared" si="128"/>
        <v>42507</v>
      </c>
      <c r="G293" s="128">
        <f t="shared" si="115"/>
        <v>7.7990105732852477E-3</v>
      </c>
      <c r="H293" s="127">
        <f t="shared" si="129"/>
        <v>42536</v>
      </c>
      <c r="I293" s="127">
        <f t="shared" si="116"/>
        <v>42536</v>
      </c>
      <c r="J293" s="130">
        <f t="shared" si="130"/>
        <v>21</v>
      </c>
      <c r="K293" s="130">
        <f t="shared" si="117"/>
        <v>6</v>
      </c>
      <c r="L293" s="131">
        <f t="shared" si="118"/>
        <v>1.0022221</v>
      </c>
      <c r="M293" s="132">
        <f t="shared" si="113"/>
        <v>1.00610073</v>
      </c>
      <c r="N293" s="132">
        <f t="shared" si="133"/>
        <v>1.0696177317271665</v>
      </c>
      <c r="O293" s="131">
        <f t="shared" si="112"/>
        <v>1.0719945200000001</v>
      </c>
      <c r="P293" s="124">
        <f t="shared" si="119"/>
        <v>1071.99452</v>
      </c>
      <c r="Q293" s="133">
        <f t="shared" si="120"/>
        <v>0</v>
      </c>
      <c r="R293" s="134">
        <f t="shared" si="121"/>
        <v>0</v>
      </c>
      <c r="S293" s="124">
        <f t="shared" si="122"/>
        <v>0</v>
      </c>
      <c r="T293" s="134">
        <f t="shared" si="131"/>
        <v>7.4999999999999997E-2</v>
      </c>
      <c r="U293" s="133">
        <f t="shared" ref="U293:U329" si="134">IF(Q292&gt;0,1,IF(K293=K292,U292,U292+1))</f>
        <v>69</v>
      </c>
      <c r="V293" s="133">
        <v>252</v>
      </c>
      <c r="W293" s="132">
        <f t="shared" si="123"/>
        <v>1.0199994480000001</v>
      </c>
      <c r="X293" s="124">
        <f t="shared" si="124"/>
        <v>21.439298000000001</v>
      </c>
      <c r="Y293" s="136" t="s">
        <v>64</v>
      </c>
      <c r="Z293" s="127">
        <f t="shared" si="132"/>
        <v>42597</v>
      </c>
      <c r="AA293" s="6"/>
      <c r="AB293" s="38"/>
      <c r="AC293" s="169">
        <f>[2]Plan1!$A345</f>
        <v>47162</v>
      </c>
      <c r="AD293" s="168" t="str">
        <f>[2]Plan1!$C345</f>
        <v>Carnaval</v>
      </c>
      <c r="AG293" s="22"/>
      <c r="AH293" s="22"/>
      <c r="AI293" s="22"/>
      <c r="AJ293" s="22"/>
      <c r="AK293" s="22"/>
      <c r="AM293" s="1"/>
      <c r="AN293" s="1"/>
      <c r="AO293" s="1"/>
      <c r="AP293" s="1"/>
      <c r="AQ293" s="1"/>
      <c r="AR293" s="28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8"/>
      <c r="BH293" s="1"/>
      <c r="BI293" s="1"/>
      <c r="BJ293" s="1"/>
      <c r="BK293" s="1"/>
      <c r="BL293" s="1"/>
      <c r="BM293" s="1"/>
      <c r="BN293" s="1"/>
      <c r="BO293" s="1"/>
      <c r="BP293" s="1"/>
      <c r="BQ293" s="6"/>
      <c r="BR293" s="1"/>
      <c r="BS293" s="1"/>
      <c r="BT293" s="1"/>
      <c r="BU293" s="1"/>
      <c r="BV293" s="1"/>
      <c r="BW293" s="1"/>
    </row>
    <row r="294" spans="1:75" x14ac:dyDescent="0.2">
      <c r="A294" s="137">
        <f t="shared" si="125"/>
        <v>42515</v>
      </c>
      <c r="B294" s="124">
        <f t="shared" si="114"/>
        <v>1094.1523730000001</v>
      </c>
      <c r="C294" s="124">
        <f t="shared" si="126"/>
        <v>1000</v>
      </c>
      <c r="D294" s="138">
        <f t="shared" si="127"/>
        <v>4639.05</v>
      </c>
      <c r="E294" s="126">
        <f>IF(K294=1,VLOOKUP(A293,[1]Plan1!$DA$106:$DC$226,3),E293)</f>
        <v>4675.2299999999996</v>
      </c>
      <c r="F294" s="127">
        <f t="shared" si="128"/>
        <v>42507</v>
      </c>
      <c r="G294" s="128">
        <f t="shared" si="115"/>
        <v>7.7990105732852477E-3</v>
      </c>
      <c r="H294" s="127">
        <f t="shared" si="129"/>
        <v>42536</v>
      </c>
      <c r="I294" s="127">
        <f t="shared" si="116"/>
        <v>42536</v>
      </c>
      <c r="J294" s="130">
        <f t="shared" si="130"/>
        <v>21</v>
      </c>
      <c r="K294" s="130">
        <f t="shared" si="117"/>
        <v>7</v>
      </c>
      <c r="L294" s="131">
        <f t="shared" si="118"/>
        <v>1.00259294</v>
      </c>
      <c r="M294" s="132">
        <f t="shared" si="113"/>
        <v>1.00610073</v>
      </c>
      <c r="N294" s="132">
        <f t="shared" si="133"/>
        <v>1.0696177317271665</v>
      </c>
      <c r="O294" s="131">
        <f t="shared" si="112"/>
        <v>1.0723911800000001</v>
      </c>
      <c r="P294" s="124">
        <f t="shared" si="119"/>
        <v>1072.3911800000001</v>
      </c>
      <c r="Q294" s="133">
        <f t="shared" si="120"/>
        <v>0</v>
      </c>
      <c r="R294" s="134">
        <f t="shared" si="121"/>
        <v>0</v>
      </c>
      <c r="S294" s="124">
        <f t="shared" si="122"/>
        <v>0</v>
      </c>
      <c r="T294" s="134">
        <f t="shared" si="131"/>
        <v>7.4999999999999997E-2</v>
      </c>
      <c r="U294" s="133">
        <f t="shared" si="134"/>
        <v>70</v>
      </c>
      <c r="V294" s="133">
        <v>252</v>
      </c>
      <c r="W294" s="132">
        <f t="shared" si="123"/>
        <v>1.0202922160000001</v>
      </c>
      <c r="X294" s="124">
        <f t="shared" si="124"/>
        <v>21.761192999999999</v>
      </c>
      <c r="Y294" s="136" t="s">
        <v>64</v>
      </c>
      <c r="Z294" s="127">
        <f t="shared" si="132"/>
        <v>42597</v>
      </c>
      <c r="AA294" s="6"/>
      <c r="AB294" s="38"/>
      <c r="AC294" s="169">
        <f>[2]Plan1!$A346</f>
        <v>47207</v>
      </c>
      <c r="AD294" s="168" t="str">
        <f>[2]Plan1!$C346</f>
        <v>Paixão de Cristo</v>
      </c>
      <c r="AG294" s="22"/>
      <c r="AH294" s="22"/>
      <c r="AI294" s="22"/>
      <c r="AJ294" s="22"/>
      <c r="AK294" s="22"/>
      <c r="AM294" s="1"/>
      <c r="AN294" s="1"/>
      <c r="AO294" s="1"/>
      <c r="AP294" s="1"/>
      <c r="AQ294" s="1"/>
      <c r="AR294" s="28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8"/>
      <c r="BH294" s="1"/>
      <c r="BI294" s="1"/>
      <c r="BJ294" s="1"/>
      <c r="BK294" s="1"/>
      <c r="BL294" s="1"/>
      <c r="BM294" s="1"/>
      <c r="BN294" s="1"/>
      <c r="BO294" s="1"/>
      <c r="BP294" s="1"/>
      <c r="BQ294" s="6"/>
      <c r="BR294" s="1"/>
      <c r="BS294" s="1"/>
      <c r="BT294" s="1"/>
      <c r="BU294" s="1"/>
      <c r="BV294" s="1"/>
      <c r="BW294" s="1"/>
    </row>
    <row r="295" spans="1:75" x14ac:dyDescent="0.2">
      <c r="A295" s="137">
        <f t="shared" si="125"/>
        <v>42516</v>
      </c>
      <c r="B295" s="124">
        <f t="shared" si="114"/>
        <v>1094.8713830000002</v>
      </c>
      <c r="C295" s="124">
        <f t="shared" si="126"/>
        <v>1000</v>
      </c>
      <c r="D295" s="138">
        <f t="shared" si="127"/>
        <v>4639.05</v>
      </c>
      <c r="E295" s="126">
        <f>IF(K295=1,VLOOKUP(A294,[1]Plan1!$DA$106:$DC$226,3),E294)</f>
        <v>4675.2299999999996</v>
      </c>
      <c r="F295" s="127">
        <f t="shared" si="128"/>
        <v>42507</v>
      </c>
      <c r="G295" s="128">
        <f t="shared" si="115"/>
        <v>7.7990105732852477E-3</v>
      </c>
      <c r="H295" s="127">
        <f t="shared" si="129"/>
        <v>42536</v>
      </c>
      <c r="I295" s="127">
        <f t="shared" si="116"/>
        <v>42536</v>
      </c>
      <c r="J295" s="130">
        <f t="shared" si="130"/>
        <v>21</v>
      </c>
      <c r="K295" s="130">
        <f t="shared" si="117"/>
        <v>8</v>
      </c>
      <c r="L295" s="131">
        <f t="shared" si="118"/>
        <v>1.0029638999999999</v>
      </c>
      <c r="M295" s="132">
        <f t="shared" si="113"/>
        <v>1.00610073</v>
      </c>
      <c r="N295" s="132">
        <f t="shared" si="133"/>
        <v>1.0696177317271665</v>
      </c>
      <c r="O295" s="131">
        <f t="shared" si="112"/>
        <v>1.07278797</v>
      </c>
      <c r="P295" s="124">
        <f t="shared" si="119"/>
        <v>1072.7879700000001</v>
      </c>
      <c r="Q295" s="133">
        <f t="shared" si="120"/>
        <v>0</v>
      </c>
      <c r="R295" s="134">
        <f t="shared" si="121"/>
        <v>0</v>
      </c>
      <c r="S295" s="124">
        <f t="shared" si="122"/>
        <v>0</v>
      </c>
      <c r="T295" s="134">
        <f t="shared" si="131"/>
        <v>7.4999999999999997E-2</v>
      </c>
      <c r="U295" s="133">
        <f t="shared" si="134"/>
        <v>71</v>
      </c>
      <c r="V295" s="133">
        <v>252</v>
      </c>
      <c r="W295" s="132">
        <f t="shared" si="123"/>
        <v>1.0205850679999999</v>
      </c>
      <c r="X295" s="124">
        <f t="shared" si="124"/>
        <v>22.083413</v>
      </c>
      <c r="Y295" s="136" t="s">
        <v>64</v>
      </c>
      <c r="Z295" s="127">
        <f t="shared" si="132"/>
        <v>42597</v>
      </c>
      <c r="AA295" s="6"/>
      <c r="AB295" s="38"/>
      <c r="AC295" s="169">
        <f>[2]Plan1!$A347</f>
        <v>47229</v>
      </c>
      <c r="AD295" s="168" t="str">
        <f>[2]Plan1!$C347</f>
        <v>Tiradentes</v>
      </c>
      <c r="AG295" s="22"/>
      <c r="AH295" s="22"/>
      <c r="AI295" s="22"/>
      <c r="AJ295" s="22"/>
      <c r="AK295" s="22"/>
      <c r="AM295" s="1"/>
      <c r="AN295" s="1"/>
      <c r="AO295" s="1"/>
      <c r="AP295" s="1"/>
      <c r="AQ295" s="1"/>
      <c r="AR295" s="28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8"/>
      <c r="BH295" s="1"/>
      <c r="BI295" s="1"/>
      <c r="BJ295" s="1"/>
      <c r="BK295" s="1"/>
      <c r="BL295" s="1"/>
      <c r="BM295" s="1"/>
      <c r="BN295" s="1"/>
      <c r="BO295" s="1"/>
      <c r="BP295" s="1"/>
      <c r="BQ295" s="6"/>
      <c r="BR295" s="1"/>
      <c r="BS295" s="1"/>
      <c r="BT295" s="1"/>
      <c r="BU295" s="1"/>
      <c r="BV295" s="1"/>
      <c r="BW295" s="1"/>
    </row>
    <row r="296" spans="1:75" x14ac:dyDescent="0.2">
      <c r="A296" s="137">
        <f t="shared" si="125"/>
        <v>42517</v>
      </c>
      <c r="B296" s="124">
        <f t="shared" si="114"/>
        <v>1094.8713830000002</v>
      </c>
      <c r="C296" s="124">
        <f t="shared" si="126"/>
        <v>1000</v>
      </c>
      <c r="D296" s="138">
        <f t="shared" si="127"/>
        <v>4639.05</v>
      </c>
      <c r="E296" s="126">
        <f>IF(K296=1,VLOOKUP(A295,[1]Plan1!$DA$106:$DC$226,3),E295)</f>
        <v>4675.2299999999996</v>
      </c>
      <c r="F296" s="127">
        <f t="shared" si="128"/>
        <v>42507</v>
      </c>
      <c r="G296" s="128">
        <f t="shared" si="115"/>
        <v>7.7990105732852477E-3</v>
      </c>
      <c r="H296" s="127">
        <f t="shared" si="129"/>
        <v>42536</v>
      </c>
      <c r="I296" s="127">
        <f t="shared" si="116"/>
        <v>42536</v>
      </c>
      <c r="J296" s="130">
        <f t="shared" si="130"/>
        <v>21</v>
      </c>
      <c r="K296" s="130">
        <f t="shared" si="117"/>
        <v>8</v>
      </c>
      <c r="L296" s="131">
        <f t="shared" si="118"/>
        <v>1.0029638999999999</v>
      </c>
      <c r="M296" s="132">
        <f t="shared" si="113"/>
        <v>1.00610073</v>
      </c>
      <c r="N296" s="132">
        <f t="shared" si="133"/>
        <v>1.0696177317271665</v>
      </c>
      <c r="O296" s="131">
        <f t="shared" si="112"/>
        <v>1.07278797</v>
      </c>
      <c r="P296" s="124">
        <f t="shared" si="119"/>
        <v>1072.7879700000001</v>
      </c>
      <c r="Q296" s="133">
        <f t="shared" si="120"/>
        <v>0</v>
      </c>
      <c r="R296" s="134">
        <f t="shared" si="121"/>
        <v>0</v>
      </c>
      <c r="S296" s="124">
        <f t="shared" si="122"/>
        <v>0</v>
      </c>
      <c r="T296" s="134">
        <f t="shared" si="131"/>
        <v>7.4999999999999997E-2</v>
      </c>
      <c r="U296" s="133">
        <f t="shared" si="134"/>
        <v>71</v>
      </c>
      <c r="V296" s="133">
        <v>252</v>
      </c>
      <c r="W296" s="132">
        <f t="shared" si="123"/>
        <v>1.0205850679999999</v>
      </c>
      <c r="X296" s="124">
        <f t="shared" si="124"/>
        <v>22.083413</v>
      </c>
      <c r="Y296" s="136" t="s">
        <v>64</v>
      </c>
      <c r="Z296" s="127">
        <f t="shared" si="132"/>
        <v>42597</v>
      </c>
      <c r="AA296" s="6"/>
      <c r="AB296" s="38"/>
      <c r="AC296" s="169">
        <f>[2]Plan1!$A348</f>
        <v>47239</v>
      </c>
      <c r="AD296" s="168" t="str">
        <f>[2]Plan1!$C348</f>
        <v>Dia do Trabalho</v>
      </c>
      <c r="AG296" s="22"/>
      <c r="AH296" s="22"/>
      <c r="AI296" s="22"/>
      <c r="AJ296" s="22"/>
      <c r="AK296" s="22"/>
      <c r="AM296" s="1"/>
      <c r="AN296" s="1"/>
      <c r="AO296" s="1"/>
      <c r="AP296" s="1"/>
      <c r="AQ296" s="1"/>
      <c r="AR296" s="28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8"/>
      <c r="BH296" s="1"/>
      <c r="BI296" s="1"/>
      <c r="BJ296" s="1"/>
      <c r="BK296" s="1"/>
      <c r="BL296" s="1"/>
      <c r="BM296" s="1"/>
      <c r="BN296" s="1"/>
      <c r="BO296" s="1"/>
      <c r="BP296" s="1"/>
      <c r="BQ296" s="6"/>
      <c r="BR296" s="1"/>
      <c r="BS296" s="1"/>
      <c r="BT296" s="1"/>
      <c r="BU296" s="1"/>
      <c r="BV296" s="1"/>
      <c r="BW296" s="1"/>
    </row>
    <row r="297" spans="1:75" x14ac:dyDescent="0.2">
      <c r="A297" s="137">
        <f t="shared" si="125"/>
        <v>42518</v>
      </c>
      <c r="B297" s="124">
        <f t="shared" si="114"/>
        <v>1095.5908689999999</v>
      </c>
      <c r="C297" s="124">
        <f t="shared" si="126"/>
        <v>1000</v>
      </c>
      <c r="D297" s="138">
        <f t="shared" si="127"/>
        <v>4639.05</v>
      </c>
      <c r="E297" s="126">
        <f>IF(K297=1,VLOOKUP(A296,[1]Plan1!$DA$106:$DC$226,3),E296)</f>
        <v>4675.2299999999996</v>
      </c>
      <c r="F297" s="127">
        <f t="shared" si="128"/>
        <v>42507</v>
      </c>
      <c r="G297" s="128">
        <f t="shared" si="115"/>
        <v>7.7990105732852477E-3</v>
      </c>
      <c r="H297" s="127">
        <f t="shared" si="129"/>
        <v>42536</v>
      </c>
      <c r="I297" s="127">
        <f t="shared" si="116"/>
        <v>42536</v>
      </c>
      <c r="J297" s="130">
        <f t="shared" si="130"/>
        <v>21</v>
      </c>
      <c r="K297" s="130">
        <f t="shared" si="117"/>
        <v>9</v>
      </c>
      <c r="L297" s="131">
        <f t="shared" si="118"/>
        <v>1.00333501</v>
      </c>
      <c r="M297" s="132">
        <f t="shared" si="113"/>
        <v>1.00610073</v>
      </c>
      <c r="N297" s="132">
        <f t="shared" si="133"/>
        <v>1.0696177317271665</v>
      </c>
      <c r="O297" s="131">
        <f t="shared" ref="O297:O360" si="135">TRUNC(TRUNC((L297*N297),15),8)</f>
        <v>1.0731849099999999</v>
      </c>
      <c r="P297" s="124">
        <f t="shared" si="119"/>
        <v>1073.1849099999999</v>
      </c>
      <c r="Q297" s="133">
        <f t="shared" si="120"/>
        <v>0</v>
      </c>
      <c r="R297" s="134">
        <f t="shared" si="121"/>
        <v>0</v>
      </c>
      <c r="S297" s="124">
        <f t="shared" si="122"/>
        <v>0</v>
      </c>
      <c r="T297" s="134">
        <f t="shared" si="131"/>
        <v>7.4999999999999997E-2</v>
      </c>
      <c r="U297" s="133">
        <f t="shared" si="134"/>
        <v>72</v>
      </c>
      <c r="V297" s="133">
        <v>252</v>
      </c>
      <c r="W297" s="132">
        <f t="shared" si="123"/>
        <v>1.0208780049999999</v>
      </c>
      <c r="X297" s="124">
        <f t="shared" si="124"/>
        <v>22.405958999999999</v>
      </c>
      <c r="Y297" s="136" t="s">
        <v>64</v>
      </c>
      <c r="Z297" s="127">
        <f t="shared" si="132"/>
        <v>42597</v>
      </c>
      <c r="AA297" s="6"/>
      <c r="AB297" s="38"/>
      <c r="AC297" s="169">
        <f>[2]Plan1!$A349</f>
        <v>47269</v>
      </c>
      <c r="AD297" s="168" t="str">
        <f>[2]Plan1!$C349</f>
        <v>Corpus Christi</v>
      </c>
      <c r="AG297" s="22"/>
      <c r="AH297" s="22"/>
      <c r="AI297" s="22"/>
      <c r="AJ297" s="22"/>
      <c r="AK297" s="22"/>
      <c r="AM297" s="1"/>
      <c r="AN297" s="1"/>
      <c r="AO297" s="1"/>
      <c r="AP297" s="1"/>
      <c r="AQ297" s="1"/>
      <c r="AR297" s="28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8"/>
      <c r="BH297" s="1"/>
      <c r="BI297" s="1"/>
      <c r="BJ297" s="1"/>
      <c r="BK297" s="1"/>
      <c r="BL297" s="1"/>
      <c r="BM297" s="1"/>
      <c r="BN297" s="1"/>
      <c r="BO297" s="1"/>
      <c r="BP297" s="1"/>
      <c r="BQ297" s="6"/>
      <c r="BR297" s="1"/>
      <c r="BS297" s="1"/>
      <c r="BT297" s="1"/>
      <c r="BU297" s="1"/>
      <c r="BV297" s="1"/>
      <c r="BW297" s="1"/>
    </row>
    <row r="298" spans="1:75" x14ac:dyDescent="0.2">
      <c r="A298" s="137">
        <f t="shared" si="125"/>
        <v>42519</v>
      </c>
      <c r="B298" s="124">
        <f t="shared" si="114"/>
        <v>1095.5908689999999</v>
      </c>
      <c r="C298" s="124">
        <f t="shared" si="126"/>
        <v>1000</v>
      </c>
      <c r="D298" s="138">
        <f t="shared" si="127"/>
        <v>4639.05</v>
      </c>
      <c r="E298" s="126">
        <f>IF(K298=1,VLOOKUP(A297,[1]Plan1!$DA$106:$DC$226,3),E297)</f>
        <v>4675.2299999999996</v>
      </c>
      <c r="F298" s="127">
        <f t="shared" si="128"/>
        <v>42507</v>
      </c>
      <c r="G298" s="128">
        <f t="shared" si="115"/>
        <v>7.7990105732852477E-3</v>
      </c>
      <c r="H298" s="127">
        <f t="shared" si="129"/>
        <v>42536</v>
      </c>
      <c r="I298" s="127">
        <f t="shared" si="116"/>
        <v>42536</v>
      </c>
      <c r="J298" s="130">
        <f t="shared" si="130"/>
        <v>21</v>
      </c>
      <c r="K298" s="130">
        <f t="shared" si="117"/>
        <v>9</v>
      </c>
      <c r="L298" s="131">
        <f t="shared" si="118"/>
        <v>1.00333501</v>
      </c>
      <c r="M298" s="132">
        <f t="shared" ref="M298:M361" si="136">IF(I298&gt;I297,L297,M297)</f>
        <v>1.00610073</v>
      </c>
      <c r="N298" s="132">
        <f t="shared" si="133"/>
        <v>1.0696177317271665</v>
      </c>
      <c r="O298" s="131">
        <f t="shared" si="135"/>
        <v>1.0731849099999999</v>
      </c>
      <c r="P298" s="124">
        <f t="shared" si="119"/>
        <v>1073.1849099999999</v>
      </c>
      <c r="Q298" s="133">
        <f t="shared" si="120"/>
        <v>0</v>
      </c>
      <c r="R298" s="134">
        <f t="shared" si="121"/>
        <v>0</v>
      </c>
      <c r="S298" s="124">
        <f t="shared" si="122"/>
        <v>0</v>
      </c>
      <c r="T298" s="134">
        <f t="shared" si="131"/>
        <v>7.4999999999999997E-2</v>
      </c>
      <c r="U298" s="133">
        <f t="shared" si="134"/>
        <v>72</v>
      </c>
      <c r="V298" s="133">
        <v>252</v>
      </c>
      <c r="W298" s="132">
        <f t="shared" si="123"/>
        <v>1.0208780049999999</v>
      </c>
      <c r="X298" s="124">
        <f t="shared" si="124"/>
        <v>22.405958999999999</v>
      </c>
      <c r="Y298" s="136" t="s">
        <v>64</v>
      </c>
      <c r="Z298" s="127">
        <f t="shared" si="132"/>
        <v>42597</v>
      </c>
      <c r="AA298" s="6"/>
      <c r="AB298" s="38"/>
      <c r="AC298" s="169">
        <f>[2]Plan1!$A350</f>
        <v>47368</v>
      </c>
      <c r="AD298" s="168" t="str">
        <f>[2]Plan1!$C350</f>
        <v>Independência do Brasil</v>
      </c>
      <c r="AG298" s="22"/>
      <c r="AH298" s="22"/>
      <c r="AI298" s="22"/>
      <c r="AJ298" s="22"/>
      <c r="AK298" s="22"/>
      <c r="AM298" s="1"/>
      <c r="AN298" s="1"/>
      <c r="AO298" s="1"/>
      <c r="AP298" s="1"/>
      <c r="AQ298" s="1"/>
      <c r="AR298" s="28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8"/>
      <c r="BH298" s="1"/>
      <c r="BI298" s="1"/>
      <c r="BJ298" s="1"/>
      <c r="BK298" s="1"/>
      <c r="BL298" s="1"/>
      <c r="BM298" s="1"/>
      <c r="BN298" s="1"/>
      <c r="BO298" s="1"/>
      <c r="BP298" s="1"/>
      <c r="BQ298" s="6"/>
      <c r="BR298" s="1"/>
      <c r="BS298" s="1"/>
      <c r="BT298" s="1"/>
      <c r="BU298" s="1"/>
      <c r="BV298" s="1"/>
      <c r="BW298" s="1"/>
    </row>
    <row r="299" spans="1:75" x14ac:dyDescent="0.2">
      <c r="A299" s="137">
        <f t="shared" si="125"/>
        <v>42520</v>
      </c>
      <c r="B299" s="124">
        <f t="shared" si="114"/>
        <v>1095.5908689999999</v>
      </c>
      <c r="C299" s="124">
        <f t="shared" si="126"/>
        <v>1000</v>
      </c>
      <c r="D299" s="138">
        <f t="shared" si="127"/>
        <v>4639.05</v>
      </c>
      <c r="E299" s="126">
        <f>IF(K299=1,VLOOKUP(A298,[1]Plan1!$DA$106:$DC$226,3),E298)</f>
        <v>4675.2299999999996</v>
      </c>
      <c r="F299" s="127">
        <f t="shared" si="128"/>
        <v>42507</v>
      </c>
      <c r="G299" s="128">
        <f t="shared" si="115"/>
        <v>7.7990105732852477E-3</v>
      </c>
      <c r="H299" s="127">
        <f t="shared" si="129"/>
        <v>42536</v>
      </c>
      <c r="I299" s="127">
        <f t="shared" si="116"/>
        <v>42536</v>
      </c>
      <c r="J299" s="130">
        <f t="shared" si="130"/>
        <v>21</v>
      </c>
      <c r="K299" s="130">
        <f t="shared" si="117"/>
        <v>9</v>
      </c>
      <c r="L299" s="131">
        <f t="shared" si="118"/>
        <v>1.00333501</v>
      </c>
      <c r="M299" s="132">
        <f t="shared" si="136"/>
        <v>1.00610073</v>
      </c>
      <c r="N299" s="132">
        <f t="shared" si="133"/>
        <v>1.0696177317271665</v>
      </c>
      <c r="O299" s="131">
        <f t="shared" si="135"/>
        <v>1.0731849099999999</v>
      </c>
      <c r="P299" s="124">
        <f t="shared" si="119"/>
        <v>1073.1849099999999</v>
      </c>
      <c r="Q299" s="133">
        <f t="shared" si="120"/>
        <v>0</v>
      </c>
      <c r="R299" s="134">
        <f t="shared" si="121"/>
        <v>0</v>
      </c>
      <c r="S299" s="124">
        <f t="shared" si="122"/>
        <v>0</v>
      </c>
      <c r="T299" s="134">
        <f t="shared" si="131"/>
        <v>7.4999999999999997E-2</v>
      </c>
      <c r="U299" s="133">
        <f t="shared" si="134"/>
        <v>72</v>
      </c>
      <c r="V299" s="133">
        <v>252</v>
      </c>
      <c r="W299" s="132">
        <f t="shared" si="123"/>
        <v>1.0208780049999999</v>
      </c>
      <c r="X299" s="124">
        <f t="shared" si="124"/>
        <v>22.405958999999999</v>
      </c>
      <c r="Y299" s="136" t="s">
        <v>64</v>
      </c>
      <c r="Z299" s="127">
        <f t="shared" si="132"/>
        <v>42597</v>
      </c>
      <c r="AA299" s="6"/>
      <c r="AB299" s="38"/>
      <c r="AC299" s="169">
        <f>[2]Plan1!$A351</f>
        <v>47403</v>
      </c>
      <c r="AD299" s="168" t="str">
        <f>[2]Plan1!$C351</f>
        <v>Nossa Sr.a Aparecida - Padroeira do Brasil</v>
      </c>
      <c r="AG299" s="22"/>
      <c r="AH299" s="22"/>
      <c r="AI299" s="22"/>
      <c r="AJ299" s="22"/>
      <c r="AK299" s="22"/>
      <c r="AM299" s="1"/>
      <c r="AN299" s="1"/>
      <c r="AO299" s="1"/>
      <c r="AP299" s="1"/>
      <c r="AQ299" s="1"/>
      <c r="AR299" s="28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8"/>
      <c r="BH299" s="1"/>
      <c r="BI299" s="1"/>
      <c r="BJ299" s="1"/>
      <c r="BK299" s="1"/>
      <c r="BL299" s="1"/>
      <c r="BM299" s="1"/>
      <c r="BN299" s="1"/>
      <c r="BO299" s="1"/>
      <c r="BP299" s="1"/>
      <c r="BQ299" s="6"/>
      <c r="BR299" s="1"/>
      <c r="BS299" s="1"/>
      <c r="BT299" s="1"/>
      <c r="BU299" s="1"/>
      <c r="BV299" s="1"/>
      <c r="BW299" s="1"/>
    </row>
    <row r="300" spans="1:75" x14ac:dyDescent="0.2">
      <c r="A300" s="137">
        <f t="shared" si="125"/>
        <v>42521</v>
      </c>
      <c r="B300" s="124">
        <f t="shared" si="114"/>
        <v>1096.310831</v>
      </c>
      <c r="C300" s="124">
        <f t="shared" si="126"/>
        <v>1000</v>
      </c>
      <c r="D300" s="138">
        <f t="shared" si="127"/>
        <v>4639.05</v>
      </c>
      <c r="E300" s="126">
        <f>IF(K300=1,VLOOKUP(A299,[1]Plan1!$DA$106:$DC$226,3),E299)</f>
        <v>4675.2299999999996</v>
      </c>
      <c r="F300" s="127">
        <f t="shared" si="128"/>
        <v>42507</v>
      </c>
      <c r="G300" s="128">
        <f t="shared" si="115"/>
        <v>7.7990105732852477E-3</v>
      </c>
      <c r="H300" s="127">
        <f t="shared" si="129"/>
        <v>42536</v>
      </c>
      <c r="I300" s="127">
        <f t="shared" si="116"/>
        <v>42536</v>
      </c>
      <c r="J300" s="130">
        <f t="shared" si="130"/>
        <v>21</v>
      </c>
      <c r="K300" s="130">
        <f t="shared" si="117"/>
        <v>10</v>
      </c>
      <c r="L300" s="131">
        <f t="shared" si="118"/>
        <v>1.00370625</v>
      </c>
      <c r="M300" s="132">
        <f t="shared" si="136"/>
        <v>1.00610073</v>
      </c>
      <c r="N300" s="132">
        <f t="shared" si="133"/>
        <v>1.0696177317271665</v>
      </c>
      <c r="O300" s="131">
        <f t="shared" si="135"/>
        <v>1.073582</v>
      </c>
      <c r="P300" s="124">
        <f t="shared" si="119"/>
        <v>1073.5820000000001</v>
      </c>
      <c r="Q300" s="133">
        <f t="shared" si="120"/>
        <v>0</v>
      </c>
      <c r="R300" s="134">
        <f t="shared" si="121"/>
        <v>0</v>
      </c>
      <c r="S300" s="124">
        <f t="shared" si="122"/>
        <v>0</v>
      </c>
      <c r="T300" s="134">
        <f t="shared" si="131"/>
        <v>7.4999999999999997E-2</v>
      </c>
      <c r="U300" s="133">
        <f t="shared" si="134"/>
        <v>73</v>
      </c>
      <c r="V300" s="133">
        <v>252</v>
      </c>
      <c r="W300" s="132">
        <f t="shared" si="123"/>
        <v>1.0211710249999999</v>
      </c>
      <c r="X300" s="124">
        <f t="shared" si="124"/>
        <v>22.728831</v>
      </c>
      <c r="Y300" s="136" t="s">
        <v>64</v>
      </c>
      <c r="Z300" s="127">
        <f t="shared" si="132"/>
        <v>42597</v>
      </c>
      <c r="AA300" s="6"/>
      <c r="AB300" s="38"/>
      <c r="AC300" s="169">
        <f>[2]Plan1!$A352</f>
        <v>47424</v>
      </c>
      <c r="AD300" s="168" t="str">
        <f>[2]Plan1!$C352</f>
        <v>Finados</v>
      </c>
      <c r="AG300" s="22"/>
      <c r="AH300" s="22"/>
      <c r="AI300" s="22"/>
      <c r="AJ300" s="22"/>
      <c r="AK300" s="22"/>
      <c r="AM300" s="1"/>
      <c r="AN300" s="1"/>
      <c r="AO300" s="1"/>
      <c r="AP300" s="1"/>
      <c r="AQ300" s="1"/>
      <c r="AR300" s="28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8"/>
      <c r="BH300" s="1"/>
      <c r="BI300" s="1"/>
      <c r="BJ300" s="1"/>
      <c r="BK300" s="1"/>
      <c r="BL300" s="1"/>
      <c r="BM300" s="1"/>
      <c r="BN300" s="1"/>
      <c r="BO300" s="1"/>
      <c r="BP300" s="1"/>
      <c r="BQ300" s="6"/>
      <c r="BR300" s="1"/>
      <c r="BS300" s="1"/>
      <c r="BT300" s="1"/>
      <c r="BU300" s="1"/>
      <c r="BV300" s="1"/>
      <c r="BW300" s="1"/>
    </row>
    <row r="301" spans="1:75" x14ac:dyDescent="0.2">
      <c r="A301" s="137">
        <f t="shared" si="125"/>
        <v>42522</v>
      </c>
      <c r="B301" s="124">
        <f t="shared" si="114"/>
        <v>1097.0312589999999</v>
      </c>
      <c r="C301" s="124">
        <f t="shared" si="126"/>
        <v>1000</v>
      </c>
      <c r="D301" s="138">
        <f t="shared" si="127"/>
        <v>4639.05</v>
      </c>
      <c r="E301" s="126">
        <f>IF(K301=1,VLOOKUP(A300,[1]Plan1!$DA$106:$DC$226,3),E300)</f>
        <v>4675.2299999999996</v>
      </c>
      <c r="F301" s="127">
        <f t="shared" si="128"/>
        <v>42507</v>
      </c>
      <c r="G301" s="128">
        <f t="shared" si="115"/>
        <v>7.7990105732852477E-3</v>
      </c>
      <c r="H301" s="127">
        <f t="shared" si="129"/>
        <v>42536</v>
      </c>
      <c r="I301" s="127">
        <f t="shared" si="116"/>
        <v>42536</v>
      </c>
      <c r="J301" s="130">
        <f t="shared" si="130"/>
        <v>21</v>
      </c>
      <c r="K301" s="130">
        <f t="shared" si="117"/>
        <v>11</v>
      </c>
      <c r="L301" s="131">
        <f t="shared" si="118"/>
        <v>1.0040776300000001</v>
      </c>
      <c r="M301" s="132">
        <f t="shared" si="136"/>
        <v>1.00610073</v>
      </c>
      <c r="N301" s="132">
        <f t="shared" si="133"/>
        <v>1.0696177317271665</v>
      </c>
      <c r="O301" s="131">
        <f t="shared" si="135"/>
        <v>1.07397923</v>
      </c>
      <c r="P301" s="124">
        <f t="shared" si="119"/>
        <v>1073.9792299999999</v>
      </c>
      <c r="Q301" s="133">
        <f t="shared" si="120"/>
        <v>0</v>
      </c>
      <c r="R301" s="134">
        <f t="shared" si="121"/>
        <v>0</v>
      </c>
      <c r="S301" s="124">
        <f t="shared" si="122"/>
        <v>0</v>
      </c>
      <c r="T301" s="134">
        <f t="shared" si="131"/>
        <v>7.4999999999999997E-2</v>
      </c>
      <c r="U301" s="133">
        <f t="shared" si="134"/>
        <v>74</v>
      </c>
      <c r="V301" s="133">
        <v>252</v>
      </c>
      <c r="W301" s="132">
        <f t="shared" si="123"/>
        <v>1.02146413</v>
      </c>
      <c r="X301" s="124">
        <f t="shared" si="124"/>
        <v>23.052029000000001</v>
      </c>
      <c r="Y301" s="136" t="s">
        <v>64</v>
      </c>
      <c r="Z301" s="127">
        <f t="shared" si="132"/>
        <v>42597</v>
      </c>
      <c r="AA301" s="6"/>
      <c r="AB301" s="38"/>
      <c r="AC301" s="169">
        <f>[2]Plan1!$A353</f>
        <v>47437</v>
      </c>
      <c r="AD301" s="168" t="str">
        <f>[2]Plan1!$C353</f>
        <v>Proclamação da República</v>
      </c>
      <c r="AG301" s="22"/>
      <c r="AH301" s="22"/>
      <c r="AI301" s="22"/>
      <c r="AJ301" s="22"/>
      <c r="AK301" s="22"/>
      <c r="AM301" s="1"/>
      <c r="AN301" s="1"/>
      <c r="AO301" s="1"/>
      <c r="AP301" s="1"/>
      <c r="AQ301" s="1"/>
      <c r="AR301" s="28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8"/>
      <c r="BH301" s="1"/>
      <c r="BI301" s="1"/>
      <c r="BJ301" s="1"/>
      <c r="BK301" s="1"/>
      <c r="BL301" s="1"/>
      <c r="BM301" s="1"/>
      <c r="BN301" s="1"/>
      <c r="BO301" s="1"/>
      <c r="BP301" s="1"/>
      <c r="BQ301" s="6"/>
      <c r="BR301" s="1"/>
      <c r="BS301" s="1"/>
      <c r="BT301" s="1"/>
      <c r="BU301" s="1"/>
      <c r="BV301" s="1"/>
      <c r="BW301" s="1"/>
    </row>
    <row r="302" spans="1:75" x14ac:dyDescent="0.2">
      <c r="A302" s="137">
        <f t="shared" si="125"/>
        <v>42523</v>
      </c>
      <c r="B302" s="124">
        <f t="shared" si="114"/>
        <v>1097.752174</v>
      </c>
      <c r="C302" s="124">
        <f t="shared" si="126"/>
        <v>1000</v>
      </c>
      <c r="D302" s="138">
        <f t="shared" si="127"/>
        <v>4639.05</v>
      </c>
      <c r="E302" s="126">
        <f>IF(K302=1,VLOOKUP(A301,[1]Plan1!$DA$106:$DC$226,3),E301)</f>
        <v>4675.2299999999996</v>
      </c>
      <c r="F302" s="127">
        <f t="shared" si="128"/>
        <v>42507</v>
      </c>
      <c r="G302" s="128">
        <f t="shared" si="115"/>
        <v>7.7990105732852477E-3</v>
      </c>
      <c r="H302" s="127">
        <f t="shared" si="129"/>
        <v>42536</v>
      </c>
      <c r="I302" s="127">
        <f t="shared" si="116"/>
        <v>42536</v>
      </c>
      <c r="J302" s="130">
        <f t="shared" si="130"/>
        <v>21</v>
      </c>
      <c r="K302" s="130">
        <f t="shared" si="117"/>
        <v>12</v>
      </c>
      <c r="L302" s="131">
        <f t="shared" si="118"/>
        <v>1.0044491499999999</v>
      </c>
      <c r="M302" s="132">
        <f t="shared" si="136"/>
        <v>1.00610073</v>
      </c>
      <c r="N302" s="132">
        <f t="shared" si="133"/>
        <v>1.0696177317271665</v>
      </c>
      <c r="O302" s="131">
        <f t="shared" si="135"/>
        <v>1.07437662</v>
      </c>
      <c r="P302" s="124">
        <f t="shared" si="119"/>
        <v>1074.37662</v>
      </c>
      <c r="Q302" s="133">
        <f t="shared" si="120"/>
        <v>0</v>
      </c>
      <c r="R302" s="134">
        <f t="shared" si="121"/>
        <v>0</v>
      </c>
      <c r="S302" s="124">
        <f t="shared" si="122"/>
        <v>0</v>
      </c>
      <c r="T302" s="134">
        <f t="shared" si="131"/>
        <v>7.4999999999999997E-2</v>
      </c>
      <c r="U302" s="133">
        <f t="shared" si="134"/>
        <v>75</v>
      </c>
      <c r="V302" s="133">
        <v>252</v>
      </c>
      <c r="W302" s="132">
        <f t="shared" si="123"/>
        <v>1.021757319</v>
      </c>
      <c r="X302" s="124">
        <f t="shared" si="124"/>
        <v>23.375554000000001</v>
      </c>
      <c r="Y302" s="136" t="s">
        <v>64</v>
      </c>
      <c r="Z302" s="127">
        <f t="shared" si="132"/>
        <v>42597</v>
      </c>
      <c r="AA302" s="6"/>
      <c r="AB302" s="38"/>
      <c r="AC302" s="169">
        <f>[2]Plan1!$A354</f>
        <v>47442</v>
      </c>
      <c r="AD302" s="168" t="str">
        <f>[2]Plan1!$C354</f>
        <v>Dia Nacional de Zumbi e da Consciência Negra</v>
      </c>
      <c r="AG302" s="22"/>
      <c r="AH302" s="22"/>
      <c r="AI302" s="22"/>
      <c r="AJ302" s="22"/>
      <c r="AK302" s="22"/>
      <c r="AM302" s="1"/>
      <c r="AN302" s="1"/>
      <c r="AO302" s="1"/>
      <c r="AP302" s="1"/>
      <c r="AQ302" s="1"/>
      <c r="AR302" s="28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8"/>
      <c r="BH302" s="1"/>
      <c r="BI302" s="1"/>
      <c r="BJ302" s="1"/>
      <c r="BK302" s="1"/>
      <c r="BL302" s="1"/>
      <c r="BM302" s="1"/>
      <c r="BN302" s="1"/>
      <c r="BO302" s="1"/>
      <c r="BP302" s="1"/>
      <c r="BQ302" s="6"/>
      <c r="BR302" s="1"/>
      <c r="BS302" s="1"/>
      <c r="BT302" s="1"/>
      <c r="BU302" s="1"/>
      <c r="BV302" s="1"/>
      <c r="BW302" s="1"/>
    </row>
    <row r="303" spans="1:75" x14ac:dyDescent="0.2">
      <c r="A303" s="137">
        <f t="shared" si="125"/>
        <v>42524</v>
      </c>
      <c r="B303" s="124">
        <f t="shared" si="114"/>
        <v>1098.4735559999999</v>
      </c>
      <c r="C303" s="124">
        <f t="shared" si="126"/>
        <v>1000</v>
      </c>
      <c r="D303" s="138">
        <f t="shared" si="127"/>
        <v>4639.05</v>
      </c>
      <c r="E303" s="126">
        <f>IF(K303=1,VLOOKUP(A302,[1]Plan1!$DA$106:$DC$226,3),E302)</f>
        <v>4675.2299999999996</v>
      </c>
      <c r="F303" s="127">
        <f t="shared" si="128"/>
        <v>42507</v>
      </c>
      <c r="G303" s="128">
        <f t="shared" si="115"/>
        <v>7.7990105732852477E-3</v>
      </c>
      <c r="H303" s="127">
        <f t="shared" si="129"/>
        <v>42536</v>
      </c>
      <c r="I303" s="127">
        <f t="shared" si="116"/>
        <v>42536</v>
      </c>
      <c r="J303" s="130">
        <f t="shared" si="130"/>
        <v>21</v>
      </c>
      <c r="K303" s="130">
        <f t="shared" si="117"/>
        <v>13</v>
      </c>
      <c r="L303" s="131">
        <f t="shared" si="118"/>
        <v>1.00482081</v>
      </c>
      <c r="M303" s="132">
        <f t="shared" si="136"/>
        <v>1.00610073</v>
      </c>
      <c r="N303" s="132">
        <f t="shared" si="133"/>
        <v>1.0696177317271665</v>
      </c>
      <c r="O303" s="131">
        <f t="shared" si="135"/>
        <v>1.0747741500000001</v>
      </c>
      <c r="P303" s="124">
        <f t="shared" si="119"/>
        <v>1074.77415</v>
      </c>
      <c r="Q303" s="133">
        <f t="shared" si="120"/>
        <v>0</v>
      </c>
      <c r="R303" s="134">
        <f t="shared" si="121"/>
        <v>0</v>
      </c>
      <c r="S303" s="124">
        <f t="shared" si="122"/>
        <v>0</v>
      </c>
      <c r="T303" s="134">
        <f t="shared" si="131"/>
        <v>7.4999999999999997E-2</v>
      </c>
      <c r="U303" s="133">
        <f t="shared" si="134"/>
        <v>76</v>
      </c>
      <c r="V303" s="133">
        <v>252</v>
      </c>
      <c r="W303" s="132">
        <f t="shared" si="123"/>
        <v>1.022050592</v>
      </c>
      <c r="X303" s="124">
        <f t="shared" si="124"/>
        <v>23.699406</v>
      </c>
      <c r="Y303" s="136" t="s">
        <v>64</v>
      </c>
      <c r="Z303" s="127">
        <f t="shared" si="132"/>
        <v>42597</v>
      </c>
      <c r="AA303" s="6"/>
      <c r="AB303" s="38"/>
      <c r="AC303" s="169">
        <f>[2]Plan1!$A355</f>
        <v>47477</v>
      </c>
      <c r="AD303" s="168" t="str">
        <f>[2]Plan1!$C355</f>
        <v>Natal</v>
      </c>
      <c r="AG303" s="22"/>
      <c r="AH303" s="22"/>
      <c r="AI303" s="22"/>
      <c r="AJ303" s="22"/>
      <c r="AK303" s="22"/>
      <c r="AM303" s="1"/>
      <c r="AN303" s="1"/>
      <c r="AO303" s="1"/>
      <c r="AP303" s="1"/>
      <c r="AQ303" s="1"/>
      <c r="AR303" s="28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8"/>
      <c r="BH303" s="1"/>
      <c r="BI303" s="1"/>
      <c r="BJ303" s="1"/>
      <c r="BK303" s="1"/>
      <c r="BL303" s="1"/>
      <c r="BM303" s="1"/>
      <c r="BN303" s="1"/>
      <c r="BO303" s="1"/>
      <c r="BP303" s="1"/>
      <c r="BQ303" s="6"/>
      <c r="BR303" s="1"/>
      <c r="BS303" s="1"/>
      <c r="BT303" s="1"/>
      <c r="BU303" s="1"/>
      <c r="BV303" s="1"/>
      <c r="BW303" s="1"/>
    </row>
    <row r="304" spans="1:75" x14ac:dyDescent="0.2">
      <c r="A304" s="137">
        <f t="shared" si="125"/>
        <v>42525</v>
      </c>
      <c r="B304" s="124">
        <f t="shared" si="114"/>
        <v>1099.1954040000001</v>
      </c>
      <c r="C304" s="124">
        <f t="shared" si="126"/>
        <v>1000</v>
      </c>
      <c r="D304" s="138">
        <f t="shared" si="127"/>
        <v>4639.05</v>
      </c>
      <c r="E304" s="126">
        <f>IF(K304=1,VLOOKUP(A303,[1]Plan1!$DA$106:$DC$226,3),E303)</f>
        <v>4675.2299999999996</v>
      </c>
      <c r="F304" s="127">
        <f t="shared" si="128"/>
        <v>42507</v>
      </c>
      <c r="G304" s="128">
        <f t="shared" si="115"/>
        <v>7.7990105732852477E-3</v>
      </c>
      <c r="H304" s="127">
        <f t="shared" si="129"/>
        <v>42536</v>
      </c>
      <c r="I304" s="127">
        <f t="shared" si="116"/>
        <v>42536</v>
      </c>
      <c r="J304" s="130">
        <f t="shared" si="130"/>
        <v>21</v>
      </c>
      <c r="K304" s="130">
        <f t="shared" si="117"/>
        <v>14</v>
      </c>
      <c r="L304" s="131">
        <f t="shared" si="118"/>
        <v>1.0051926</v>
      </c>
      <c r="M304" s="132">
        <f t="shared" si="136"/>
        <v>1.00610073</v>
      </c>
      <c r="N304" s="132">
        <f t="shared" si="133"/>
        <v>1.0696177317271665</v>
      </c>
      <c r="O304" s="131">
        <f t="shared" si="135"/>
        <v>1.07517182</v>
      </c>
      <c r="P304" s="124">
        <f t="shared" si="119"/>
        <v>1075.17182</v>
      </c>
      <c r="Q304" s="133">
        <f t="shared" si="120"/>
        <v>0</v>
      </c>
      <c r="R304" s="134">
        <f t="shared" si="121"/>
        <v>0</v>
      </c>
      <c r="S304" s="124">
        <f t="shared" si="122"/>
        <v>0</v>
      </c>
      <c r="T304" s="134">
        <f t="shared" si="131"/>
        <v>7.4999999999999997E-2</v>
      </c>
      <c r="U304" s="133">
        <f t="shared" si="134"/>
        <v>77</v>
      </c>
      <c r="V304" s="133">
        <v>252</v>
      </c>
      <c r="W304" s="132">
        <f t="shared" si="123"/>
        <v>1.0223439489999999</v>
      </c>
      <c r="X304" s="124">
        <f t="shared" si="124"/>
        <v>24.023584</v>
      </c>
      <c r="Y304" s="136" t="s">
        <v>64</v>
      </c>
      <c r="Z304" s="127">
        <f t="shared" si="132"/>
        <v>42597</v>
      </c>
      <c r="AA304" s="6"/>
      <c r="AB304" s="38"/>
      <c r="AC304" s="169">
        <f>[2]Plan1!$A356</f>
        <v>47484</v>
      </c>
      <c r="AD304" s="168" t="str">
        <f>[2]Plan1!$C356</f>
        <v>Confraternização Universal</v>
      </c>
      <c r="AG304" s="22"/>
      <c r="AH304" s="22"/>
      <c r="AI304" s="22"/>
      <c r="AJ304" s="22"/>
      <c r="AK304" s="22"/>
      <c r="AM304" s="1"/>
      <c r="AN304" s="1"/>
      <c r="AO304" s="1"/>
      <c r="AP304" s="1"/>
      <c r="AQ304" s="1"/>
      <c r="AR304" s="28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8"/>
      <c r="BH304" s="1"/>
      <c r="BI304" s="1"/>
      <c r="BJ304" s="1"/>
      <c r="BK304" s="1"/>
      <c r="BL304" s="1"/>
      <c r="BM304" s="1"/>
      <c r="BN304" s="1"/>
      <c r="BO304" s="1"/>
      <c r="BP304" s="1"/>
      <c r="BQ304" s="6"/>
      <c r="BR304" s="1"/>
      <c r="BS304" s="1"/>
      <c r="BT304" s="1"/>
      <c r="BU304" s="1"/>
      <c r="BV304" s="1"/>
      <c r="BW304" s="1"/>
    </row>
    <row r="305" spans="1:75" x14ac:dyDescent="0.2">
      <c r="A305" s="137">
        <f t="shared" si="125"/>
        <v>42526</v>
      </c>
      <c r="B305" s="124">
        <f t="shared" si="114"/>
        <v>1099.1954040000001</v>
      </c>
      <c r="C305" s="124">
        <f t="shared" si="126"/>
        <v>1000</v>
      </c>
      <c r="D305" s="138">
        <f t="shared" si="127"/>
        <v>4639.05</v>
      </c>
      <c r="E305" s="126">
        <f>IF(K305=1,VLOOKUP(A304,[1]Plan1!$DA$106:$DC$226,3),E304)</f>
        <v>4675.2299999999996</v>
      </c>
      <c r="F305" s="127">
        <f t="shared" si="128"/>
        <v>42507</v>
      </c>
      <c r="G305" s="128">
        <f t="shared" si="115"/>
        <v>7.7990105732852477E-3</v>
      </c>
      <c r="H305" s="127">
        <f t="shared" si="129"/>
        <v>42536</v>
      </c>
      <c r="I305" s="127">
        <f t="shared" si="116"/>
        <v>42536</v>
      </c>
      <c r="J305" s="130">
        <f t="shared" si="130"/>
        <v>21</v>
      </c>
      <c r="K305" s="130">
        <f t="shared" si="117"/>
        <v>14</v>
      </c>
      <c r="L305" s="131">
        <f t="shared" si="118"/>
        <v>1.0051926</v>
      </c>
      <c r="M305" s="132">
        <f t="shared" si="136"/>
        <v>1.00610073</v>
      </c>
      <c r="N305" s="132">
        <f t="shared" si="133"/>
        <v>1.0696177317271665</v>
      </c>
      <c r="O305" s="131">
        <f t="shared" si="135"/>
        <v>1.07517182</v>
      </c>
      <c r="P305" s="124">
        <f t="shared" si="119"/>
        <v>1075.17182</v>
      </c>
      <c r="Q305" s="133">
        <f t="shared" si="120"/>
        <v>0</v>
      </c>
      <c r="R305" s="134">
        <f t="shared" si="121"/>
        <v>0</v>
      </c>
      <c r="S305" s="124">
        <f t="shared" si="122"/>
        <v>0</v>
      </c>
      <c r="T305" s="134">
        <f t="shared" si="131"/>
        <v>7.4999999999999997E-2</v>
      </c>
      <c r="U305" s="133">
        <f t="shared" si="134"/>
        <v>77</v>
      </c>
      <c r="V305" s="133">
        <v>252</v>
      </c>
      <c r="W305" s="132">
        <f t="shared" si="123"/>
        <v>1.0223439489999999</v>
      </c>
      <c r="X305" s="124">
        <f t="shared" si="124"/>
        <v>24.023584</v>
      </c>
      <c r="Y305" s="136" t="s">
        <v>64</v>
      </c>
      <c r="Z305" s="127">
        <f t="shared" si="132"/>
        <v>42597</v>
      </c>
      <c r="AA305" s="6"/>
      <c r="AB305" s="38"/>
      <c r="AC305" s="169">
        <f>[2]Plan1!$A357</f>
        <v>47546</v>
      </c>
      <c r="AD305" s="168" t="str">
        <f>[2]Plan1!$C357</f>
        <v>Carnaval</v>
      </c>
      <c r="AG305" s="22"/>
      <c r="AH305" s="22"/>
      <c r="AI305" s="22"/>
      <c r="AJ305" s="22"/>
      <c r="AK305" s="22"/>
      <c r="AM305" s="1"/>
      <c r="AN305" s="1"/>
      <c r="AO305" s="1"/>
      <c r="AP305" s="1"/>
      <c r="AQ305" s="1"/>
      <c r="AR305" s="28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8"/>
      <c r="BH305" s="1"/>
      <c r="BI305" s="1"/>
      <c r="BJ305" s="1"/>
      <c r="BK305" s="1"/>
      <c r="BL305" s="1"/>
      <c r="BM305" s="1"/>
      <c r="BN305" s="1"/>
      <c r="BO305" s="1"/>
      <c r="BP305" s="1"/>
      <c r="BQ305" s="6"/>
      <c r="BR305" s="1"/>
      <c r="BS305" s="1"/>
      <c r="BT305" s="1"/>
      <c r="BU305" s="1"/>
      <c r="BV305" s="1"/>
      <c r="BW305" s="1"/>
    </row>
    <row r="306" spans="1:75" x14ac:dyDescent="0.2">
      <c r="A306" s="137">
        <f t="shared" si="125"/>
        <v>42527</v>
      </c>
      <c r="B306" s="124">
        <f t="shared" si="114"/>
        <v>1099.1954040000001</v>
      </c>
      <c r="C306" s="124">
        <f t="shared" si="126"/>
        <v>1000</v>
      </c>
      <c r="D306" s="138">
        <f t="shared" si="127"/>
        <v>4639.05</v>
      </c>
      <c r="E306" s="126">
        <f>IF(K306=1,VLOOKUP(A305,[1]Plan1!$DA$106:$DC$226,3),E305)</f>
        <v>4675.2299999999996</v>
      </c>
      <c r="F306" s="127">
        <f t="shared" si="128"/>
        <v>42507</v>
      </c>
      <c r="G306" s="128">
        <f t="shared" si="115"/>
        <v>7.7990105732852477E-3</v>
      </c>
      <c r="H306" s="127">
        <f t="shared" si="129"/>
        <v>42536</v>
      </c>
      <c r="I306" s="127">
        <f t="shared" si="116"/>
        <v>42536</v>
      </c>
      <c r="J306" s="130">
        <f t="shared" si="130"/>
        <v>21</v>
      </c>
      <c r="K306" s="130">
        <f t="shared" si="117"/>
        <v>14</v>
      </c>
      <c r="L306" s="131">
        <f t="shared" si="118"/>
        <v>1.0051926</v>
      </c>
      <c r="M306" s="132">
        <f t="shared" si="136"/>
        <v>1.00610073</v>
      </c>
      <c r="N306" s="132">
        <f t="shared" si="133"/>
        <v>1.0696177317271665</v>
      </c>
      <c r="O306" s="131">
        <f t="shared" si="135"/>
        <v>1.07517182</v>
      </c>
      <c r="P306" s="124">
        <f t="shared" si="119"/>
        <v>1075.17182</v>
      </c>
      <c r="Q306" s="133">
        <f t="shared" si="120"/>
        <v>0</v>
      </c>
      <c r="R306" s="134">
        <f t="shared" si="121"/>
        <v>0</v>
      </c>
      <c r="S306" s="124">
        <f t="shared" si="122"/>
        <v>0</v>
      </c>
      <c r="T306" s="134">
        <f t="shared" si="131"/>
        <v>7.4999999999999997E-2</v>
      </c>
      <c r="U306" s="133">
        <f t="shared" si="134"/>
        <v>77</v>
      </c>
      <c r="V306" s="133">
        <v>252</v>
      </c>
      <c r="W306" s="132">
        <f t="shared" si="123"/>
        <v>1.0223439489999999</v>
      </c>
      <c r="X306" s="124">
        <f t="shared" si="124"/>
        <v>24.023584</v>
      </c>
      <c r="Y306" s="136" t="s">
        <v>64</v>
      </c>
      <c r="Z306" s="127">
        <f t="shared" si="132"/>
        <v>42597</v>
      </c>
      <c r="AA306" s="6"/>
      <c r="AB306" s="38"/>
      <c r="AC306" s="169">
        <f>[2]Plan1!$A358</f>
        <v>47547</v>
      </c>
      <c r="AD306" s="168" t="str">
        <f>[2]Plan1!$C358</f>
        <v>Carnaval</v>
      </c>
      <c r="AG306" s="22"/>
      <c r="AH306" s="22"/>
      <c r="AI306" s="22"/>
      <c r="AJ306" s="22"/>
      <c r="AK306" s="22"/>
      <c r="AM306" s="1"/>
      <c r="AN306" s="1"/>
      <c r="AO306" s="1"/>
      <c r="AP306" s="1"/>
      <c r="AQ306" s="1"/>
      <c r="AR306" s="2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8"/>
      <c r="BH306" s="1"/>
      <c r="BI306" s="1"/>
      <c r="BJ306" s="1"/>
      <c r="BK306" s="1"/>
      <c r="BL306" s="1"/>
      <c r="BM306" s="1"/>
      <c r="BN306" s="1"/>
      <c r="BO306" s="1"/>
      <c r="BP306" s="1"/>
      <c r="BQ306" s="6"/>
      <c r="BR306" s="1"/>
      <c r="BS306" s="1"/>
      <c r="BT306" s="1"/>
      <c r="BU306" s="1"/>
      <c r="BV306" s="1"/>
      <c r="BW306" s="1"/>
    </row>
    <row r="307" spans="1:75" x14ac:dyDescent="0.2">
      <c r="A307" s="137">
        <f t="shared" si="125"/>
        <v>42528</v>
      </c>
      <c r="B307" s="124">
        <f t="shared" si="114"/>
        <v>1099.917739</v>
      </c>
      <c r="C307" s="124">
        <f t="shared" si="126"/>
        <v>1000</v>
      </c>
      <c r="D307" s="138">
        <f t="shared" si="127"/>
        <v>4639.05</v>
      </c>
      <c r="E307" s="126">
        <f>IF(K307=1,VLOOKUP(A306,[1]Plan1!$DA$106:$DC$226,3),E306)</f>
        <v>4675.2299999999996</v>
      </c>
      <c r="F307" s="127">
        <f t="shared" si="128"/>
        <v>42507</v>
      </c>
      <c r="G307" s="128">
        <f t="shared" si="115"/>
        <v>7.7990105732852477E-3</v>
      </c>
      <c r="H307" s="127">
        <f t="shared" si="129"/>
        <v>42536</v>
      </c>
      <c r="I307" s="127">
        <f t="shared" si="116"/>
        <v>42536</v>
      </c>
      <c r="J307" s="130">
        <f t="shared" si="130"/>
        <v>21</v>
      </c>
      <c r="K307" s="130">
        <f t="shared" si="117"/>
        <v>15</v>
      </c>
      <c r="L307" s="131">
        <f t="shared" si="118"/>
        <v>1.00556453</v>
      </c>
      <c r="M307" s="132">
        <f t="shared" si="136"/>
        <v>1.00610073</v>
      </c>
      <c r="N307" s="132">
        <f t="shared" si="133"/>
        <v>1.0696177317271665</v>
      </c>
      <c r="O307" s="131">
        <f t="shared" si="135"/>
        <v>1.07556965</v>
      </c>
      <c r="P307" s="124">
        <f t="shared" si="119"/>
        <v>1075.5696499999999</v>
      </c>
      <c r="Q307" s="133">
        <f t="shared" si="120"/>
        <v>0</v>
      </c>
      <c r="R307" s="134">
        <f t="shared" si="121"/>
        <v>0</v>
      </c>
      <c r="S307" s="124">
        <f t="shared" si="122"/>
        <v>0</v>
      </c>
      <c r="T307" s="134">
        <f t="shared" si="131"/>
        <v>7.4999999999999997E-2</v>
      </c>
      <c r="U307" s="133">
        <f t="shared" si="134"/>
        <v>78</v>
      </c>
      <c r="V307" s="133">
        <v>252</v>
      </c>
      <c r="W307" s="132">
        <f t="shared" si="123"/>
        <v>1.0226373900000001</v>
      </c>
      <c r="X307" s="124">
        <f t="shared" si="124"/>
        <v>24.348089000000002</v>
      </c>
      <c r="Y307" s="136" t="s">
        <v>64</v>
      </c>
      <c r="Z307" s="127">
        <f t="shared" si="132"/>
        <v>42597</v>
      </c>
      <c r="AA307" s="6"/>
      <c r="AB307" s="38"/>
      <c r="AC307" s="169">
        <f>[2]Plan1!$A359</f>
        <v>47592</v>
      </c>
      <c r="AD307" s="168" t="str">
        <f>[2]Plan1!$C359</f>
        <v>Paixão de Cristo</v>
      </c>
      <c r="AG307" s="22"/>
      <c r="AH307" s="22"/>
      <c r="AI307" s="22"/>
      <c r="AJ307" s="22"/>
      <c r="AK307" s="22"/>
      <c r="AM307" s="1"/>
      <c r="AN307" s="1"/>
      <c r="AO307" s="1"/>
      <c r="AP307" s="1"/>
      <c r="AQ307" s="1"/>
      <c r="AR307" s="2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8"/>
      <c r="BH307" s="1"/>
      <c r="BI307" s="1"/>
      <c r="BJ307" s="1"/>
      <c r="BK307" s="1"/>
      <c r="BL307" s="1"/>
      <c r="BM307" s="1"/>
      <c r="BN307" s="1"/>
      <c r="BO307" s="1"/>
      <c r="BP307" s="1"/>
      <c r="BQ307" s="6"/>
      <c r="BR307" s="1"/>
      <c r="BS307" s="1"/>
      <c r="BT307" s="1"/>
      <c r="BU307" s="1"/>
      <c r="BV307" s="1"/>
      <c r="BW307" s="1"/>
    </row>
    <row r="308" spans="1:75" x14ac:dyDescent="0.2">
      <c r="A308" s="137">
        <f t="shared" si="125"/>
        <v>42529</v>
      </c>
      <c r="B308" s="124">
        <f t="shared" si="114"/>
        <v>1100.640543</v>
      </c>
      <c r="C308" s="124">
        <f t="shared" si="126"/>
        <v>1000</v>
      </c>
      <c r="D308" s="138">
        <f t="shared" si="127"/>
        <v>4639.05</v>
      </c>
      <c r="E308" s="126">
        <f>IF(K308=1,VLOOKUP(A307,[1]Plan1!$DA$106:$DC$226,3),E307)</f>
        <v>4675.2299999999996</v>
      </c>
      <c r="F308" s="127">
        <f t="shared" si="128"/>
        <v>42507</v>
      </c>
      <c r="G308" s="128">
        <f t="shared" si="115"/>
        <v>7.7990105732852477E-3</v>
      </c>
      <c r="H308" s="127">
        <f t="shared" si="129"/>
        <v>42536</v>
      </c>
      <c r="I308" s="127">
        <f t="shared" si="116"/>
        <v>42536</v>
      </c>
      <c r="J308" s="130">
        <f t="shared" si="130"/>
        <v>21</v>
      </c>
      <c r="K308" s="130">
        <f t="shared" si="117"/>
        <v>16</v>
      </c>
      <c r="L308" s="131">
        <f t="shared" si="118"/>
        <v>1.0059366000000001</v>
      </c>
      <c r="M308" s="132">
        <f t="shared" si="136"/>
        <v>1.00610073</v>
      </c>
      <c r="N308" s="132">
        <f t="shared" si="133"/>
        <v>1.0696177317271665</v>
      </c>
      <c r="O308" s="131">
        <f t="shared" si="135"/>
        <v>1.0759676199999999</v>
      </c>
      <c r="P308" s="124">
        <f t="shared" si="119"/>
        <v>1075.9676199999999</v>
      </c>
      <c r="Q308" s="133">
        <f t="shared" si="120"/>
        <v>0</v>
      </c>
      <c r="R308" s="134">
        <f t="shared" si="121"/>
        <v>0</v>
      </c>
      <c r="S308" s="124">
        <f t="shared" si="122"/>
        <v>0</v>
      </c>
      <c r="T308" s="134">
        <f t="shared" si="131"/>
        <v>7.4999999999999997E-2</v>
      </c>
      <c r="U308" s="133">
        <f t="shared" si="134"/>
        <v>79</v>
      </c>
      <c r="V308" s="133">
        <v>252</v>
      </c>
      <c r="W308" s="132">
        <f t="shared" si="123"/>
        <v>1.022930916</v>
      </c>
      <c r="X308" s="124">
        <f t="shared" si="124"/>
        <v>24.672923000000001</v>
      </c>
      <c r="Y308" s="136" t="s">
        <v>64</v>
      </c>
      <c r="Z308" s="127">
        <f t="shared" si="132"/>
        <v>42597</v>
      </c>
      <c r="AA308" s="6"/>
      <c r="AB308" s="38"/>
      <c r="AC308" s="169">
        <f>[2]Plan1!$A360</f>
        <v>47594</v>
      </c>
      <c r="AD308" s="168" t="str">
        <f>[2]Plan1!$C360</f>
        <v>Tiradentes</v>
      </c>
      <c r="AG308" s="22"/>
      <c r="AH308" s="22"/>
      <c r="AI308" s="22"/>
      <c r="AJ308" s="22"/>
      <c r="AK308" s="22"/>
      <c r="AM308" s="1"/>
      <c r="AN308" s="1"/>
      <c r="AO308" s="1"/>
      <c r="AP308" s="1"/>
      <c r="AQ308" s="1"/>
      <c r="AR308" s="2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8"/>
      <c r="BH308" s="1"/>
      <c r="BI308" s="1"/>
      <c r="BJ308" s="1"/>
      <c r="BK308" s="1"/>
      <c r="BL308" s="1"/>
      <c r="BM308" s="1"/>
      <c r="BN308" s="1"/>
      <c r="BO308" s="1"/>
      <c r="BP308" s="1"/>
      <c r="BQ308" s="6"/>
      <c r="BR308" s="1"/>
      <c r="BS308" s="1"/>
      <c r="BT308" s="1"/>
      <c r="BU308" s="1"/>
      <c r="BV308" s="1"/>
      <c r="BW308" s="1"/>
    </row>
    <row r="309" spans="1:75" x14ac:dyDescent="0.2">
      <c r="A309" s="137">
        <f t="shared" si="125"/>
        <v>42530</v>
      </c>
      <c r="B309" s="124">
        <f t="shared" si="114"/>
        <v>1101.3638120000001</v>
      </c>
      <c r="C309" s="124">
        <f t="shared" si="126"/>
        <v>1000</v>
      </c>
      <c r="D309" s="138">
        <f t="shared" si="127"/>
        <v>4639.05</v>
      </c>
      <c r="E309" s="126">
        <f>IF(K309=1,VLOOKUP(A308,[1]Plan1!$DA$106:$DC$226,3),E308)</f>
        <v>4675.2299999999996</v>
      </c>
      <c r="F309" s="127">
        <f t="shared" si="128"/>
        <v>42507</v>
      </c>
      <c r="G309" s="128">
        <f t="shared" si="115"/>
        <v>7.7990105732852477E-3</v>
      </c>
      <c r="H309" s="127">
        <f t="shared" si="129"/>
        <v>42536</v>
      </c>
      <c r="I309" s="127">
        <f t="shared" si="116"/>
        <v>42536</v>
      </c>
      <c r="J309" s="130">
        <f t="shared" si="130"/>
        <v>21</v>
      </c>
      <c r="K309" s="130">
        <f t="shared" si="117"/>
        <v>17</v>
      </c>
      <c r="L309" s="131">
        <f t="shared" si="118"/>
        <v>1.0063088</v>
      </c>
      <c r="M309" s="132">
        <f t="shared" si="136"/>
        <v>1.00610073</v>
      </c>
      <c r="N309" s="132">
        <f t="shared" si="133"/>
        <v>1.0696177317271665</v>
      </c>
      <c r="O309" s="131">
        <f t="shared" si="135"/>
        <v>1.07636573</v>
      </c>
      <c r="P309" s="124">
        <f t="shared" si="119"/>
        <v>1076.36573</v>
      </c>
      <c r="Q309" s="133">
        <f t="shared" si="120"/>
        <v>0</v>
      </c>
      <c r="R309" s="134">
        <f t="shared" si="121"/>
        <v>0</v>
      </c>
      <c r="S309" s="124">
        <f t="shared" si="122"/>
        <v>0</v>
      </c>
      <c r="T309" s="134">
        <f t="shared" si="131"/>
        <v>7.4999999999999997E-2</v>
      </c>
      <c r="U309" s="133">
        <f t="shared" si="134"/>
        <v>80</v>
      </c>
      <c r="V309" s="133">
        <v>252</v>
      </c>
      <c r="W309" s="132">
        <f t="shared" si="123"/>
        <v>1.0232245250000001</v>
      </c>
      <c r="X309" s="124">
        <f t="shared" si="124"/>
        <v>24.998082</v>
      </c>
      <c r="Y309" s="136" t="s">
        <v>64</v>
      </c>
      <c r="Z309" s="127">
        <f t="shared" si="132"/>
        <v>42597</v>
      </c>
      <c r="AA309" s="6"/>
      <c r="AB309" s="38"/>
      <c r="AC309" s="169">
        <f>[2]Plan1!$A361</f>
        <v>47604</v>
      </c>
      <c r="AD309" s="168" t="str">
        <f>[2]Plan1!$C361</f>
        <v>Dia do Trabalho</v>
      </c>
      <c r="AG309" s="22"/>
      <c r="AH309" s="22"/>
      <c r="AI309" s="22"/>
      <c r="AJ309" s="22"/>
      <c r="AK309" s="22"/>
      <c r="AM309" s="1"/>
      <c r="AN309" s="1"/>
      <c r="AO309" s="1"/>
      <c r="AP309" s="1"/>
      <c r="AQ309" s="1"/>
      <c r="AR309" s="2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8"/>
      <c r="BH309" s="1"/>
      <c r="BI309" s="1"/>
      <c r="BJ309" s="1"/>
      <c r="BK309" s="1"/>
      <c r="BL309" s="1"/>
      <c r="BM309" s="1"/>
      <c r="BN309" s="1"/>
      <c r="BO309" s="1"/>
      <c r="BP309" s="1"/>
      <c r="BQ309" s="6"/>
      <c r="BR309" s="1"/>
      <c r="BS309" s="1"/>
      <c r="BT309" s="1"/>
      <c r="BU309" s="1"/>
      <c r="BV309" s="1"/>
      <c r="BW309" s="1"/>
    </row>
    <row r="310" spans="1:75" x14ac:dyDescent="0.2">
      <c r="A310" s="137">
        <f t="shared" si="125"/>
        <v>42531</v>
      </c>
      <c r="B310" s="124">
        <f t="shared" si="114"/>
        <v>1102.0875709999998</v>
      </c>
      <c r="C310" s="124">
        <f t="shared" si="126"/>
        <v>1000</v>
      </c>
      <c r="D310" s="138">
        <f t="shared" si="127"/>
        <v>4639.05</v>
      </c>
      <c r="E310" s="126">
        <f>IF(K310=1,VLOOKUP(A309,[1]Plan1!$DA$106:$DC$226,3),E309)</f>
        <v>4675.2299999999996</v>
      </c>
      <c r="F310" s="127">
        <f t="shared" si="128"/>
        <v>42507</v>
      </c>
      <c r="G310" s="128">
        <f t="shared" si="115"/>
        <v>7.7990105732852477E-3</v>
      </c>
      <c r="H310" s="127">
        <f t="shared" si="129"/>
        <v>42536</v>
      </c>
      <c r="I310" s="127">
        <f t="shared" si="116"/>
        <v>42536</v>
      </c>
      <c r="J310" s="130">
        <f t="shared" si="130"/>
        <v>21</v>
      </c>
      <c r="K310" s="130">
        <f t="shared" si="117"/>
        <v>18</v>
      </c>
      <c r="L310" s="131">
        <f t="shared" si="118"/>
        <v>1.0066811499999999</v>
      </c>
      <c r="M310" s="132">
        <f t="shared" si="136"/>
        <v>1.00610073</v>
      </c>
      <c r="N310" s="132">
        <f t="shared" si="133"/>
        <v>1.0696177317271665</v>
      </c>
      <c r="O310" s="131">
        <f t="shared" si="135"/>
        <v>1.0767640000000001</v>
      </c>
      <c r="P310" s="124">
        <f t="shared" si="119"/>
        <v>1076.7639999999999</v>
      </c>
      <c r="Q310" s="133">
        <f t="shared" si="120"/>
        <v>0</v>
      </c>
      <c r="R310" s="134">
        <f t="shared" si="121"/>
        <v>0</v>
      </c>
      <c r="S310" s="124">
        <f t="shared" si="122"/>
        <v>0</v>
      </c>
      <c r="T310" s="134">
        <f t="shared" si="131"/>
        <v>7.4999999999999997E-2</v>
      </c>
      <c r="U310" s="133">
        <f t="shared" si="134"/>
        <v>81</v>
      </c>
      <c r="V310" s="133">
        <v>252</v>
      </c>
      <c r="W310" s="132">
        <f t="shared" si="123"/>
        <v>1.0235182190000001</v>
      </c>
      <c r="X310" s="124">
        <f t="shared" si="124"/>
        <v>25.323571000000001</v>
      </c>
      <c r="Y310" s="136" t="s">
        <v>64</v>
      </c>
      <c r="Z310" s="127">
        <f t="shared" si="132"/>
        <v>42597</v>
      </c>
      <c r="AA310" s="6"/>
      <c r="AB310" s="38"/>
      <c r="AC310" s="169">
        <f>[2]Plan1!$A362</f>
        <v>47654</v>
      </c>
      <c r="AD310" s="168" t="str">
        <f>[2]Plan1!$C362</f>
        <v>Corpus Christi</v>
      </c>
      <c r="AG310" s="22"/>
      <c r="AH310" s="22"/>
      <c r="AI310" s="22"/>
      <c r="AJ310" s="22"/>
      <c r="AK310" s="22"/>
      <c r="AM310" s="1"/>
      <c r="AN310" s="1"/>
      <c r="AO310" s="1"/>
      <c r="AP310" s="1"/>
      <c r="AQ310" s="1"/>
      <c r="AR310" s="2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8"/>
      <c r="BH310" s="1"/>
      <c r="BI310" s="1"/>
      <c r="BJ310" s="1"/>
      <c r="BK310" s="1"/>
      <c r="BL310" s="1"/>
      <c r="BM310" s="1"/>
      <c r="BN310" s="1"/>
      <c r="BO310" s="1"/>
      <c r="BP310" s="1"/>
      <c r="BQ310" s="6"/>
      <c r="BR310" s="1"/>
      <c r="BS310" s="1"/>
      <c r="BT310" s="1"/>
      <c r="BU310" s="1"/>
      <c r="BV310" s="1"/>
      <c r="BW310" s="1"/>
    </row>
    <row r="311" spans="1:75" x14ac:dyDescent="0.2">
      <c r="A311" s="137">
        <f t="shared" si="125"/>
        <v>42532</v>
      </c>
      <c r="B311" s="124">
        <f t="shared" si="114"/>
        <v>1102.8117989999998</v>
      </c>
      <c r="C311" s="124">
        <f t="shared" si="126"/>
        <v>1000</v>
      </c>
      <c r="D311" s="138">
        <f t="shared" si="127"/>
        <v>4639.05</v>
      </c>
      <c r="E311" s="126">
        <f>IF(K311=1,VLOOKUP(A310,[1]Plan1!$DA$106:$DC$226,3),E310)</f>
        <v>4675.2299999999996</v>
      </c>
      <c r="F311" s="127">
        <f t="shared" si="128"/>
        <v>42507</v>
      </c>
      <c r="G311" s="128">
        <f t="shared" si="115"/>
        <v>7.7990105732852477E-3</v>
      </c>
      <c r="H311" s="127">
        <f t="shared" si="129"/>
        <v>42536</v>
      </c>
      <c r="I311" s="127">
        <f t="shared" si="116"/>
        <v>42536</v>
      </c>
      <c r="J311" s="130">
        <f t="shared" si="130"/>
        <v>21</v>
      </c>
      <c r="K311" s="130">
        <f t="shared" si="117"/>
        <v>19</v>
      </c>
      <c r="L311" s="131">
        <f t="shared" si="118"/>
        <v>1.0070536299999999</v>
      </c>
      <c r="M311" s="132">
        <f t="shared" si="136"/>
        <v>1.00610073</v>
      </c>
      <c r="N311" s="132">
        <f t="shared" si="133"/>
        <v>1.0696177317271665</v>
      </c>
      <c r="O311" s="131">
        <f t="shared" si="135"/>
        <v>1.0771624099999999</v>
      </c>
      <c r="P311" s="124">
        <f t="shared" si="119"/>
        <v>1077.1624099999999</v>
      </c>
      <c r="Q311" s="133">
        <f t="shared" si="120"/>
        <v>0</v>
      </c>
      <c r="R311" s="134">
        <f t="shared" si="121"/>
        <v>0</v>
      </c>
      <c r="S311" s="124">
        <f t="shared" si="122"/>
        <v>0</v>
      </c>
      <c r="T311" s="134">
        <f t="shared" si="131"/>
        <v>7.4999999999999997E-2</v>
      </c>
      <c r="U311" s="133">
        <f t="shared" si="134"/>
        <v>82</v>
      </c>
      <c r="V311" s="133">
        <v>252</v>
      </c>
      <c r="W311" s="132">
        <f t="shared" si="123"/>
        <v>1.023811998</v>
      </c>
      <c r="X311" s="124">
        <f t="shared" si="124"/>
        <v>25.649388999999999</v>
      </c>
      <c r="Y311" s="136" t="s">
        <v>64</v>
      </c>
      <c r="Z311" s="127">
        <f t="shared" si="132"/>
        <v>42597</v>
      </c>
      <c r="AA311" s="6"/>
      <c r="AB311" s="38"/>
      <c r="AC311" s="169">
        <f>[2]Plan1!$A363</f>
        <v>47733</v>
      </c>
      <c r="AD311" s="168" t="str">
        <f>[2]Plan1!$C363</f>
        <v>Independência do Brasil</v>
      </c>
      <c r="AG311" s="22"/>
      <c r="AH311" s="22"/>
      <c r="AI311" s="22"/>
      <c r="AJ311" s="22"/>
      <c r="AK311" s="22"/>
      <c r="AM311" s="1"/>
      <c r="AN311" s="1"/>
      <c r="AO311" s="1"/>
      <c r="AP311" s="1"/>
      <c r="AQ311" s="1"/>
      <c r="AR311" s="2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8"/>
      <c r="BH311" s="1"/>
      <c r="BI311" s="1"/>
      <c r="BJ311" s="1"/>
      <c r="BK311" s="1"/>
      <c r="BL311" s="1"/>
      <c r="BM311" s="1"/>
      <c r="BN311" s="1"/>
      <c r="BO311" s="1"/>
      <c r="BP311" s="1"/>
      <c r="BQ311" s="6"/>
      <c r="BR311" s="1"/>
      <c r="BS311" s="1"/>
      <c r="BT311" s="1"/>
      <c r="BU311" s="1"/>
      <c r="BV311" s="1"/>
      <c r="BW311" s="1"/>
    </row>
    <row r="312" spans="1:75" x14ac:dyDescent="0.2">
      <c r="A312" s="137">
        <f t="shared" si="125"/>
        <v>42533</v>
      </c>
      <c r="B312" s="124">
        <f t="shared" si="114"/>
        <v>1102.8117989999998</v>
      </c>
      <c r="C312" s="124">
        <f t="shared" si="126"/>
        <v>1000</v>
      </c>
      <c r="D312" s="138">
        <f t="shared" si="127"/>
        <v>4639.05</v>
      </c>
      <c r="E312" s="126">
        <f>IF(K312=1,VLOOKUP(A311,[1]Plan1!$DA$106:$DC$226,3),E311)</f>
        <v>4675.2299999999996</v>
      </c>
      <c r="F312" s="127">
        <f t="shared" si="128"/>
        <v>42507</v>
      </c>
      <c r="G312" s="128">
        <f t="shared" si="115"/>
        <v>7.7990105732852477E-3</v>
      </c>
      <c r="H312" s="127">
        <f t="shared" si="129"/>
        <v>42536</v>
      </c>
      <c r="I312" s="127">
        <f t="shared" si="116"/>
        <v>42536</v>
      </c>
      <c r="J312" s="130">
        <f t="shared" si="130"/>
        <v>21</v>
      </c>
      <c r="K312" s="130">
        <f t="shared" si="117"/>
        <v>19</v>
      </c>
      <c r="L312" s="131">
        <f t="shared" si="118"/>
        <v>1.0070536299999999</v>
      </c>
      <c r="M312" s="132">
        <f t="shared" si="136"/>
        <v>1.00610073</v>
      </c>
      <c r="N312" s="132">
        <f t="shared" si="133"/>
        <v>1.0696177317271665</v>
      </c>
      <c r="O312" s="131">
        <f t="shared" si="135"/>
        <v>1.0771624099999999</v>
      </c>
      <c r="P312" s="124">
        <f t="shared" si="119"/>
        <v>1077.1624099999999</v>
      </c>
      <c r="Q312" s="133">
        <f t="shared" si="120"/>
        <v>0</v>
      </c>
      <c r="R312" s="134">
        <f t="shared" si="121"/>
        <v>0</v>
      </c>
      <c r="S312" s="124">
        <f t="shared" si="122"/>
        <v>0</v>
      </c>
      <c r="T312" s="134">
        <f t="shared" si="131"/>
        <v>7.4999999999999997E-2</v>
      </c>
      <c r="U312" s="133">
        <f t="shared" si="134"/>
        <v>82</v>
      </c>
      <c r="V312" s="133">
        <v>252</v>
      </c>
      <c r="W312" s="132">
        <f t="shared" si="123"/>
        <v>1.023811998</v>
      </c>
      <c r="X312" s="124">
        <f t="shared" si="124"/>
        <v>25.649388999999999</v>
      </c>
      <c r="Y312" s="136" t="s">
        <v>64</v>
      </c>
      <c r="Z312" s="127">
        <f t="shared" si="132"/>
        <v>42597</v>
      </c>
      <c r="AA312" s="6"/>
      <c r="AB312" s="38"/>
      <c r="AC312" s="169">
        <f>[2]Plan1!$A364</f>
        <v>47768</v>
      </c>
      <c r="AD312" s="168" t="str">
        <f>[2]Plan1!$C364</f>
        <v>Nossa Sr.a Aparecida - Padroeira do Brasil</v>
      </c>
      <c r="AG312" s="22"/>
      <c r="AH312" s="22"/>
      <c r="AI312" s="22"/>
      <c r="AJ312" s="22"/>
      <c r="AK312" s="22"/>
      <c r="AM312" s="1"/>
      <c r="AN312" s="1"/>
      <c r="AO312" s="1"/>
      <c r="AP312" s="1"/>
      <c r="AQ312" s="1"/>
      <c r="AR312" s="2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8"/>
      <c r="BH312" s="1"/>
      <c r="BI312" s="1"/>
      <c r="BJ312" s="1"/>
      <c r="BK312" s="1"/>
      <c r="BL312" s="1"/>
      <c r="BM312" s="1"/>
      <c r="BN312" s="1"/>
      <c r="BO312" s="1"/>
      <c r="BP312" s="1"/>
      <c r="BQ312" s="6"/>
      <c r="BR312" s="1"/>
      <c r="BS312" s="1"/>
      <c r="BT312" s="1"/>
      <c r="BU312" s="1"/>
      <c r="BV312" s="1"/>
      <c r="BW312" s="1"/>
    </row>
    <row r="313" spans="1:75" x14ac:dyDescent="0.2">
      <c r="A313" s="137">
        <f t="shared" si="125"/>
        <v>42534</v>
      </c>
      <c r="B313" s="124">
        <f t="shared" si="114"/>
        <v>1102.8117989999998</v>
      </c>
      <c r="C313" s="124">
        <f t="shared" si="126"/>
        <v>1000</v>
      </c>
      <c r="D313" s="138">
        <f t="shared" si="127"/>
        <v>4639.05</v>
      </c>
      <c r="E313" s="126">
        <f>IF(K313=1,VLOOKUP(A312,[1]Plan1!$DA$106:$DC$226,3),E312)</f>
        <v>4675.2299999999996</v>
      </c>
      <c r="F313" s="127">
        <f t="shared" si="128"/>
        <v>42507</v>
      </c>
      <c r="G313" s="128">
        <f t="shared" si="115"/>
        <v>7.7990105732852477E-3</v>
      </c>
      <c r="H313" s="127">
        <f t="shared" si="129"/>
        <v>42536</v>
      </c>
      <c r="I313" s="127">
        <f t="shared" si="116"/>
        <v>42536</v>
      </c>
      <c r="J313" s="130">
        <f t="shared" si="130"/>
        <v>21</v>
      </c>
      <c r="K313" s="130">
        <f t="shared" si="117"/>
        <v>19</v>
      </c>
      <c r="L313" s="131">
        <f t="shared" si="118"/>
        <v>1.0070536299999999</v>
      </c>
      <c r="M313" s="132">
        <f t="shared" si="136"/>
        <v>1.00610073</v>
      </c>
      <c r="N313" s="132">
        <f t="shared" si="133"/>
        <v>1.0696177317271665</v>
      </c>
      <c r="O313" s="131">
        <f t="shared" si="135"/>
        <v>1.0771624099999999</v>
      </c>
      <c r="P313" s="124">
        <f t="shared" si="119"/>
        <v>1077.1624099999999</v>
      </c>
      <c r="Q313" s="133">
        <f t="shared" si="120"/>
        <v>0</v>
      </c>
      <c r="R313" s="134">
        <f t="shared" si="121"/>
        <v>0</v>
      </c>
      <c r="S313" s="124">
        <f t="shared" si="122"/>
        <v>0</v>
      </c>
      <c r="T313" s="134">
        <f t="shared" si="131"/>
        <v>7.4999999999999997E-2</v>
      </c>
      <c r="U313" s="133">
        <f t="shared" si="134"/>
        <v>82</v>
      </c>
      <c r="V313" s="133">
        <v>252</v>
      </c>
      <c r="W313" s="132">
        <f t="shared" si="123"/>
        <v>1.023811998</v>
      </c>
      <c r="X313" s="124">
        <f t="shared" si="124"/>
        <v>25.649388999999999</v>
      </c>
      <c r="Y313" s="136" t="s">
        <v>64</v>
      </c>
      <c r="Z313" s="127">
        <f t="shared" si="132"/>
        <v>42597</v>
      </c>
      <c r="AA313" s="6"/>
      <c r="AB313" s="38"/>
      <c r="AC313" s="169">
        <f>[2]Plan1!$A365</f>
        <v>47789</v>
      </c>
      <c r="AD313" s="168" t="str">
        <f>[2]Plan1!$C365</f>
        <v>Finados</v>
      </c>
      <c r="AG313" s="22"/>
      <c r="AH313" s="22"/>
      <c r="AI313" s="22"/>
      <c r="AJ313" s="22"/>
      <c r="AK313" s="22"/>
      <c r="AM313" s="1"/>
      <c r="AN313" s="1"/>
      <c r="AO313" s="1"/>
      <c r="AP313" s="1"/>
      <c r="AQ313" s="1"/>
      <c r="AR313" s="2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8"/>
      <c r="BH313" s="1"/>
      <c r="BI313" s="1"/>
      <c r="BJ313" s="1"/>
      <c r="BK313" s="1"/>
      <c r="BL313" s="1"/>
      <c r="BM313" s="1"/>
      <c r="BN313" s="1"/>
      <c r="BO313" s="1"/>
      <c r="BP313" s="1"/>
      <c r="BQ313" s="6"/>
      <c r="BR313" s="1"/>
      <c r="BS313" s="1"/>
      <c r="BT313" s="1"/>
      <c r="BU313" s="1"/>
      <c r="BV313" s="1"/>
      <c r="BW313" s="1"/>
    </row>
    <row r="314" spans="1:75" x14ac:dyDescent="0.2">
      <c r="A314" s="137">
        <f t="shared" si="125"/>
        <v>42535</v>
      </c>
      <c r="B314" s="124">
        <f t="shared" si="114"/>
        <v>1103.5365139999999</v>
      </c>
      <c r="C314" s="124">
        <f t="shared" si="126"/>
        <v>1000</v>
      </c>
      <c r="D314" s="138">
        <f t="shared" si="127"/>
        <v>4639.05</v>
      </c>
      <c r="E314" s="126">
        <f>IF(K314=1,VLOOKUP(A313,[1]Plan1!$DA$106:$DC$226,3),E313)</f>
        <v>4675.2299999999996</v>
      </c>
      <c r="F314" s="127">
        <f t="shared" si="128"/>
        <v>42507</v>
      </c>
      <c r="G314" s="128">
        <f t="shared" si="115"/>
        <v>7.7990105732852477E-3</v>
      </c>
      <c r="H314" s="127">
        <f t="shared" si="129"/>
        <v>42536</v>
      </c>
      <c r="I314" s="127">
        <f t="shared" si="116"/>
        <v>42536</v>
      </c>
      <c r="J314" s="130">
        <f t="shared" si="130"/>
        <v>21</v>
      </c>
      <c r="K314" s="130">
        <f t="shared" si="117"/>
        <v>20</v>
      </c>
      <c r="L314" s="131">
        <f t="shared" si="118"/>
        <v>1.00742625</v>
      </c>
      <c r="M314" s="132">
        <f t="shared" si="136"/>
        <v>1.00610073</v>
      </c>
      <c r="N314" s="132">
        <f t="shared" si="133"/>
        <v>1.0696177317271665</v>
      </c>
      <c r="O314" s="131">
        <f t="shared" si="135"/>
        <v>1.0775609799999999</v>
      </c>
      <c r="P314" s="124">
        <f t="shared" si="119"/>
        <v>1077.56098</v>
      </c>
      <c r="Q314" s="133">
        <f t="shared" si="120"/>
        <v>0</v>
      </c>
      <c r="R314" s="134">
        <f t="shared" si="121"/>
        <v>0</v>
      </c>
      <c r="S314" s="124">
        <f t="shared" si="122"/>
        <v>0</v>
      </c>
      <c r="T314" s="134">
        <f t="shared" si="131"/>
        <v>7.4999999999999997E-2</v>
      </c>
      <c r="U314" s="133">
        <f t="shared" si="134"/>
        <v>83</v>
      </c>
      <c r="V314" s="133">
        <v>252</v>
      </c>
      <c r="W314" s="132">
        <f t="shared" si="123"/>
        <v>1.0241058599999999</v>
      </c>
      <c r="X314" s="124">
        <f t="shared" si="124"/>
        <v>25.975534</v>
      </c>
      <c r="Y314" s="136" t="s">
        <v>64</v>
      </c>
      <c r="Z314" s="127">
        <f t="shared" si="132"/>
        <v>42597</v>
      </c>
      <c r="AA314" s="6"/>
      <c r="AB314" s="38"/>
      <c r="AC314" s="169">
        <f>[2]Plan1!$A366</f>
        <v>47802</v>
      </c>
      <c r="AD314" s="168" t="str">
        <f>[2]Plan1!$C366</f>
        <v>Proclamação da República</v>
      </c>
      <c r="AG314" s="22"/>
      <c r="AH314" s="22"/>
      <c r="AI314" s="22"/>
      <c r="AJ314" s="22"/>
      <c r="AK314" s="22"/>
      <c r="AM314" s="1"/>
      <c r="AN314" s="1"/>
      <c r="AO314" s="1"/>
      <c r="AP314" s="1"/>
      <c r="AQ314" s="1"/>
      <c r="AR314" s="2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8"/>
      <c r="BH314" s="1"/>
      <c r="BI314" s="1"/>
      <c r="BJ314" s="1"/>
      <c r="BK314" s="1"/>
      <c r="BL314" s="1"/>
      <c r="BM314" s="1"/>
      <c r="BN314" s="1"/>
      <c r="BO314" s="1"/>
      <c r="BP314" s="1"/>
      <c r="BQ314" s="6"/>
      <c r="BR314" s="1"/>
      <c r="BS314" s="1"/>
      <c r="BT314" s="1"/>
      <c r="BU314" s="1"/>
      <c r="BV314" s="1"/>
      <c r="BW314" s="1"/>
    </row>
    <row r="315" spans="1:75" x14ac:dyDescent="0.2">
      <c r="A315" s="137">
        <f t="shared" si="125"/>
        <v>42536</v>
      </c>
      <c r="B315" s="124">
        <f t="shared" si="114"/>
        <v>1104.2616979999998</v>
      </c>
      <c r="C315" s="124">
        <f t="shared" si="126"/>
        <v>1000</v>
      </c>
      <c r="D315" s="138">
        <f t="shared" si="127"/>
        <v>4639.05</v>
      </c>
      <c r="E315" s="126">
        <f>IF(K315=1,VLOOKUP(A314,[1]Plan1!$DA$106:$DC$226,3),E314)</f>
        <v>4675.2299999999996</v>
      </c>
      <c r="F315" s="127">
        <f t="shared" si="128"/>
        <v>42507</v>
      </c>
      <c r="G315" s="128">
        <f t="shared" si="115"/>
        <v>7.7990105732852477E-3</v>
      </c>
      <c r="H315" s="127">
        <f t="shared" si="129"/>
        <v>42566</v>
      </c>
      <c r="I315" s="127">
        <f t="shared" si="116"/>
        <v>42536</v>
      </c>
      <c r="J315" s="130">
        <f t="shared" si="130"/>
        <v>21</v>
      </c>
      <c r="K315" s="130">
        <f t="shared" si="117"/>
        <v>21</v>
      </c>
      <c r="L315" s="131">
        <f t="shared" si="118"/>
        <v>1.0077990100000001</v>
      </c>
      <c r="M315" s="132">
        <f t="shared" si="136"/>
        <v>1.00610073</v>
      </c>
      <c r="N315" s="132">
        <f t="shared" si="133"/>
        <v>1.0696177317271665</v>
      </c>
      <c r="O315" s="131">
        <f t="shared" si="135"/>
        <v>1.0779596899999999</v>
      </c>
      <c r="P315" s="124">
        <f t="shared" si="119"/>
        <v>1077.9596899999999</v>
      </c>
      <c r="Q315" s="133">
        <f t="shared" si="120"/>
        <v>0</v>
      </c>
      <c r="R315" s="134">
        <f t="shared" si="121"/>
        <v>0</v>
      </c>
      <c r="S315" s="124">
        <f t="shared" si="122"/>
        <v>0</v>
      </c>
      <c r="T315" s="134">
        <f t="shared" si="131"/>
        <v>7.4999999999999997E-2</v>
      </c>
      <c r="U315" s="133">
        <f t="shared" si="134"/>
        <v>84</v>
      </c>
      <c r="V315" s="133">
        <v>252</v>
      </c>
      <c r="W315" s="132">
        <f t="shared" si="123"/>
        <v>1.024399807</v>
      </c>
      <c r="X315" s="124">
        <f t="shared" si="124"/>
        <v>26.302008000000001</v>
      </c>
      <c r="Y315" s="136" t="s">
        <v>64</v>
      </c>
      <c r="Z315" s="127">
        <f t="shared" si="132"/>
        <v>42597</v>
      </c>
      <c r="AA315" s="6"/>
      <c r="AB315" s="38"/>
      <c r="AC315" s="169">
        <f>[2]Plan1!$A367</f>
        <v>47807</v>
      </c>
      <c r="AD315" s="168" t="str">
        <f>[2]Plan1!$C367</f>
        <v>Dia Nacional de Zumbi e da Consciência Negra</v>
      </c>
      <c r="AG315" s="22"/>
      <c r="AH315" s="22"/>
      <c r="AI315" s="22"/>
      <c r="AJ315" s="22"/>
      <c r="AK315" s="22"/>
      <c r="AM315" s="1"/>
      <c r="AN315" s="1"/>
      <c r="AO315" s="1"/>
      <c r="AP315" s="1"/>
      <c r="AQ315" s="1"/>
      <c r="AR315" s="2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8"/>
      <c r="BH315" s="1"/>
      <c r="BI315" s="1"/>
      <c r="BJ315" s="1"/>
      <c r="BK315" s="1"/>
      <c r="BL315" s="1"/>
      <c r="BM315" s="1"/>
      <c r="BN315" s="1"/>
      <c r="BO315" s="1"/>
      <c r="BP315" s="1"/>
      <c r="BQ315" s="6"/>
      <c r="BR315" s="1"/>
      <c r="BS315" s="1"/>
      <c r="BT315" s="1"/>
      <c r="BU315" s="1"/>
      <c r="BV315" s="1"/>
      <c r="BW315" s="1"/>
    </row>
    <row r="316" spans="1:75" x14ac:dyDescent="0.2">
      <c r="A316" s="137">
        <f t="shared" si="125"/>
        <v>42537</v>
      </c>
      <c r="B316" s="124">
        <f t="shared" si="114"/>
        <v>1104.7540489999999</v>
      </c>
      <c r="C316" s="124">
        <f t="shared" si="126"/>
        <v>1000</v>
      </c>
      <c r="D316" s="138">
        <f t="shared" si="127"/>
        <v>4675.2299999999996</v>
      </c>
      <c r="E316" s="126">
        <f>IF(K316=1,VLOOKUP(A315,[1]Plan1!$DA$106:$DC$226,3),E315)</f>
        <v>4691.59</v>
      </c>
      <c r="F316" s="127">
        <f t="shared" si="128"/>
        <v>42537</v>
      </c>
      <c r="G316" s="128">
        <f t="shared" si="115"/>
        <v>3.4992930829071955E-3</v>
      </c>
      <c r="H316" s="127">
        <f t="shared" si="129"/>
        <v>42566</v>
      </c>
      <c r="I316" s="127">
        <f t="shared" si="116"/>
        <v>42566</v>
      </c>
      <c r="J316" s="130">
        <f t="shared" si="130"/>
        <v>22</v>
      </c>
      <c r="K316" s="130">
        <f t="shared" si="117"/>
        <v>1</v>
      </c>
      <c r="L316" s="131">
        <f t="shared" si="118"/>
        <v>1.00015879</v>
      </c>
      <c r="M316" s="132">
        <f t="shared" si="136"/>
        <v>1.0077990100000001</v>
      </c>
      <c r="N316" s="132">
        <f t="shared" si="133"/>
        <v>1.077959691113084</v>
      </c>
      <c r="O316" s="131">
        <f t="shared" si="135"/>
        <v>1.0781308599999999</v>
      </c>
      <c r="P316" s="124">
        <f t="shared" si="119"/>
        <v>1078.13086</v>
      </c>
      <c r="Q316" s="133">
        <f t="shared" si="120"/>
        <v>0</v>
      </c>
      <c r="R316" s="134">
        <f t="shared" si="121"/>
        <v>0</v>
      </c>
      <c r="S316" s="124">
        <f t="shared" si="122"/>
        <v>0</v>
      </c>
      <c r="T316" s="134">
        <f t="shared" si="131"/>
        <v>7.4999999999999997E-2</v>
      </c>
      <c r="U316" s="133">
        <f t="shared" si="134"/>
        <v>85</v>
      </c>
      <c r="V316" s="133">
        <v>252</v>
      </c>
      <c r="W316" s="132">
        <f t="shared" si="123"/>
        <v>1.024693839</v>
      </c>
      <c r="X316" s="124">
        <f t="shared" si="124"/>
        <v>26.623189</v>
      </c>
      <c r="Y316" s="136" t="s">
        <v>64</v>
      </c>
      <c r="Z316" s="127">
        <f t="shared" si="132"/>
        <v>42597</v>
      </c>
      <c r="AA316" s="6"/>
      <c r="AB316" s="38"/>
      <c r="AC316" s="169">
        <f>[2]Plan1!$A368</f>
        <v>47842</v>
      </c>
      <c r="AD316" s="168" t="str">
        <f>[2]Plan1!$C368</f>
        <v>Natal</v>
      </c>
      <c r="AG316" s="22"/>
      <c r="AH316" s="22"/>
      <c r="AI316" s="22"/>
      <c r="AJ316" s="22"/>
      <c r="AK316" s="22"/>
      <c r="AM316" s="1"/>
      <c r="AN316" s="1"/>
      <c r="AO316" s="1"/>
      <c r="AP316" s="1"/>
      <c r="AQ316" s="1"/>
      <c r="AR316" s="2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8"/>
      <c r="BH316" s="1"/>
      <c r="BI316" s="1"/>
      <c r="BJ316" s="1"/>
      <c r="BK316" s="1"/>
      <c r="BL316" s="1"/>
      <c r="BM316" s="1"/>
      <c r="BN316" s="1"/>
      <c r="BO316" s="1"/>
      <c r="BP316" s="1"/>
      <c r="BQ316" s="6"/>
      <c r="BR316" s="1"/>
      <c r="BS316" s="1"/>
      <c r="BT316" s="1"/>
      <c r="BU316" s="1"/>
      <c r="BV316" s="1"/>
      <c r="BW316" s="1"/>
    </row>
    <row r="317" spans="1:75" x14ac:dyDescent="0.2">
      <c r="A317" s="137">
        <f t="shared" si="125"/>
        <v>42538</v>
      </c>
      <c r="B317" s="124">
        <f t="shared" si="114"/>
        <v>1105.2466219999999</v>
      </c>
      <c r="C317" s="124">
        <f t="shared" si="126"/>
        <v>1000</v>
      </c>
      <c r="D317" s="138">
        <f t="shared" si="127"/>
        <v>4675.2299999999996</v>
      </c>
      <c r="E317" s="126">
        <f>IF(K317=1,VLOOKUP(A316,[1]Plan1!$DA$106:$DC$226,3),E316)</f>
        <v>4691.59</v>
      </c>
      <c r="F317" s="127">
        <f t="shared" si="128"/>
        <v>42537</v>
      </c>
      <c r="G317" s="128">
        <f t="shared" si="115"/>
        <v>3.4992930829071955E-3</v>
      </c>
      <c r="H317" s="127">
        <f t="shared" si="129"/>
        <v>42566</v>
      </c>
      <c r="I317" s="127">
        <f t="shared" si="116"/>
        <v>42566</v>
      </c>
      <c r="J317" s="130">
        <f t="shared" si="130"/>
        <v>22</v>
      </c>
      <c r="K317" s="130">
        <f t="shared" si="117"/>
        <v>2</v>
      </c>
      <c r="L317" s="131">
        <f t="shared" si="118"/>
        <v>1.00031761</v>
      </c>
      <c r="M317" s="132">
        <f t="shared" si="136"/>
        <v>1.0077990100000001</v>
      </c>
      <c r="N317" s="132">
        <f t="shared" si="133"/>
        <v>1.077959691113084</v>
      </c>
      <c r="O317" s="131">
        <f t="shared" si="135"/>
        <v>1.07830206</v>
      </c>
      <c r="P317" s="124">
        <f t="shared" si="119"/>
        <v>1078.30206</v>
      </c>
      <c r="Q317" s="133">
        <f t="shared" si="120"/>
        <v>0</v>
      </c>
      <c r="R317" s="134">
        <f t="shared" si="121"/>
        <v>0</v>
      </c>
      <c r="S317" s="124">
        <f t="shared" si="122"/>
        <v>0</v>
      </c>
      <c r="T317" s="134">
        <f t="shared" si="131"/>
        <v>7.4999999999999997E-2</v>
      </c>
      <c r="U317" s="133">
        <f t="shared" si="134"/>
        <v>86</v>
      </c>
      <c r="V317" s="133">
        <v>252</v>
      </c>
      <c r="W317" s="132">
        <f t="shared" si="123"/>
        <v>1.024987954</v>
      </c>
      <c r="X317" s="124">
        <f t="shared" si="124"/>
        <v>26.944562000000001</v>
      </c>
      <c r="Y317" s="136" t="s">
        <v>64</v>
      </c>
      <c r="Z317" s="127">
        <f t="shared" si="132"/>
        <v>42597</v>
      </c>
      <c r="AA317" s="6"/>
      <c r="AB317" s="38"/>
      <c r="AC317" s="169">
        <f>[2]Plan1!$A369</f>
        <v>47849</v>
      </c>
      <c r="AD317" s="168" t="str">
        <f>[2]Plan1!$C369</f>
        <v>Confraternização Universal</v>
      </c>
      <c r="AG317" s="22"/>
      <c r="AH317" s="22"/>
      <c r="AI317" s="22"/>
      <c r="AJ317" s="22"/>
      <c r="AK317" s="22"/>
      <c r="AM317" s="1"/>
      <c r="AN317" s="1"/>
      <c r="AO317" s="1"/>
      <c r="AP317" s="1"/>
      <c r="AQ317" s="1"/>
      <c r="AR317" s="2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8"/>
      <c r="BH317" s="1"/>
      <c r="BI317" s="1"/>
      <c r="BJ317" s="1"/>
      <c r="BK317" s="1"/>
      <c r="BL317" s="1"/>
      <c r="BM317" s="1"/>
      <c r="BN317" s="1"/>
      <c r="BO317" s="1"/>
      <c r="BP317" s="1"/>
      <c r="BQ317" s="6"/>
      <c r="BR317" s="1"/>
      <c r="BS317" s="1"/>
      <c r="BT317" s="1"/>
      <c r="BU317" s="1"/>
      <c r="BV317" s="1"/>
      <c r="BW317" s="1"/>
    </row>
    <row r="318" spans="1:75" x14ac:dyDescent="0.2">
      <c r="A318" s="137">
        <f t="shared" si="125"/>
        <v>42539</v>
      </c>
      <c r="B318" s="124">
        <f t="shared" si="114"/>
        <v>1105.7394079999999</v>
      </c>
      <c r="C318" s="124">
        <f t="shared" si="126"/>
        <v>1000</v>
      </c>
      <c r="D318" s="138">
        <f t="shared" si="127"/>
        <v>4675.2299999999996</v>
      </c>
      <c r="E318" s="126">
        <f>IF(K318=1,VLOOKUP(A317,[1]Plan1!$DA$106:$DC$226,3),E317)</f>
        <v>4691.59</v>
      </c>
      <c r="F318" s="127">
        <f t="shared" si="128"/>
        <v>42537</v>
      </c>
      <c r="G318" s="128">
        <f t="shared" si="115"/>
        <v>3.4992930829071955E-3</v>
      </c>
      <c r="H318" s="127">
        <f t="shared" si="129"/>
        <v>42566</v>
      </c>
      <c r="I318" s="127">
        <f t="shared" si="116"/>
        <v>42566</v>
      </c>
      <c r="J318" s="130">
        <f t="shared" si="130"/>
        <v>22</v>
      </c>
      <c r="K318" s="130">
        <f t="shared" si="117"/>
        <v>3</v>
      </c>
      <c r="L318" s="131">
        <f t="shared" si="118"/>
        <v>1.0004764500000001</v>
      </c>
      <c r="M318" s="132">
        <f t="shared" si="136"/>
        <v>1.0077990100000001</v>
      </c>
      <c r="N318" s="132">
        <f t="shared" si="133"/>
        <v>1.077959691113084</v>
      </c>
      <c r="O318" s="131">
        <f t="shared" si="135"/>
        <v>1.0784732800000001</v>
      </c>
      <c r="P318" s="124">
        <f t="shared" si="119"/>
        <v>1078.4732799999999</v>
      </c>
      <c r="Q318" s="133">
        <f t="shared" si="120"/>
        <v>0</v>
      </c>
      <c r="R318" s="134">
        <f t="shared" si="121"/>
        <v>0</v>
      </c>
      <c r="S318" s="124">
        <f t="shared" si="122"/>
        <v>0</v>
      </c>
      <c r="T318" s="134">
        <f t="shared" si="131"/>
        <v>7.4999999999999997E-2</v>
      </c>
      <c r="U318" s="133">
        <f t="shared" si="134"/>
        <v>87</v>
      </c>
      <c r="V318" s="133">
        <v>252</v>
      </c>
      <c r="W318" s="132">
        <f t="shared" si="123"/>
        <v>1.025282155</v>
      </c>
      <c r="X318" s="124">
        <f t="shared" si="124"/>
        <v>27.266127999999998</v>
      </c>
      <c r="Y318" s="136" t="s">
        <v>64</v>
      </c>
      <c r="Z318" s="127">
        <f t="shared" si="132"/>
        <v>42597</v>
      </c>
      <c r="AA318" s="6"/>
      <c r="AB318" s="38"/>
      <c r="AC318" s="169">
        <f>[2]Plan1!$A370</f>
        <v>47903</v>
      </c>
      <c r="AD318" s="168" t="str">
        <f>[2]Plan1!$C370</f>
        <v>Carnaval</v>
      </c>
      <c r="AG318" s="22"/>
      <c r="AH318" s="22"/>
      <c r="AI318" s="22"/>
      <c r="AJ318" s="22"/>
      <c r="AK318" s="22"/>
      <c r="AM318" s="1"/>
      <c r="AN318" s="1"/>
      <c r="AO318" s="1"/>
      <c r="AP318" s="1"/>
      <c r="AQ318" s="1"/>
      <c r="AR318" s="2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8"/>
      <c r="BH318" s="1"/>
      <c r="BI318" s="1"/>
      <c r="BJ318" s="1"/>
      <c r="BK318" s="1"/>
      <c r="BL318" s="1"/>
      <c r="BM318" s="1"/>
      <c r="BN318" s="1"/>
      <c r="BO318" s="1"/>
      <c r="BP318" s="1"/>
      <c r="BQ318" s="6"/>
      <c r="BR318" s="1"/>
      <c r="BS318" s="1"/>
      <c r="BT318" s="1"/>
      <c r="BU318" s="1"/>
      <c r="BV318" s="1"/>
      <c r="BW318" s="1"/>
    </row>
    <row r="319" spans="1:75" x14ac:dyDescent="0.2">
      <c r="A319" s="137">
        <f t="shared" si="125"/>
        <v>42540</v>
      </c>
      <c r="B319" s="124">
        <f t="shared" si="114"/>
        <v>1105.7394079999999</v>
      </c>
      <c r="C319" s="124">
        <f t="shared" si="126"/>
        <v>1000</v>
      </c>
      <c r="D319" s="138">
        <f t="shared" si="127"/>
        <v>4675.2299999999996</v>
      </c>
      <c r="E319" s="126">
        <f>IF(K319=1,VLOOKUP(A318,[1]Plan1!$DA$106:$DC$226,3),E318)</f>
        <v>4691.59</v>
      </c>
      <c r="F319" s="127">
        <f t="shared" si="128"/>
        <v>42537</v>
      </c>
      <c r="G319" s="128">
        <f t="shared" si="115"/>
        <v>3.4992930829071955E-3</v>
      </c>
      <c r="H319" s="127">
        <f t="shared" si="129"/>
        <v>42566</v>
      </c>
      <c r="I319" s="127">
        <f t="shared" si="116"/>
        <v>42566</v>
      </c>
      <c r="J319" s="130">
        <f t="shared" si="130"/>
        <v>22</v>
      </c>
      <c r="K319" s="130">
        <f t="shared" si="117"/>
        <v>3</v>
      </c>
      <c r="L319" s="131">
        <f t="shared" si="118"/>
        <v>1.0004764500000001</v>
      </c>
      <c r="M319" s="132">
        <f t="shared" si="136"/>
        <v>1.0077990100000001</v>
      </c>
      <c r="N319" s="132">
        <f t="shared" si="133"/>
        <v>1.077959691113084</v>
      </c>
      <c r="O319" s="131">
        <f t="shared" si="135"/>
        <v>1.0784732800000001</v>
      </c>
      <c r="P319" s="124">
        <f t="shared" si="119"/>
        <v>1078.4732799999999</v>
      </c>
      <c r="Q319" s="133">
        <f t="shared" si="120"/>
        <v>0</v>
      </c>
      <c r="R319" s="134">
        <f t="shared" si="121"/>
        <v>0</v>
      </c>
      <c r="S319" s="124">
        <f t="shared" si="122"/>
        <v>0</v>
      </c>
      <c r="T319" s="134">
        <f t="shared" si="131"/>
        <v>7.4999999999999997E-2</v>
      </c>
      <c r="U319" s="133">
        <f t="shared" si="134"/>
        <v>87</v>
      </c>
      <c r="V319" s="133">
        <v>252</v>
      </c>
      <c r="W319" s="132">
        <f t="shared" si="123"/>
        <v>1.025282155</v>
      </c>
      <c r="X319" s="124">
        <f t="shared" si="124"/>
        <v>27.266127999999998</v>
      </c>
      <c r="Y319" s="136" t="s">
        <v>64</v>
      </c>
      <c r="Z319" s="127">
        <f t="shared" si="132"/>
        <v>42597</v>
      </c>
      <c r="AA319" s="6"/>
      <c r="AB319" s="38"/>
      <c r="AC319" s="169">
        <f>[2]Plan1!$A371</f>
        <v>47904</v>
      </c>
      <c r="AD319" s="168" t="str">
        <f>[2]Plan1!$C371</f>
        <v>Carnaval</v>
      </c>
      <c r="AG319" s="22"/>
      <c r="AH319" s="22"/>
      <c r="AI319" s="22"/>
      <c r="AJ319" s="22"/>
      <c r="AK319" s="22"/>
      <c r="AM319" s="1"/>
      <c r="AN319" s="1"/>
      <c r="AO319" s="1"/>
      <c r="AP319" s="1"/>
      <c r="AQ319" s="1"/>
      <c r="AR319" s="2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8"/>
      <c r="BH319" s="1"/>
      <c r="BI319" s="1"/>
      <c r="BJ319" s="1"/>
      <c r="BK319" s="1"/>
      <c r="BL319" s="1"/>
      <c r="BM319" s="1"/>
      <c r="BN319" s="1"/>
      <c r="BO319" s="1"/>
      <c r="BP319" s="1"/>
      <c r="BQ319" s="6"/>
      <c r="BR319" s="1"/>
      <c r="BS319" s="1"/>
      <c r="BT319" s="1"/>
      <c r="BU319" s="1"/>
      <c r="BV319" s="1"/>
      <c r="BW319" s="1"/>
    </row>
    <row r="320" spans="1:75" x14ac:dyDescent="0.2">
      <c r="A320" s="137">
        <f t="shared" si="125"/>
        <v>42541</v>
      </c>
      <c r="B320" s="124">
        <f t="shared" si="114"/>
        <v>1105.7394079999999</v>
      </c>
      <c r="C320" s="124">
        <f t="shared" si="126"/>
        <v>1000</v>
      </c>
      <c r="D320" s="138">
        <f t="shared" si="127"/>
        <v>4675.2299999999996</v>
      </c>
      <c r="E320" s="126">
        <f>IF(K320=1,VLOOKUP(A319,[1]Plan1!$DA$106:$DC$226,3),E319)</f>
        <v>4691.59</v>
      </c>
      <c r="F320" s="127">
        <f t="shared" si="128"/>
        <v>42537</v>
      </c>
      <c r="G320" s="128">
        <f t="shared" si="115"/>
        <v>3.4992930829071955E-3</v>
      </c>
      <c r="H320" s="127">
        <f t="shared" si="129"/>
        <v>42566</v>
      </c>
      <c r="I320" s="127">
        <f t="shared" si="116"/>
        <v>42566</v>
      </c>
      <c r="J320" s="130">
        <f t="shared" si="130"/>
        <v>22</v>
      </c>
      <c r="K320" s="130">
        <f t="shared" si="117"/>
        <v>3</v>
      </c>
      <c r="L320" s="131">
        <f t="shared" si="118"/>
        <v>1.0004764500000001</v>
      </c>
      <c r="M320" s="132">
        <f t="shared" si="136"/>
        <v>1.0077990100000001</v>
      </c>
      <c r="N320" s="132">
        <f t="shared" si="133"/>
        <v>1.077959691113084</v>
      </c>
      <c r="O320" s="131">
        <f t="shared" si="135"/>
        <v>1.0784732800000001</v>
      </c>
      <c r="P320" s="124">
        <f t="shared" si="119"/>
        <v>1078.4732799999999</v>
      </c>
      <c r="Q320" s="133">
        <f t="shared" si="120"/>
        <v>0</v>
      </c>
      <c r="R320" s="134">
        <f t="shared" si="121"/>
        <v>0</v>
      </c>
      <c r="S320" s="124">
        <f t="shared" si="122"/>
        <v>0</v>
      </c>
      <c r="T320" s="134">
        <f t="shared" si="131"/>
        <v>7.4999999999999997E-2</v>
      </c>
      <c r="U320" s="133">
        <f t="shared" si="134"/>
        <v>87</v>
      </c>
      <c r="V320" s="133">
        <v>252</v>
      </c>
      <c r="W320" s="132">
        <f t="shared" si="123"/>
        <v>1.025282155</v>
      </c>
      <c r="X320" s="124">
        <f t="shared" si="124"/>
        <v>27.266127999999998</v>
      </c>
      <c r="Y320" s="136" t="s">
        <v>64</v>
      </c>
      <c r="Z320" s="127">
        <f t="shared" si="132"/>
        <v>42597</v>
      </c>
      <c r="AA320" s="6"/>
      <c r="AB320" s="38"/>
      <c r="AC320" s="169">
        <f>[2]Plan1!$A372</f>
        <v>47949</v>
      </c>
      <c r="AD320" s="168" t="str">
        <f>[2]Plan1!$C372</f>
        <v>Paixão de Cristo</v>
      </c>
      <c r="AG320" s="22"/>
      <c r="AH320" s="22"/>
      <c r="AI320" s="22"/>
      <c r="AJ320" s="22"/>
      <c r="AK320" s="22"/>
      <c r="AM320" s="1"/>
      <c r="AN320" s="1"/>
      <c r="AO320" s="1"/>
      <c r="AP320" s="1"/>
      <c r="AQ320" s="1"/>
      <c r="AR320" s="2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8"/>
      <c r="BH320" s="1"/>
      <c r="BI320" s="1"/>
      <c r="BJ320" s="1"/>
      <c r="BK320" s="1"/>
      <c r="BL320" s="1"/>
      <c r="BM320" s="1"/>
      <c r="BN320" s="1"/>
      <c r="BO320" s="1"/>
      <c r="BP320" s="1"/>
      <c r="BQ320" s="6"/>
      <c r="BR320" s="1"/>
      <c r="BS320" s="1"/>
      <c r="BT320" s="1"/>
      <c r="BU320" s="1"/>
      <c r="BV320" s="1"/>
      <c r="BW320" s="1"/>
    </row>
    <row r="321" spans="1:75" x14ac:dyDescent="0.2">
      <c r="A321" s="137">
        <f t="shared" si="125"/>
        <v>42542</v>
      </c>
      <c r="B321" s="124">
        <f t="shared" si="114"/>
        <v>1106.232426</v>
      </c>
      <c r="C321" s="124">
        <f t="shared" si="126"/>
        <v>1000</v>
      </c>
      <c r="D321" s="138">
        <f t="shared" si="127"/>
        <v>4675.2299999999996</v>
      </c>
      <c r="E321" s="126">
        <f>IF(K321=1,VLOOKUP(A320,[1]Plan1!$DA$106:$DC$226,3),E320)</f>
        <v>4691.59</v>
      </c>
      <c r="F321" s="127">
        <f t="shared" si="128"/>
        <v>42537</v>
      </c>
      <c r="G321" s="128">
        <f t="shared" si="115"/>
        <v>3.4992930829071955E-3</v>
      </c>
      <c r="H321" s="127">
        <f t="shared" si="129"/>
        <v>42566</v>
      </c>
      <c r="I321" s="127">
        <f t="shared" si="116"/>
        <v>42566</v>
      </c>
      <c r="J321" s="130">
        <f t="shared" si="130"/>
        <v>22</v>
      </c>
      <c r="K321" s="130">
        <f t="shared" si="117"/>
        <v>4</v>
      </c>
      <c r="L321" s="131">
        <f t="shared" si="118"/>
        <v>1.00063532</v>
      </c>
      <c r="M321" s="132">
        <f t="shared" si="136"/>
        <v>1.0077990100000001</v>
      </c>
      <c r="N321" s="132">
        <f t="shared" si="133"/>
        <v>1.077959691113084</v>
      </c>
      <c r="O321" s="131">
        <f t="shared" si="135"/>
        <v>1.07864454</v>
      </c>
      <c r="P321" s="124">
        <f t="shared" si="119"/>
        <v>1078.64454</v>
      </c>
      <c r="Q321" s="133">
        <f t="shared" si="120"/>
        <v>0</v>
      </c>
      <c r="R321" s="134">
        <f t="shared" si="121"/>
        <v>0</v>
      </c>
      <c r="S321" s="124">
        <f t="shared" si="122"/>
        <v>0</v>
      </c>
      <c r="T321" s="134">
        <f t="shared" si="131"/>
        <v>7.4999999999999997E-2</v>
      </c>
      <c r="U321" s="133">
        <f t="shared" si="134"/>
        <v>88</v>
      </c>
      <c r="V321" s="133">
        <v>252</v>
      </c>
      <c r="W321" s="132">
        <f t="shared" si="123"/>
        <v>1.025576439</v>
      </c>
      <c r="X321" s="124">
        <f t="shared" si="124"/>
        <v>27.587886000000001</v>
      </c>
      <c r="Y321" s="136" t="s">
        <v>64</v>
      </c>
      <c r="Z321" s="127">
        <f t="shared" si="132"/>
        <v>42597</v>
      </c>
      <c r="AA321" s="6"/>
      <c r="AB321" s="38"/>
      <c r="AC321" s="169">
        <f>[2]Plan1!$A373</f>
        <v>47959</v>
      </c>
      <c r="AD321" s="168" t="str">
        <f>[2]Plan1!$C373</f>
        <v>Tiradentes</v>
      </c>
      <c r="AG321" s="22"/>
      <c r="AH321" s="22"/>
      <c r="AI321" s="22"/>
      <c r="AJ321" s="22"/>
      <c r="AK321" s="22"/>
      <c r="AM321" s="1"/>
      <c r="AN321" s="1"/>
      <c r="AO321" s="1"/>
      <c r="AP321" s="1"/>
      <c r="AQ321" s="1"/>
      <c r="AR321" s="2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8"/>
      <c r="BH321" s="1"/>
      <c r="BI321" s="1"/>
      <c r="BJ321" s="1"/>
      <c r="BK321" s="1"/>
      <c r="BL321" s="1"/>
      <c r="BM321" s="1"/>
      <c r="BN321" s="1"/>
      <c r="BO321" s="1"/>
      <c r="BP321" s="1"/>
      <c r="BQ321" s="6"/>
      <c r="BR321" s="1"/>
      <c r="BS321" s="1"/>
      <c r="BT321" s="1"/>
      <c r="BU321" s="1"/>
      <c r="BV321" s="1"/>
      <c r="BW321" s="1"/>
    </row>
    <row r="322" spans="1:75" x14ac:dyDescent="0.2">
      <c r="A322" s="137">
        <f t="shared" si="125"/>
        <v>42543</v>
      </c>
      <c r="B322" s="124">
        <f t="shared" si="114"/>
        <v>1106.7256560000001</v>
      </c>
      <c r="C322" s="124">
        <f t="shared" si="126"/>
        <v>1000</v>
      </c>
      <c r="D322" s="138">
        <f t="shared" si="127"/>
        <v>4675.2299999999996</v>
      </c>
      <c r="E322" s="126">
        <f>IF(K322=1,VLOOKUP(A321,[1]Plan1!$DA$106:$DC$226,3),E321)</f>
        <v>4691.59</v>
      </c>
      <c r="F322" s="127">
        <f t="shared" si="128"/>
        <v>42537</v>
      </c>
      <c r="G322" s="128">
        <f t="shared" si="115"/>
        <v>3.4992930829071955E-3</v>
      </c>
      <c r="H322" s="127">
        <f t="shared" si="129"/>
        <v>42566</v>
      </c>
      <c r="I322" s="127">
        <f t="shared" si="116"/>
        <v>42566</v>
      </c>
      <c r="J322" s="130">
        <f t="shared" si="130"/>
        <v>22</v>
      </c>
      <c r="K322" s="130">
        <f t="shared" si="117"/>
        <v>5</v>
      </c>
      <c r="L322" s="131">
        <f t="shared" si="118"/>
        <v>1.00079422</v>
      </c>
      <c r="M322" s="132">
        <f t="shared" si="136"/>
        <v>1.0077990100000001</v>
      </c>
      <c r="N322" s="132">
        <f t="shared" si="133"/>
        <v>1.077959691113084</v>
      </c>
      <c r="O322" s="131">
        <f t="shared" si="135"/>
        <v>1.07881582</v>
      </c>
      <c r="P322" s="124">
        <f t="shared" si="119"/>
        <v>1078.81582</v>
      </c>
      <c r="Q322" s="133">
        <f t="shared" si="120"/>
        <v>0</v>
      </c>
      <c r="R322" s="134">
        <f t="shared" si="121"/>
        <v>0</v>
      </c>
      <c r="S322" s="124">
        <f t="shared" si="122"/>
        <v>0</v>
      </c>
      <c r="T322" s="134">
        <f t="shared" si="131"/>
        <v>7.4999999999999997E-2</v>
      </c>
      <c r="U322" s="133">
        <f t="shared" si="134"/>
        <v>89</v>
      </c>
      <c r="V322" s="133">
        <v>252</v>
      </c>
      <c r="W322" s="132">
        <f t="shared" si="123"/>
        <v>1.0258708080000001</v>
      </c>
      <c r="X322" s="124">
        <f t="shared" si="124"/>
        <v>27.909835999999999</v>
      </c>
      <c r="Y322" s="136" t="s">
        <v>64</v>
      </c>
      <c r="Z322" s="127">
        <f t="shared" si="132"/>
        <v>42597</v>
      </c>
      <c r="AA322" s="6"/>
      <c r="AB322" s="38"/>
      <c r="AC322" s="169">
        <f>[2]Plan1!$A374</f>
        <v>47969</v>
      </c>
      <c r="AD322" s="168" t="str">
        <f>[2]Plan1!$C374</f>
        <v>Dia do Trabalho</v>
      </c>
      <c r="AG322" s="22"/>
      <c r="AH322" s="22"/>
      <c r="AI322" s="22"/>
      <c r="AJ322" s="22"/>
      <c r="AK322" s="22"/>
      <c r="AM322" s="1"/>
      <c r="AN322" s="1"/>
      <c r="AO322" s="1"/>
      <c r="AP322" s="1"/>
      <c r="AQ322" s="1"/>
      <c r="AR322" s="28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8"/>
      <c r="BH322" s="1"/>
      <c r="BI322" s="1"/>
      <c r="BJ322" s="1"/>
      <c r="BK322" s="1"/>
      <c r="BL322" s="1"/>
      <c r="BM322" s="1"/>
      <c r="BN322" s="1"/>
      <c r="BO322" s="1"/>
      <c r="BP322" s="1"/>
      <c r="BQ322" s="6"/>
      <c r="BR322" s="1"/>
      <c r="BS322" s="1"/>
      <c r="BT322" s="1"/>
      <c r="BU322" s="1"/>
      <c r="BV322" s="1"/>
      <c r="BW322" s="1"/>
    </row>
    <row r="323" spans="1:75" x14ac:dyDescent="0.2">
      <c r="A323" s="137">
        <f t="shared" si="125"/>
        <v>42544</v>
      </c>
      <c r="B323" s="124">
        <f t="shared" si="114"/>
        <v>1107.21911</v>
      </c>
      <c r="C323" s="124">
        <f t="shared" si="126"/>
        <v>1000</v>
      </c>
      <c r="D323" s="138">
        <f t="shared" si="127"/>
        <v>4675.2299999999996</v>
      </c>
      <c r="E323" s="126">
        <f>IF(K323=1,VLOOKUP(A322,[1]Plan1!$DA$106:$DC$226,3),E322)</f>
        <v>4691.59</v>
      </c>
      <c r="F323" s="127">
        <f t="shared" si="128"/>
        <v>42537</v>
      </c>
      <c r="G323" s="128">
        <f t="shared" si="115"/>
        <v>3.4992930829071955E-3</v>
      </c>
      <c r="H323" s="127">
        <f t="shared" si="129"/>
        <v>42566</v>
      </c>
      <c r="I323" s="127">
        <f t="shared" si="116"/>
        <v>42566</v>
      </c>
      <c r="J323" s="130">
        <f t="shared" si="130"/>
        <v>22</v>
      </c>
      <c r="K323" s="130">
        <f t="shared" si="117"/>
        <v>6</v>
      </c>
      <c r="L323" s="131">
        <f t="shared" si="118"/>
        <v>1.00095314</v>
      </c>
      <c r="M323" s="132">
        <f t="shared" si="136"/>
        <v>1.0077990100000001</v>
      </c>
      <c r="N323" s="132">
        <f t="shared" si="133"/>
        <v>1.077959691113084</v>
      </c>
      <c r="O323" s="131">
        <f t="shared" si="135"/>
        <v>1.07898713</v>
      </c>
      <c r="P323" s="124">
        <f t="shared" si="119"/>
        <v>1078.98713</v>
      </c>
      <c r="Q323" s="133">
        <f t="shared" si="120"/>
        <v>0</v>
      </c>
      <c r="R323" s="134">
        <f t="shared" si="121"/>
        <v>0</v>
      </c>
      <c r="S323" s="124">
        <f t="shared" si="122"/>
        <v>0</v>
      </c>
      <c r="T323" s="134">
        <f t="shared" si="131"/>
        <v>7.4999999999999997E-2</v>
      </c>
      <c r="U323" s="133">
        <f t="shared" si="134"/>
        <v>90</v>
      </c>
      <c r="V323" s="133">
        <v>252</v>
      </c>
      <c r="W323" s="132">
        <f t="shared" si="123"/>
        <v>1.0261652619999999</v>
      </c>
      <c r="X323" s="124">
        <f t="shared" si="124"/>
        <v>28.23198</v>
      </c>
      <c r="Y323" s="136" t="s">
        <v>64</v>
      </c>
      <c r="Z323" s="127">
        <f t="shared" si="132"/>
        <v>42597</v>
      </c>
      <c r="AA323" s="6"/>
      <c r="AB323" s="38"/>
      <c r="AC323" s="169">
        <f>[2]Plan1!$A375</f>
        <v>48011</v>
      </c>
      <c r="AD323" s="168" t="str">
        <f>[2]Plan1!$C375</f>
        <v>Corpus Christi</v>
      </c>
      <c r="AG323" s="22"/>
      <c r="AH323" s="22"/>
      <c r="AI323" s="22"/>
      <c r="AJ323" s="22"/>
      <c r="AK323" s="22"/>
      <c r="AM323" s="1"/>
      <c r="AN323" s="1"/>
      <c r="AO323" s="1"/>
      <c r="AP323" s="1"/>
      <c r="AQ323" s="1"/>
      <c r="AR323" s="28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8"/>
      <c r="BH323" s="1"/>
      <c r="BI323" s="1"/>
      <c r="BJ323" s="1"/>
      <c r="BK323" s="1"/>
      <c r="BL323" s="1"/>
      <c r="BM323" s="1"/>
      <c r="BN323" s="1"/>
      <c r="BO323" s="1"/>
      <c r="BP323" s="1"/>
      <c r="BQ323" s="6"/>
      <c r="BR323" s="1"/>
      <c r="BS323" s="1"/>
      <c r="BT323" s="1"/>
      <c r="BU323" s="1"/>
      <c r="BV323" s="1"/>
      <c r="BW323" s="1"/>
    </row>
    <row r="324" spans="1:75" x14ac:dyDescent="0.2">
      <c r="A324" s="137">
        <f t="shared" si="125"/>
        <v>42545</v>
      </c>
      <c r="B324" s="124">
        <f t="shared" si="114"/>
        <v>1107.7127770000002</v>
      </c>
      <c r="C324" s="124">
        <f t="shared" si="126"/>
        <v>1000</v>
      </c>
      <c r="D324" s="138">
        <f t="shared" si="127"/>
        <v>4675.2299999999996</v>
      </c>
      <c r="E324" s="126">
        <f>IF(K324=1,VLOOKUP(A323,[1]Plan1!$DA$106:$DC$226,3),E323)</f>
        <v>4691.59</v>
      </c>
      <c r="F324" s="127">
        <f t="shared" si="128"/>
        <v>42537</v>
      </c>
      <c r="G324" s="128">
        <f t="shared" si="115"/>
        <v>3.4992930829071955E-3</v>
      </c>
      <c r="H324" s="127">
        <f t="shared" si="129"/>
        <v>42566</v>
      </c>
      <c r="I324" s="127">
        <f t="shared" si="116"/>
        <v>42566</v>
      </c>
      <c r="J324" s="130">
        <f t="shared" si="130"/>
        <v>22</v>
      </c>
      <c r="K324" s="130">
        <f t="shared" si="117"/>
        <v>7</v>
      </c>
      <c r="L324" s="131">
        <f t="shared" si="118"/>
        <v>1.00111208</v>
      </c>
      <c r="M324" s="132">
        <f t="shared" si="136"/>
        <v>1.0077990100000001</v>
      </c>
      <c r="N324" s="132">
        <f t="shared" si="133"/>
        <v>1.077959691113084</v>
      </c>
      <c r="O324" s="131">
        <f t="shared" si="135"/>
        <v>1.0791584599999999</v>
      </c>
      <c r="P324" s="124">
        <f t="shared" si="119"/>
        <v>1079.1584600000001</v>
      </c>
      <c r="Q324" s="133">
        <f t="shared" si="120"/>
        <v>0</v>
      </c>
      <c r="R324" s="134">
        <f t="shared" si="121"/>
        <v>0</v>
      </c>
      <c r="S324" s="124">
        <f t="shared" si="122"/>
        <v>0</v>
      </c>
      <c r="T324" s="134">
        <f t="shared" si="131"/>
        <v>7.4999999999999997E-2</v>
      </c>
      <c r="U324" s="133">
        <f t="shared" si="134"/>
        <v>91</v>
      </c>
      <c r="V324" s="133">
        <v>252</v>
      </c>
      <c r="W324" s="132">
        <f t="shared" si="123"/>
        <v>1.0264598</v>
      </c>
      <c r="X324" s="124">
        <f t="shared" si="124"/>
        <v>28.554317000000001</v>
      </c>
      <c r="Y324" s="136" t="s">
        <v>64</v>
      </c>
      <c r="Z324" s="127">
        <f t="shared" si="132"/>
        <v>42597</v>
      </c>
      <c r="AA324" s="6"/>
      <c r="AB324" s="38"/>
      <c r="AC324" s="169">
        <f>[2]Plan1!$A376</f>
        <v>48098</v>
      </c>
      <c r="AD324" s="168" t="str">
        <f>[2]Plan1!$C376</f>
        <v>Independência do Brasil</v>
      </c>
      <c r="AF324" s="1"/>
      <c r="AG324" s="22"/>
      <c r="AH324" s="22"/>
      <c r="AI324" s="22"/>
      <c r="AJ324" s="22"/>
      <c r="AK324" s="22"/>
      <c r="AM324" s="1"/>
      <c r="AN324" s="1"/>
      <c r="AO324" s="1"/>
      <c r="AP324" s="1"/>
      <c r="AQ324" s="1"/>
      <c r="AR324" s="28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8"/>
      <c r="BH324" s="1"/>
      <c r="BI324" s="1"/>
      <c r="BJ324" s="1"/>
      <c r="BK324" s="1"/>
      <c r="BL324" s="1"/>
      <c r="BM324" s="1"/>
      <c r="BN324" s="1"/>
      <c r="BO324" s="1"/>
      <c r="BP324" s="1"/>
      <c r="BQ324" s="6"/>
      <c r="BR324" s="1"/>
      <c r="BS324" s="1"/>
      <c r="BT324" s="1"/>
      <c r="BU324" s="1"/>
      <c r="BV324" s="1"/>
      <c r="BW324" s="1"/>
    </row>
    <row r="325" spans="1:75" x14ac:dyDescent="0.2">
      <c r="A325" s="137">
        <f t="shared" si="125"/>
        <v>42546</v>
      </c>
      <c r="B325" s="124">
        <f t="shared" si="114"/>
        <v>1108.2066759999998</v>
      </c>
      <c r="C325" s="124">
        <f t="shared" si="126"/>
        <v>1000</v>
      </c>
      <c r="D325" s="138">
        <f t="shared" si="127"/>
        <v>4675.2299999999996</v>
      </c>
      <c r="E325" s="126">
        <f>IF(K325=1,VLOOKUP(A324,[1]Plan1!$DA$106:$DC$226,3),E324)</f>
        <v>4691.59</v>
      </c>
      <c r="F325" s="127">
        <f t="shared" si="128"/>
        <v>42537</v>
      </c>
      <c r="G325" s="128">
        <f t="shared" si="115"/>
        <v>3.4992930829071955E-3</v>
      </c>
      <c r="H325" s="127">
        <f t="shared" si="129"/>
        <v>42566</v>
      </c>
      <c r="I325" s="127">
        <f t="shared" si="116"/>
        <v>42566</v>
      </c>
      <c r="J325" s="130">
        <f t="shared" si="130"/>
        <v>22</v>
      </c>
      <c r="K325" s="130">
        <f t="shared" si="117"/>
        <v>8</v>
      </c>
      <c r="L325" s="131">
        <f t="shared" si="118"/>
        <v>1.0012710499999999</v>
      </c>
      <c r="M325" s="132">
        <f t="shared" si="136"/>
        <v>1.0077990100000001</v>
      </c>
      <c r="N325" s="132">
        <f t="shared" si="133"/>
        <v>1.077959691113084</v>
      </c>
      <c r="O325" s="131">
        <f t="shared" si="135"/>
        <v>1.07932983</v>
      </c>
      <c r="P325" s="124">
        <f t="shared" si="119"/>
        <v>1079.3298299999999</v>
      </c>
      <c r="Q325" s="133">
        <f t="shared" si="120"/>
        <v>0</v>
      </c>
      <c r="R325" s="134">
        <f t="shared" si="121"/>
        <v>0</v>
      </c>
      <c r="S325" s="124">
        <f t="shared" si="122"/>
        <v>0</v>
      </c>
      <c r="T325" s="134">
        <f t="shared" si="131"/>
        <v>7.4999999999999997E-2</v>
      </c>
      <c r="U325" s="133">
        <f t="shared" si="134"/>
        <v>92</v>
      </c>
      <c r="V325" s="133">
        <v>252</v>
      </c>
      <c r="W325" s="132">
        <f t="shared" si="123"/>
        <v>1.0267544230000001</v>
      </c>
      <c r="X325" s="124">
        <f t="shared" si="124"/>
        <v>28.876846</v>
      </c>
      <c r="Y325" s="136" t="s">
        <v>64</v>
      </c>
      <c r="Z325" s="127">
        <f t="shared" si="132"/>
        <v>42597</v>
      </c>
      <c r="AA325" s="6"/>
      <c r="AB325" s="38"/>
      <c r="AC325" s="169">
        <f>[2]Plan1!$A377</f>
        <v>48133</v>
      </c>
      <c r="AD325" s="168" t="str">
        <f>[2]Plan1!$C377</f>
        <v>Nossa Sr.a Aparecida - Padroeira do Brasil</v>
      </c>
      <c r="AF325" s="1"/>
      <c r="AG325" s="22"/>
      <c r="AH325" s="22"/>
      <c r="AI325" s="22"/>
      <c r="AJ325" s="22"/>
      <c r="AK325" s="22"/>
      <c r="AM325" s="1"/>
      <c r="AN325" s="1"/>
      <c r="AO325" s="1"/>
      <c r="AP325" s="1"/>
      <c r="AQ325" s="1"/>
      <c r="AR325" s="28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8"/>
      <c r="BH325" s="1"/>
      <c r="BI325" s="1"/>
      <c r="BJ325" s="1"/>
      <c r="BK325" s="1"/>
      <c r="BL325" s="1"/>
      <c r="BM325" s="1"/>
      <c r="BN325" s="1"/>
      <c r="BO325" s="1"/>
      <c r="BP325" s="1"/>
      <c r="BQ325" s="6"/>
      <c r="BR325" s="1"/>
      <c r="BS325" s="1"/>
      <c r="BT325" s="1"/>
      <c r="BU325" s="1"/>
      <c r="BV325" s="1"/>
      <c r="BW325" s="1"/>
    </row>
    <row r="326" spans="1:75" x14ac:dyDescent="0.2">
      <c r="A326" s="137">
        <f t="shared" si="125"/>
        <v>42547</v>
      </c>
      <c r="B326" s="124">
        <f t="shared" si="114"/>
        <v>1108.2066759999998</v>
      </c>
      <c r="C326" s="124">
        <f t="shared" si="126"/>
        <v>1000</v>
      </c>
      <c r="D326" s="138">
        <f t="shared" si="127"/>
        <v>4675.2299999999996</v>
      </c>
      <c r="E326" s="126">
        <f>IF(K326=1,VLOOKUP(A325,[1]Plan1!$DA$106:$DC$226,3),E325)</f>
        <v>4691.59</v>
      </c>
      <c r="F326" s="127">
        <f t="shared" si="128"/>
        <v>42537</v>
      </c>
      <c r="G326" s="128">
        <f t="shared" si="115"/>
        <v>3.4992930829071955E-3</v>
      </c>
      <c r="H326" s="127">
        <f t="shared" si="129"/>
        <v>42566</v>
      </c>
      <c r="I326" s="127">
        <f t="shared" si="116"/>
        <v>42566</v>
      </c>
      <c r="J326" s="130">
        <f t="shared" si="130"/>
        <v>22</v>
      </c>
      <c r="K326" s="130">
        <f t="shared" si="117"/>
        <v>8</v>
      </c>
      <c r="L326" s="131">
        <f t="shared" si="118"/>
        <v>1.0012710499999999</v>
      </c>
      <c r="M326" s="132">
        <f t="shared" si="136"/>
        <v>1.0077990100000001</v>
      </c>
      <c r="N326" s="132">
        <f t="shared" si="133"/>
        <v>1.077959691113084</v>
      </c>
      <c r="O326" s="131">
        <f t="shared" si="135"/>
        <v>1.07932983</v>
      </c>
      <c r="P326" s="124">
        <f t="shared" si="119"/>
        <v>1079.3298299999999</v>
      </c>
      <c r="Q326" s="133">
        <f t="shared" si="120"/>
        <v>0</v>
      </c>
      <c r="R326" s="134">
        <f t="shared" si="121"/>
        <v>0</v>
      </c>
      <c r="S326" s="124">
        <f t="shared" si="122"/>
        <v>0</v>
      </c>
      <c r="T326" s="134">
        <f t="shared" si="131"/>
        <v>7.4999999999999997E-2</v>
      </c>
      <c r="U326" s="133">
        <f t="shared" si="134"/>
        <v>92</v>
      </c>
      <c r="V326" s="133">
        <v>252</v>
      </c>
      <c r="W326" s="132">
        <f t="shared" si="123"/>
        <v>1.0267544230000001</v>
      </c>
      <c r="X326" s="124">
        <f t="shared" si="124"/>
        <v>28.876846</v>
      </c>
      <c r="Y326" s="136" t="s">
        <v>64</v>
      </c>
      <c r="Z326" s="127">
        <f t="shared" si="132"/>
        <v>42597</v>
      </c>
      <c r="AA326" s="6"/>
      <c r="AB326" s="38"/>
      <c r="AC326" s="169">
        <f>[2]Plan1!$A378</f>
        <v>48154</v>
      </c>
      <c r="AD326" s="168" t="str">
        <f>[2]Plan1!$C378</f>
        <v>Finados</v>
      </c>
      <c r="AF326" s="1"/>
      <c r="AG326" s="22"/>
      <c r="AH326" s="22"/>
      <c r="AI326" s="22"/>
      <c r="AJ326" s="22"/>
      <c r="AK326" s="22"/>
      <c r="AM326" s="1"/>
      <c r="AN326" s="1"/>
      <c r="AO326" s="1"/>
      <c r="AP326" s="1"/>
      <c r="AQ326" s="1"/>
      <c r="AR326" s="28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8"/>
      <c r="BH326" s="1"/>
      <c r="BI326" s="1"/>
      <c r="BJ326" s="1"/>
      <c r="BK326" s="1"/>
      <c r="BL326" s="1"/>
      <c r="BM326" s="1"/>
      <c r="BN326" s="1"/>
      <c r="BO326" s="1"/>
      <c r="BP326" s="1"/>
      <c r="BQ326" s="6"/>
      <c r="BR326" s="1"/>
      <c r="BS326" s="1"/>
      <c r="BT326" s="1"/>
      <c r="BU326" s="1"/>
      <c r="BV326" s="1"/>
      <c r="BW326" s="1"/>
    </row>
    <row r="327" spans="1:75" x14ac:dyDescent="0.2">
      <c r="A327" s="137">
        <f t="shared" si="125"/>
        <v>42548</v>
      </c>
      <c r="B327" s="124">
        <f t="shared" si="114"/>
        <v>1108.2066759999998</v>
      </c>
      <c r="C327" s="124">
        <f t="shared" si="126"/>
        <v>1000</v>
      </c>
      <c r="D327" s="138">
        <f t="shared" si="127"/>
        <v>4675.2299999999996</v>
      </c>
      <c r="E327" s="126">
        <f>IF(K327=1,VLOOKUP(A326,[1]Plan1!$DA$106:$DC$226,3),E326)</f>
        <v>4691.59</v>
      </c>
      <c r="F327" s="127">
        <f t="shared" si="128"/>
        <v>42537</v>
      </c>
      <c r="G327" s="128">
        <f t="shared" si="115"/>
        <v>3.4992930829071955E-3</v>
      </c>
      <c r="H327" s="127">
        <f t="shared" si="129"/>
        <v>42566</v>
      </c>
      <c r="I327" s="127">
        <f t="shared" si="116"/>
        <v>42566</v>
      </c>
      <c r="J327" s="130">
        <f t="shared" si="130"/>
        <v>22</v>
      </c>
      <c r="K327" s="130">
        <f t="shared" si="117"/>
        <v>8</v>
      </c>
      <c r="L327" s="131">
        <f t="shared" si="118"/>
        <v>1.0012710499999999</v>
      </c>
      <c r="M327" s="132">
        <f t="shared" si="136"/>
        <v>1.0077990100000001</v>
      </c>
      <c r="N327" s="132">
        <f t="shared" si="133"/>
        <v>1.077959691113084</v>
      </c>
      <c r="O327" s="131">
        <f t="shared" si="135"/>
        <v>1.07932983</v>
      </c>
      <c r="P327" s="124">
        <f t="shared" si="119"/>
        <v>1079.3298299999999</v>
      </c>
      <c r="Q327" s="133">
        <f t="shared" si="120"/>
        <v>0</v>
      </c>
      <c r="R327" s="134">
        <f t="shared" si="121"/>
        <v>0</v>
      </c>
      <c r="S327" s="124">
        <f t="shared" si="122"/>
        <v>0</v>
      </c>
      <c r="T327" s="134">
        <f t="shared" si="131"/>
        <v>7.4999999999999997E-2</v>
      </c>
      <c r="U327" s="133">
        <f t="shared" si="134"/>
        <v>92</v>
      </c>
      <c r="V327" s="133">
        <v>252</v>
      </c>
      <c r="W327" s="132">
        <f t="shared" si="123"/>
        <v>1.0267544230000001</v>
      </c>
      <c r="X327" s="124">
        <f t="shared" si="124"/>
        <v>28.876846</v>
      </c>
      <c r="Y327" s="136" t="s">
        <v>64</v>
      </c>
      <c r="Z327" s="127">
        <f t="shared" si="132"/>
        <v>42597</v>
      </c>
      <c r="AA327" s="6"/>
      <c r="AB327" s="38"/>
      <c r="AC327" s="169">
        <f>[2]Plan1!$A379</f>
        <v>48167</v>
      </c>
      <c r="AD327" s="168" t="str">
        <f>[2]Plan1!$C379</f>
        <v>Proclamação da República</v>
      </c>
      <c r="AF327" s="1"/>
      <c r="AG327" s="22"/>
      <c r="AH327" s="22"/>
      <c r="AI327" s="22"/>
      <c r="AJ327" s="22"/>
      <c r="AK327" s="22"/>
      <c r="AM327" s="1"/>
      <c r="AN327" s="1"/>
      <c r="AO327" s="1"/>
      <c r="AP327" s="1"/>
      <c r="AQ327" s="1"/>
      <c r="AR327" s="28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8"/>
      <c r="BH327" s="1"/>
      <c r="BI327" s="1"/>
      <c r="BJ327" s="1"/>
      <c r="BK327" s="1"/>
      <c r="BL327" s="1"/>
      <c r="BM327" s="1"/>
      <c r="BN327" s="1"/>
      <c r="BO327" s="1"/>
      <c r="BP327" s="1"/>
      <c r="BQ327" s="6"/>
      <c r="BR327" s="1"/>
      <c r="BS327" s="1"/>
      <c r="BT327" s="1"/>
      <c r="BU327" s="1"/>
      <c r="BV327" s="1"/>
      <c r="BW327" s="1"/>
    </row>
    <row r="328" spans="1:75" x14ac:dyDescent="0.2">
      <c r="A328" s="137">
        <f t="shared" si="125"/>
        <v>42549</v>
      </c>
      <c r="B328" s="124">
        <f t="shared" si="114"/>
        <v>1108.7007880000001</v>
      </c>
      <c r="C328" s="124">
        <f t="shared" si="126"/>
        <v>1000</v>
      </c>
      <c r="D328" s="138">
        <f t="shared" si="127"/>
        <v>4675.2299999999996</v>
      </c>
      <c r="E328" s="126">
        <f>IF(K328=1,VLOOKUP(A327,[1]Plan1!$DA$106:$DC$226,3),E327)</f>
        <v>4691.59</v>
      </c>
      <c r="F328" s="127">
        <f t="shared" si="128"/>
        <v>42537</v>
      </c>
      <c r="G328" s="128">
        <f t="shared" si="115"/>
        <v>3.4992930829071955E-3</v>
      </c>
      <c r="H328" s="127">
        <f t="shared" si="129"/>
        <v>42566</v>
      </c>
      <c r="I328" s="127">
        <f t="shared" si="116"/>
        <v>42566</v>
      </c>
      <c r="J328" s="130">
        <f t="shared" si="130"/>
        <v>22</v>
      </c>
      <c r="K328" s="130">
        <f t="shared" si="117"/>
        <v>9</v>
      </c>
      <c r="L328" s="131">
        <f t="shared" si="118"/>
        <v>1.00143005</v>
      </c>
      <c r="M328" s="132">
        <f t="shared" si="136"/>
        <v>1.0077990100000001</v>
      </c>
      <c r="N328" s="132">
        <f t="shared" si="133"/>
        <v>1.077959691113084</v>
      </c>
      <c r="O328" s="131">
        <f t="shared" si="135"/>
        <v>1.07950122</v>
      </c>
      <c r="P328" s="124">
        <f t="shared" si="119"/>
        <v>1079.5012200000001</v>
      </c>
      <c r="Q328" s="133">
        <f t="shared" si="120"/>
        <v>0</v>
      </c>
      <c r="R328" s="134">
        <f t="shared" si="121"/>
        <v>0</v>
      </c>
      <c r="S328" s="124">
        <f t="shared" si="122"/>
        <v>0</v>
      </c>
      <c r="T328" s="134">
        <f t="shared" si="131"/>
        <v>7.4999999999999997E-2</v>
      </c>
      <c r="U328" s="133">
        <f t="shared" si="134"/>
        <v>93</v>
      </c>
      <c r="V328" s="133">
        <v>252</v>
      </c>
      <c r="W328" s="132">
        <f t="shared" si="123"/>
        <v>1.02704913</v>
      </c>
      <c r="X328" s="124">
        <f t="shared" si="124"/>
        <v>29.199567999999999</v>
      </c>
      <c r="Y328" s="136" t="s">
        <v>64</v>
      </c>
      <c r="Z328" s="127">
        <f t="shared" si="132"/>
        <v>42597</v>
      </c>
      <c r="AA328" s="6"/>
      <c r="AB328" s="38"/>
      <c r="AC328" s="169">
        <f>[2]Plan1!$A380</f>
        <v>48172</v>
      </c>
      <c r="AD328" s="168" t="str">
        <f>[2]Plan1!$C380</f>
        <v>Dia Nacional de Zumbi e da Consciência Negra</v>
      </c>
      <c r="AF328" s="1"/>
      <c r="AG328" s="22"/>
      <c r="AH328" s="22"/>
      <c r="AI328" s="22"/>
      <c r="AJ328" s="22"/>
      <c r="AK328" s="22"/>
      <c r="AM328" s="1"/>
      <c r="AN328" s="1"/>
      <c r="AO328" s="1"/>
      <c r="AP328" s="1"/>
      <c r="AQ328" s="1"/>
      <c r="AR328" s="28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8"/>
      <c r="BH328" s="1"/>
      <c r="BI328" s="1"/>
      <c r="BJ328" s="1"/>
      <c r="BK328" s="1"/>
      <c r="BL328" s="1"/>
      <c r="BM328" s="1"/>
      <c r="BN328" s="1"/>
      <c r="BO328" s="1"/>
      <c r="BP328" s="1"/>
      <c r="BQ328" s="6"/>
      <c r="BR328" s="1"/>
      <c r="BS328" s="1"/>
      <c r="BT328" s="1"/>
      <c r="BU328" s="1"/>
      <c r="BV328" s="1"/>
      <c r="BW328" s="1"/>
    </row>
    <row r="329" spans="1:75" x14ac:dyDescent="0.2">
      <c r="A329" s="137">
        <f t="shared" si="125"/>
        <v>42550</v>
      </c>
      <c r="B329" s="124">
        <f t="shared" si="114"/>
        <v>1109.1951240000001</v>
      </c>
      <c r="C329" s="124">
        <f t="shared" si="126"/>
        <v>1000</v>
      </c>
      <c r="D329" s="138">
        <f t="shared" si="127"/>
        <v>4675.2299999999996</v>
      </c>
      <c r="E329" s="126">
        <f>IF(K329=1,VLOOKUP(A328,[1]Plan1!$DA$106:$DC$226,3),E328)</f>
        <v>4691.59</v>
      </c>
      <c r="F329" s="127">
        <f t="shared" si="128"/>
        <v>42537</v>
      </c>
      <c r="G329" s="128">
        <f t="shared" si="115"/>
        <v>3.4992930829071955E-3</v>
      </c>
      <c r="H329" s="127">
        <f t="shared" si="129"/>
        <v>42566</v>
      </c>
      <c r="I329" s="127">
        <f t="shared" si="116"/>
        <v>42566</v>
      </c>
      <c r="J329" s="130">
        <f t="shared" si="130"/>
        <v>22</v>
      </c>
      <c r="K329" s="130">
        <f t="shared" si="117"/>
        <v>10</v>
      </c>
      <c r="L329" s="131">
        <f t="shared" si="118"/>
        <v>1.0015890700000001</v>
      </c>
      <c r="M329" s="132">
        <f t="shared" si="136"/>
        <v>1.0077990100000001</v>
      </c>
      <c r="N329" s="132">
        <f t="shared" si="133"/>
        <v>1.077959691113084</v>
      </c>
      <c r="O329" s="131">
        <f t="shared" si="135"/>
        <v>1.0796726400000001</v>
      </c>
      <c r="P329" s="124">
        <f t="shared" si="119"/>
        <v>1079.67264</v>
      </c>
      <c r="Q329" s="133">
        <f t="shared" si="120"/>
        <v>0</v>
      </c>
      <c r="R329" s="134">
        <f t="shared" si="121"/>
        <v>0</v>
      </c>
      <c r="S329" s="124">
        <f t="shared" si="122"/>
        <v>0</v>
      </c>
      <c r="T329" s="134">
        <f t="shared" si="131"/>
        <v>7.4999999999999997E-2</v>
      </c>
      <c r="U329" s="133">
        <f t="shared" si="134"/>
        <v>94</v>
      </c>
      <c r="V329" s="133">
        <v>252</v>
      </c>
      <c r="W329" s="132">
        <f t="shared" si="123"/>
        <v>1.027343922</v>
      </c>
      <c r="X329" s="124">
        <f t="shared" si="124"/>
        <v>29.522483999999999</v>
      </c>
      <c r="Y329" s="136" t="s">
        <v>64</v>
      </c>
      <c r="Z329" s="127">
        <f t="shared" si="132"/>
        <v>42597</v>
      </c>
      <c r="AA329" s="6"/>
      <c r="AB329" s="38"/>
      <c r="AC329" s="169">
        <f>[2]Plan1!$A381</f>
        <v>48207</v>
      </c>
      <c r="AD329" s="168" t="str">
        <f>[2]Plan1!$C381</f>
        <v>Natal</v>
      </c>
      <c r="AF329" s="1"/>
      <c r="AG329" s="22"/>
      <c r="AH329" s="22"/>
      <c r="AI329" s="22"/>
      <c r="AJ329" s="22"/>
      <c r="AK329" s="22"/>
      <c r="AM329" s="1"/>
      <c r="AN329" s="1"/>
      <c r="AO329" s="1"/>
      <c r="AP329" s="1"/>
      <c r="AQ329" s="1"/>
      <c r="AR329" s="28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8"/>
      <c r="BH329" s="1"/>
      <c r="BI329" s="1"/>
      <c r="BJ329" s="1"/>
      <c r="BK329" s="1"/>
      <c r="BL329" s="1"/>
      <c r="BM329" s="1"/>
      <c r="BN329" s="1"/>
      <c r="BO329" s="1"/>
      <c r="BP329" s="1"/>
      <c r="BQ329" s="6"/>
      <c r="BR329" s="1"/>
      <c r="BS329" s="1"/>
      <c r="BT329" s="1"/>
      <c r="BU329" s="1"/>
      <c r="BV329" s="1"/>
      <c r="BW329" s="1"/>
    </row>
    <row r="330" spans="1:75" x14ac:dyDescent="0.2">
      <c r="A330" s="139">
        <f t="shared" si="125"/>
        <v>42551</v>
      </c>
      <c r="B330" s="140">
        <f t="shared" ref="B330:B393" si="137">(P330+X330)</f>
        <v>1109.7405820000001</v>
      </c>
      <c r="C330" s="140">
        <f t="shared" si="126"/>
        <v>1000</v>
      </c>
      <c r="D330" s="141">
        <f t="shared" si="127"/>
        <v>4675.2299999999996</v>
      </c>
      <c r="E330" s="125">
        <f>IF(K330=1,VLOOKUP(A329,[1]Plan1!$DA$106:$DC$226,3),E329)</f>
        <v>4691.59</v>
      </c>
      <c r="F330" s="129">
        <f t="shared" si="128"/>
        <v>42537</v>
      </c>
      <c r="G330" s="142">
        <f t="shared" ref="G330:G393" si="138">(E330/D330)-1</f>
        <v>3.4992930829071955E-3</v>
      </c>
      <c r="H330" s="129">
        <f t="shared" si="129"/>
        <v>42566</v>
      </c>
      <c r="I330" s="129">
        <f t="shared" ref="I330:I393" si="139">IF(A330&gt;I329,H330,I329)</f>
        <v>42566</v>
      </c>
      <c r="J330" s="143">
        <f t="shared" si="130"/>
        <v>22</v>
      </c>
      <c r="K330" s="143">
        <f t="shared" ref="K330:K393" si="140">(J330-(NETWORKDAYS(A330,I330,AC$118:AC$502)-1))</f>
        <v>11</v>
      </c>
      <c r="L330" s="144">
        <f t="shared" ref="L330:L393" si="141">TRUNC((E330/D330)^TRUNC((K330/J330),9),8)</f>
        <v>1.0017481100000001</v>
      </c>
      <c r="M330" s="145">
        <f t="shared" si="136"/>
        <v>1.0077990100000001</v>
      </c>
      <c r="N330" s="145">
        <f t="shared" si="133"/>
        <v>1.077959691113084</v>
      </c>
      <c r="O330" s="144">
        <f t="shared" si="135"/>
        <v>1.07984408</v>
      </c>
      <c r="P330" s="140">
        <f t="shared" ref="P330:P393" si="142">TRUNC(C330*O330,6)</f>
        <v>1079.8440800000001</v>
      </c>
      <c r="Q330" s="146">
        <f t="shared" ref="Q330:Q393" si="143">IF(VLOOKUP(A330,AC$10:AJ$114,8)=VLOOKUP(A329,AC$10:AJ$114,8),0,VLOOKUP(A330,AC$10:AJ$114,8))</f>
        <v>0</v>
      </c>
      <c r="R330" s="135">
        <f t="shared" ref="R330:R393" si="144">IF(Q330&gt;0,VLOOKUP($A330,$AC$10:$AH$114,6),0)</f>
        <v>0</v>
      </c>
      <c r="S330" s="140">
        <f t="shared" ref="S330:S393" si="145">IF(R330&gt;0,TRUNC(R330*P330,6),0)</f>
        <v>0</v>
      </c>
      <c r="T330" s="135">
        <v>8.7499999999999994E-2</v>
      </c>
      <c r="U330" s="146">
        <v>1</v>
      </c>
      <c r="V330" s="146">
        <v>252</v>
      </c>
      <c r="W330" s="132">
        <f t="shared" ref="W330:W376" si="146">ROUND(((1+T330)^(U330/V330))*W$329,9)</f>
        <v>1.0276859439999999</v>
      </c>
      <c r="X330" s="140">
        <f t="shared" ref="X330:X393" si="147">TRUNC((P330*(W330-1)),6)</f>
        <v>29.896502000000002</v>
      </c>
      <c r="Y330" s="147" t="s">
        <v>64</v>
      </c>
      <c r="Z330" s="129">
        <f t="shared" si="132"/>
        <v>42597</v>
      </c>
      <c r="AA330" s="6"/>
      <c r="AB330" s="38"/>
      <c r="AC330" s="169">
        <f>[2]Plan1!$A382</f>
        <v>48214</v>
      </c>
      <c r="AD330" s="168" t="str">
        <f>[2]Plan1!$C382</f>
        <v>Confraternização Universal</v>
      </c>
      <c r="AF330" s="1"/>
      <c r="AG330" s="22"/>
      <c r="AH330" s="22"/>
      <c r="AI330" s="22"/>
      <c r="AJ330" s="22"/>
      <c r="AK330" s="22"/>
      <c r="AM330" s="1"/>
      <c r="AN330" s="1"/>
      <c r="AO330" s="1"/>
      <c r="AP330" s="1"/>
      <c r="AQ330" s="1"/>
      <c r="AR330" s="28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8"/>
      <c r="BH330" s="1"/>
      <c r="BI330" s="1"/>
      <c r="BJ330" s="1"/>
      <c r="BK330" s="1"/>
      <c r="BL330" s="1"/>
      <c r="BM330" s="1"/>
      <c r="BN330" s="1"/>
      <c r="BO330" s="1"/>
      <c r="BP330" s="1"/>
      <c r="BQ330" s="6"/>
      <c r="BR330" s="1"/>
      <c r="BS330" s="1"/>
      <c r="BT330" s="1"/>
      <c r="BU330" s="1"/>
      <c r="BV330" s="1"/>
      <c r="BW330" s="1"/>
    </row>
    <row r="331" spans="1:75" x14ac:dyDescent="0.2">
      <c r="A331" s="137">
        <f t="shared" ref="A331:A394" si="148">(A330+1)</f>
        <v>42552</v>
      </c>
      <c r="B331" s="124">
        <f t="shared" si="137"/>
        <v>1110.2863110000001</v>
      </c>
      <c r="C331" s="124">
        <f t="shared" ref="C331:C394" si="149">TRUNC(IF(Q330&gt;0,VLOOKUP(A330,$AC$12:$AD$114,2),C330),6)</f>
        <v>1000</v>
      </c>
      <c r="D331" s="138">
        <f t="shared" ref="D331:D394" si="150">IF(E331=E330,D330,E330)</f>
        <v>4675.2299999999996</v>
      </c>
      <c r="E331" s="126">
        <f>IF(K331=1,VLOOKUP(A330,[1]Plan1!$DA$106:$DC$226,3),E330)</f>
        <v>4691.59</v>
      </c>
      <c r="F331" s="127">
        <f t="shared" ref="F331:F394" si="151">IF(D331=D330,F330,A331)</f>
        <v>42537</v>
      </c>
      <c r="G331" s="128">
        <f t="shared" si="138"/>
        <v>3.4992930829071955E-3</v>
      </c>
      <c r="H331" s="127">
        <f t="shared" ref="H331:H394" si="152">IF(DAY(A331)=15,VLOOKUP(A331,AG$118:AL$450,4),H330)</f>
        <v>42566</v>
      </c>
      <c r="I331" s="127">
        <f t="shared" si="139"/>
        <v>42566</v>
      </c>
      <c r="J331" s="130">
        <f t="shared" ref="J331:J394" si="153">IF(I331=I330,J330,NETWORKDAYS(I330,I331,$AC$118:$AC$502)-1)</f>
        <v>22</v>
      </c>
      <c r="K331" s="130">
        <f t="shared" si="140"/>
        <v>12</v>
      </c>
      <c r="L331" s="131">
        <f t="shared" si="141"/>
        <v>1.0019071799999999</v>
      </c>
      <c r="M331" s="132">
        <f t="shared" si="136"/>
        <v>1.0077990100000001</v>
      </c>
      <c r="N331" s="132">
        <f t="shared" si="133"/>
        <v>1.077959691113084</v>
      </c>
      <c r="O331" s="131">
        <f t="shared" si="135"/>
        <v>1.0800155499999999</v>
      </c>
      <c r="P331" s="124">
        <f t="shared" si="142"/>
        <v>1080.0155500000001</v>
      </c>
      <c r="Q331" s="133">
        <f t="shared" si="143"/>
        <v>0</v>
      </c>
      <c r="R331" s="134">
        <f t="shared" si="144"/>
        <v>0</v>
      </c>
      <c r="S331" s="124">
        <f t="shared" si="145"/>
        <v>0</v>
      </c>
      <c r="T331" s="134">
        <f t="shared" ref="T331:T394" si="154">(T330)</f>
        <v>8.7499999999999994E-2</v>
      </c>
      <c r="U331" s="133">
        <f t="shared" ref="U331:U394" si="155">IF(Q330&gt;0,1,IF(K331=K330,U330,U330+1))</f>
        <v>2</v>
      </c>
      <c r="V331" s="133">
        <v>252</v>
      </c>
      <c r="W331" s="132">
        <f t="shared" si="146"/>
        <v>1.028028079</v>
      </c>
      <c r="X331" s="124">
        <f t="shared" si="147"/>
        <v>30.270761</v>
      </c>
      <c r="Y331" s="136" t="s">
        <v>64</v>
      </c>
      <c r="Z331" s="127">
        <f t="shared" ref="Z331:Z394" si="156">IF(Q330&gt;0,VLOOKUP(A330,$AC$10:$AK$114,9),Z330)</f>
        <v>42597</v>
      </c>
      <c r="AA331" s="6"/>
      <c r="AB331" s="38"/>
      <c r="AC331" s="169">
        <f>[2]Plan1!$A383</f>
        <v>48253</v>
      </c>
      <c r="AD331" s="168" t="str">
        <f>[2]Plan1!$C383</f>
        <v>Carnaval</v>
      </c>
      <c r="AF331" s="1"/>
      <c r="AG331" s="22"/>
      <c r="AH331" s="22"/>
      <c r="AI331" s="22"/>
      <c r="AJ331" s="22"/>
      <c r="AK331" s="22"/>
      <c r="AM331" s="1"/>
      <c r="AN331" s="1"/>
      <c r="AO331" s="1"/>
      <c r="AP331" s="1"/>
      <c r="AQ331" s="1"/>
      <c r="AR331" s="28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8"/>
      <c r="BH331" s="1"/>
      <c r="BI331" s="1"/>
      <c r="BJ331" s="1"/>
      <c r="BK331" s="1"/>
      <c r="BL331" s="1"/>
      <c r="BM331" s="1"/>
      <c r="BN331" s="1"/>
      <c r="BO331" s="1"/>
      <c r="BP331" s="1"/>
      <c r="BQ331" s="6"/>
      <c r="BR331" s="1"/>
      <c r="BS331" s="1"/>
      <c r="BT331" s="1"/>
      <c r="BU331" s="1"/>
      <c r="BV331" s="1"/>
      <c r="BW331" s="1"/>
    </row>
    <row r="332" spans="1:75" x14ac:dyDescent="0.2">
      <c r="A332" s="137">
        <f t="shared" si="148"/>
        <v>42553</v>
      </c>
      <c r="B332" s="124">
        <f t="shared" si="137"/>
        <v>1110.8323109999999</v>
      </c>
      <c r="C332" s="124">
        <f t="shared" si="149"/>
        <v>1000</v>
      </c>
      <c r="D332" s="138">
        <f t="shared" si="150"/>
        <v>4675.2299999999996</v>
      </c>
      <c r="E332" s="126">
        <f>IF(K332=1,VLOOKUP(A331,[1]Plan1!$DA$106:$DC$226,3),E331)</f>
        <v>4691.59</v>
      </c>
      <c r="F332" s="127">
        <f t="shared" si="151"/>
        <v>42537</v>
      </c>
      <c r="G332" s="128">
        <f t="shared" si="138"/>
        <v>3.4992930829071955E-3</v>
      </c>
      <c r="H332" s="127">
        <f t="shared" si="152"/>
        <v>42566</v>
      </c>
      <c r="I332" s="127">
        <f t="shared" si="139"/>
        <v>42566</v>
      </c>
      <c r="J332" s="130">
        <f t="shared" si="153"/>
        <v>22</v>
      </c>
      <c r="K332" s="130">
        <f t="shared" si="140"/>
        <v>13</v>
      </c>
      <c r="L332" s="131">
        <f t="shared" si="141"/>
        <v>1.00206628</v>
      </c>
      <c r="M332" s="132">
        <f t="shared" si="136"/>
        <v>1.0077990100000001</v>
      </c>
      <c r="N332" s="132">
        <f t="shared" si="133"/>
        <v>1.077959691113084</v>
      </c>
      <c r="O332" s="131">
        <f t="shared" si="135"/>
        <v>1.0801870499999999</v>
      </c>
      <c r="P332" s="124">
        <f t="shared" si="142"/>
        <v>1080.18705</v>
      </c>
      <c r="Q332" s="133">
        <f t="shared" si="143"/>
        <v>0</v>
      </c>
      <c r="R332" s="134">
        <f t="shared" si="144"/>
        <v>0</v>
      </c>
      <c r="S332" s="124">
        <f t="shared" si="145"/>
        <v>0</v>
      </c>
      <c r="T332" s="134">
        <f t="shared" si="154"/>
        <v>8.7499999999999994E-2</v>
      </c>
      <c r="U332" s="133">
        <f t="shared" si="155"/>
        <v>3</v>
      </c>
      <c r="V332" s="133">
        <v>252</v>
      </c>
      <c r="W332" s="132">
        <f t="shared" si="146"/>
        <v>1.0283703289999999</v>
      </c>
      <c r="X332" s="124">
        <f t="shared" si="147"/>
        <v>30.645261000000001</v>
      </c>
      <c r="Y332" s="136" t="s">
        <v>64</v>
      </c>
      <c r="Z332" s="127">
        <f t="shared" si="156"/>
        <v>42597</v>
      </c>
      <c r="AA332" s="6"/>
      <c r="AB332" s="38"/>
      <c r="AC332" s="169">
        <f>[2]Plan1!$A384</f>
        <v>48254</v>
      </c>
      <c r="AD332" s="168" t="str">
        <f>[2]Plan1!$C384</f>
        <v>Carnaval</v>
      </c>
      <c r="AF332" s="1"/>
      <c r="AG332" s="22"/>
      <c r="AH332" s="22"/>
      <c r="AI332" s="22"/>
      <c r="AJ332" s="22"/>
      <c r="AK332" s="22"/>
      <c r="AM332" s="1"/>
      <c r="AN332" s="1"/>
      <c r="AO332" s="1"/>
      <c r="AP332" s="1"/>
      <c r="AQ332" s="1"/>
      <c r="AR332" s="28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8"/>
      <c r="BH332" s="1"/>
      <c r="BI332" s="1"/>
      <c r="BJ332" s="1"/>
      <c r="BK332" s="1"/>
      <c r="BL332" s="1"/>
      <c r="BM332" s="1"/>
      <c r="BN332" s="1"/>
      <c r="BO332" s="1"/>
      <c r="BP332" s="1"/>
      <c r="BQ332" s="6"/>
      <c r="BR332" s="1"/>
      <c r="BS332" s="1"/>
      <c r="BT332" s="1"/>
      <c r="BU332" s="1"/>
      <c r="BV332" s="1"/>
      <c r="BW332" s="1"/>
    </row>
    <row r="333" spans="1:75" x14ac:dyDescent="0.2">
      <c r="A333" s="137">
        <f t="shared" si="148"/>
        <v>42554</v>
      </c>
      <c r="B333" s="124">
        <f t="shared" si="137"/>
        <v>1110.8323109999999</v>
      </c>
      <c r="C333" s="124">
        <f t="shared" si="149"/>
        <v>1000</v>
      </c>
      <c r="D333" s="138">
        <f t="shared" si="150"/>
        <v>4675.2299999999996</v>
      </c>
      <c r="E333" s="126">
        <f>IF(K333=1,VLOOKUP(A332,[1]Plan1!$DA$106:$DC$226,3),E332)</f>
        <v>4691.59</v>
      </c>
      <c r="F333" s="127">
        <f t="shared" si="151"/>
        <v>42537</v>
      </c>
      <c r="G333" s="128">
        <f t="shared" si="138"/>
        <v>3.4992930829071955E-3</v>
      </c>
      <c r="H333" s="127">
        <f t="shared" si="152"/>
        <v>42566</v>
      </c>
      <c r="I333" s="127">
        <f t="shared" si="139"/>
        <v>42566</v>
      </c>
      <c r="J333" s="130">
        <f t="shared" si="153"/>
        <v>22</v>
      </c>
      <c r="K333" s="130">
        <f t="shared" si="140"/>
        <v>13</v>
      </c>
      <c r="L333" s="131">
        <f t="shared" si="141"/>
        <v>1.00206628</v>
      </c>
      <c r="M333" s="132">
        <f t="shared" si="136"/>
        <v>1.0077990100000001</v>
      </c>
      <c r="N333" s="132">
        <f t="shared" si="133"/>
        <v>1.077959691113084</v>
      </c>
      <c r="O333" s="131">
        <f t="shared" si="135"/>
        <v>1.0801870499999999</v>
      </c>
      <c r="P333" s="124">
        <f t="shared" si="142"/>
        <v>1080.18705</v>
      </c>
      <c r="Q333" s="133">
        <f t="shared" si="143"/>
        <v>0</v>
      </c>
      <c r="R333" s="134">
        <f t="shared" si="144"/>
        <v>0</v>
      </c>
      <c r="S333" s="124">
        <f t="shared" si="145"/>
        <v>0</v>
      </c>
      <c r="T333" s="134">
        <f t="shared" si="154"/>
        <v>8.7499999999999994E-2</v>
      </c>
      <c r="U333" s="133">
        <f t="shared" si="155"/>
        <v>3</v>
      </c>
      <c r="V333" s="133">
        <v>252</v>
      </c>
      <c r="W333" s="132">
        <f t="shared" si="146"/>
        <v>1.0283703289999999</v>
      </c>
      <c r="X333" s="124">
        <f t="shared" si="147"/>
        <v>30.645261000000001</v>
      </c>
      <c r="Y333" s="136" t="s">
        <v>64</v>
      </c>
      <c r="Z333" s="127">
        <f t="shared" si="156"/>
        <v>42597</v>
      </c>
      <c r="AA333" s="6"/>
      <c r="AB333" s="38"/>
      <c r="AC333" s="169">
        <f>[2]Plan1!$A385</f>
        <v>48299</v>
      </c>
      <c r="AD333" s="168" t="str">
        <f>[2]Plan1!$C385</f>
        <v>Paixão de Cristo</v>
      </c>
      <c r="AF333" s="1"/>
      <c r="AG333" s="22"/>
      <c r="AH333" s="22"/>
      <c r="AI333" s="22"/>
      <c r="AJ333" s="22"/>
      <c r="AK333" s="22"/>
      <c r="AM333" s="1"/>
      <c r="AN333" s="1"/>
      <c r="AO333" s="1"/>
      <c r="AP333" s="1"/>
      <c r="AQ333" s="1"/>
      <c r="AR333" s="28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8"/>
      <c r="BH333" s="1"/>
      <c r="BI333" s="1"/>
      <c r="BJ333" s="1"/>
      <c r="BK333" s="1"/>
      <c r="BL333" s="1"/>
      <c r="BM333" s="1"/>
      <c r="BN333" s="1"/>
      <c r="BO333" s="1"/>
      <c r="BP333" s="1"/>
      <c r="BQ333" s="6"/>
      <c r="BR333" s="1"/>
      <c r="BS333" s="1"/>
      <c r="BT333" s="1"/>
      <c r="BU333" s="1"/>
      <c r="BV333" s="1"/>
      <c r="BW333" s="1"/>
    </row>
    <row r="334" spans="1:75" x14ac:dyDescent="0.2">
      <c r="A334" s="137">
        <f t="shared" si="148"/>
        <v>42555</v>
      </c>
      <c r="B334" s="124">
        <f t="shared" si="137"/>
        <v>1110.8323109999999</v>
      </c>
      <c r="C334" s="124">
        <f t="shared" si="149"/>
        <v>1000</v>
      </c>
      <c r="D334" s="138">
        <f t="shared" si="150"/>
        <v>4675.2299999999996</v>
      </c>
      <c r="E334" s="126">
        <f>IF(K334=1,VLOOKUP(A333,[1]Plan1!$DA$106:$DC$226,3),E333)</f>
        <v>4691.59</v>
      </c>
      <c r="F334" s="127">
        <f t="shared" si="151"/>
        <v>42537</v>
      </c>
      <c r="G334" s="128">
        <f t="shared" si="138"/>
        <v>3.4992930829071955E-3</v>
      </c>
      <c r="H334" s="127">
        <f t="shared" si="152"/>
        <v>42566</v>
      </c>
      <c r="I334" s="127">
        <f t="shared" si="139"/>
        <v>42566</v>
      </c>
      <c r="J334" s="130">
        <f t="shared" si="153"/>
        <v>22</v>
      </c>
      <c r="K334" s="130">
        <f t="shared" si="140"/>
        <v>13</v>
      </c>
      <c r="L334" s="131">
        <f t="shared" si="141"/>
        <v>1.00206628</v>
      </c>
      <c r="M334" s="132">
        <f t="shared" si="136"/>
        <v>1.0077990100000001</v>
      </c>
      <c r="N334" s="132">
        <f t="shared" si="133"/>
        <v>1.077959691113084</v>
      </c>
      <c r="O334" s="131">
        <f t="shared" si="135"/>
        <v>1.0801870499999999</v>
      </c>
      <c r="P334" s="124">
        <f t="shared" si="142"/>
        <v>1080.18705</v>
      </c>
      <c r="Q334" s="133">
        <f t="shared" si="143"/>
        <v>0</v>
      </c>
      <c r="R334" s="134">
        <f t="shared" si="144"/>
        <v>0</v>
      </c>
      <c r="S334" s="124">
        <f t="shared" si="145"/>
        <v>0</v>
      </c>
      <c r="T334" s="134">
        <f t="shared" si="154"/>
        <v>8.7499999999999994E-2</v>
      </c>
      <c r="U334" s="133">
        <f t="shared" si="155"/>
        <v>3</v>
      </c>
      <c r="V334" s="133">
        <v>252</v>
      </c>
      <c r="W334" s="132">
        <f t="shared" si="146"/>
        <v>1.0283703289999999</v>
      </c>
      <c r="X334" s="124">
        <f t="shared" si="147"/>
        <v>30.645261000000001</v>
      </c>
      <c r="Y334" s="136" t="s">
        <v>64</v>
      </c>
      <c r="Z334" s="127">
        <f t="shared" si="156"/>
        <v>42597</v>
      </c>
      <c r="AA334" s="6"/>
      <c r="AB334" s="38"/>
      <c r="AC334" s="169">
        <f>[2]Plan1!$A386</f>
        <v>48325</v>
      </c>
      <c r="AD334" s="168" t="str">
        <f>[2]Plan1!$C386</f>
        <v>Tiradentes</v>
      </c>
      <c r="AF334" s="1"/>
      <c r="AG334" s="22"/>
      <c r="AH334" s="22"/>
      <c r="AI334" s="22"/>
      <c r="AJ334" s="22"/>
      <c r="AK334" s="22"/>
      <c r="AM334" s="1"/>
      <c r="AN334" s="1"/>
      <c r="AO334" s="1"/>
      <c r="AP334" s="1"/>
      <c r="AQ334" s="1"/>
      <c r="AR334" s="28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8"/>
      <c r="BH334" s="1"/>
      <c r="BI334" s="1"/>
      <c r="BJ334" s="1"/>
      <c r="BK334" s="1"/>
      <c r="BL334" s="1"/>
      <c r="BM334" s="1"/>
      <c r="BN334" s="1"/>
      <c r="BO334" s="1"/>
      <c r="BP334" s="1"/>
      <c r="BQ334" s="6"/>
      <c r="BR334" s="1"/>
      <c r="BS334" s="1"/>
      <c r="BT334" s="1"/>
      <c r="BU334" s="1"/>
      <c r="BV334" s="1"/>
      <c r="BW334" s="1"/>
    </row>
    <row r="335" spans="1:75" x14ac:dyDescent="0.2">
      <c r="A335" s="137">
        <f t="shared" si="148"/>
        <v>42556</v>
      </c>
      <c r="B335" s="124">
        <f t="shared" si="137"/>
        <v>1111.3785830000002</v>
      </c>
      <c r="C335" s="124">
        <f t="shared" si="149"/>
        <v>1000</v>
      </c>
      <c r="D335" s="138">
        <f t="shared" si="150"/>
        <v>4675.2299999999996</v>
      </c>
      <c r="E335" s="126">
        <f>IF(K335=1,VLOOKUP(A334,[1]Plan1!$DA$106:$DC$226,3),E334)</f>
        <v>4691.59</v>
      </c>
      <c r="F335" s="127">
        <f t="shared" si="151"/>
        <v>42537</v>
      </c>
      <c r="G335" s="128">
        <f t="shared" si="138"/>
        <v>3.4992930829071955E-3</v>
      </c>
      <c r="H335" s="127">
        <f t="shared" si="152"/>
        <v>42566</v>
      </c>
      <c r="I335" s="127">
        <f t="shared" si="139"/>
        <v>42566</v>
      </c>
      <c r="J335" s="130">
        <f t="shared" si="153"/>
        <v>22</v>
      </c>
      <c r="K335" s="130">
        <f t="shared" si="140"/>
        <v>14</v>
      </c>
      <c r="L335" s="131">
        <f t="shared" si="141"/>
        <v>1.0022253999999999</v>
      </c>
      <c r="M335" s="132">
        <f t="shared" si="136"/>
        <v>1.0077990100000001</v>
      </c>
      <c r="N335" s="132">
        <f t="shared" si="133"/>
        <v>1.077959691113084</v>
      </c>
      <c r="O335" s="131">
        <f t="shared" si="135"/>
        <v>1.08035858</v>
      </c>
      <c r="P335" s="124">
        <f t="shared" si="142"/>
        <v>1080.3585800000001</v>
      </c>
      <c r="Q335" s="133">
        <f t="shared" si="143"/>
        <v>0</v>
      </c>
      <c r="R335" s="134">
        <f t="shared" si="144"/>
        <v>0</v>
      </c>
      <c r="S335" s="124">
        <f t="shared" si="145"/>
        <v>0</v>
      </c>
      <c r="T335" s="134">
        <f t="shared" si="154"/>
        <v>8.7499999999999994E-2</v>
      </c>
      <c r="U335" s="133">
        <f t="shared" si="155"/>
        <v>4</v>
      </c>
      <c r="V335" s="133">
        <v>252</v>
      </c>
      <c r="W335" s="132">
        <f t="shared" si="146"/>
        <v>1.028712692</v>
      </c>
      <c r="X335" s="124">
        <f t="shared" si="147"/>
        <v>31.020002999999999</v>
      </c>
      <c r="Y335" s="136" t="s">
        <v>64</v>
      </c>
      <c r="Z335" s="127">
        <f t="shared" si="156"/>
        <v>42597</v>
      </c>
      <c r="AA335" s="6"/>
      <c r="AB335" s="38"/>
      <c r="AC335" s="169">
        <f>[2]Plan1!$A387</f>
        <v>48335</v>
      </c>
      <c r="AD335" s="168" t="str">
        <f>[2]Plan1!$C387</f>
        <v>Dia do Trabalho</v>
      </c>
      <c r="AF335" s="1"/>
      <c r="AG335" s="22"/>
      <c r="AH335" s="22"/>
      <c r="AI335" s="22"/>
      <c r="AJ335" s="22"/>
      <c r="AK335" s="22"/>
      <c r="AM335" s="1"/>
      <c r="AN335" s="1"/>
      <c r="AO335" s="1"/>
      <c r="AP335" s="1"/>
      <c r="AQ335" s="1"/>
      <c r="AR335" s="28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8"/>
      <c r="BH335" s="1"/>
      <c r="BI335" s="1"/>
      <c r="BJ335" s="1"/>
      <c r="BK335" s="1"/>
      <c r="BL335" s="1"/>
      <c r="BM335" s="1"/>
      <c r="BN335" s="1"/>
      <c r="BO335" s="1"/>
      <c r="BP335" s="1"/>
      <c r="BQ335" s="6"/>
      <c r="BR335" s="1"/>
      <c r="BS335" s="1"/>
      <c r="BT335" s="1"/>
      <c r="BU335" s="1"/>
      <c r="BV335" s="1"/>
      <c r="BW335" s="1"/>
    </row>
    <row r="336" spans="1:75" x14ac:dyDescent="0.2">
      <c r="A336" s="137">
        <f t="shared" si="148"/>
        <v>42557</v>
      </c>
      <c r="B336" s="124">
        <f t="shared" si="137"/>
        <v>1111.9251160000001</v>
      </c>
      <c r="C336" s="124">
        <f t="shared" si="149"/>
        <v>1000</v>
      </c>
      <c r="D336" s="138">
        <f t="shared" si="150"/>
        <v>4675.2299999999996</v>
      </c>
      <c r="E336" s="126">
        <f>IF(K336=1,VLOOKUP(A335,[1]Plan1!$DA$106:$DC$226,3),E335)</f>
        <v>4691.59</v>
      </c>
      <c r="F336" s="127">
        <f t="shared" si="151"/>
        <v>42537</v>
      </c>
      <c r="G336" s="128">
        <f t="shared" si="138"/>
        <v>3.4992930829071955E-3</v>
      </c>
      <c r="H336" s="127">
        <f t="shared" si="152"/>
        <v>42566</v>
      </c>
      <c r="I336" s="127">
        <f t="shared" si="139"/>
        <v>42566</v>
      </c>
      <c r="J336" s="130">
        <f t="shared" si="153"/>
        <v>22</v>
      </c>
      <c r="K336" s="130">
        <f t="shared" si="140"/>
        <v>15</v>
      </c>
      <c r="L336" s="131">
        <f t="shared" si="141"/>
        <v>1.0023845499999999</v>
      </c>
      <c r="M336" s="132">
        <f t="shared" si="136"/>
        <v>1.0077990100000001</v>
      </c>
      <c r="N336" s="132">
        <f t="shared" si="133"/>
        <v>1.077959691113084</v>
      </c>
      <c r="O336" s="131">
        <f t="shared" si="135"/>
        <v>1.0805301300000001</v>
      </c>
      <c r="P336" s="124">
        <f t="shared" si="142"/>
        <v>1080.5301300000001</v>
      </c>
      <c r="Q336" s="133">
        <f t="shared" si="143"/>
        <v>0</v>
      </c>
      <c r="R336" s="134">
        <f t="shared" si="144"/>
        <v>0</v>
      </c>
      <c r="S336" s="124">
        <f t="shared" si="145"/>
        <v>0</v>
      </c>
      <c r="T336" s="134">
        <f t="shared" si="154"/>
        <v>8.7499999999999994E-2</v>
      </c>
      <c r="U336" s="133">
        <f t="shared" si="155"/>
        <v>5</v>
      </c>
      <c r="V336" s="133">
        <v>252</v>
      </c>
      <c r="W336" s="132">
        <f t="shared" si="146"/>
        <v>1.0290551699999999</v>
      </c>
      <c r="X336" s="124">
        <f t="shared" si="147"/>
        <v>31.394985999999999</v>
      </c>
      <c r="Y336" s="136" t="s">
        <v>64</v>
      </c>
      <c r="Z336" s="127">
        <f t="shared" si="156"/>
        <v>42597</v>
      </c>
      <c r="AA336" s="6"/>
      <c r="AB336" s="38"/>
      <c r="AC336" s="169">
        <f>[2]Plan1!$A388</f>
        <v>48361</v>
      </c>
      <c r="AD336" s="168" t="str">
        <f>[2]Plan1!$C388</f>
        <v>Corpus Christi</v>
      </c>
      <c r="AF336" s="1"/>
      <c r="AG336" s="22"/>
      <c r="AH336" s="22"/>
      <c r="AI336" s="22"/>
      <c r="AJ336" s="22"/>
      <c r="AK336" s="22"/>
      <c r="AM336" s="1"/>
      <c r="AN336" s="1"/>
      <c r="AO336" s="1"/>
      <c r="AP336" s="1"/>
      <c r="AQ336" s="1"/>
      <c r="AR336" s="28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8"/>
      <c r="BH336" s="1"/>
      <c r="BI336" s="1"/>
      <c r="BJ336" s="1"/>
      <c r="BK336" s="1"/>
      <c r="BL336" s="1"/>
      <c r="BM336" s="1"/>
      <c r="BN336" s="1"/>
      <c r="BO336" s="1"/>
      <c r="BP336" s="1"/>
      <c r="BQ336" s="6"/>
      <c r="BR336" s="1"/>
      <c r="BS336" s="1"/>
      <c r="BT336" s="1"/>
      <c r="BU336" s="1"/>
      <c r="BV336" s="1"/>
      <c r="BW336" s="1"/>
    </row>
    <row r="337" spans="1:75" x14ac:dyDescent="0.2">
      <c r="A337" s="137">
        <f t="shared" si="148"/>
        <v>42558</v>
      </c>
      <c r="B337" s="124">
        <f t="shared" si="137"/>
        <v>1112.47192</v>
      </c>
      <c r="C337" s="124">
        <f t="shared" si="149"/>
        <v>1000</v>
      </c>
      <c r="D337" s="138">
        <f t="shared" si="150"/>
        <v>4675.2299999999996</v>
      </c>
      <c r="E337" s="126">
        <f>IF(K337=1,VLOOKUP(A336,[1]Plan1!$DA$106:$DC$226,3),E336)</f>
        <v>4691.59</v>
      </c>
      <c r="F337" s="127">
        <f t="shared" si="151"/>
        <v>42537</v>
      </c>
      <c r="G337" s="128">
        <f t="shared" si="138"/>
        <v>3.4992930829071955E-3</v>
      </c>
      <c r="H337" s="127">
        <f t="shared" si="152"/>
        <v>42566</v>
      </c>
      <c r="I337" s="127">
        <f t="shared" si="139"/>
        <v>42566</v>
      </c>
      <c r="J337" s="130">
        <f t="shared" si="153"/>
        <v>22</v>
      </c>
      <c r="K337" s="130">
        <f t="shared" si="140"/>
        <v>16</v>
      </c>
      <c r="L337" s="131">
        <f t="shared" si="141"/>
        <v>1.00254372</v>
      </c>
      <c r="M337" s="132">
        <f t="shared" si="136"/>
        <v>1.0077990100000001</v>
      </c>
      <c r="N337" s="132">
        <f t="shared" si="133"/>
        <v>1.077959691113084</v>
      </c>
      <c r="O337" s="131">
        <f t="shared" si="135"/>
        <v>1.08070171</v>
      </c>
      <c r="P337" s="124">
        <f t="shared" si="142"/>
        <v>1080.70171</v>
      </c>
      <c r="Q337" s="133">
        <f t="shared" si="143"/>
        <v>0</v>
      </c>
      <c r="R337" s="134">
        <f t="shared" si="144"/>
        <v>0</v>
      </c>
      <c r="S337" s="124">
        <f t="shared" si="145"/>
        <v>0</v>
      </c>
      <c r="T337" s="134">
        <f t="shared" si="154"/>
        <v>8.7499999999999994E-2</v>
      </c>
      <c r="U337" s="133">
        <f t="shared" si="155"/>
        <v>6</v>
      </c>
      <c r="V337" s="133">
        <v>252</v>
      </c>
      <c r="W337" s="132">
        <f t="shared" si="146"/>
        <v>1.029397761</v>
      </c>
      <c r="X337" s="124">
        <f t="shared" si="147"/>
        <v>31.770209999999999</v>
      </c>
      <c r="Y337" s="136" t="s">
        <v>64</v>
      </c>
      <c r="Z337" s="127">
        <f t="shared" si="156"/>
        <v>42597</v>
      </c>
      <c r="AA337" s="6"/>
      <c r="AB337" s="38"/>
      <c r="AC337" s="169">
        <f>[2]Plan1!$A389</f>
        <v>48464</v>
      </c>
      <c r="AD337" s="168" t="str">
        <f>[2]Plan1!$C389</f>
        <v>Independência do Brasil</v>
      </c>
      <c r="AF337" s="1"/>
      <c r="AG337" s="22"/>
      <c r="AH337" s="22"/>
      <c r="AI337" s="22"/>
      <c r="AJ337" s="22"/>
      <c r="AK337" s="22"/>
      <c r="AM337" s="1"/>
      <c r="AN337" s="1"/>
      <c r="AO337" s="1"/>
      <c r="AP337" s="1"/>
      <c r="AQ337" s="1"/>
      <c r="AR337" s="28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8"/>
      <c r="BH337" s="1"/>
      <c r="BI337" s="1"/>
      <c r="BJ337" s="1"/>
      <c r="BK337" s="1"/>
      <c r="BL337" s="1"/>
      <c r="BM337" s="1"/>
      <c r="BN337" s="1"/>
      <c r="BO337" s="1"/>
      <c r="BP337" s="1"/>
      <c r="BQ337" s="6"/>
      <c r="BR337" s="1"/>
      <c r="BS337" s="1"/>
      <c r="BT337" s="1"/>
      <c r="BU337" s="1"/>
      <c r="BV337" s="1"/>
      <c r="BW337" s="1"/>
    </row>
    <row r="338" spans="1:75" x14ac:dyDescent="0.2">
      <c r="A338" s="137">
        <f t="shared" si="148"/>
        <v>42559</v>
      </c>
      <c r="B338" s="124">
        <f t="shared" si="137"/>
        <v>1113.0189969999999</v>
      </c>
      <c r="C338" s="124">
        <f t="shared" si="149"/>
        <v>1000</v>
      </c>
      <c r="D338" s="138">
        <f t="shared" si="150"/>
        <v>4675.2299999999996</v>
      </c>
      <c r="E338" s="126">
        <f>IF(K338=1,VLOOKUP(A337,[1]Plan1!$DA$106:$DC$226,3),E337)</f>
        <v>4691.59</v>
      </c>
      <c r="F338" s="127">
        <f t="shared" si="151"/>
        <v>42537</v>
      </c>
      <c r="G338" s="128">
        <f t="shared" si="138"/>
        <v>3.4992930829071955E-3</v>
      </c>
      <c r="H338" s="127">
        <f t="shared" si="152"/>
        <v>42566</v>
      </c>
      <c r="I338" s="127">
        <f t="shared" si="139"/>
        <v>42566</v>
      </c>
      <c r="J338" s="130">
        <f t="shared" si="153"/>
        <v>22</v>
      </c>
      <c r="K338" s="130">
        <f t="shared" si="140"/>
        <v>17</v>
      </c>
      <c r="L338" s="131">
        <f t="shared" si="141"/>
        <v>1.0027029199999999</v>
      </c>
      <c r="M338" s="132">
        <f t="shared" si="136"/>
        <v>1.0077990100000001</v>
      </c>
      <c r="N338" s="132">
        <f t="shared" si="133"/>
        <v>1.077959691113084</v>
      </c>
      <c r="O338" s="131">
        <f t="shared" si="135"/>
        <v>1.08087332</v>
      </c>
      <c r="P338" s="124">
        <f t="shared" si="142"/>
        <v>1080.8733199999999</v>
      </c>
      <c r="Q338" s="133">
        <f t="shared" si="143"/>
        <v>0</v>
      </c>
      <c r="R338" s="134">
        <f t="shared" si="144"/>
        <v>0</v>
      </c>
      <c r="S338" s="124">
        <f t="shared" si="145"/>
        <v>0</v>
      </c>
      <c r="T338" s="134">
        <f t="shared" si="154"/>
        <v>8.7499999999999994E-2</v>
      </c>
      <c r="U338" s="133">
        <f t="shared" si="155"/>
        <v>7</v>
      </c>
      <c r="V338" s="133">
        <v>252</v>
      </c>
      <c r="W338" s="132">
        <f t="shared" si="146"/>
        <v>1.0297404670000001</v>
      </c>
      <c r="X338" s="124">
        <f t="shared" si="147"/>
        <v>32.145676999999999</v>
      </c>
      <c r="Y338" s="136" t="s">
        <v>64</v>
      </c>
      <c r="Z338" s="127">
        <f t="shared" si="156"/>
        <v>42597</v>
      </c>
      <c r="AA338" s="6"/>
      <c r="AB338" s="38"/>
      <c r="AC338" s="169">
        <f>[2]Plan1!$A390</f>
        <v>48499</v>
      </c>
      <c r="AD338" s="168" t="str">
        <f>[2]Plan1!$C390</f>
        <v>Nossa Sr.a Aparecida - Padroeira do Brasil</v>
      </c>
      <c r="AF338" s="1"/>
      <c r="AG338" s="22"/>
      <c r="AH338" s="22"/>
      <c r="AI338" s="22"/>
      <c r="AJ338" s="22"/>
      <c r="AK338" s="22"/>
      <c r="AM338" s="1"/>
      <c r="AN338" s="1"/>
      <c r="AO338" s="1"/>
      <c r="AP338" s="1"/>
      <c r="AQ338" s="1"/>
      <c r="AR338" s="28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8"/>
      <c r="BH338" s="1"/>
      <c r="BI338" s="1"/>
      <c r="BJ338" s="1"/>
      <c r="BK338" s="1"/>
      <c r="BL338" s="1"/>
      <c r="BM338" s="1"/>
      <c r="BN338" s="1"/>
      <c r="BO338" s="1"/>
      <c r="BP338" s="1"/>
      <c r="BQ338" s="6"/>
      <c r="BR338" s="1"/>
      <c r="BS338" s="1"/>
      <c r="BT338" s="1"/>
      <c r="BU338" s="1"/>
      <c r="BV338" s="1"/>
      <c r="BW338" s="1"/>
    </row>
    <row r="339" spans="1:75" x14ac:dyDescent="0.2">
      <c r="A339" s="137">
        <f t="shared" si="148"/>
        <v>42560</v>
      </c>
      <c r="B339" s="124">
        <f t="shared" si="137"/>
        <v>1113.5663439999998</v>
      </c>
      <c r="C339" s="124">
        <f t="shared" si="149"/>
        <v>1000</v>
      </c>
      <c r="D339" s="138">
        <f t="shared" si="150"/>
        <v>4675.2299999999996</v>
      </c>
      <c r="E339" s="126">
        <f>IF(K339=1,VLOOKUP(A338,[1]Plan1!$DA$106:$DC$226,3),E338)</f>
        <v>4691.59</v>
      </c>
      <c r="F339" s="127">
        <f t="shared" si="151"/>
        <v>42537</v>
      </c>
      <c r="G339" s="128">
        <f t="shared" si="138"/>
        <v>3.4992930829071955E-3</v>
      </c>
      <c r="H339" s="127">
        <f t="shared" si="152"/>
        <v>42566</v>
      </c>
      <c r="I339" s="127">
        <f t="shared" si="139"/>
        <v>42566</v>
      </c>
      <c r="J339" s="130">
        <f t="shared" si="153"/>
        <v>22</v>
      </c>
      <c r="K339" s="130">
        <f t="shared" si="140"/>
        <v>18</v>
      </c>
      <c r="L339" s="131">
        <f t="shared" si="141"/>
        <v>1.00286214</v>
      </c>
      <c r="M339" s="132">
        <f t="shared" si="136"/>
        <v>1.0077990100000001</v>
      </c>
      <c r="N339" s="132">
        <f t="shared" si="133"/>
        <v>1.077959691113084</v>
      </c>
      <c r="O339" s="131">
        <f t="shared" si="135"/>
        <v>1.0810449600000001</v>
      </c>
      <c r="P339" s="124">
        <f t="shared" si="142"/>
        <v>1081.0449599999999</v>
      </c>
      <c r="Q339" s="133">
        <f t="shared" si="143"/>
        <v>0</v>
      </c>
      <c r="R339" s="134">
        <f t="shared" si="144"/>
        <v>0</v>
      </c>
      <c r="S339" s="124">
        <f t="shared" si="145"/>
        <v>0</v>
      </c>
      <c r="T339" s="134">
        <f t="shared" si="154"/>
        <v>8.7499999999999994E-2</v>
      </c>
      <c r="U339" s="133">
        <f t="shared" si="155"/>
        <v>8</v>
      </c>
      <c r="V339" s="133">
        <v>252</v>
      </c>
      <c r="W339" s="132">
        <f t="shared" si="146"/>
        <v>1.030083286</v>
      </c>
      <c r="X339" s="124">
        <f t="shared" si="147"/>
        <v>32.521383999999998</v>
      </c>
      <c r="Y339" s="136" t="s">
        <v>64</v>
      </c>
      <c r="Z339" s="127">
        <f t="shared" si="156"/>
        <v>42597</v>
      </c>
      <c r="AA339" s="6"/>
      <c r="AB339" s="38"/>
      <c r="AC339" s="169">
        <f>[2]Plan1!$A391</f>
        <v>48520</v>
      </c>
      <c r="AD339" s="168" t="str">
        <f>[2]Plan1!$C391</f>
        <v>Finados</v>
      </c>
      <c r="AF339" s="1"/>
      <c r="AG339" s="22"/>
      <c r="AH339" s="22"/>
      <c r="AI339" s="22"/>
      <c r="AJ339" s="22"/>
      <c r="AK339" s="22"/>
      <c r="AM339" s="1"/>
      <c r="AN339" s="1"/>
      <c r="AO339" s="1"/>
      <c r="AP339" s="1"/>
      <c r="AQ339" s="1"/>
      <c r="AR339" s="28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8"/>
      <c r="BH339" s="1"/>
      <c r="BI339" s="1"/>
      <c r="BJ339" s="1"/>
      <c r="BK339" s="1"/>
      <c r="BL339" s="1"/>
      <c r="BM339" s="1"/>
      <c r="BN339" s="1"/>
      <c r="BO339" s="1"/>
      <c r="BP339" s="1"/>
      <c r="BQ339" s="6"/>
      <c r="BR339" s="1"/>
      <c r="BS339" s="1"/>
      <c r="BT339" s="1"/>
      <c r="BU339" s="1"/>
      <c r="BV339" s="1"/>
      <c r="BW339" s="1"/>
    </row>
    <row r="340" spans="1:75" x14ac:dyDescent="0.2">
      <c r="A340" s="137">
        <f t="shared" si="148"/>
        <v>42561</v>
      </c>
      <c r="B340" s="124">
        <f t="shared" si="137"/>
        <v>1113.5663439999998</v>
      </c>
      <c r="C340" s="124">
        <f t="shared" si="149"/>
        <v>1000</v>
      </c>
      <c r="D340" s="138">
        <f t="shared" si="150"/>
        <v>4675.2299999999996</v>
      </c>
      <c r="E340" s="126">
        <f>IF(K340=1,VLOOKUP(A339,[1]Plan1!$DA$106:$DC$226,3),E339)</f>
        <v>4691.59</v>
      </c>
      <c r="F340" s="127">
        <f t="shared" si="151"/>
        <v>42537</v>
      </c>
      <c r="G340" s="128">
        <f t="shared" si="138"/>
        <v>3.4992930829071955E-3</v>
      </c>
      <c r="H340" s="127">
        <f t="shared" si="152"/>
        <v>42566</v>
      </c>
      <c r="I340" s="127">
        <f t="shared" si="139"/>
        <v>42566</v>
      </c>
      <c r="J340" s="130">
        <f t="shared" si="153"/>
        <v>22</v>
      </c>
      <c r="K340" s="130">
        <f t="shared" si="140"/>
        <v>18</v>
      </c>
      <c r="L340" s="131">
        <f t="shared" si="141"/>
        <v>1.00286214</v>
      </c>
      <c r="M340" s="132">
        <f t="shared" si="136"/>
        <v>1.0077990100000001</v>
      </c>
      <c r="N340" s="132">
        <f t="shared" si="133"/>
        <v>1.077959691113084</v>
      </c>
      <c r="O340" s="131">
        <f t="shared" si="135"/>
        <v>1.0810449600000001</v>
      </c>
      <c r="P340" s="124">
        <f t="shared" si="142"/>
        <v>1081.0449599999999</v>
      </c>
      <c r="Q340" s="133">
        <f t="shared" si="143"/>
        <v>0</v>
      </c>
      <c r="R340" s="134">
        <f t="shared" si="144"/>
        <v>0</v>
      </c>
      <c r="S340" s="124">
        <f t="shared" si="145"/>
        <v>0</v>
      </c>
      <c r="T340" s="134">
        <f t="shared" si="154"/>
        <v>8.7499999999999994E-2</v>
      </c>
      <c r="U340" s="133">
        <f t="shared" si="155"/>
        <v>8</v>
      </c>
      <c r="V340" s="133">
        <v>252</v>
      </c>
      <c r="W340" s="132">
        <f t="shared" si="146"/>
        <v>1.030083286</v>
      </c>
      <c r="X340" s="124">
        <f t="shared" si="147"/>
        <v>32.521383999999998</v>
      </c>
      <c r="Y340" s="136" t="s">
        <v>64</v>
      </c>
      <c r="Z340" s="127">
        <f t="shared" si="156"/>
        <v>42597</v>
      </c>
      <c r="AA340" s="6"/>
      <c r="AB340" s="38"/>
      <c r="AC340" s="169">
        <f>[2]Plan1!$A392</f>
        <v>48533</v>
      </c>
      <c r="AD340" s="168" t="str">
        <f>[2]Plan1!$C392</f>
        <v>Proclamação da República</v>
      </c>
      <c r="AF340" s="1"/>
      <c r="AG340" s="22"/>
      <c r="AH340" s="22"/>
      <c r="AI340" s="22"/>
      <c r="AJ340" s="22"/>
      <c r="AK340" s="22"/>
      <c r="AM340" s="1"/>
      <c r="AN340" s="1"/>
      <c r="AO340" s="1"/>
      <c r="AP340" s="1"/>
      <c r="AQ340" s="1"/>
      <c r="AR340" s="28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8"/>
      <c r="BH340" s="1"/>
      <c r="BI340" s="1"/>
      <c r="BJ340" s="1"/>
      <c r="BK340" s="1"/>
      <c r="BL340" s="1"/>
      <c r="BM340" s="1"/>
      <c r="BN340" s="1"/>
      <c r="BO340" s="1"/>
      <c r="BP340" s="1"/>
      <c r="BQ340" s="6"/>
      <c r="BR340" s="1"/>
      <c r="BS340" s="1"/>
      <c r="BT340" s="1"/>
      <c r="BU340" s="1"/>
      <c r="BV340" s="1"/>
      <c r="BW340" s="1"/>
    </row>
    <row r="341" spans="1:75" x14ac:dyDescent="0.2">
      <c r="A341" s="137">
        <f t="shared" si="148"/>
        <v>42562</v>
      </c>
      <c r="B341" s="124">
        <f t="shared" si="137"/>
        <v>1113.5663439999998</v>
      </c>
      <c r="C341" s="124">
        <f t="shared" si="149"/>
        <v>1000</v>
      </c>
      <c r="D341" s="138">
        <f t="shared" si="150"/>
        <v>4675.2299999999996</v>
      </c>
      <c r="E341" s="126">
        <f>IF(K341=1,VLOOKUP(A340,[1]Plan1!$DA$106:$DC$226,3),E340)</f>
        <v>4691.59</v>
      </c>
      <c r="F341" s="127">
        <f t="shared" si="151"/>
        <v>42537</v>
      </c>
      <c r="G341" s="128">
        <f t="shared" si="138"/>
        <v>3.4992930829071955E-3</v>
      </c>
      <c r="H341" s="127">
        <f t="shared" si="152"/>
        <v>42566</v>
      </c>
      <c r="I341" s="127">
        <f t="shared" si="139"/>
        <v>42566</v>
      </c>
      <c r="J341" s="130">
        <f t="shared" si="153"/>
        <v>22</v>
      </c>
      <c r="K341" s="130">
        <f t="shared" si="140"/>
        <v>18</v>
      </c>
      <c r="L341" s="131">
        <f t="shared" si="141"/>
        <v>1.00286214</v>
      </c>
      <c r="M341" s="132">
        <f t="shared" si="136"/>
        <v>1.0077990100000001</v>
      </c>
      <c r="N341" s="132">
        <f t="shared" si="133"/>
        <v>1.077959691113084</v>
      </c>
      <c r="O341" s="131">
        <f t="shared" si="135"/>
        <v>1.0810449600000001</v>
      </c>
      <c r="P341" s="124">
        <f t="shared" si="142"/>
        <v>1081.0449599999999</v>
      </c>
      <c r="Q341" s="133">
        <f t="shared" si="143"/>
        <v>0</v>
      </c>
      <c r="R341" s="134">
        <f t="shared" si="144"/>
        <v>0</v>
      </c>
      <c r="S341" s="124">
        <f t="shared" si="145"/>
        <v>0</v>
      </c>
      <c r="T341" s="134">
        <f t="shared" si="154"/>
        <v>8.7499999999999994E-2</v>
      </c>
      <c r="U341" s="133">
        <f t="shared" si="155"/>
        <v>8</v>
      </c>
      <c r="V341" s="133">
        <v>252</v>
      </c>
      <c r="W341" s="132">
        <f t="shared" si="146"/>
        <v>1.030083286</v>
      </c>
      <c r="X341" s="124">
        <f t="shared" si="147"/>
        <v>32.521383999999998</v>
      </c>
      <c r="Y341" s="136" t="s">
        <v>64</v>
      </c>
      <c r="Z341" s="127">
        <f t="shared" si="156"/>
        <v>42597</v>
      </c>
      <c r="AA341" s="6"/>
      <c r="AB341" s="38"/>
      <c r="AC341" s="169">
        <f>[2]Plan1!$A393</f>
        <v>48538</v>
      </c>
      <c r="AD341" s="168" t="str">
        <f>[2]Plan1!$C393</f>
        <v>Dia Nacional de Zumbi e da Consciência Negra</v>
      </c>
      <c r="AF341" s="1"/>
      <c r="AG341" s="22"/>
      <c r="AH341" s="22"/>
      <c r="AI341" s="22"/>
      <c r="AJ341" s="22"/>
      <c r="AK341" s="22"/>
      <c r="AM341" s="1"/>
      <c r="AN341" s="1"/>
      <c r="AO341" s="1"/>
      <c r="AP341" s="1"/>
      <c r="AQ341" s="1"/>
      <c r="AR341" s="28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8"/>
      <c r="BH341" s="1"/>
      <c r="BI341" s="1"/>
      <c r="BJ341" s="1"/>
      <c r="BK341" s="1"/>
      <c r="BL341" s="1"/>
      <c r="BM341" s="1"/>
      <c r="BN341" s="1"/>
      <c r="BO341" s="1"/>
      <c r="BP341" s="1"/>
      <c r="BQ341" s="6"/>
      <c r="BR341" s="1"/>
      <c r="BS341" s="1"/>
      <c r="BT341" s="1"/>
      <c r="BU341" s="1"/>
      <c r="BV341" s="1"/>
      <c r="BW341" s="1"/>
    </row>
    <row r="342" spans="1:75" x14ac:dyDescent="0.2">
      <c r="A342" s="137">
        <f t="shared" si="148"/>
        <v>42563</v>
      </c>
      <c r="B342" s="124">
        <f t="shared" si="137"/>
        <v>1114.1139539999999</v>
      </c>
      <c r="C342" s="124">
        <f t="shared" si="149"/>
        <v>1000</v>
      </c>
      <c r="D342" s="138">
        <f t="shared" si="150"/>
        <v>4675.2299999999996</v>
      </c>
      <c r="E342" s="126">
        <f>IF(K342=1,VLOOKUP(A341,[1]Plan1!$DA$106:$DC$226,3),E341)</f>
        <v>4691.59</v>
      </c>
      <c r="F342" s="127">
        <f t="shared" si="151"/>
        <v>42537</v>
      </c>
      <c r="G342" s="128">
        <f t="shared" si="138"/>
        <v>3.4992930829071955E-3</v>
      </c>
      <c r="H342" s="127">
        <f t="shared" si="152"/>
        <v>42566</v>
      </c>
      <c r="I342" s="127">
        <f t="shared" si="139"/>
        <v>42566</v>
      </c>
      <c r="J342" s="130">
        <f t="shared" si="153"/>
        <v>22</v>
      </c>
      <c r="K342" s="130">
        <f t="shared" si="140"/>
        <v>19</v>
      </c>
      <c r="L342" s="131">
        <f t="shared" si="141"/>
        <v>1.00302139</v>
      </c>
      <c r="M342" s="132">
        <f t="shared" si="136"/>
        <v>1.0077990100000001</v>
      </c>
      <c r="N342" s="132">
        <f t="shared" si="133"/>
        <v>1.077959691113084</v>
      </c>
      <c r="O342" s="131">
        <f t="shared" si="135"/>
        <v>1.08121662</v>
      </c>
      <c r="P342" s="124">
        <f t="shared" si="142"/>
        <v>1081.2166199999999</v>
      </c>
      <c r="Q342" s="133">
        <f t="shared" si="143"/>
        <v>0</v>
      </c>
      <c r="R342" s="134">
        <f t="shared" si="144"/>
        <v>0</v>
      </c>
      <c r="S342" s="124">
        <f t="shared" si="145"/>
        <v>0</v>
      </c>
      <c r="T342" s="134">
        <f t="shared" si="154"/>
        <v>8.7499999999999994E-2</v>
      </c>
      <c r="U342" s="133">
        <f t="shared" si="155"/>
        <v>9</v>
      </c>
      <c r="V342" s="133">
        <v>252</v>
      </c>
      <c r="W342" s="132">
        <f t="shared" si="146"/>
        <v>1.0304262200000001</v>
      </c>
      <c r="X342" s="124">
        <f t="shared" si="147"/>
        <v>32.897334000000001</v>
      </c>
      <c r="Y342" s="136" t="s">
        <v>64</v>
      </c>
      <c r="Z342" s="127">
        <f t="shared" si="156"/>
        <v>42597</v>
      </c>
      <c r="AA342" s="6"/>
      <c r="AB342" s="38"/>
      <c r="AC342" s="169">
        <f>[2]Plan1!$A394</f>
        <v>48573</v>
      </c>
      <c r="AD342" s="168" t="str">
        <f>[2]Plan1!$C394</f>
        <v>Natal</v>
      </c>
      <c r="AF342" s="1"/>
      <c r="AG342" s="22"/>
      <c r="AH342" s="22"/>
      <c r="AI342" s="22"/>
      <c r="AJ342" s="22"/>
      <c r="AK342" s="22"/>
      <c r="AM342" s="1"/>
      <c r="AN342" s="1"/>
      <c r="AO342" s="1"/>
      <c r="AP342" s="1"/>
      <c r="AQ342" s="1"/>
      <c r="AR342" s="28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8"/>
      <c r="BH342" s="1"/>
      <c r="BI342" s="1"/>
      <c r="BJ342" s="1"/>
      <c r="BK342" s="1"/>
      <c r="BL342" s="1"/>
      <c r="BM342" s="1"/>
      <c r="BN342" s="1"/>
      <c r="BO342" s="1"/>
      <c r="BP342" s="1"/>
      <c r="BQ342" s="6"/>
      <c r="BR342" s="1"/>
      <c r="BS342" s="1"/>
      <c r="BT342" s="1"/>
      <c r="BU342" s="1"/>
      <c r="BV342" s="1"/>
      <c r="BW342" s="1"/>
    </row>
    <row r="343" spans="1:75" x14ac:dyDescent="0.2">
      <c r="A343" s="137">
        <f t="shared" si="148"/>
        <v>42564</v>
      </c>
      <c r="B343" s="124">
        <f t="shared" si="137"/>
        <v>1114.6618470000001</v>
      </c>
      <c r="C343" s="124">
        <f t="shared" si="149"/>
        <v>1000</v>
      </c>
      <c r="D343" s="138">
        <f t="shared" si="150"/>
        <v>4675.2299999999996</v>
      </c>
      <c r="E343" s="126">
        <f>IF(K343=1,VLOOKUP(A342,[1]Plan1!$DA$106:$DC$226,3),E342)</f>
        <v>4691.59</v>
      </c>
      <c r="F343" s="127">
        <f t="shared" si="151"/>
        <v>42537</v>
      </c>
      <c r="G343" s="128">
        <f t="shared" si="138"/>
        <v>3.4992930829071955E-3</v>
      </c>
      <c r="H343" s="127">
        <f t="shared" si="152"/>
        <v>42566</v>
      </c>
      <c r="I343" s="127">
        <f t="shared" si="139"/>
        <v>42566</v>
      </c>
      <c r="J343" s="130">
        <f t="shared" si="153"/>
        <v>22</v>
      </c>
      <c r="K343" s="130">
        <f t="shared" si="140"/>
        <v>20</v>
      </c>
      <c r="L343" s="131">
        <f t="shared" si="141"/>
        <v>1.0031806700000001</v>
      </c>
      <c r="M343" s="132">
        <f t="shared" si="136"/>
        <v>1.0077990100000001</v>
      </c>
      <c r="N343" s="132">
        <f t="shared" si="133"/>
        <v>1.077959691113084</v>
      </c>
      <c r="O343" s="131">
        <f t="shared" si="135"/>
        <v>1.0813883200000001</v>
      </c>
      <c r="P343" s="124">
        <f t="shared" si="142"/>
        <v>1081.38832</v>
      </c>
      <c r="Q343" s="133">
        <f t="shared" si="143"/>
        <v>0</v>
      </c>
      <c r="R343" s="134">
        <f t="shared" si="144"/>
        <v>0</v>
      </c>
      <c r="S343" s="124">
        <f t="shared" si="145"/>
        <v>0</v>
      </c>
      <c r="T343" s="134">
        <f t="shared" si="154"/>
        <v>8.7499999999999994E-2</v>
      </c>
      <c r="U343" s="133">
        <f t="shared" si="155"/>
        <v>10</v>
      </c>
      <c r="V343" s="133">
        <v>252</v>
      </c>
      <c r="W343" s="132">
        <f t="shared" si="146"/>
        <v>1.030769268</v>
      </c>
      <c r="X343" s="124">
        <f t="shared" si="147"/>
        <v>33.273527000000001</v>
      </c>
      <c r="Y343" s="136" t="s">
        <v>64</v>
      </c>
      <c r="Z343" s="127">
        <f t="shared" si="156"/>
        <v>42597</v>
      </c>
      <c r="AA343" s="6"/>
      <c r="AB343" s="38"/>
      <c r="AC343" s="169">
        <f>[2]Plan1!$A395</f>
        <v>48580</v>
      </c>
      <c r="AD343" s="168" t="str">
        <f>[2]Plan1!$C395</f>
        <v>Confraternização Universal</v>
      </c>
      <c r="AF343" s="1"/>
      <c r="AG343" s="22"/>
      <c r="AH343" s="22"/>
      <c r="AI343" s="22"/>
      <c r="AJ343" s="22"/>
      <c r="AK343" s="22"/>
      <c r="AM343" s="1"/>
      <c r="AN343" s="1"/>
      <c r="AO343" s="1"/>
      <c r="AP343" s="1"/>
      <c r="AQ343" s="1"/>
      <c r="AR343" s="28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8"/>
      <c r="BH343" s="1"/>
      <c r="BI343" s="1"/>
      <c r="BJ343" s="1"/>
      <c r="BK343" s="1"/>
      <c r="BL343" s="1"/>
      <c r="BM343" s="1"/>
      <c r="BN343" s="1"/>
      <c r="BO343" s="1"/>
      <c r="BP343" s="1"/>
      <c r="BQ343" s="6"/>
      <c r="BR343" s="1"/>
      <c r="BS343" s="1"/>
      <c r="BT343" s="1"/>
      <c r="BU343" s="1"/>
      <c r="BV343" s="1"/>
      <c r="BW343" s="1"/>
    </row>
    <row r="344" spans="1:75" x14ac:dyDescent="0.2">
      <c r="A344" s="137">
        <f t="shared" si="148"/>
        <v>42565</v>
      </c>
      <c r="B344" s="124">
        <f t="shared" si="137"/>
        <v>1115.2099900000001</v>
      </c>
      <c r="C344" s="124">
        <f t="shared" si="149"/>
        <v>1000</v>
      </c>
      <c r="D344" s="138">
        <f t="shared" si="150"/>
        <v>4675.2299999999996</v>
      </c>
      <c r="E344" s="126">
        <f>IF(K344=1,VLOOKUP(A343,[1]Plan1!$DA$106:$DC$226,3),E343)</f>
        <v>4691.59</v>
      </c>
      <c r="F344" s="127">
        <f t="shared" si="151"/>
        <v>42537</v>
      </c>
      <c r="G344" s="128">
        <f t="shared" si="138"/>
        <v>3.4992930829071955E-3</v>
      </c>
      <c r="H344" s="127">
        <f t="shared" si="152"/>
        <v>42566</v>
      </c>
      <c r="I344" s="127">
        <f t="shared" si="139"/>
        <v>42566</v>
      </c>
      <c r="J344" s="130">
        <f t="shared" si="153"/>
        <v>22</v>
      </c>
      <c r="K344" s="130">
        <f t="shared" si="140"/>
        <v>21</v>
      </c>
      <c r="L344" s="131">
        <f t="shared" si="141"/>
        <v>1.0033399599999999</v>
      </c>
      <c r="M344" s="132">
        <f t="shared" si="136"/>
        <v>1.0077990100000001</v>
      </c>
      <c r="N344" s="132">
        <f t="shared" si="133"/>
        <v>1.077959691113084</v>
      </c>
      <c r="O344" s="131">
        <f t="shared" si="135"/>
        <v>1.0815600299999999</v>
      </c>
      <c r="P344" s="124">
        <f t="shared" si="142"/>
        <v>1081.5600300000001</v>
      </c>
      <c r="Q344" s="133">
        <f t="shared" si="143"/>
        <v>0</v>
      </c>
      <c r="R344" s="134">
        <f t="shared" si="144"/>
        <v>0</v>
      </c>
      <c r="S344" s="124">
        <f t="shared" si="145"/>
        <v>0</v>
      </c>
      <c r="T344" s="134">
        <f t="shared" si="154"/>
        <v>8.7499999999999994E-2</v>
      </c>
      <c r="U344" s="133">
        <f t="shared" si="155"/>
        <v>11</v>
      </c>
      <c r="V344" s="133">
        <v>252</v>
      </c>
      <c r="W344" s="132">
        <f t="shared" si="146"/>
        <v>1.0311124300000001</v>
      </c>
      <c r="X344" s="124">
        <f t="shared" si="147"/>
        <v>33.64996</v>
      </c>
      <c r="Y344" s="136" t="s">
        <v>64</v>
      </c>
      <c r="Z344" s="127">
        <f t="shared" si="156"/>
        <v>42597</v>
      </c>
      <c r="AA344" s="6"/>
      <c r="AB344" s="38"/>
      <c r="AC344" s="169">
        <f>[2]Plan1!$A396</f>
        <v>48638</v>
      </c>
      <c r="AD344" s="168" t="str">
        <f>[2]Plan1!$C396</f>
        <v>Carnaval</v>
      </c>
      <c r="AF344" s="1"/>
      <c r="AG344" s="22"/>
      <c r="AH344" s="22"/>
      <c r="AI344" s="22"/>
      <c r="AJ344" s="22"/>
      <c r="AK344" s="22"/>
      <c r="AM344" s="1"/>
      <c r="AN344" s="1"/>
      <c r="AO344" s="1"/>
      <c r="AP344" s="1"/>
      <c r="AQ344" s="1"/>
      <c r="AR344" s="28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8"/>
      <c r="BH344" s="1"/>
      <c r="BI344" s="1"/>
      <c r="BJ344" s="1"/>
      <c r="BK344" s="1"/>
      <c r="BL344" s="1"/>
      <c r="BM344" s="1"/>
      <c r="BN344" s="1"/>
      <c r="BO344" s="1"/>
      <c r="BP344" s="1"/>
      <c r="BQ344" s="6"/>
      <c r="BR344" s="1"/>
      <c r="BS344" s="1"/>
      <c r="BT344" s="1"/>
      <c r="BU344" s="1"/>
      <c r="BV344" s="1"/>
      <c r="BW344" s="1"/>
    </row>
    <row r="345" spans="1:75" x14ac:dyDescent="0.2">
      <c r="A345" s="137">
        <f t="shared" si="148"/>
        <v>42566</v>
      </c>
      <c r="B345" s="124">
        <f t="shared" si="137"/>
        <v>1115.7584160000001</v>
      </c>
      <c r="C345" s="124">
        <f t="shared" si="149"/>
        <v>1000</v>
      </c>
      <c r="D345" s="138">
        <f t="shared" si="150"/>
        <v>4675.2299999999996</v>
      </c>
      <c r="E345" s="126">
        <f>IF(K345=1,VLOOKUP(A344,[1]Plan1!$DA$106:$DC$226,3),E344)</f>
        <v>4691.59</v>
      </c>
      <c r="F345" s="127">
        <f t="shared" si="151"/>
        <v>42537</v>
      </c>
      <c r="G345" s="128">
        <f t="shared" si="138"/>
        <v>3.4992930829071955E-3</v>
      </c>
      <c r="H345" s="127">
        <f t="shared" si="152"/>
        <v>42597</v>
      </c>
      <c r="I345" s="127">
        <f t="shared" si="139"/>
        <v>42566</v>
      </c>
      <c r="J345" s="130">
        <f t="shared" si="153"/>
        <v>22</v>
      </c>
      <c r="K345" s="130">
        <f t="shared" si="140"/>
        <v>22</v>
      </c>
      <c r="L345" s="131">
        <f t="shared" si="141"/>
        <v>1.0034992899999999</v>
      </c>
      <c r="M345" s="132">
        <f t="shared" si="136"/>
        <v>1.0077990100000001</v>
      </c>
      <c r="N345" s="132">
        <f t="shared" si="133"/>
        <v>1.077959691113084</v>
      </c>
      <c r="O345" s="131">
        <f t="shared" si="135"/>
        <v>1.0817317799999999</v>
      </c>
      <c r="P345" s="124">
        <f t="shared" si="142"/>
        <v>1081.7317800000001</v>
      </c>
      <c r="Q345" s="133">
        <f t="shared" si="143"/>
        <v>0</v>
      </c>
      <c r="R345" s="134">
        <f t="shared" si="144"/>
        <v>0</v>
      </c>
      <c r="S345" s="124">
        <f t="shared" si="145"/>
        <v>0</v>
      </c>
      <c r="T345" s="134">
        <f t="shared" si="154"/>
        <v>8.7499999999999994E-2</v>
      </c>
      <c r="U345" s="133">
        <f t="shared" si="155"/>
        <v>12</v>
      </c>
      <c r="V345" s="133">
        <v>252</v>
      </c>
      <c r="W345" s="132">
        <f t="shared" si="146"/>
        <v>1.031455706</v>
      </c>
      <c r="X345" s="124">
        <f t="shared" si="147"/>
        <v>34.026636000000003</v>
      </c>
      <c r="Y345" s="136" t="s">
        <v>64</v>
      </c>
      <c r="Z345" s="127">
        <f t="shared" si="156"/>
        <v>42597</v>
      </c>
      <c r="AA345" s="6"/>
      <c r="AB345" s="38"/>
      <c r="AC345" s="169">
        <f>[2]Plan1!$A397</f>
        <v>48639</v>
      </c>
      <c r="AD345" s="168" t="str">
        <f>[2]Plan1!$C397</f>
        <v>Carnaval</v>
      </c>
      <c r="AF345" s="1"/>
      <c r="AG345" s="22"/>
      <c r="AH345" s="22"/>
      <c r="AI345" s="22"/>
      <c r="AJ345" s="22"/>
      <c r="AK345" s="22"/>
      <c r="AM345" s="1"/>
      <c r="AN345" s="1"/>
      <c r="AO345" s="1"/>
      <c r="AP345" s="1"/>
      <c r="AQ345" s="1"/>
      <c r="AR345" s="28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8"/>
      <c r="BH345" s="1"/>
      <c r="BI345" s="1"/>
      <c r="BJ345" s="1"/>
      <c r="BK345" s="1"/>
      <c r="BL345" s="1"/>
      <c r="BM345" s="1"/>
      <c r="BN345" s="1"/>
      <c r="BO345" s="1"/>
      <c r="BP345" s="1"/>
      <c r="BQ345" s="6"/>
      <c r="BR345" s="1"/>
      <c r="BS345" s="1"/>
      <c r="BT345" s="1"/>
      <c r="BU345" s="1"/>
      <c r="BV345" s="1"/>
      <c r="BW345" s="1"/>
    </row>
    <row r="346" spans="1:75" x14ac:dyDescent="0.2">
      <c r="A346" s="137">
        <f t="shared" si="148"/>
        <v>42567</v>
      </c>
      <c r="B346" s="124">
        <f t="shared" si="137"/>
        <v>1116.4056009999999</v>
      </c>
      <c r="C346" s="124">
        <f t="shared" si="149"/>
        <v>1000</v>
      </c>
      <c r="D346" s="138">
        <f t="shared" si="150"/>
        <v>4691.59</v>
      </c>
      <c r="E346" s="126">
        <f>IF(K346=1,VLOOKUP(A345,[1]Plan1!$DA$106:$DC$226,3),E345)</f>
        <v>4715.99</v>
      </c>
      <c r="F346" s="127">
        <f t="shared" si="151"/>
        <v>42567</v>
      </c>
      <c r="G346" s="128">
        <f t="shared" si="138"/>
        <v>5.200795465929442E-3</v>
      </c>
      <c r="H346" s="127">
        <f t="shared" si="152"/>
        <v>42597</v>
      </c>
      <c r="I346" s="127">
        <f t="shared" si="139"/>
        <v>42597</v>
      </c>
      <c r="J346" s="130">
        <f t="shared" si="153"/>
        <v>21</v>
      </c>
      <c r="K346" s="130">
        <f t="shared" si="140"/>
        <v>1</v>
      </c>
      <c r="L346" s="131">
        <f t="shared" si="141"/>
        <v>1.0002470400000001</v>
      </c>
      <c r="M346" s="132">
        <f t="shared" si="136"/>
        <v>1.0034992899999999</v>
      </c>
      <c r="N346" s="132">
        <f t="shared" si="133"/>
        <v>1.0817317846805989</v>
      </c>
      <c r="O346" s="131">
        <f t="shared" si="135"/>
        <v>1.0819990100000001</v>
      </c>
      <c r="P346" s="124">
        <f t="shared" si="142"/>
        <v>1081.99901</v>
      </c>
      <c r="Q346" s="133">
        <f t="shared" si="143"/>
        <v>0</v>
      </c>
      <c r="R346" s="134">
        <f t="shared" si="144"/>
        <v>0</v>
      </c>
      <c r="S346" s="124">
        <f t="shared" si="145"/>
        <v>0</v>
      </c>
      <c r="T346" s="134">
        <f t="shared" si="154"/>
        <v>8.7499999999999994E-2</v>
      </c>
      <c r="U346" s="133">
        <f t="shared" si="155"/>
        <v>13</v>
      </c>
      <c r="V346" s="133">
        <v>252</v>
      </c>
      <c r="W346" s="132">
        <f t="shared" si="146"/>
        <v>1.0317990969999999</v>
      </c>
      <c r="X346" s="124">
        <f t="shared" si="147"/>
        <v>34.406590999999999</v>
      </c>
      <c r="Y346" s="136" t="s">
        <v>64</v>
      </c>
      <c r="Z346" s="127">
        <f t="shared" si="156"/>
        <v>42597</v>
      </c>
      <c r="AA346" s="6"/>
      <c r="AB346" s="38"/>
      <c r="AC346" s="169">
        <f>[2]Plan1!$A398</f>
        <v>48684</v>
      </c>
      <c r="AD346" s="168" t="str">
        <f>[2]Plan1!$C398</f>
        <v>Paixão de Cristo</v>
      </c>
      <c r="AF346" s="1"/>
      <c r="AG346" s="22"/>
      <c r="AH346" s="22"/>
      <c r="AI346" s="22"/>
      <c r="AJ346" s="22"/>
      <c r="AK346" s="22"/>
      <c r="AM346" s="1"/>
      <c r="AN346" s="1"/>
      <c r="AO346" s="1"/>
      <c r="AP346" s="1"/>
      <c r="AQ346" s="1"/>
      <c r="AR346" s="28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8"/>
      <c r="BH346" s="1"/>
      <c r="BI346" s="1"/>
      <c r="BJ346" s="1"/>
      <c r="BK346" s="1"/>
      <c r="BL346" s="1"/>
      <c r="BM346" s="1"/>
      <c r="BN346" s="1"/>
      <c r="BO346" s="1"/>
      <c r="BP346" s="1"/>
      <c r="BQ346" s="6"/>
      <c r="BR346" s="1"/>
      <c r="BS346" s="1"/>
      <c r="BT346" s="1"/>
      <c r="BU346" s="1"/>
      <c r="BV346" s="1"/>
      <c r="BW346" s="1"/>
    </row>
    <row r="347" spans="1:75" x14ac:dyDescent="0.2">
      <c r="A347" s="137">
        <f t="shared" si="148"/>
        <v>42568</v>
      </c>
      <c r="B347" s="124">
        <f t="shared" si="137"/>
        <v>1116.4056009999999</v>
      </c>
      <c r="C347" s="124">
        <f t="shared" si="149"/>
        <v>1000</v>
      </c>
      <c r="D347" s="138">
        <f t="shared" si="150"/>
        <v>4691.59</v>
      </c>
      <c r="E347" s="126">
        <f>IF(K347=1,VLOOKUP(A346,[1]Plan1!$DA$106:$DC$226,3),E346)</f>
        <v>4715.99</v>
      </c>
      <c r="F347" s="127">
        <f t="shared" si="151"/>
        <v>42567</v>
      </c>
      <c r="G347" s="128">
        <f t="shared" si="138"/>
        <v>5.200795465929442E-3</v>
      </c>
      <c r="H347" s="127">
        <f t="shared" si="152"/>
        <v>42597</v>
      </c>
      <c r="I347" s="127">
        <f t="shared" si="139"/>
        <v>42597</v>
      </c>
      <c r="J347" s="130">
        <f t="shared" si="153"/>
        <v>21</v>
      </c>
      <c r="K347" s="130">
        <f t="shared" si="140"/>
        <v>1</v>
      </c>
      <c r="L347" s="131">
        <f t="shared" si="141"/>
        <v>1.0002470400000001</v>
      </c>
      <c r="M347" s="132">
        <f t="shared" si="136"/>
        <v>1.0034992899999999</v>
      </c>
      <c r="N347" s="132">
        <f t="shared" si="133"/>
        <v>1.0817317846805989</v>
      </c>
      <c r="O347" s="131">
        <f t="shared" si="135"/>
        <v>1.0819990100000001</v>
      </c>
      <c r="P347" s="124">
        <f t="shared" si="142"/>
        <v>1081.99901</v>
      </c>
      <c r="Q347" s="133">
        <f t="shared" si="143"/>
        <v>0</v>
      </c>
      <c r="R347" s="134">
        <f t="shared" si="144"/>
        <v>0</v>
      </c>
      <c r="S347" s="124">
        <f t="shared" si="145"/>
        <v>0</v>
      </c>
      <c r="T347" s="134">
        <f t="shared" si="154"/>
        <v>8.7499999999999994E-2</v>
      </c>
      <c r="U347" s="133">
        <f t="shared" si="155"/>
        <v>13</v>
      </c>
      <c r="V347" s="133">
        <v>252</v>
      </c>
      <c r="W347" s="132">
        <f t="shared" si="146"/>
        <v>1.0317990969999999</v>
      </c>
      <c r="X347" s="124">
        <f t="shared" si="147"/>
        <v>34.406590999999999</v>
      </c>
      <c r="Y347" s="136" t="s">
        <v>64</v>
      </c>
      <c r="Z347" s="127">
        <f t="shared" si="156"/>
        <v>42597</v>
      </c>
      <c r="AA347" s="6"/>
      <c r="AB347" s="38"/>
      <c r="AC347" s="169">
        <f>[2]Plan1!$A399</f>
        <v>48690</v>
      </c>
      <c r="AD347" s="168" t="str">
        <f>[2]Plan1!$C399</f>
        <v>Tiradentes</v>
      </c>
      <c r="AF347" s="1"/>
      <c r="AG347" s="22"/>
      <c r="AH347" s="22"/>
      <c r="AI347" s="22"/>
      <c r="AJ347" s="22"/>
      <c r="AK347" s="22"/>
      <c r="AM347" s="1"/>
      <c r="AN347" s="1"/>
      <c r="AO347" s="1"/>
      <c r="AP347" s="1"/>
      <c r="AQ347" s="1"/>
      <c r="AR347" s="28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8"/>
      <c r="BH347" s="1"/>
      <c r="BI347" s="1"/>
      <c r="BJ347" s="1"/>
      <c r="BK347" s="1"/>
      <c r="BL347" s="1"/>
      <c r="BM347" s="1"/>
      <c r="BN347" s="1"/>
      <c r="BO347" s="1"/>
      <c r="BP347" s="1"/>
      <c r="BQ347" s="6"/>
      <c r="BR347" s="1"/>
      <c r="BS347" s="1"/>
      <c r="BT347" s="1"/>
      <c r="BU347" s="1"/>
      <c r="BV347" s="1"/>
      <c r="BW347" s="1"/>
    </row>
    <row r="348" spans="1:75" x14ac:dyDescent="0.2">
      <c r="A348" s="137">
        <f t="shared" si="148"/>
        <v>42569</v>
      </c>
      <c r="B348" s="124">
        <f t="shared" si="137"/>
        <v>1116.4056009999999</v>
      </c>
      <c r="C348" s="124">
        <f t="shared" si="149"/>
        <v>1000</v>
      </c>
      <c r="D348" s="138">
        <f t="shared" si="150"/>
        <v>4691.59</v>
      </c>
      <c r="E348" s="126">
        <f>IF(K348=1,VLOOKUP(A347,[1]Plan1!$DA$106:$DC$226,3),E347)</f>
        <v>4715.99</v>
      </c>
      <c r="F348" s="127">
        <f t="shared" si="151"/>
        <v>42567</v>
      </c>
      <c r="G348" s="128">
        <f t="shared" si="138"/>
        <v>5.200795465929442E-3</v>
      </c>
      <c r="H348" s="127">
        <f t="shared" si="152"/>
        <v>42597</v>
      </c>
      <c r="I348" s="127">
        <f t="shared" si="139"/>
        <v>42597</v>
      </c>
      <c r="J348" s="130">
        <f t="shared" si="153"/>
        <v>21</v>
      </c>
      <c r="K348" s="130">
        <f t="shared" si="140"/>
        <v>1</v>
      </c>
      <c r="L348" s="131">
        <f t="shared" si="141"/>
        <v>1.0002470400000001</v>
      </c>
      <c r="M348" s="132">
        <f t="shared" si="136"/>
        <v>1.0034992899999999</v>
      </c>
      <c r="N348" s="132">
        <f t="shared" si="133"/>
        <v>1.0817317846805989</v>
      </c>
      <c r="O348" s="131">
        <f t="shared" si="135"/>
        <v>1.0819990100000001</v>
      </c>
      <c r="P348" s="124">
        <f t="shared" si="142"/>
        <v>1081.99901</v>
      </c>
      <c r="Q348" s="133">
        <f t="shared" si="143"/>
        <v>0</v>
      </c>
      <c r="R348" s="134">
        <f t="shared" si="144"/>
        <v>0</v>
      </c>
      <c r="S348" s="124">
        <f t="shared" si="145"/>
        <v>0</v>
      </c>
      <c r="T348" s="134">
        <f t="shared" si="154"/>
        <v>8.7499999999999994E-2</v>
      </c>
      <c r="U348" s="133">
        <f t="shared" si="155"/>
        <v>13</v>
      </c>
      <c r="V348" s="133">
        <v>252</v>
      </c>
      <c r="W348" s="132">
        <f t="shared" si="146"/>
        <v>1.0317990969999999</v>
      </c>
      <c r="X348" s="124">
        <f t="shared" si="147"/>
        <v>34.406590999999999</v>
      </c>
      <c r="Y348" s="136" t="s">
        <v>64</v>
      </c>
      <c r="Z348" s="127">
        <f t="shared" si="156"/>
        <v>42597</v>
      </c>
      <c r="AA348" s="6"/>
      <c r="AB348" s="38"/>
      <c r="AC348" s="169">
        <f>[2]Plan1!$A400</f>
        <v>48700</v>
      </c>
      <c r="AD348" s="168" t="str">
        <f>[2]Plan1!$C400</f>
        <v>Dia do Trabalho</v>
      </c>
      <c r="AF348" s="1"/>
      <c r="AG348" s="22"/>
      <c r="AH348" s="22"/>
      <c r="AI348" s="22"/>
      <c r="AJ348" s="22"/>
      <c r="AK348" s="22"/>
      <c r="AM348" s="1"/>
      <c r="AN348" s="1"/>
      <c r="AO348" s="1"/>
      <c r="AP348" s="1"/>
      <c r="AQ348" s="1"/>
      <c r="AR348" s="28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8"/>
      <c r="BH348" s="1"/>
      <c r="BI348" s="1"/>
      <c r="BJ348" s="1"/>
      <c r="BK348" s="1"/>
      <c r="BL348" s="1"/>
      <c r="BM348" s="1"/>
      <c r="BN348" s="1"/>
      <c r="BO348" s="1"/>
      <c r="BP348" s="1"/>
      <c r="BQ348" s="6"/>
      <c r="BR348" s="1"/>
      <c r="BS348" s="1"/>
      <c r="BT348" s="1"/>
      <c r="BU348" s="1"/>
      <c r="BV348" s="1"/>
      <c r="BW348" s="1"/>
    </row>
    <row r="349" spans="1:75" x14ac:dyDescent="0.2">
      <c r="A349" s="137">
        <f t="shared" si="148"/>
        <v>42570</v>
      </c>
      <c r="B349" s="124">
        <f t="shared" si="137"/>
        <v>1117.053175</v>
      </c>
      <c r="C349" s="124">
        <f t="shared" si="149"/>
        <v>1000</v>
      </c>
      <c r="D349" s="138">
        <f t="shared" si="150"/>
        <v>4691.59</v>
      </c>
      <c r="E349" s="126">
        <f>IF(K349=1,VLOOKUP(A348,[1]Plan1!$DA$106:$DC$226,3),E348)</f>
        <v>4715.99</v>
      </c>
      <c r="F349" s="127">
        <f t="shared" si="151"/>
        <v>42567</v>
      </c>
      <c r="G349" s="128">
        <f t="shared" si="138"/>
        <v>5.200795465929442E-3</v>
      </c>
      <c r="H349" s="127">
        <f t="shared" si="152"/>
        <v>42597</v>
      </c>
      <c r="I349" s="127">
        <f t="shared" si="139"/>
        <v>42597</v>
      </c>
      <c r="J349" s="130">
        <f t="shared" si="153"/>
        <v>21</v>
      </c>
      <c r="K349" s="130">
        <f t="shared" si="140"/>
        <v>2</v>
      </c>
      <c r="L349" s="131">
        <f t="shared" si="141"/>
        <v>1.00049415</v>
      </c>
      <c r="M349" s="132">
        <f t="shared" si="136"/>
        <v>1.0034992899999999</v>
      </c>
      <c r="N349" s="132">
        <f t="shared" si="133"/>
        <v>1.0817317846805989</v>
      </c>
      <c r="O349" s="131">
        <f t="shared" si="135"/>
        <v>1.08226632</v>
      </c>
      <c r="P349" s="124">
        <f t="shared" si="142"/>
        <v>1082.26632</v>
      </c>
      <c r="Q349" s="133">
        <f t="shared" si="143"/>
        <v>0</v>
      </c>
      <c r="R349" s="134">
        <f t="shared" si="144"/>
        <v>0</v>
      </c>
      <c r="S349" s="124">
        <f t="shared" si="145"/>
        <v>0</v>
      </c>
      <c r="T349" s="134">
        <f t="shared" si="154"/>
        <v>8.7499999999999994E-2</v>
      </c>
      <c r="U349" s="133">
        <f t="shared" si="155"/>
        <v>14</v>
      </c>
      <c r="V349" s="133">
        <v>252</v>
      </c>
      <c r="W349" s="132">
        <f t="shared" si="146"/>
        <v>1.032142602</v>
      </c>
      <c r="X349" s="124">
        <f t="shared" si="147"/>
        <v>34.786855000000003</v>
      </c>
      <c r="Y349" s="136" t="s">
        <v>64</v>
      </c>
      <c r="Z349" s="127">
        <f t="shared" si="156"/>
        <v>42597</v>
      </c>
      <c r="AA349" s="6"/>
      <c r="AB349" s="38"/>
      <c r="AC349" s="169">
        <f>[2]Plan1!$A401</f>
        <v>48746</v>
      </c>
      <c r="AD349" s="168" t="str">
        <f>[2]Plan1!$C401</f>
        <v>Corpus Christi</v>
      </c>
      <c r="AF349" s="1"/>
      <c r="AG349" s="22"/>
      <c r="AH349" s="22"/>
      <c r="AI349" s="22"/>
      <c r="AJ349" s="22"/>
      <c r="AK349" s="22"/>
      <c r="AM349" s="1"/>
      <c r="AN349" s="1"/>
      <c r="AO349" s="1"/>
      <c r="AP349" s="1"/>
      <c r="AQ349" s="1"/>
      <c r="AR349" s="28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8"/>
      <c r="BH349" s="1"/>
      <c r="BI349" s="1"/>
      <c r="BJ349" s="1"/>
      <c r="BK349" s="1"/>
      <c r="BL349" s="1"/>
      <c r="BM349" s="1"/>
      <c r="BN349" s="1"/>
      <c r="BO349" s="1"/>
      <c r="BP349" s="1"/>
      <c r="BQ349" s="6"/>
      <c r="BR349" s="1"/>
      <c r="BS349" s="1"/>
      <c r="BT349" s="1"/>
      <c r="BU349" s="1"/>
      <c r="BV349" s="1"/>
      <c r="BW349" s="1"/>
    </row>
    <row r="350" spans="1:75" x14ac:dyDescent="0.2">
      <c r="A350" s="137">
        <f t="shared" si="148"/>
        <v>42571</v>
      </c>
      <c r="B350" s="124">
        <f t="shared" si="137"/>
        <v>1117.701118</v>
      </c>
      <c r="C350" s="124">
        <f t="shared" si="149"/>
        <v>1000</v>
      </c>
      <c r="D350" s="138">
        <f t="shared" si="150"/>
        <v>4691.59</v>
      </c>
      <c r="E350" s="126">
        <f>IF(K350=1,VLOOKUP(A349,[1]Plan1!$DA$106:$DC$226,3),E349)</f>
        <v>4715.99</v>
      </c>
      <c r="F350" s="127">
        <f t="shared" si="151"/>
        <v>42567</v>
      </c>
      <c r="G350" s="128">
        <f t="shared" si="138"/>
        <v>5.200795465929442E-3</v>
      </c>
      <c r="H350" s="127">
        <f t="shared" si="152"/>
        <v>42597</v>
      </c>
      <c r="I350" s="127">
        <f t="shared" si="139"/>
        <v>42597</v>
      </c>
      <c r="J350" s="130">
        <f t="shared" si="153"/>
        <v>21</v>
      </c>
      <c r="K350" s="130">
        <f t="shared" si="140"/>
        <v>3</v>
      </c>
      <c r="L350" s="131">
        <f t="shared" si="141"/>
        <v>1.0007413199999999</v>
      </c>
      <c r="M350" s="132">
        <f t="shared" si="136"/>
        <v>1.0034992899999999</v>
      </c>
      <c r="N350" s="132">
        <f t="shared" si="133"/>
        <v>1.0817317846805989</v>
      </c>
      <c r="O350" s="131">
        <f t="shared" si="135"/>
        <v>1.08253369</v>
      </c>
      <c r="P350" s="124">
        <f t="shared" si="142"/>
        <v>1082.53369</v>
      </c>
      <c r="Q350" s="133">
        <f t="shared" si="143"/>
        <v>0</v>
      </c>
      <c r="R350" s="134">
        <f t="shared" si="144"/>
        <v>0</v>
      </c>
      <c r="S350" s="124">
        <f t="shared" si="145"/>
        <v>0</v>
      </c>
      <c r="T350" s="134">
        <f t="shared" si="154"/>
        <v>8.7499999999999994E-2</v>
      </c>
      <c r="U350" s="133">
        <f t="shared" si="155"/>
        <v>15</v>
      </c>
      <c r="V350" s="133">
        <v>252</v>
      </c>
      <c r="W350" s="132">
        <f t="shared" si="146"/>
        <v>1.0324862210000001</v>
      </c>
      <c r="X350" s="124">
        <f t="shared" si="147"/>
        <v>35.167428000000001</v>
      </c>
      <c r="Y350" s="136" t="s">
        <v>64</v>
      </c>
      <c r="Z350" s="127">
        <f t="shared" si="156"/>
        <v>42597</v>
      </c>
      <c r="AA350" s="6"/>
      <c r="AB350" s="38"/>
      <c r="AC350" s="169">
        <f>[2]Plan1!$A402</f>
        <v>48829</v>
      </c>
      <c r="AD350" s="168" t="str">
        <f>[2]Plan1!$C402</f>
        <v>Independência do Brasil</v>
      </c>
      <c r="AF350" s="1"/>
      <c r="AG350" s="22"/>
      <c r="AH350" s="22"/>
      <c r="AI350" s="22"/>
      <c r="AJ350" s="22"/>
      <c r="AK350" s="22"/>
      <c r="AM350" s="1"/>
      <c r="AN350" s="1"/>
      <c r="AO350" s="1"/>
      <c r="AP350" s="1"/>
      <c r="AQ350" s="1"/>
      <c r="AR350" s="28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8"/>
      <c r="BH350" s="1"/>
      <c r="BI350" s="1"/>
      <c r="BJ350" s="1"/>
      <c r="BK350" s="1"/>
      <c r="BL350" s="1"/>
      <c r="BM350" s="1"/>
      <c r="BN350" s="1"/>
      <c r="BO350" s="1"/>
      <c r="BP350" s="1"/>
      <c r="BQ350" s="6"/>
      <c r="BR350" s="1"/>
      <c r="BS350" s="1"/>
      <c r="BT350" s="1"/>
      <c r="BU350" s="1"/>
      <c r="BV350" s="1"/>
      <c r="BW350" s="1"/>
    </row>
    <row r="351" spans="1:75" x14ac:dyDescent="0.2">
      <c r="A351" s="137">
        <f t="shared" si="148"/>
        <v>42572</v>
      </c>
      <c r="B351" s="124">
        <f t="shared" si="137"/>
        <v>1118.3494210000001</v>
      </c>
      <c r="C351" s="124">
        <f t="shared" si="149"/>
        <v>1000</v>
      </c>
      <c r="D351" s="138">
        <f t="shared" si="150"/>
        <v>4691.59</v>
      </c>
      <c r="E351" s="126">
        <f>IF(K351=1,VLOOKUP(A350,[1]Plan1!$DA$106:$DC$226,3),E350)</f>
        <v>4715.99</v>
      </c>
      <c r="F351" s="127">
        <f t="shared" si="151"/>
        <v>42567</v>
      </c>
      <c r="G351" s="128">
        <f t="shared" si="138"/>
        <v>5.200795465929442E-3</v>
      </c>
      <c r="H351" s="127">
        <f t="shared" si="152"/>
        <v>42597</v>
      </c>
      <c r="I351" s="127">
        <f t="shared" si="139"/>
        <v>42597</v>
      </c>
      <c r="J351" s="130">
        <f t="shared" si="153"/>
        <v>21</v>
      </c>
      <c r="K351" s="130">
        <f t="shared" si="140"/>
        <v>4</v>
      </c>
      <c r="L351" s="131">
        <f t="shared" si="141"/>
        <v>1.00098854</v>
      </c>
      <c r="M351" s="132">
        <f t="shared" si="136"/>
        <v>1.0034992899999999</v>
      </c>
      <c r="N351" s="132">
        <f t="shared" ref="N351:N414" si="157">IF(I351&gt;I350,N350*M351,N350)</f>
        <v>1.0817317846805989</v>
      </c>
      <c r="O351" s="131">
        <f t="shared" si="135"/>
        <v>1.0828011099999999</v>
      </c>
      <c r="P351" s="124">
        <f t="shared" si="142"/>
        <v>1082.8011100000001</v>
      </c>
      <c r="Q351" s="133">
        <f t="shared" si="143"/>
        <v>0</v>
      </c>
      <c r="R351" s="134">
        <f t="shared" si="144"/>
        <v>0</v>
      </c>
      <c r="S351" s="124">
        <f t="shared" si="145"/>
        <v>0</v>
      </c>
      <c r="T351" s="134">
        <f t="shared" si="154"/>
        <v>8.7499999999999994E-2</v>
      </c>
      <c r="U351" s="133">
        <f t="shared" si="155"/>
        <v>16</v>
      </c>
      <c r="V351" s="133">
        <v>252</v>
      </c>
      <c r="W351" s="132">
        <f t="shared" si="146"/>
        <v>1.032829955</v>
      </c>
      <c r="X351" s="124">
        <f t="shared" si="147"/>
        <v>35.548310999999998</v>
      </c>
      <c r="Y351" s="136" t="s">
        <v>64</v>
      </c>
      <c r="Z351" s="127">
        <f t="shared" si="156"/>
        <v>42597</v>
      </c>
      <c r="AA351" s="6"/>
      <c r="AB351" s="38"/>
      <c r="AC351" s="169">
        <f>[2]Plan1!$A403</f>
        <v>48864</v>
      </c>
      <c r="AD351" s="168" t="str">
        <f>[2]Plan1!$C403</f>
        <v>Nossa Sr.a Aparecida - Padroeira do Brasil</v>
      </c>
      <c r="AF351" s="1"/>
      <c r="AG351" s="22"/>
      <c r="AH351" s="22"/>
      <c r="AI351" s="22"/>
      <c r="AJ351" s="22"/>
      <c r="AK351" s="22"/>
      <c r="AM351" s="1"/>
      <c r="AN351" s="1"/>
      <c r="AO351" s="1"/>
      <c r="AP351" s="1"/>
      <c r="AQ351" s="1"/>
      <c r="AR351" s="28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8"/>
      <c r="BH351" s="1"/>
      <c r="BI351" s="1"/>
      <c r="BJ351" s="1"/>
      <c r="BK351" s="1"/>
      <c r="BL351" s="1"/>
      <c r="BM351" s="1"/>
      <c r="BN351" s="1"/>
      <c r="BO351" s="1"/>
      <c r="BP351" s="1"/>
      <c r="BQ351" s="6"/>
      <c r="BR351" s="1"/>
      <c r="BS351" s="1"/>
      <c r="BT351" s="1"/>
      <c r="BU351" s="1"/>
      <c r="BV351" s="1"/>
      <c r="BW351" s="1"/>
    </row>
    <row r="352" spans="1:75" x14ac:dyDescent="0.2">
      <c r="A352" s="137">
        <f t="shared" si="148"/>
        <v>42573</v>
      </c>
      <c r="B352" s="124">
        <f t="shared" si="137"/>
        <v>1118.9981250000001</v>
      </c>
      <c r="C352" s="124">
        <f t="shared" si="149"/>
        <v>1000</v>
      </c>
      <c r="D352" s="138">
        <f t="shared" si="150"/>
        <v>4691.59</v>
      </c>
      <c r="E352" s="126">
        <f>IF(K352=1,VLOOKUP(A351,[1]Plan1!$DA$106:$DC$226,3),E351)</f>
        <v>4715.99</v>
      </c>
      <c r="F352" s="127">
        <f t="shared" si="151"/>
        <v>42567</v>
      </c>
      <c r="G352" s="128">
        <f t="shared" si="138"/>
        <v>5.200795465929442E-3</v>
      </c>
      <c r="H352" s="127">
        <f t="shared" si="152"/>
        <v>42597</v>
      </c>
      <c r="I352" s="127">
        <f t="shared" si="139"/>
        <v>42597</v>
      </c>
      <c r="J352" s="130">
        <f t="shared" si="153"/>
        <v>21</v>
      </c>
      <c r="K352" s="130">
        <f t="shared" si="140"/>
        <v>5</v>
      </c>
      <c r="L352" s="131">
        <f t="shared" si="141"/>
        <v>1.0012358299999999</v>
      </c>
      <c r="M352" s="132">
        <f t="shared" si="136"/>
        <v>1.0034992899999999</v>
      </c>
      <c r="N352" s="132">
        <f t="shared" si="157"/>
        <v>1.0817317846805989</v>
      </c>
      <c r="O352" s="131">
        <f t="shared" si="135"/>
        <v>1.0830686199999999</v>
      </c>
      <c r="P352" s="124">
        <f t="shared" si="142"/>
        <v>1083.06862</v>
      </c>
      <c r="Q352" s="133">
        <f t="shared" si="143"/>
        <v>0</v>
      </c>
      <c r="R352" s="134">
        <f t="shared" si="144"/>
        <v>0</v>
      </c>
      <c r="S352" s="124">
        <f t="shared" si="145"/>
        <v>0</v>
      </c>
      <c r="T352" s="134">
        <f t="shared" si="154"/>
        <v>8.7499999999999994E-2</v>
      </c>
      <c r="U352" s="133">
        <f t="shared" si="155"/>
        <v>17</v>
      </c>
      <c r="V352" s="133">
        <v>252</v>
      </c>
      <c r="W352" s="132">
        <f t="shared" si="146"/>
        <v>1.0331738029999999</v>
      </c>
      <c r="X352" s="124">
        <f t="shared" si="147"/>
        <v>35.929504999999999</v>
      </c>
      <c r="Y352" s="136" t="s">
        <v>64</v>
      </c>
      <c r="Z352" s="127">
        <f t="shared" si="156"/>
        <v>42597</v>
      </c>
      <c r="AA352" s="6"/>
      <c r="AB352" s="38"/>
      <c r="AC352" s="169">
        <f>[2]Plan1!$A404</f>
        <v>48885</v>
      </c>
      <c r="AD352" s="168" t="str">
        <f>[2]Plan1!$C404</f>
        <v>Finados</v>
      </c>
      <c r="AF352" s="1"/>
      <c r="AG352" s="22"/>
      <c r="AH352" s="22"/>
      <c r="AI352" s="22"/>
      <c r="AJ352" s="22"/>
      <c r="AK352" s="22"/>
      <c r="AM352" s="1"/>
      <c r="AN352" s="1"/>
      <c r="AO352" s="1"/>
      <c r="AP352" s="1"/>
      <c r="AQ352" s="1"/>
      <c r="AR352" s="28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8"/>
      <c r="BH352" s="1"/>
      <c r="BI352" s="1"/>
      <c r="BJ352" s="1"/>
      <c r="BK352" s="1"/>
      <c r="BL352" s="1"/>
      <c r="BM352" s="1"/>
      <c r="BN352" s="1"/>
      <c r="BO352" s="1"/>
      <c r="BP352" s="1"/>
      <c r="BQ352" s="6"/>
      <c r="BR352" s="1"/>
      <c r="BS352" s="1"/>
      <c r="BT352" s="1"/>
      <c r="BU352" s="1"/>
      <c r="BV352" s="1"/>
      <c r="BW352" s="1"/>
    </row>
    <row r="353" spans="1:75" x14ac:dyDescent="0.2">
      <c r="A353" s="137">
        <f t="shared" si="148"/>
        <v>42574</v>
      </c>
      <c r="B353" s="124">
        <f t="shared" si="137"/>
        <v>1119.6471879999999</v>
      </c>
      <c r="C353" s="124">
        <f t="shared" si="149"/>
        <v>1000</v>
      </c>
      <c r="D353" s="138">
        <f t="shared" si="150"/>
        <v>4691.59</v>
      </c>
      <c r="E353" s="126">
        <f>IF(K353=1,VLOOKUP(A352,[1]Plan1!$DA$106:$DC$226,3),E352)</f>
        <v>4715.99</v>
      </c>
      <c r="F353" s="127">
        <f t="shared" si="151"/>
        <v>42567</v>
      </c>
      <c r="G353" s="128">
        <f t="shared" si="138"/>
        <v>5.200795465929442E-3</v>
      </c>
      <c r="H353" s="127">
        <f t="shared" si="152"/>
        <v>42597</v>
      </c>
      <c r="I353" s="127">
        <f t="shared" si="139"/>
        <v>42597</v>
      </c>
      <c r="J353" s="130">
        <f t="shared" si="153"/>
        <v>21</v>
      </c>
      <c r="K353" s="130">
        <f t="shared" si="140"/>
        <v>6</v>
      </c>
      <c r="L353" s="131">
        <f t="shared" si="141"/>
        <v>1.0014831799999999</v>
      </c>
      <c r="M353" s="132">
        <f t="shared" si="136"/>
        <v>1.0034992899999999</v>
      </c>
      <c r="N353" s="132">
        <f t="shared" si="157"/>
        <v>1.0817317846805989</v>
      </c>
      <c r="O353" s="131">
        <f t="shared" si="135"/>
        <v>1.0833361800000001</v>
      </c>
      <c r="P353" s="124">
        <f t="shared" si="142"/>
        <v>1083.33618</v>
      </c>
      <c r="Q353" s="133">
        <f t="shared" si="143"/>
        <v>0</v>
      </c>
      <c r="R353" s="134">
        <f t="shared" si="144"/>
        <v>0</v>
      </c>
      <c r="S353" s="124">
        <f t="shared" si="145"/>
        <v>0</v>
      </c>
      <c r="T353" s="134">
        <f t="shared" si="154"/>
        <v>8.7499999999999994E-2</v>
      </c>
      <c r="U353" s="133">
        <f t="shared" si="155"/>
        <v>18</v>
      </c>
      <c r="V353" s="133">
        <v>252</v>
      </c>
      <c r="W353" s="132">
        <f t="shared" si="146"/>
        <v>1.0335177659999999</v>
      </c>
      <c r="X353" s="124">
        <f t="shared" si="147"/>
        <v>36.311008000000001</v>
      </c>
      <c r="Y353" s="136" t="s">
        <v>64</v>
      </c>
      <c r="Z353" s="127">
        <f t="shared" si="156"/>
        <v>42597</v>
      </c>
      <c r="AA353" s="6"/>
      <c r="AB353" s="38"/>
      <c r="AC353" s="169">
        <f>[2]Plan1!$A405</f>
        <v>48898</v>
      </c>
      <c r="AD353" s="168" t="str">
        <f>[2]Plan1!$C405</f>
        <v>Proclamação da República</v>
      </c>
      <c r="AF353" s="1"/>
      <c r="AG353" s="22"/>
      <c r="AH353" s="22"/>
      <c r="AI353" s="22"/>
      <c r="AJ353" s="22"/>
      <c r="AK353" s="22"/>
      <c r="AM353" s="1"/>
      <c r="AN353" s="1"/>
      <c r="AO353" s="1"/>
      <c r="AP353" s="1"/>
      <c r="AQ353" s="1"/>
      <c r="AR353" s="28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8"/>
      <c r="BH353" s="1"/>
      <c r="BI353" s="1"/>
      <c r="BJ353" s="1"/>
      <c r="BK353" s="1"/>
      <c r="BL353" s="1"/>
      <c r="BM353" s="1"/>
      <c r="BN353" s="1"/>
      <c r="BO353" s="1"/>
      <c r="BP353" s="1"/>
      <c r="BQ353" s="6"/>
      <c r="BR353" s="1"/>
      <c r="BS353" s="1"/>
      <c r="BT353" s="1"/>
      <c r="BU353" s="1"/>
      <c r="BV353" s="1"/>
      <c r="BW353" s="1"/>
    </row>
    <row r="354" spans="1:75" x14ac:dyDescent="0.2">
      <c r="A354" s="137">
        <f t="shared" si="148"/>
        <v>42575</v>
      </c>
      <c r="B354" s="124">
        <f t="shared" si="137"/>
        <v>1119.6471879999999</v>
      </c>
      <c r="C354" s="124">
        <f t="shared" si="149"/>
        <v>1000</v>
      </c>
      <c r="D354" s="138">
        <f t="shared" si="150"/>
        <v>4691.59</v>
      </c>
      <c r="E354" s="126">
        <f>IF(K354=1,VLOOKUP(A353,[1]Plan1!$DA$106:$DC$226,3),E353)</f>
        <v>4715.99</v>
      </c>
      <c r="F354" s="127">
        <f t="shared" si="151"/>
        <v>42567</v>
      </c>
      <c r="G354" s="128">
        <f t="shared" si="138"/>
        <v>5.200795465929442E-3</v>
      </c>
      <c r="H354" s="127">
        <f t="shared" si="152"/>
        <v>42597</v>
      </c>
      <c r="I354" s="127">
        <f t="shared" si="139"/>
        <v>42597</v>
      </c>
      <c r="J354" s="130">
        <f t="shared" si="153"/>
        <v>21</v>
      </c>
      <c r="K354" s="130">
        <f t="shared" si="140"/>
        <v>6</v>
      </c>
      <c r="L354" s="131">
        <f t="shared" si="141"/>
        <v>1.0014831799999999</v>
      </c>
      <c r="M354" s="132">
        <f t="shared" si="136"/>
        <v>1.0034992899999999</v>
      </c>
      <c r="N354" s="132">
        <f t="shared" si="157"/>
        <v>1.0817317846805989</v>
      </c>
      <c r="O354" s="131">
        <f t="shared" si="135"/>
        <v>1.0833361800000001</v>
      </c>
      <c r="P354" s="124">
        <f t="shared" si="142"/>
        <v>1083.33618</v>
      </c>
      <c r="Q354" s="133">
        <f t="shared" si="143"/>
        <v>0</v>
      </c>
      <c r="R354" s="134">
        <f t="shared" si="144"/>
        <v>0</v>
      </c>
      <c r="S354" s="124">
        <f t="shared" si="145"/>
        <v>0</v>
      </c>
      <c r="T354" s="134">
        <f t="shared" si="154"/>
        <v>8.7499999999999994E-2</v>
      </c>
      <c r="U354" s="133">
        <f t="shared" si="155"/>
        <v>18</v>
      </c>
      <c r="V354" s="133">
        <v>252</v>
      </c>
      <c r="W354" s="132">
        <f t="shared" si="146"/>
        <v>1.0335177659999999</v>
      </c>
      <c r="X354" s="124">
        <f t="shared" si="147"/>
        <v>36.311008000000001</v>
      </c>
      <c r="Y354" s="136" t="s">
        <v>64</v>
      </c>
      <c r="Z354" s="127">
        <f t="shared" si="156"/>
        <v>42597</v>
      </c>
      <c r="AA354" s="6"/>
      <c r="AB354" s="38"/>
      <c r="AC354" s="169">
        <f>[2]Plan1!$A406</f>
        <v>48903</v>
      </c>
      <c r="AD354" s="168" t="str">
        <f>[2]Plan1!$C406</f>
        <v>Dia Nacional de Zumbi e da Consciência Negra</v>
      </c>
      <c r="AF354" s="1"/>
      <c r="AG354" s="22"/>
      <c r="AH354" s="22"/>
      <c r="AI354" s="22"/>
      <c r="AJ354" s="22"/>
      <c r="AK354" s="22"/>
      <c r="AM354" s="1"/>
      <c r="AN354" s="1"/>
      <c r="AO354" s="1"/>
      <c r="AP354" s="1"/>
      <c r="AQ354" s="1"/>
      <c r="AR354" s="28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8"/>
      <c r="BH354" s="1"/>
      <c r="BI354" s="1"/>
      <c r="BJ354" s="1"/>
      <c r="BK354" s="1"/>
      <c r="BL354" s="1"/>
      <c r="BM354" s="1"/>
      <c r="BN354" s="1"/>
      <c r="BO354" s="1"/>
      <c r="BP354" s="1"/>
      <c r="BQ354" s="6"/>
      <c r="BR354" s="1"/>
      <c r="BS354" s="1"/>
      <c r="BT354" s="1"/>
      <c r="BU354" s="1"/>
      <c r="BV354" s="1"/>
      <c r="BW354" s="1"/>
    </row>
    <row r="355" spans="1:75" x14ac:dyDescent="0.2">
      <c r="A355" s="137">
        <f t="shared" si="148"/>
        <v>42576</v>
      </c>
      <c r="B355" s="124">
        <f t="shared" si="137"/>
        <v>1119.6471879999999</v>
      </c>
      <c r="C355" s="124">
        <f t="shared" si="149"/>
        <v>1000</v>
      </c>
      <c r="D355" s="138">
        <f t="shared" si="150"/>
        <v>4691.59</v>
      </c>
      <c r="E355" s="126">
        <f>IF(K355=1,VLOOKUP(A354,[1]Plan1!$DA$106:$DC$226,3),E354)</f>
        <v>4715.99</v>
      </c>
      <c r="F355" s="127">
        <f t="shared" si="151"/>
        <v>42567</v>
      </c>
      <c r="G355" s="128">
        <f t="shared" si="138"/>
        <v>5.200795465929442E-3</v>
      </c>
      <c r="H355" s="127">
        <f t="shared" si="152"/>
        <v>42597</v>
      </c>
      <c r="I355" s="127">
        <f t="shared" si="139"/>
        <v>42597</v>
      </c>
      <c r="J355" s="130">
        <f t="shared" si="153"/>
        <v>21</v>
      </c>
      <c r="K355" s="130">
        <f t="shared" si="140"/>
        <v>6</v>
      </c>
      <c r="L355" s="131">
        <f t="shared" si="141"/>
        <v>1.0014831799999999</v>
      </c>
      <c r="M355" s="132">
        <f t="shared" si="136"/>
        <v>1.0034992899999999</v>
      </c>
      <c r="N355" s="132">
        <f t="shared" si="157"/>
        <v>1.0817317846805989</v>
      </c>
      <c r="O355" s="131">
        <f t="shared" si="135"/>
        <v>1.0833361800000001</v>
      </c>
      <c r="P355" s="124">
        <f t="shared" si="142"/>
        <v>1083.33618</v>
      </c>
      <c r="Q355" s="133">
        <f t="shared" si="143"/>
        <v>0</v>
      </c>
      <c r="R355" s="134">
        <f t="shared" si="144"/>
        <v>0</v>
      </c>
      <c r="S355" s="124">
        <f t="shared" si="145"/>
        <v>0</v>
      </c>
      <c r="T355" s="134">
        <f t="shared" si="154"/>
        <v>8.7499999999999994E-2</v>
      </c>
      <c r="U355" s="133">
        <f t="shared" si="155"/>
        <v>18</v>
      </c>
      <c r="V355" s="133">
        <v>252</v>
      </c>
      <c r="W355" s="132">
        <f t="shared" si="146"/>
        <v>1.0335177659999999</v>
      </c>
      <c r="X355" s="124">
        <f t="shared" si="147"/>
        <v>36.311008000000001</v>
      </c>
      <c r="Y355" s="136" t="s">
        <v>64</v>
      </c>
      <c r="Z355" s="127">
        <f t="shared" si="156"/>
        <v>42597</v>
      </c>
      <c r="AA355" s="6"/>
      <c r="AB355" s="38"/>
      <c r="AC355" s="169">
        <f>[2]Plan1!$A407</f>
        <v>48938</v>
      </c>
      <c r="AD355" s="168" t="str">
        <f>[2]Plan1!$C407</f>
        <v>Natal</v>
      </c>
      <c r="AF355" s="1"/>
      <c r="AG355" s="22"/>
      <c r="AH355" s="22"/>
      <c r="AI355" s="22"/>
      <c r="AJ355" s="22"/>
      <c r="AK355" s="22"/>
      <c r="AM355" s="1"/>
      <c r="AN355" s="1"/>
      <c r="AO355" s="1"/>
      <c r="AP355" s="1"/>
      <c r="AQ355" s="1"/>
      <c r="AR355" s="28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8"/>
      <c r="BH355" s="1"/>
      <c r="BI355" s="1"/>
      <c r="BJ355" s="1"/>
      <c r="BK355" s="1"/>
      <c r="BL355" s="1"/>
      <c r="BM355" s="1"/>
      <c r="BN355" s="1"/>
      <c r="BO355" s="1"/>
      <c r="BP355" s="1"/>
      <c r="BQ355" s="6"/>
      <c r="BR355" s="1"/>
      <c r="BS355" s="1"/>
      <c r="BT355" s="1"/>
      <c r="BU355" s="1"/>
      <c r="BV355" s="1"/>
      <c r="BW355" s="1"/>
    </row>
    <row r="356" spans="1:75" x14ac:dyDescent="0.2">
      <c r="A356" s="137">
        <f t="shared" si="148"/>
        <v>42577</v>
      </c>
      <c r="B356" s="124">
        <f t="shared" si="137"/>
        <v>1120.296642</v>
      </c>
      <c r="C356" s="124">
        <f t="shared" si="149"/>
        <v>1000</v>
      </c>
      <c r="D356" s="138">
        <f t="shared" si="150"/>
        <v>4691.59</v>
      </c>
      <c r="E356" s="126">
        <f>IF(K356=1,VLOOKUP(A355,[1]Plan1!$DA$106:$DC$226,3),E355)</f>
        <v>4715.99</v>
      </c>
      <c r="F356" s="127">
        <f t="shared" si="151"/>
        <v>42567</v>
      </c>
      <c r="G356" s="128">
        <f t="shared" si="138"/>
        <v>5.200795465929442E-3</v>
      </c>
      <c r="H356" s="127">
        <f t="shared" si="152"/>
        <v>42597</v>
      </c>
      <c r="I356" s="127">
        <f t="shared" si="139"/>
        <v>42597</v>
      </c>
      <c r="J356" s="130">
        <f t="shared" si="153"/>
        <v>21</v>
      </c>
      <c r="K356" s="130">
        <f t="shared" si="140"/>
        <v>7</v>
      </c>
      <c r="L356" s="131">
        <f t="shared" si="141"/>
        <v>1.0017305999999999</v>
      </c>
      <c r="M356" s="132">
        <f t="shared" si="136"/>
        <v>1.0034992899999999</v>
      </c>
      <c r="N356" s="132">
        <f t="shared" si="157"/>
        <v>1.0817317846805989</v>
      </c>
      <c r="O356" s="131">
        <f t="shared" si="135"/>
        <v>1.08360382</v>
      </c>
      <c r="P356" s="124">
        <f t="shared" si="142"/>
        <v>1083.60382</v>
      </c>
      <c r="Q356" s="133">
        <f t="shared" si="143"/>
        <v>0</v>
      </c>
      <c r="R356" s="134">
        <f t="shared" si="144"/>
        <v>0</v>
      </c>
      <c r="S356" s="124">
        <f t="shared" si="145"/>
        <v>0</v>
      </c>
      <c r="T356" s="134">
        <f t="shared" si="154"/>
        <v>8.7499999999999994E-2</v>
      </c>
      <c r="U356" s="133">
        <f t="shared" si="155"/>
        <v>19</v>
      </c>
      <c r="V356" s="133">
        <v>252</v>
      </c>
      <c r="W356" s="132">
        <f t="shared" si="146"/>
        <v>1.0338618429999999</v>
      </c>
      <c r="X356" s="124">
        <f t="shared" si="147"/>
        <v>36.692822</v>
      </c>
      <c r="Y356" s="136" t="s">
        <v>64</v>
      </c>
      <c r="Z356" s="127">
        <f t="shared" si="156"/>
        <v>42597</v>
      </c>
      <c r="AA356" s="6"/>
      <c r="AB356" s="38"/>
      <c r="AC356" s="169">
        <f>[2]Plan1!$A408</f>
        <v>48945</v>
      </c>
      <c r="AD356" s="168" t="str">
        <f>[2]Plan1!$C408</f>
        <v>Confraternização Universal</v>
      </c>
      <c r="AF356" s="1"/>
      <c r="AG356" s="22"/>
      <c r="AH356" s="22"/>
      <c r="AI356" s="22"/>
      <c r="AJ356" s="22"/>
      <c r="AK356" s="22"/>
      <c r="AM356" s="1"/>
      <c r="AN356" s="1"/>
      <c r="AO356" s="1"/>
      <c r="AP356" s="1"/>
      <c r="AQ356" s="1"/>
      <c r="AR356" s="28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8"/>
      <c r="BH356" s="1"/>
      <c r="BI356" s="1"/>
      <c r="BJ356" s="1"/>
      <c r="BK356" s="1"/>
      <c r="BL356" s="1"/>
      <c r="BM356" s="1"/>
      <c r="BN356" s="1"/>
      <c r="BO356" s="1"/>
      <c r="BP356" s="1"/>
      <c r="BQ356" s="6"/>
      <c r="BR356" s="1"/>
      <c r="BS356" s="1"/>
      <c r="BT356" s="1"/>
      <c r="BU356" s="1"/>
      <c r="BV356" s="1"/>
      <c r="BW356" s="1"/>
    </row>
    <row r="357" spans="1:75" x14ac:dyDescent="0.2">
      <c r="A357" s="137">
        <f t="shared" si="148"/>
        <v>42578</v>
      </c>
      <c r="B357" s="124">
        <f t="shared" si="137"/>
        <v>1120.9464659999999</v>
      </c>
      <c r="C357" s="124">
        <f t="shared" si="149"/>
        <v>1000</v>
      </c>
      <c r="D357" s="138">
        <f t="shared" si="150"/>
        <v>4691.59</v>
      </c>
      <c r="E357" s="126">
        <f>IF(K357=1,VLOOKUP(A356,[1]Plan1!$DA$106:$DC$226,3),E356)</f>
        <v>4715.99</v>
      </c>
      <c r="F357" s="127">
        <f t="shared" si="151"/>
        <v>42567</v>
      </c>
      <c r="G357" s="128">
        <f t="shared" si="138"/>
        <v>5.200795465929442E-3</v>
      </c>
      <c r="H357" s="127">
        <f t="shared" si="152"/>
        <v>42597</v>
      </c>
      <c r="I357" s="127">
        <f t="shared" si="139"/>
        <v>42597</v>
      </c>
      <c r="J357" s="130">
        <f t="shared" si="153"/>
        <v>21</v>
      </c>
      <c r="K357" s="130">
        <f t="shared" si="140"/>
        <v>8</v>
      </c>
      <c r="L357" s="131">
        <f t="shared" si="141"/>
        <v>1.0019780700000001</v>
      </c>
      <c r="M357" s="132">
        <f t="shared" si="136"/>
        <v>1.0034992899999999</v>
      </c>
      <c r="N357" s="132">
        <f t="shared" si="157"/>
        <v>1.0817317846805989</v>
      </c>
      <c r="O357" s="131">
        <f t="shared" si="135"/>
        <v>1.08387152</v>
      </c>
      <c r="P357" s="124">
        <f t="shared" si="142"/>
        <v>1083.8715199999999</v>
      </c>
      <c r="Q357" s="133">
        <f t="shared" si="143"/>
        <v>0</v>
      </c>
      <c r="R357" s="134">
        <f t="shared" si="144"/>
        <v>0</v>
      </c>
      <c r="S357" s="124">
        <f t="shared" si="145"/>
        <v>0</v>
      </c>
      <c r="T357" s="134">
        <f t="shared" si="154"/>
        <v>8.7499999999999994E-2</v>
      </c>
      <c r="U357" s="133">
        <f t="shared" si="155"/>
        <v>20</v>
      </c>
      <c r="V357" s="133">
        <v>252</v>
      </c>
      <c r="W357" s="132">
        <f t="shared" si="146"/>
        <v>1.0342060340000001</v>
      </c>
      <c r="X357" s="124">
        <f t="shared" si="147"/>
        <v>37.074945999999997</v>
      </c>
      <c r="Y357" s="136" t="s">
        <v>64</v>
      </c>
      <c r="Z357" s="127">
        <f t="shared" si="156"/>
        <v>42597</v>
      </c>
      <c r="AA357" s="6"/>
      <c r="AB357" s="38"/>
      <c r="AC357" s="169">
        <f>[2]Plan1!$A409</f>
        <v>48995</v>
      </c>
      <c r="AD357" s="168" t="str">
        <f>[2]Plan1!$C409</f>
        <v>Carnaval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28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8"/>
      <c r="BH357" s="1"/>
      <c r="BI357" s="1"/>
      <c r="BJ357" s="1"/>
      <c r="BK357" s="1"/>
      <c r="BL357" s="1"/>
      <c r="BM357" s="1"/>
      <c r="BN357" s="1"/>
      <c r="BO357" s="1"/>
      <c r="BP357" s="1"/>
      <c r="BQ357" s="6"/>
      <c r="BR357" s="1"/>
      <c r="BS357" s="1"/>
      <c r="BT357" s="1"/>
      <c r="BU357" s="1"/>
      <c r="BV357" s="1"/>
      <c r="BW357" s="1"/>
    </row>
    <row r="358" spans="1:75" x14ac:dyDescent="0.2">
      <c r="A358" s="137">
        <f t="shared" si="148"/>
        <v>42579</v>
      </c>
      <c r="B358" s="124">
        <f t="shared" si="137"/>
        <v>1121.596661</v>
      </c>
      <c r="C358" s="124">
        <f t="shared" si="149"/>
        <v>1000</v>
      </c>
      <c r="D358" s="138">
        <f t="shared" si="150"/>
        <v>4691.59</v>
      </c>
      <c r="E358" s="126">
        <f>IF(K358=1,VLOOKUP(A357,[1]Plan1!$DA$106:$DC$226,3),E357)</f>
        <v>4715.99</v>
      </c>
      <c r="F358" s="127">
        <f t="shared" si="151"/>
        <v>42567</v>
      </c>
      <c r="G358" s="128">
        <f t="shared" si="138"/>
        <v>5.200795465929442E-3</v>
      </c>
      <c r="H358" s="127">
        <f t="shared" si="152"/>
        <v>42597</v>
      </c>
      <c r="I358" s="127">
        <f t="shared" si="139"/>
        <v>42597</v>
      </c>
      <c r="J358" s="130">
        <f t="shared" si="153"/>
        <v>21</v>
      </c>
      <c r="K358" s="130">
        <f t="shared" si="140"/>
        <v>9</v>
      </c>
      <c r="L358" s="131">
        <f t="shared" si="141"/>
        <v>1.0022256</v>
      </c>
      <c r="M358" s="132">
        <f t="shared" si="136"/>
        <v>1.0034992899999999</v>
      </c>
      <c r="N358" s="132">
        <f t="shared" si="157"/>
        <v>1.0817317846805989</v>
      </c>
      <c r="O358" s="131">
        <f t="shared" si="135"/>
        <v>1.08413928</v>
      </c>
      <c r="P358" s="124">
        <f t="shared" si="142"/>
        <v>1084.1392800000001</v>
      </c>
      <c r="Q358" s="133">
        <f t="shared" si="143"/>
        <v>0</v>
      </c>
      <c r="R358" s="134">
        <f t="shared" si="144"/>
        <v>0</v>
      </c>
      <c r="S358" s="124">
        <f t="shared" si="145"/>
        <v>0</v>
      </c>
      <c r="T358" s="134">
        <f t="shared" si="154"/>
        <v>8.7499999999999994E-2</v>
      </c>
      <c r="U358" s="133">
        <f t="shared" si="155"/>
        <v>21</v>
      </c>
      <c r="V358" s="133">
        <v>252</v>
      </c>
      <c r="W358" s="132">
        <f t="shared" si="146"/>
        <v>1.0345503410000001</v>
      </c>
      <c r="X358" s="124">
        <f t="shared" si="147"/>
        <v>37.457380999999998</v>
      </c>
      <c r="Y358" s="136" t="s">
        <v>64</v>
      </c>
      <c r="Z358" s="127">
        <f t="shared" si="156"/>
        <v>42597</v>
      </c>
      <c r="AA358" s="6"/>
      <c r="AB358" s="38"/>
      <c r="AC358" s="169">
        <f>[2]Plan1!$A410</f>
        <v>48996</v>
      </c>
      <c r="AD358" s="168" t="str">
        <f>[2]Plan1!$C410</f>
        <v>Carnaval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28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8"/>
      <c r="BH358" s="1"/>
      <c r="BI358" s="1"/>
      <c r="BJ358" s="1"/>
      <c r="BK358" s="1"/>
      <c r="BL358" s="1"/>
      <c r="BM358" s="1"/>
      <c r="BN358" s="1"/>
      <c r="BO358" s="1"/>
      <c r="BP358" s="1"/>
      <c r="BQ358" s="6"/>
      <c r="BR358" s="1"/>
      <c r="BS358" s="1"/>
      <c r="BT358" s="1"/>
      <c r="BU358" s="1"/>
      <c r="BV358" s="1"/>
      <c r="BW358" s="1"/>
    </row>
    <row r="359" spans="1:75" x14ac:dyDescent="0.2">
      <c r="A359" s="137">
        <f t="shared" si="148"/>
        <v>42580</v>
      </c>
      <c r="B359" s="124">
        <f t="shared" si="137"/>
        <v>1122.247247</v>
      </c>
      <c r="C359" s="124">
        <f t="shared" si="149"/>
        <v>1000</v>
      </c>
      <c r="D359" s="138">
        <f t="shared" si="150"/>
        <v>4691.59</v>
      </c>
      <c r="E359" s="126">
        <f>IF(K359=1,VLOOKUP(A358,[1]Plan1!$DA$106:$DC$226,3),E358)</f>
        <v>4715.99</v>
      </c>
      <c r="F359" s="127">
        <f t="shared" si="151"/>
        <v>42567</v>
      </c>
      <c r="G359" s="128">
        <f t="shared" si="138"/>
        <v>5.200795465929442E-3</v>
      </c>
      <c r="H359" s="127">
        <f t="shared" si="152"/>
        <v>42597</v>
      </c>
      <c r="I359" s="127">
        <f t="shared" si="139"/>
        <v>42597</v>
      </c>
      <c r="J359" s="130">
        <f t="shared" si="153"/>
        <v>21</v>
      </c>
      <c r="K359" s="130">
        <f t="shared" si="140"/>
        <v>10</v>
      </c>
      <c r="L359" s="131">
        <f t="shared" si="141"/>
        <v>1.0024732000000001</v>
      </c>
      <c r="M359" s="132">
        <f t="shared" si="136"/>
        <v>1.0034992899999999</v>
      </c>
      <c r="N359" s="132">
        <f t="shared" si="157"/>
        <v>1.0817317846805989</v>
      </c>
      <c r="O359" s="131">
        <f t="shared" si="135"/>
        <v>1.0844071200000001</v>
      </c>
      <c r="P359" s="124">
        <f t="shared" si="142"/>
        <v>1084.4071200000001</v>
      </c>
      <c r="Q359" s="133">
        <f t="shared" si="143"/>
        <v>0</v>
      </c>
      <c r="R359" s="134">
        <f t="shared" si="144"/>
        <v>0</v>
      </c>
      <c r="S359" s="124">
        <f t="shared" si="145"/>
        <v>0</v>
      </c>
      <c r="T359" s="134">
        <f t="shared" si="154"/>
        <v>8.7499999999999994E-2</v>
      </c>
      <c r="U359" s="133">
        <f t="shared" si="155"/>
        <v>22</v>
      </c>
      <c r="V359" s="133">
        <v>252</v>
      </c>
      <c r="W359" s="132">
        <f t="shared" si="146"/>
        <v>1.0348947610000001</v>
      </c>
      <c r="X359" s="124">
        <f t="shared" si="147"/>
        <v>37.840127000000003</v>
      </c>
      <c r="Y359" s="136" t="s">
        <v>64</v>
      </c>
      <c r="Z359" s="127">
        <f t="shared" si="156"/>
        <v>42597</v>
      </c>
      <c r="AA359" s="6"/>
      <c r="AB359" s="38"/>
      <c r="AC359" s="169">
        <f>[2]Plan1!$A411</f>
        <v>49041</v>
      </c>
      <c r="AD359" s="168" t="str">
        <f>[2]Plan1!$C411</f>
        <v>Paixão de Cristo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28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8"/>
      <c r="BH359" s="1"/>
      <c r="BI359" s="1"/>
      <c r="BJ359" s="1"/>
      <c r="BK359" s="1"/>
      <c r="BL359" s="1"/>
      <c r="BM359" s="1"/>
      <c r="BN359" s="1"/>
      <c r="BO359" s="1"/>
      <c r="BP359" s="1"/>
      <c r="BQ359" s="6"/>
      <c r="BR359" s="1"/>
      <c r="BS359" s="1"/>
      <c r="BT359" s="1"/>
      <c r="BU359" s="1"/>
      <c r="BV359" s="1"/>
      <c r="BW359" s="1"/>
    </row>
    <row r="360" spans="1:75" x14ac:dyDescent="0.2">
      <c r="A360" s="137">
        <f t="shared" si="148"/>
        <v>42581</v>
      </c>
      <c r="B360" s="124">
        <f t="shared" si="137"/>
        <v>1122.898205</v>
      </c>
      <c r="C360" s="124">
        <f t="shared" si="149"/>
        <v>1000</v>
      </c>
      <c r="D360" s="138">
        <f t="shared" si="150"/>
        <v>4691.59</v>
      </c>
      <c r="E360" s="126">
        <f>IF(K360=1,VLOOKUP(A359,[1]Plan1!$DA$106:$DC$226,3),E359)</f>
        <v>4715.99</v>
      </c>
      <c r="F360" s="127">
        <f t="shared" si="151"/>
        <v>42567</v>
      </c>
      <c r="G360" s="128">
        <f t="shared" si="138"/>
        <v>5.200795465929442E-3</v>
      </c>
      <c r="H360" s="127">
        <f t="shared" si="152"/>
        <v>42597</v>
      </c>
      <c r="I360" s="127">
        <f t="shared" si="139"/>
        <v>42597</v>
      </c>
      <c r="J360" s="130">
        <f t="shared" si="153"/>
        <v>21</v>
      </c>
      <c r="K360" s="130">
        <f t="shared" si="140"/>
        <v>11</v>
      </c>
      <c r="L360" s="131">
        <f t="shared" si="141"/>
        <v>1.0027208599999999</v>
      </c>
      <c r="M360" s="132">
        <f t="shared" si="136"/>
        <v>1.0034992899999999</v>
      </c>
      <c r="N360" s="132">
        <f t="shared" si="157"/>
        <v>1.0817317846805989</v>
      </c>
      <c r="O360" s="131">
        <f t="shared" si="135"/>
        <v>1.0846750199999999</v>
      </c>
      <c r="P360" s="124">
        <f t="shared" si="142"/>
        <v>1084.6750199999999</v>
      </c>
      <c r="Q360" s="133">
        <f t="shared" si="143"/>
        <v>0</v>
      </c>
      <c r="R360" s="134">
        <f t="shared" si="144"/>
        <v>0</v>
      </c>
      <c r="S360" s="124">
        <f t="shared" si="145"/>
        <v>0</v>
      </c>
      <c r="T360" s="134">
        <f t="shared" si="154"/>
        <v>8.7499999999999994E-2</v>
      </c>
      <c r="U360" s="133">
        <f t="shared" si="155"/>
        <v>23</v>
      </c>
      <c r="V360" s="133">
        <v>252</v>
      </c>
      <c r="W360" s="132">
        <f t="shared" si="146"/>
        <v>1.0352392969999999</v>
      </c>
      <c r="X360" s="124">
        <f t="shared" si="147"/>
        <v>38.223185000000001</v>
      </c>
      <c r="Y360" s="136" t="s">
        <v>64</v>
      </c>
      <c r="Z360" s="127">
        <f t="shared" si="156"/>
        <v>42597</v>
      </c>
      <c r="AA360" s="6"/>
      <c r="AB360" s="38"/>
      <c r="AC360" s="169">
        <f>[2]Plan1!$A412</f>
        <v>49055</v>
      </c>
      <c r="AD360" s="168" t="str">
        <f>[2]Plan1!$C412</f>
        <v>Tiradentes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28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8"/>
      <c r="BH360" s="1"/>
      <c r="BI360" s="1"/>
      <c r="BJ360" s="1"/>
      <c r="BK360" s="1"/>
      <c r="BL360" s="1"/>
      <c r="BM360" s="1"/>
      <c r="BN360" s="1"/>
      <c r="BO360" s="1"/>
      <c r="BP360" s="1"/>
      <c r="BQ360" s="6"/>
      <c r="BR360" s="1"/>
      <c r="BS360" s="1"/>
      <c r="BT360" s="1"/>
      <c r="BU360" s="1"/>
      <c r="BV360" s="1"/>
      <c r="BW360" s="1"/>
    </row>
    <row r="361" spans="1:75" x14ac:dyDescent="0.2">
      <c r="A361" s="137">
        <f t="shared" si="148"/>
        <v>42582</v>
      </c>
      <c r="B361" s="124">
        <f t="shared" si="137"/>
        <v>1122.898205</v>
      </c>
      <c r="C361" s="124">
        <f t="shared" si="149"/>
        <v>1000</v>
      </c>
      <c r="D361" s="138">
        <f t="shared" si="150"/>
        <v>4691.59</v>
      </c>
      <c r="E361" s="126">
        <f>IF(K361=1,VLOOKUP(A360,[1]Plan1!$DA$106:$DC$226,3),E360)</f>
        <v>4715.99</v>
      </c>
      <c r="F361" s="127">
        <f t="shared" si="151"/>
        <v>42567</v>
      </c>
      <c r="G361" s="128">
        <f t="shared" si="138"/>
        <v>5.200795465929442E-3</v>
      </c>
      <c r="H361" s="127">
        <f t="shared" si="152"/>
        <v>42597</v>
      </c>
      <c r="I361" s="127">
        <f t="shared" si="139"/>
        <v>42597</v>
      </c>
      <c r="J361" s="130">
        <f t="shared" si="153"/>
        <v>21</v>
      </c>
      <c r="K361" s="130">
        <f t="shared" si="140"/>
        <v>11</v>
      </c>
      <c r="L361" s="131">
        <f t="shared" si="141"/>
        <v>1.0027208599999999</v>
      </c>
      <c r="M361" s="132">
        <f t="shared" si="136"/>
        <v>1.0034992899999999</v>
      </c>
      <c r="N361" s="132">
        <f t="shared" si="157"/>
        <v>1.0817317846805989</v>
      </c>
      <c r="O361" s="131">
        <f t="shared" ref="O361:O424" si="158">TRUNC(TRUNC((L361*N361),15),8)</f>
        <v>1.0846750199999999</v>
      </c>
      <c r="P361" s="124">
        <f t="shared" si="142"/>
        <v>1084.6750199999999</v>
      </c>
      <c r="Q361" s="133">
        <f t="shared" si="143"/>
        <v>0</v>
      </c>
      <c r="R361" s="134">
        <f t="shared" si="144"/>
        <v>0</v>
      </c>
      <c r="S361" s="124">
        <f t="shared" si="145"/>
        <v>0</v>
      </c>
      <c r="T361" s="134">
        <f t="shared" si="154"/>
        <v>8.7499999999999994E-2</v>
      </c>
      <c r="U361" s="133">
        <f t="shared" si="155"/>
        <v>23</v>
      </c>
      <c r="V361" s="133">
        <v>252</v>
      </c>
      <c r="W361" s="132">
        <f t="shared" si="146"/>
        <v>1.0352392969999999</v>
      </c>
      <c r="X361" s="124">
        <f t="shared" si="147"/>
        <v>38.223185000000001</v>
      </c>
      <c r="Y361" s="136" t="s">
        <v>64</v>
      </c>
      <c r="Z361" s="127">
        <f t="shared" si="156"/>
        <v>42597</v>
      </c>
      <c r="AA361" s="6"/>
      <c r="AB361" s="38"/>
      <c r="AC361" s="169">
        <f>[2]Plan1!$A413</f>
        <v>49065</v>
      </c>
      <c r="AD361" s="168" t="str">
        <f>[2]Plan1!$C413</f>
        <v>Dia do Trabalho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28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8"/>
      <c r="BH361" s="1"/>
      <c r="BI361" s="1"/>
      <c r="BJ361" s="1"/>
      <c r="BK361" s="1"/>
      <c r="BL361" s="1"/>
      <c r="BM361" s="1"/>
      <c r="BN361" s="1"/>
      <c r="BO361" s="1"/>
      <c r="BP361" s="1"/>
      <c r="BQ361" s="6"/>
      <c r="BR361" s="1"/>
      <c r="BS361" s="1"/>
      <c r="BT361" s="1"/>
      <c r="BU361" s="1"/>
      <c r="BV361" s="1"/>
      <c r="BW361" s="1"/>
    </row>
    <row r="362" spans="1:75" x14ac:dyDescent="0.2">
      <c r="A362" s="137">
        <f t="shared" si="148"/>
        <v>42583</v>
      </c>
      <c r="B362" s="124">
        <f t="shared" si="137"/>
        <v>1122.898205</v>
      </c>
      <c r="C362" s="124">
        <f t="shared" si="149"/>
        <v>1000</v>
      </c>
      <c r="D362" s="138">
        <f t="shared" si="150"/>
        <v>4691.59</v>
      </c>
      <c r="E362" s="126">
        <f>IF(K362=1,VLOOKUP(A361,[1]Plan1!$DA$106:$DC$226,3),E361)</f>
        <v>4715.99</v>
      </c>
      <c r="F362" s="127">
        <f t="shared" si="151"/>
        <v>42567</v>
      </c>
      <c r="G362" s="128">
        <f t="shared" si="138"/>
        <v>5.200795465929442E-3</v>
      </c>
      <c r="H362" s="127">
        <f t="shared" si="152"/>
        <v>42597</v>
      </c>
      <c r="I362" s="127">
        <f t="shared" si="139"/>
        <v>42597</v>
      </c>
      <c r="J362" s="130">
        <f t="shared" si="153"/>
        <v>21</v>
      </c>
      <c r="K362" s="130">
        <f t="shared" si="140"/>
        <v>11</v>
      </c>
      <c r="L362" s="131">
        <f t="shared" si="141"/>
        <v>1.0027208599999999</v>
      </c>
      <c r="M362" s="132">
        <f t="shared" ref="M362:M425" si="159">IF(I362&gt;I361,L361,M361)</f>
        <v>1.0034992899999999</v>
      </c>
      <c r="N362" s="132">
        <f t="shared" si="157"/>
        <v>1.0817317846805989</v>
      </c>
      <c r="O362" s="131">
        <f t="shared" si="158"/>
        <v>1.0846750199999999</v>
      </c>
      <c r="P362" s="124">
        <f t="shared" si="142"/>
        <v>1084.6750199999999</v>
      </c>
      <c r="Q362" s="133">
        <f t="shared" si="143"/>
        <v>0</v>
      </c>
      <c r="R362" s="134">
        <f t="shared" si="144"/>
        <v>0</v>
      </c>
      <c r="S362" s="124">
        <f t="shared" si="145"/>
        <v>0</v>
      </c>
      <c r="T362" s="134">
        <f t="shared" si="154"/>
        <v>8.7499999999999994E-2</v>
      </c>
      <c r="U362" s="133">
        <f t="shared" si="155"/>
        <v>23</v>
      </c>
      <c r="V362" s="133">
        <v>252</v>
      </c>
      <c r="W362" s="132">
        <f t="shared" si="146"/>
        <v>1.0352392969999999</v>
      </c>
      <c r="X362" s="124">
        <f t="shared" si="147"/>
        <v>38.223185000000001</v>
      </c>
      <c r="Y362" s="136" t="s">
        <v>64</v>
      </c>
      <c r="Z362" s="127">
        <f t="shared" si="156"/>
        <v>42597</v>
      </c>
      <c r="AA362" s="6"/>
      <c r="AB362" s="38"/>
      <c r="AC362" s="169">
        <f>[2]Plan1!$A414</f>
        <v>49103</v>
      </c>
      <c r="AD362" s="168" t="str">
        <f>[2]Plan1!$C414</f>
        <v>Corpus Christi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28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8"/>
      <c r="BH362" s="1"/>
      <c r="BI362" s="1"/>
      <c r="BJ362" s="1"/>
      <c r="BK362" s="1"/>
      <c r="BL362" s="1"/>
      <c r="BM362" s="1"/>
      <c r="BN362" s="1"/>
      <c r="BO362" s="1"/>
      <c r="BP362" s="1"/>
      <c r="BQ362" s="6"/>
      <c r="BR362" s="1"/>
      <c r="BS362" s="1"/>
      <c r="BT362" s="1"/>
      <c r="BU362" s="1"/>
      <c r="BV362" s="1"/>
      <c r="BW362" s="1"/>
    </row>
    <row r="363" spans="1:75" x14ac:dyDescent="0.2">
      <c r="A363" s="137">
        <f t="shared" si="148"/>
        <v>42584</v>
      </c>
      <c r="B363" s="124">
        <f t="shared" si="137"/>
        <v>1123.5495330000001</v>
      </c>
      <c r="C363" s="124">
        <f t="shared" si="149"/>
        <v>1000</v>
      </c>
      <c r="D363" s="138">
        <f t="shared" si="150"/>
        <v>4691.59</v>
      </c>
      <c r="E363" s="126">
        <f>IF(K363=1,VLOOKUP(A362,[1]Plan1!$DA$106:$DC$226,3),E362)</f>
        <v>4715.99</v>
      </c>
      <c r="F363" s="127">
        <f t="shared" si="151"/>
        <v>42567</v>
      </c>
      <c r="G363" s="128">
        <f t="shared" si="138"/>
        <v>5.200795465929442E-3</v>
      </c>
      <c r="H363" s="127">
        <f t="shared" si="152"/>
        <v>42597</v>
      </c>
      <c r="I363" s="127">
        <f t="shared" si="139"/>
        <v>42597</v>
      </c>
      <c r="J363" s="130">
        <f t="shared" si="153"/>
        <v>21</v>
      </c>
      <c r="K363" s="130">
        <f t="shared" si="140"/>
        <v>12</v>
      </c>
      <c r="L363" s="131">
        <f t="shared" si="141"/>
        <v>1.0029685699999999</v>
      </c>
      <c r="M363" s="132">
        <f t="shared" si="159"/>
        <v>1.0034992899999999</v>
      </c>
      <c r="N363" s="132">
        <f t="shared" si="157"/>
        <v>1.0817317846805989</v>
      </c>
      <c r="O363" s="131">
        <f t="shared" si="158"/>
        <v>1.0849429799999999</v>
      </c>
      <c r="P363" s="124">
        <f t="shared" si="142"/>
        <v>1084.94298</v>
      </c>
      <c r="Q363" s="133">
        <f t="shared" si="143"/>
        <v>0</v>
      </c>
      <c r="R363" s="134">
        <f t="shared" si="144"/>
        <v>0</v>
      </c>
      <c r="S363" s="124">
        <f t="shared" si="145"/>
        <v>0</v>
      </c>
      <c r="T363" s="134">
        <f t="shared" si="154"/>
        <v>8.7499999999999994E-2</v>
      </c>
      <c r="U363" s="133">
        <f t="shared" si="155"/>
        <v>24</v>
      </c>
      <c r="V363" s="133">
        <v>252</v>
      </c>
      <c r="W363" s="132">
        <f t="shared" si="146"/>
        <v>1.0355839469999999</v>
      </c>
      <c r="X363" s="124">
        <f t="shared" si="147"/>
        <v>38.606552999999998</v>
      </c>
      <c r="Y363" s="136" t="s">
        <v>64</v>
      </c>
      <c r="Z363" s="127">
        <f t="shared" si="156"/>
        <v>42597</v>
      </c>
      <c r="AA363" s="6"/>
      <c r="AB363" s="38"/>
      <c r="AC363" s="169">
        <f>[2]Plan1!$A415</f>
        <v>49194</v>
      </c>
      <c r="AD363" s="168" t="str">
        <f>[2]Plan1!$C415</f>
        <v>Independência do Brasil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28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8"/>
      <c r="BH363" s="1"/>
      <c r="BI363" s="1"/>
      <c r="BJ363" s="1"/>
      <c r="BK363" s="1"/>
      <c r="BL363" s="1"/>
      <c r="BM363" s="1"/>
      <c r="BN363" s="1"/>
      <c r="BO363" s="1"/>
      <c r="BP363" s="1"/>
      <c r="BQ363" s="6"/>
      <c r="BR363" s="1"/>
      <c r="BS363" s="1"/>
      <c r="BT363" s="1"/>
      <c r="BU363" s="1"/>
      <c r="BV363" s="1"/>
      <c r="BW363" s="1"/>
    </row>
    <row r="364" spans="1:75" x14ac:dyDescent="0.2">
      <c r="A364" s="137">
        <f t="shared" si="148"/>
        <v>42585</v>
      </c>
      <c r="B364" s="124">
        <f t="shared" si="137"/>
        <v>1124.201243</v>
      </c>
      <c r="C364" s="124">
        <f t="shared" si="149"/>
        <v>1000</v>
      </c>
      <c r="D364" s="138">
        <f t="shared" si="150"/>
        <v>4691.59</v>
      </c>
      <c r="E364" s="126">
        <f>IF(K364=1,VLOOKUP(A363,[1]Plan1!$DA$106:$DC$226,3),E363)</f>
        <v>4715.99</v>
      </c>
      <c r="F364" s="127">
        <f t="shared" si="151"/>
        <v>42567</v>
      </c>
      <c r="G364" s="128">
        <f t="shared" si="138"/>
        <v>5.200795465929442E-3</v>
      </c>
      <c r="H364" s="127">
        <f t="shared" si="152"/>
        <v>42597</v>
      </c>
      <c r="I364" s="127">
        <f t="shared" si="139"/>
        <v>42597</v>
      </c>
      <c r="J364" s="130">
        <f t="shared" si="153"/>
        <v>21</v>
      </c>
      <c r="K364" s="130">
        <f t="shared" si="140"/>
        <v>13</v>
      </c>
      <c r="L364" s="131">
        <f t="shared" si="141"/>
        <v>1.00321635</v>
      </c>
      <c r="M364" s="132">
        <f t="shared" si="159"/>
        <v>1.0034992899999999</v>
      </c>
      <c r="N364" s="132">
        <f t="shared" si="157"/>
        <v>1.0817317846805989</v>
      </c>
      <c r="O364" s="131">
        <f t="shared" si="158"/>
        <v>1.0852110100000001</v>
      </c>
      <c r="P364" s="124">
        <f t="shared" si="142"/>
        <v>1085.21101</v>
      </c>
      <c r="Q364" s="133">
        <f t="shared" si="143"/>
        <v>0</v>
      </c>
      <c r="R364" s="134">
        <f t="shared" si="144"/>
        <v>0</v>
      </c>
      <c r="S364" s="124">
        <f t="shared" si="145"/>
        <v>0</v>
      </c>
      <c r="T364" s="134">
        <f t="shared" si="154"/>
        <v>8.7499999999999994E-2</v>
      </c>
      <c r="U364" s="133">
        <f t="shared" si="155"/>
        <v>25</v>
      </c>
      <c r="V364" s="133">
        <v>252</v>
      </c>
      <c r="W364" s="132">
        <f t="shared" si="146"/>
        <v>1.035928712</v>
      </c>
      <c r="X364" s="124">
        <f t="shared" si="147"/>
        <v>38.990233000000003</v>
      </c>
      <c r="Y364" s="136" t="s">
        <v>64</v>
      </c>
      <c r="Z364" s="127">
        <f t="shared" si="156"/>
        <v>42597</v>
      </c>
      <c r="AA364" s="6"/>
      <c r="AB364" s="38"/>
      <c r="AC364" s="169">
        <f>[2]Plan1!$A416</f>
        <v>49229</v>
      </c>
      <c r="AD364" s="168" t="str">
        <f>[2]Plan1!$C416</f>
        <v>Nossa Sr.a Aparecida - Padroeira do Brasil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28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8"/>
      <c r="BH364" s="1"/>
      <c r="BI364" s="1"/>
      <c r="BJ364" s="1"/>
      <c r="BK364" s="1"/>
      <c r="BL364" s="1"/>
      <c r="BM364" s="1"/>
      <c r="BN364" s="1"/>
      <c r="BO364" s="1"/>
      <c r="BP364" s="1"/>
      <c r="BQ364" s="6"/>
      <c r="BR364" s="1"/>
      <c r="BS364" s="1"/>
      <c r="BT364" s="1"/>
      <c r="BU364" s="1"/>
      <c r="BV364" s="1"/>
      <c r="BW364" s="1"/>
    </row>
    <row r="365" spans="1:75" x14ac:dyDescent="0.2">
      <c r="A365" s="137">
        <f t="shared" si="148"/>
        <v>42586</v>
      </c>
      <c r="B365" s="124">
        <f t="shared" si="137"/>
        <v>1124.853325</v>
      </c>
      <c r="C365" s="124">
        <f t="shared" si="149"/>
        <v>1000</v>
      </c>
      <c r="D365" s="138">
        <f t="shared" si="150"/>
        <v>4691.59</v>
      </c>
      <c r="E365" s="126">
        <f>IF(K365=1,VLOOKUP(A364,[1]Plan1!$DA$106:$DC$226,3),E364)</f>
        <v>4715.99</v>
      </c>
      <c r="F365" s="127">
        <f t="shared" si="151"/>
        <v>42567</v>
      </c>
      <c r="G365" s="128">
        <f t="shared" si="138"/>
        <v>5.200795465929442E-3</v>
      </c>
      <c r="H365" s="127">
        <f t="shared" si="152"/>
        <v>42597</v>
      </c>
      <c r="I365" s="127">
        <f t="shared" si="139"/>
        <v>42597</v>
      </c>
      <c r="J365" s="130">
        <f t="shared" si="153"/>
        <v>21</v>
      </c>
      <c r="K365" s="130">
        <f t="shared" si="140"/>
        <v>14</v>
      </c>
      <c r="L365" s="131">
        <f t="shared" si="141"/>
        <v>1.0034641900000001</v>
      </c>
      <c r="M365" s="132">
        <f t="shared" si="159"/>
        <v>1.0034992899999999</v>
      </c>
      <c r="N365" s="132">
        <f t="shared" si="157"/>
        <v>1.0817317846805989</v>
      </c>
      <c r="O365" s="131">
        <f t="shared" si="158"/>
        <v>1.0854790999999999</v>
      </c>
      <c r="P365" s="124">
        <f t="shared" si="142"/>
        <v>1085.4791</v>
      </c>
      <c r="Q365" s="133">
        <f t="shared" si="143"/>
        <v>0</v>
      </c>
      <c r="R365" s="134">
        <f t="shared" si="144"/>
        <v>0</v>
      </c>
      <c r="S365" s="124">
        <f t="shared" si="145"/>
        <v>0</v>
      </c>
      <c r="T365" s="134">
        <f t="shared" si="154"/>
        <v>8.7499999999999994E-2</v>
      </c>
      <c r="U365" s="133">
        <f t="shared" si="155"/>
        <v>26</v>
      </c>
      <c r="V365" s="133">
        <v>252</v>
      </c>
      <c r="W365" s="132">
        <f t="shared" si="146"/>
        <v>1.0362735919999999</v>
      </c>
      <c r="X365" s="124">
        <f t="shared" si="147"/>
        <v>39.374225000000003</v>
      </c>
      <c r="Y365" s="136" t="s">
        <v>64</v>
      </c>
      <c r="Z365" s="127">
        <f t="shared" si="156"/>
        <v>42597</v>
      </c>
      <c r="AA365" s="6"/>
      <c r="AB365" s="38"/>
      <c r="AC365" s="169">
        <f>[2]Plan1!$A417</f>
        <v>49250</v>
      </c>
      <c r="AD365" s="168" t="str">
        <f>[2]Plan1!$C417</f>
        <v>Finados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28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8"/>
      <c r="BH365" s="1"/>
      <c r="BI365" s="1"/>
      <c r="BJ365" s="1"/>
      <c r="BK365" s="1"/>
      <c r="BL365" s="1"/>
      <c r="BM365" s="1"/>
      <c r="BN365" s="1"/>
      <c r="BO365" s="1"/>
      <c r="BP365" s="1"/>
      <c r="BQ365" s="6"/>
      <c r="BR365" s="1"/>
      <c r="BS365" s="1"/>
      <c r="BT365" s="1"/>
      <c r="BU365" s="1"/>
      <c r="BV365" s="1"/>
      <c r="BW365" s="1"/>
    </row>
    <row r="366" spans="1:75" x14ac:dyDescent="0.2">
      <c r="A366" s="137">
        <f t="shared" si="148"/>
        <v>42587</v>
      </c>
      <c r="B366" s="124">
        <f t="shared" si="137"/>
        <v>1125.505811</v>
      </c>
      <c r="C366" s="124">
        <f t="shared" si="149"/>
        <v>1000</v>
      </c>
      <c r="D366" s="138">
        <f t="shared" si="150"/>
        <v>4691.59</v>
      </c>
      <c r="E366" s="126">
        <f>IF(K366=1,VLOOKUP(A365,[1]Plan1!$DA$106:$DC$226,3),E365)</f>
        <v>4715.99</v>
      </c>
      <c r="F366" s="127">
        <f t="shared" si="151"/>
        <v>42567</v>
      </c>
      <c r="G366" s="128">
        <f t="shared" si="138"/>
        <v>5.200795465929442E-3</v>
      </c>
      <c r="H366" s="127">
        <f t="shared" si="152"/>
        <v>42597</v>
      </c>
      <c r="I366" s="127">
        <f t="shared" si="139"/>
        <v>42597</v>
      </c>
      <c r="J366" s="130">
        <f t="shared" si="153"/>
        <v>21</v>
      </c>
      <c r="K366" s="130">
        <f t="shared" si="140"/>
        <v>15</v>
      </c>
      <c r="L366" s="131">
        <f t="shared" si="141"/>
        <v>1.0037121</v>
      </c>
      <c r="M366" s="132">
        <f t="shared" si="159"/>
        <v>1.0034992899999999</v>
      </c>
      <c r="N366" s="132">
        <f t="shared" si="157"/>
        <v>1.0817317846805989</v>
      </c>
      <c r="O366" s="131">
        <f t="shared" si="158"/>
        <v>1.0857472800000001</v>
      </c>
      <c r="P366" s="124">
        <f t="shared" si="142"/>
        <v>1085.74728</v>
      </c>
      <c r="Q366" s="133">
        <f t="shared" si="143"/>
        <v>0</v>
      </c>
      <c r="R366" s="134">
        <f t="shared" si="144"/>
        <v>0</v>
      </c>
      <c r="S366" s="124">
        <f t="shared" si="145"/>
        <v>0</v>
      </c>
      <c r="T366" s="134">
        <f t="shared" si="154"/>
        <v>8.7499999999999994E-2</v>
      </c>
      <c r="U366" s="133">
        <f t="shared" si="155"/>
        <v>27</v>
      </c>
      <c r="V366" s="133">
        <v>252</v>
      </c>
      <c r="W366" s="132">
        <f t="shared" si="146"/>
        <v>1.036618587</v>
      </c>
      <c r="X366" s="124">
        <f t="shared" si="147"/>
        <v>39.758530999999998</v>
      </c>
      <c r="Y366" s="136" t="s">
        <v>64</v>
      </c>
      <c r="Z366" s="127">
        <f t="shared" si="156"/>
        <v>42597</v>
      </c>
      <c r="AA366" s="6"/>
      <c r="AB366" s="38"/>
      <c r="AC366" s="169">
        <f>[2]Plan1!$A418</f>
        <v>49263</v>
      </c>
      <c r="AD366" s="168" t="str">
        <f>[2]Plan1!$C418</f>
        <v>Proclamação da República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28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8"/>
      <c r="BH366" s="1"/>
      <c r="BI366" s="1"/>
      <c r="BJ366" s="1"/>
      <c r="BK366" s="1"/>
      <c r="BL366" s="1"/>
      <c r="BM366" s="1"/>
      <c r="BN366" s="1"/>
      <c r="BO366" s="1"/>
      <c r="BP366" s="1"/>
      <c r="BQ366" s="6"/>
      <c r="BR366" s="1"/>
      <c r="BS366" s="1"/>
      <c r="BT366" s="1"/>
      <c r="BU366" s="1"/>
      <c r="BV366" s="1"/>
      <c r="BW366" s="1"/>
    </row>
    <row r="367" spans="1:75" x14ac:dyDescent="0.2">
      <c r="A367" s="137">
        <f t="shared" si="148"/>
        <v>42588</v>
      </c>
      <c r="B367" s="124">
        <f t="shared" si="137"/>
        <v>1126.1586459999999</v>
      </c>
      <c r="C367" s="124">
        <f t="shared" si="149"/>
        <v>1000</v>
      </c>
      <c r="D367" s="138">
        <f t="shared" si="150"/>
        <v>4691.59</v>
      </c>
      <c r="E367" s="126">
        <f>IF(K367=1,VLOOKUP(A366,[1]Plan1!$DA$106:$DC$226,3),E366)</f>
        <v>4715.99</v>
      </c>
      <c r="F367" s="127">
        <f t="shared" si="151"/>
        <v>42567</v>
      </c>
      <c r="G367" s="128">
        <f t="shared" si="138"/>
        <v>5.200795465929442E-3</v>
      </c>
      <c r="H367" s="127">
        <f t="shared" si="152"/>
        <v>42597</v>
      </c>
      <c r="I367" s="127">
        <f t="shared" si="139"/>
        <v>42597</v>
      </c>
      <c r="J367" s="130">
        <f t="shared" si="153"/>
        <v>21</v>
      </c>
      <c r="K367" s="130">
        <f t="shared" si="140"/>
        <v>16</v>
      </c>
      <c r="L367" s="131">
        <f t="shared" si="141"/>
        <v>1.00396006</v>
      </c>
      <c r="M367" s="132">
        <f t="shared" si="159"/>
        <v>1.0034992899999999</v>
      </c>
      <c r="N367" s="132">
        <f t="shared" si="157"/>
        <v>1.0817317846805989</v>
      </c>
      <c r="O367" s="131">
        <f t="shared" si="158"/>
        <v>1.0860155</v>
      </c>
      <c r="P367" s="124">
        <f t="shared" si="142"/>
        <v>1086.0155</v>
      </c>
      <c r="Q367" s="133">
        <f t="shared" si="143"/>
        <v>0</v>
      </c>
      <c r="R367" s="134">
        <f t="shared" si="144"/>
        <v>0</v>
      </c>
      <c r="S367" s="124">
        <f t="shared" si="145"/>
        <v>0</v>
      </c>
      <c r="T367" s="134">
        <f t="shared" si="154"/>
        <v>8.7499999999999994E-2</v>
      </c>
      <c r="U367" s="133">
        <f t="shared" si="155"/>
        <v>28</v>
      </c>
      <c r="V367" s="133">
        <v>252</v>
      </c>
      <c r="W367" s="132">
        <f t="shared" si="146"/>
        <v>1.0369636959999999</v>
      </c>
      <c r="X367" s="124">
        <f t="shared" si="147"/>
        <v>40.143146000000002</v>
      </c>
      <c r="Y367" s="136" t="s">
        <v>64</v>
      </c>
      <c r="Z367" s="127">
        <f t="shared" si="156"/>
        <v>42597</v>
      </c>
      <c r="AA367" s="6"/>
      <c r="AB367" s="38"/>
      <c r="AC367" s="169">
        <f>[2]Plan1!$A419</f>
        <v>49268</v>
      </c>
      <c r="AD367" s="168" t="str">
        <f>[2]Plan1!$C419</f>
        <v>Dia Nacional de Zumbi e da Consciência Negra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28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8"/>
      <c r="BH367" s="1"/>
      <c r="BI367" s="1"/>
      <c r="BJ367" s="1"/>
      <c r="BK367" s="1"/>
      <c r="BL367" s="1"/>
      <c r="BM367" s="1"/>
      <c r="BN367" s="1"/>
      <c r="BO367" s="1"/>
      <c r="BP367" s="1"/>
      <c r="BQ367" s="6"/>
      <c r="BR367" s="1"/>
      <c r="BS367" s="1"/>
      <c r="BT367" s="1"/>
      <c r="BU367" s="1"/>
      <c r="BV367" s="1"/>
      <c r="BW367" s="1"/>
    </row>
    <row r="368" spans="1:75" x14ac:dyDescent="0.2">
      <c r="A368" s="137">
        <f t="shared" si="148"/>
        <v>42589</v>
      </c>
      <c r="B368" s="124">
        <f t="shared" si="137"/>
        <v>1126.1586459999999</v>
      </c>
      <c r="C368" s="124">
        <f t="shared" si="149"/>
        <v>1000</v>
      </c>
      <c r="D368" s="138">
        <f t="shared" si="150"/>
        <v>4691.59</v>
      </c>
      <c r="E368" s="126">
        <f>IF(K368=1,VLOOKUP(A367,[1]Plan1!$DA$106:$DC$226,3),E367)</f>
        <v>4715.99</v>
      </c>
      <c r="F368" s="127">
        <f t="shared" si="151"/>
        <v>42567</v>
      </c>
      <c r="G368" s="128">
        <f t="shared" si="138"/>
        <v>5.200795465929442E-3</v>
      </c>
      <c r="H368" s="127">
        <f t="shared" si="152"/>
        <v>42597</v>
      </c>
      <c r="I368" s="127">
        <f t="shared" si="139"/>
        <v>42597</v>
      </c>
      <c r="J368" s="130">
        <f t="shared" si="153"/>
        <v>21</v>
      </c>
      <c r="K368" s="130">
        <f t="shared" si="140"/>
        <v>16</v>
      </c>
      <c r="L368" s="131">
        <f t="shared" si="141"/>
        <v>1.00396006</v>
      </c>
      <c r="M368" s="132">
        <f t="shared" si="159"/>
        <v>1.0034992899999999</v>
      </c>
      <c r="N368" s="132">
        <f t="shared" si="157"/>
        <v>1.0817317846805989</v>
      </c>
      <c r="O368" s="131">
        <f t="shared" si="158"/>
        <v>1.0860155</v>
      </c>
      <c r="P368" s="124">
        <f t="shared" si="142"/>
        <v>1086.0155</v>
      </c>
      <c r="Q368" s="133">
        <f t="shared" si="143"/>
        <v>0</v>
      </c>
      <c r="R368" s="134">
        <f t="shared" si="144"/>
        <v>0</v>
      </c>
      <c r="S368" s="124">
        <f t="shared" si="145"/>
        <v>0</v>
      </c>
      <c r="T368" s="134">
        <f t="shared" si="154"/>
        <v>8.7499999999999994E-2</v>
      </c>
      <c r="U368" s="133">
        <f t="shared" si="155"/>
        <v>28</v>
      </c>
      <c r="V368" s="133">
        <v>252</v>
      </c>
      <c r="W368" s="132">
        <f t="shared" si="146"/>
        <v>1.0369636959999999</v>
      </c>
      <c r="X368" s="124">
        <f t="shared" si="147"/>
        <v>40.143146000000002</v>
      </c>
      <c r="Y368" s="136" t="s">
        <v>64</v>
      </c>
      <c r="Z368" s="127">
        <f t="shared" si="156"/>
        <v>42597</v>
      </c>
      <c r="AA368" s="6"/>
      <c r="AB368" s="38"/>
      <c r="AC368" s="169">
        <f>[2]Plan1!$A420</f>
        <v>49303</v>
      </c>
      <c r="AD368" s="168" t="str">
        <f>[2]Plan1!$C420</f>
        <v>Natal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28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8"/>
      <c r="BH368" s="1"/>
      <c r="BI368" s="1"/>
      <c r="BJ368" s="1"/>
      <c r="BK368" s="1"/>
      <c r="BL368" s="1"/>
      <c r="BM368" s="1"/>
      <c r="BN368" s="1"/>
      <c r="BO368" s="1"/>
      <c r="BP368" s="1"/>
      <c r="BQ368" s="6"/>
      <c r="BR368" s="1"/>
      <c r="BS368" s="1"/>
      <c r="BT368" s="1"/>
      <c r="BU368" s="1"/>
      <c r="BV368" s="1"/>
      <c r="BW368" s="1"/>
    </row>
    <row r="369" spans="1:75" x14ac:dyDescent="0.2">
      <c r="A369" s="137">
        <f t="shared" si="148"/>
        <v>42590</v>
      </c>
      <c r="B369" s="124">
        <f t="shared" si="137"/>
        <v>1126.1586459999999</v>
      </c>
      <c r="C369" s="124">
        <f t="shared" si="149"/>
        <v>1000</v>
      </c>
      <c r="D369" s="138">
        <f t="shared" si="150"/>
        <v>4691.59</v>
      </c>
      <c r="E369" s="126">
        <f>IF(K369=1,VLOOKUP(A368,[1]Plan1!$DA$106:$DC$226,3),E368)</f>
        <v>4715.99</v>
      </c>
      <c r="F369" s="127">
        <f t="shared" si="151"/>
        <v>42567</v>
      </c>
      <c r="G369" s="128">
        <f t="shared" si="138"/>
        <v>5.200795465929442E-3</v>
      </c>
      <c r="H369" s="127">
        <f t="shared" si="152"/>
        <v>42597</v>
      </c>
      <c r="I369" s="127">
        <f t="shared" si="139"/>
        <v>42597</v>
      </c>
      <c r="J369" s="130">
        <f t="shared" si="153"/>
        <v>21</v>
      </c>
      <c r="K369" s="130">
        <f t="shared" si="140"/>
        <v>16</v>
      </c>
      <c r="L369" s="131">
        <f t="shared" si="141"/>
        <v>1.00396006</v>
      </c>
      <c r="M369" s="132">
        <f t="shared" si="159"/>
        <v>1.0034992899999999</v>
      </c>
      <c r="N369" s="132">
        <f t="shared" si="157"/>
        <v>1.0817317846805989</v>
      </c>
      <c r="O369" s="131">
        <f t="shared" si="158"/>
        <v>1.0860155</v>
      </c>
      <c r="P369" s="124">
        <f t="shared" si="142"/>
        <v>1086.0155</v>
      </c>
      <c r="Q369" s="133">
        <f t="shared" si="143"/>
        <v>0</v>
      </c>
      <c r="R369" s="134">
        <f t="shared" si="144"/>
        <v>0</v>
      </c>
      <c r="S369" s="124">
        <f t="shared" si="145"/>
        <v>0</v>
      </c>
      <c r="T369" s="134">
        <f t="shared" si="154"/>
        <v>8.7499999999999994E-2</v>
      </c>
      <c r="U369" s="133">
        <f t="shared" si="155"/>
        <v>28</v>
      </c>
      <c r="V369" s="133">
        <v>252</v>
      </c>
      <c r="W369" s="132">
        <f t="shared" si="146"/>
        <v>1.0369636959999999</v>
      </c>
      <c r="X369" s="124">
        <f t="shared" si="147"/>
        <v>40.143146000000002</v>
      </c>
      <c r="Y369" s="136" t="s">
        <v>64</v>
      </c>
      <c r="Z369" s="127">
        <f t="shared" si="156"/>
        <v>42597</v>
      </c>
      <c r="AA369" s="6"/>
      <c r="AB369" s="38"/>
      <c r="AC369" s="169">
        <f>[2]Plan1!$A421</f>
        <v>49310</v>
      </c>
      <c r="AD369" s="168" t="str">
        <f>[2]Plan1!$C421</f>
        <v>Confraternização Universal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28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8"/>
      <c r="BH369" s="1"/>
      <c r="BI369" s="1"/>
      <c r="BJ369" s="1"/>
      <c r="BK369" s="1"/>
      <c r="BL369" s="1"/>
      <c r="BM369" s="1"/>
      <c r="BN369" s="1"/>
      <c r="BO369" s="1"/>
      <c r="BP369" s="1"/>
      <c r="BQ369" s="6"/>
      <c r="BR369" s="1"/>
      <c r="BS369" s="1"/>
      <c r="BT369" s="1"/>
      <c r="BU369" s="1"/>
      <c r="BV369" s="1"/>
      <c r="BW369" s="1"/>
    </row>
    <row r="370" spans="1:75" x14ac:dyDescent="0.2">
      <c r="A370" s="137">
        <f t="shared" si="148"/>
        <v>42591</v>
      </c>
      <c r="B370" s="124">
        <f t="shared" si="137"/>
        <v>1126.8118649999999</v>
      </c>
      <c r="C370" s="124">
        <f t="shared" si="149"/>
        <v>1000</v>
      </c>
      <c r="D370" s="138">
        <f t="shared" si="150"/>
        <v>4691.59</v>
      </c>
      <c r="E370" s="126">
        <f>IF(K370=1,VLOOKUP(A369,[1]Plan1!$DA$106:$DC$226,3),E369)</f>
        <v>4715.99</v>
      </c>
      <c r="F370" s="127">
        <f t="shared" si="151"/>
        <v>42567</v>
      </c>
      <c r="G370" s="128">
        <f t="shared" si="138"/>
        <v>5.200795465929442E-3</v>
      </c>
      <c r="H370" s="127">
        <f t="shared" si="152"/>
        <v>42597</v>
      </c>
      <c r="I370" s="127">
        <f t="shared" si="139"/>
        <v>42597</v>
      </c>
      <c r="J370" s="130">
        <f t="shared" si="153"/>
        <v>21</v>
      </c>
      <c r="K370" s="130">
        <f t="shared" si="140"/>
        <v>17</v>
      </c>
      <c r="L370" s="131">
        <f t="shared" si="141"/>
        <v>1.0042080799999999</v>
      </c>
      <c r="M370" s="132">
        <f t="shared" si="159"/>
        <v>1.0034992899999999</v>
      </c>
      <c r="N370" s="132">
        <f t="shared" si="157"/>
        <v>1.0817317846805989</v>
      </c>
      <c r="O370" s="131">
        <f t="shared" si="158"/>
        <v>1.08628379</v>
      </c>
      <c r="P370" s="124">
        <f t="shared" si="142"/>
        <v>1086.28379</v>
      </c>
      <c r="Q370" s="133">
        <f t="shared" si="143"/>
        <v>0</v>
      </c>
      <c r="R370" s="134">
        <f t="shared" si="144"/>
        <v>0</v>
      </c>
      <c r="S370" s="124">
        <f t="shared" si="145"/>
        <v>0</v>
      </c>
      <c r="T370" s="134">
        <f t="shared" si="154"/>
        <v>8.7499999999999994E-2</v>
      </c>
      <c r="U370" s="133">
        <f t="shared" si="155"/>
        <v>29</v>
      </c>
      <c r="V370" s="133">
        <v>252</v>
      </c>
      <c r="W370" s="132">
        <f t="shared" si="146"/>
        <v>1.0373089200000001</v>
      </c>
      <c r="X370" s="124">
        <f t="shared" si="147"/>
        <v>40.528075000000001</v>
      </c>
      <c r="Y370" s="136" t="s">
        <v>64</v>
      </c>
      <c r="Z370" s="127">
        <f t="shared" si="156"/>
        <v>42597</v>
      </c>
      <c r="AA370" s="6"/>
      <c r="AB370" s="38"/>
      <c r="AC370" s="169">
        <f>[2]Plan1!$A422</f>
        <v>49345</v>
      </c>
      <c r="AD370" s="168" t="str">
        <f>[2]Plan1!$C422</f>
        <v>Carnaval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28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8"/>
      <c r="BH370" s="1"/>
      <c r="BI370" s="1"/>
      <c r="BJ370" s="1"/>
      <c r="BK370" s="1"/>
      <c r="BL370" s="1"/>
      <c r="BM370" s="1"/>
      <c r="BN370" s="1"/>
      <c r="BO370" s="1"/>
      <c r="BP370" s="1"/>
      <c r="BQ370" s="6"/>
      <c r="BR370" s="1"/>
      <c r="BS370" s="1"/>
      <c r="BT370" s="1"/>
      <c r="BU370" s="1"/>
      <c r="BV370" s="1"/>
      <c r="BW370" s="1"/>
    </row>
    <row r="371" spans="1:75" x14ac:dyDescent="0.2">
      <c r="A371" s="137">
        <f t="shared" si="148"/>
        <v>42592</v>
      </c>
      <c r="B371" s="124">
        <f t="shared" si="137"/>
        <v>1127.465477</v>
      </c>
      <c r="C371" s="124">
        <f t="shared" si="149"/>
        <v>1000</v>
      </c>
      <c r="D371" s="138">
        <f t="shared" si="150"/>
        <v>4691.59</v>
      </c>
      <c r="E371" s="126">
        <f>IF(K371=1,VLOOKUP(A370,[1]Plan1!$DA$106:$DC$226,3),E370)</f>
        <v>4715.99</v>
      </c>
      <c r="F371" s="127">
        <f t="shared" si="151"/>
        <v>42567</v>
      </c>
      <c r="G371" s="128">
        <f t="shared" si="138"/>
        <v>5.200795465929442E-3</v>
      </c>
      <c r="H371" s="127">
        <f t="shared" si="152"/>
        <v>42597</v>
      </c>
      <c r="I371" s="127">
        <f t="shared" si="139"/>
        <v>42597</v>
      </c>
      <c r="J371" s="130">
        <f t="shared" si="153"/>
        <v>21</v>
      </c>
      <c r="K371" s="130">
        <f t="shared" si="140"/>
        <v>18</v>
      </c>
      <c r="L371" s="131">
        <f t="shared" si="141"/>
        <v>1.0044561700000001</v>
      </c>
      <c r="M371" s="132">
        <f t="shared" si="159"/>
        <v>1.0034992899999999</v>
      </c>
      <c r="N371" s="132">
        <f t="shared" si="157"/>
        <v>1.0817317846805989</v>
      </c>
      <c r="O371" s="131">
        <f t="shared" si="158"/>
        <v>1.0865521600000001</v>
      </c>
      <c r="P371" s="124">
        <f t="shared" si="142"/>
        <v>1086.55216</v>
      </c>
      <c r="Q371" s="133">
        <f t="shared" si="143"/>
        <v>0</v>
      </c>
      <c r="R371" s="134">
        <f t="shared" si="144"/>
        <v>0</v>
      </c>
      <c r="S371" s="124">
        <f t="shared" si="145"/>
        <v>0</v>
      </c>
      <c r="T371" s="134">
        <f t="shared" si="154"/>
        <v>8.7499999999999994E-2</v>
      </c>
      <c r="U371" s="133">
        <f t="shared" si="155"/>
        <v>30</v>
      </c>
      <c r="V371" s="133">
        <v>252</v>
      </c>
      <c r="W371" s="132">
        <f t="shared" si="146"/>
        <v>1.0376542600000001</v>
      </c>
      <c r="X371" s="124">
        <f t="shared" si="147"/>
        <v>40.913316999999999</v>
      </c>
      <c r="Y371" s="136" t="s">
        <v>64</v>
      </c>
      <c r="Z371" s="127">
        <f t="shared" si="156"/>
        <v>42597</v>
      </c>
      <c r="AA371" s="6"/>
      <c r="AB371" s="38"/>
      <c r="AC371" s="169">
        <f>[2]Plan1!$A423</f>
        <v>49346</v>
      </c>
      <c r="AD371" s="168" t="str">
        <f>[2]Plan1!$C423</f>
        <v>Carnaval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28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8"/>
      <c r="BH371" s="1"/>
      <c r="BI371" s="1"/>
      <c r="BJ371" s="1"/>
      <c r="BK371" s="1"/>
      <c r="BL371" s="1"/>
      <c r="BM371" s="1"/>
      <c r="BN371" s="1"/>
      <c r="BO371" s="1"/>
      <c r="BP371" s="1"/>
      <c r="BQ371" s="6"/>
      <c r="BR371" s="1"/>
      <c r="BS371" s="1"/>
      <c r="BT371" s="1"/>
      <c r="BU371" s="1"/>
      <c r="BV371" s="1"/>
      <c r="BW371" s="1"/>
    </row>
    <row r="372" spans="1:75" x14ac:dyDescent="0.2">
      <c r="A372" s="137">
        <f t="shared" si="148"/>
        <v>42593</v>
      </c>
      <c r="B372" s="124">
        <f t="shared" si="137"/>
        <v>1128.119451</v>
      </c>
      <c r="C372" s="124">
        <f t="shared" si="149"/>
        <v>1000</v>
      </c>
      <c r="D372" s="138">
        <f t="shared" si="150"/>
        <v>4691.59</v>
      </c>
      <c r="E372" s="126">
        <f>IF(K372=1,VLOOKUP(A371,[1]Plan1!$DA$106:$DC$226,3),E371)</f>
        <v>4715.99</v>
      </c>
      <c r="F372" s="127">
        <f t="shared" si="151"/>
        <v>42567</v>
      </c>
      <c r="G372" s="128">
        <f t="shared" si="138"/>
        <v>5.200795465929442E-3</v>
      </c>
      <c r="H372" s="127">
        <f t="shared" si="152"/>
        <v>42597</v>
      </c>
      <c r="I372" s="127">
        <f t="shared" si="139"/>
        <v>42597</v>
      </c>
      <c r="J372" s="130">
        <f t="shared" si="153"/>
        <v>21</v>
      </c>
      <c r="K372" s="130">
        <f t="shared" si="140"/>
        <v>19</v>
      </c>
      <c r="L372" s="131">
        <f t="shared" si="141"/>
        <v>1.0047043099999999</v>
      </c>
      <c r="M372" s="132">
        <f t="shared" si="159"/>
        <v>1.0034992899999999</v>
      </c>
      <c r="N372" s="132">
        <f t="shared" si="157"/>
        <v>1.0817317846805989</v>
      </c>
      <c r="O372" s="131">
        <f t="shared" si="158"/>
        <v>1.0868205799999999</v>
      </c>
      <c r="P372" s="124">
        <f t="shared" si="142"/>
        <v>1086.8205800000001</v>
      </c>
      <c r="Q372" s="133">
        <f t="shared" si="143"/>
        <v>0</v>
      </c>
      <c r="R372" s="134">
        <f t="shared" si="144"/>
        <v>0</v>
      </c>
      <c r="S372" s="124">
        <f t="shared" si="145"/>
        <v>0</v>
      </c>
      <c r="T372" s="134">
        <f t="shared" si="154"/>
        <v>8.7499999999999994E-2</v>
      </c>
      <c r="U372" s="133">
        <f t="shared" si="155"/>
        <v>31</v>
      </c>
      <c r="V372" s="133">
        <v>252</v>
      </c>
      <c r="W372" s="132">
        <f t="shared" si="146"/>
        <v>1.0379997139999999</v>
      </c>
      <c r="X372" s="124">
        <f t="shared" si="147"/>
        <v>41.298870999999998</v>
      </c>
      <c r="Y372" s="136" t="s">
        <v>64</v>
      </c>
      <c r="Z372" s="127">
        <f t="shared" si="156"/>
        <v>42597</v>
      </c>
      <c r="AA372" s="6"/>
      <c r="AB372" s="38"/>
      <c r="AC372" s="169">
        <f>[2]Plan1!$A424</f>
        <v>49391</v>
      </c>
      <c r="AD372" s="168" t="str">
        <f>[2]Plan1!$C424</f>
        <v>Paixão de Cristo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28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8"/>
      <c r="BH372" s="1"/>
      <c r="BI372" s="1"/>
      <c r="BJ372" s="1"/>
      <c r="BK372" s="1"/>
      <c r="BL372" s="1"/>
      <c r="BM372" s="1"/>
      <c r="BN372" s="1"/>
      <c r="BO372" s="1"/>
      <c r="BP372" s="1"/>
      <c r="BQ372" s="6"/>
      <c r="BR372" s="1"/>
      <c r="BS372" s="1"/>
      <c r="BT372" s="1"/>
      <c r="BU372" s="1"/>
      <c r="BV372" s="1"/>
      <c r="BW372" s="1"/>
    </row>
    <row r="373" spans="1:75" x14ac:dyDescent="0.2">
      <c r="A373" s="137">
        <f t="shared" si="148"/>
        <v>42594</v>
      </c>
      <c r="B373" s="124">
        <f t="shared" si="137"/>
        <v>1128.7738179999999</v>
      </c>
      <c r="C373" s="124">
        <f t="shared" si="149"/>
        <v>1000</v>
      </c>
      <c r="D373" s="138">
        <f t="shared" si="150"/>
        <v>4691.59</v>
      </c>
      <c r="E373" s="126">
        <f>IF(K373=1,VLOOKUP(A372,[1]Plan1!$DA$106:$DC$226,3),E372)</f>
        <v>4715.99</v>
      </c>
      <c r="F373" s="127">
        <f t="shared" si="151"/>
        <v>42567</v>
      </c>
      <c r="G373" s="128">
        <f t="shared" si="138"/>
        <v>5.200795465929442E-3</v>
      </c>
      <c r="H373" s="127">
        <f t="shared" si="152"/>
        <v>42597</v>
      </c>
      <c r="I373" s="127">
        <f t="shared" si="139"/>
        <v>42597</v>
      </c>
      <c r="J373" s="130">
        <f t="shared" si="153"/>
        <v>21</v>
      </c>
      <c r="K373" s="130">
        <f t="shared" si="140"/>
        <v>20</v>
      </c>
      <c r="L373" s="131">
        <f t="shared" si="141"/>
        <v>1.00495252</v>
      </c>
      <c r="M373" s="132">
        <f t="shared" si="159"/>
        <v>1.0034992899999999</v>
      </c>
      <c r="N373" s="132">
        <f t="shared" si="157"/>
        <v>1.0817317846805989</v>
      </c>
      <c r="O373" s="131">
        <f t="shared" si="158"/>
        <v>1.0870890799999999</v>
      </c>
      <c r="P373" s="124">
        <f t="shared" si="142"/>
        <v>1087.08908</v>
      </c>
      <c r="Q373" s="133">
        <f t="shared" si="143"/>
        <v>0</v>
      </c>
      <c r="R373" s="134">
        <f t="shared" si="144"/>
        <v>0</v>
      </c>
      <c r="S373" s="124">
        <f t="shared" si="145"/>
        <v>0</v>
      </c>
      <c r="T373" s="134">
        <f t="shared" si="154"/>
        <v>8.7499999999999994E-2</v>
      </c>
      <c r="U373" s="133">
        <f t="shared" si="155"/>
        <v>32</v>
      </c>
      <c r="V373" s="133">
        <v>252</v>
      </c>
      <c r="W373" s="132">
        <f t="shared" si="146"/>
        <v>1.038345283</v>
      </c>
      <c r="X373" s="124">
        <f t="shared" si="147"/>
        <v>41.684738000000003</v>
      </c>
      <c r="Y373" s="136" t="s">
        <v>64</v>
      </c>
      <c r="Z373" s="127">
        <f t="shared" si="156"/>
        <v>42597</v>
      </c>
      <c r="AA373" s="6"/>
      <c r="AB373" s="38"/>
      <c r="AC373" s="169">
        <f>[2]Plan1!$A425</f>
        <v>49420</v>
      </c>
      <c r="AD373" s="168" t="str">
        <f>[2]Plan1!$C425</f>
        <v>Tiradentes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28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8"/>
      <c r="BH373" s="1"/>
      <c r="BI373" s="1"/>
      <c r="BJ373" s="1"/>
      <c r="BK373" s="1"/>
      <c r="BL373" s="1"/>
      <c r="BM373" s="1"/>
      <c r="BN373" s="1"/>
      <c r="BO373" s="1"/>
      <c r="BP373" s="1"/>
      <c r="BQ373" s="6"/>
      <c r="BR373" s="1"/>
      <c r="BS373" s="1"/>
      <c r="BT373" s="1"/>
      <c r="BU373" s="1"/>
      <c r="BV373" s="1"/>
      <c r="BW373" s="1"/>
    </row>
    <row r="374" spans="1:75" x14ac:dyDescent="0.2">
      <c r="A374" s="137">
        <f t="shared" si="148"/>
        <v>42595</v>
      </c>
      <c r="B374" s="124">
        <f t="shared" si="137"/>
        <v>1129.4285579999998</v>
      </c>
      <c r="C374" s="124">
        <f t="shared" si="149"/>
        <v>1000</v>
      </c>
      <c r="D374" s="138">
        <f t="shared" si="150"/>
        <v>4691.59</v>
      </c>
      <c r="E374" s="126">
        <f>IF(K374=1,VLOOKUP(A373,[1]Plan1!$DA$106:$DC$226,3),E373)</f>
        <v>4715.99</v>
      </c>
      <c r="F374" s="127">
        <f t="shared" si="151"/>
        <v>42567</v>
      </c>
      <c r="G374" s="128">
        <f t="shared" si="138"/>
        <v>5.200795465929442E-3</v>
      </c>
      <c r="H374" s="127">
        <f t="shared" si="152"/>
        <v>42597</v>
      </c>
      <c r="I374" s="127">
        <f t="shared" si="139"/>
        <v>42597</v>
      </c>
      <c r="J374" s="130">
        <f t="shared" si="153"/>
        <v>21</v>
      </c>
      <c r="K374" s="130">
        <f t="shared" si="140"/>
        <v>21</v>
      </c>
      <c r="L374" s="131">
        <f t="shared" si="141"/>
        <v>1.00520079</v>
      </c>
      <c r="M374" s="132">
        <f t="shared" si="159"/>
        <v>1.0034992899999999</v>
      </c>
      <c r="N374" s="132">
        <f t="shared" si="157"/>
        <v>1.0817317846805989</v>
      </c>
      <c r="O374" s="131">
        <f t="shared" si="158"/>
        <v>1.08735764</v>
      </c>
      <c r="P374" s="124">
        <f t="shared" si="142"/>
        <v>1087.3576399999999</v>
      </c>
      <c r="Q374" s="133">
        <f t="shared" si="143"/>
        <v>0</v>
      </c>
      <c r="R374" s="134">
        <f t="shared" si="144"/>
        <v>0</v>
      </c>
      <c r="S374" s="124">
        <f t="shared" si="145"/>
        <v>0</v>
      </c>
      <c r="T374" s="134">
        <f t="shared" si="154"/>
        <v>8.7499999999999994E-2</v>
      </c>
      <c r="U374" s="133">
        <f t="shared" si="155"/>
        <v>33</v>
      </c>
      <c r="V374" s="133">
        <v>252</v>
      </c>
      <c r="W374" s="132">
        <f t="shared" si="146"/>
        <v>1.038690967</v>
      </c>
      <c r="X374" s="124">
        <f t="shared" si="147"/>
        <v>42.070917999999999</v>
      </c>
      <c r="Y374" s="136" t="s">
        <v>64</v>
      </c>
      <c r="Z374" s="127">
        <f t="shared" si="156"/>
        <v>42597</v>
      </c>
      <c r="AA374" s="6"/>
      <c r="AB374" s="38"/>
      <c r="AC374" s="169">
        <f>[2]Plan1!$A426</f>
        <v>49430</v>
      </c>
      <c r="AD374" s="168" t="str">
        <f>[2]Plan1!$C426</f>
        <v>Dia do Trabalho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28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8"/>
      <c r="BH374" s="1"/>
      <c r="BI374" s="1"/>
      <c r="BJ374" s="1"/>
      <c r="BK374" s="1"/>
      <c r="BL374" s="1"/>
      <c r="BM374" s="1"/>
      <c r="BN374" s="1"/>
      <c r="BO374" s="1"/>
      <c r="BP374" s="1"/>
      <c r="BQ374" s="6"/>
      <c r="BR374" s="1"/>
      <c r="BS374" s="1"/>
      <c r="BT374" s="1"/>
      <c r="BU374" s="1"/>
      <c r="BV374" s="1"/>
      <c r="BW374" s="1"/>
    </row>
    <row r="375" spans="1:75" x14ac:dyDescent="0.2">
      <c r="A375" s="137">
        <f t="shared" si="148"/>
        <v>42596</v>
      </c>
      <c r="B375" s="124">
        <f t="shared" si="137"/>
        <v>1129.4285579999998</v>
      </c>
      <c r="C375" s="124">
        <f t="shared" si="149"/>
        <v>1000</v>
      </c>
      <c r="D375" s="138">
        <f t="shared" si="150"/>
        <v>4691.59</v>
      </c>
      <c r="E375" s="126">
        <f>IF(K375=1,VLOOKUP(A374,[1]Plan1!$DA$106:$DC$226,3),E374)</f>
        <v>4715.99</v>
      </c>
      <c r="F375" s="127">
        <f t="shared" si="151"/>
        <v>42567</v>
      </c>
      <c r="G375" s="128">
        <f t="shared" si="138"/>
        <v>5.200795465929442E-3</v>
      </c>
      <c r="H375" s="127">
        <f t="shared" si="152"/>
        <v>42597</v>
      </c>
      <c r="I375" s="127">
        <f t="shared" si="139"/>
        <v>42597</v>
      </c>
      <c r="J375" s="130">
        <f t="shared" si="153"/>
        <v>21</v>
      </c>
      <c r="K375" s="130">
        <f t="shared" si="140"/>
        <v>21</v>
      </c>
      <c r="L375" s="131">
        <f t="shared" si="141"/>
        <v>1.00520079</v>
      </c>
      <c r="M375" s="132">
        <f t="shared" si="159"/>
        <v>1.0034992899999999</v>
      </c>
      <c r="N375" s="132">
        <f t="shared" si="157"/>
        <v>1.0817317846805989</v>
      </c>
      <c r="O375" s="131">
        <f t="shared" si="158"/>
        <v>1.08735764</v>
      </c>
      <c r="P375" s="124">
        <f t="shared" si="142"/>
        <v>1087.3576399999999</v>
      </c>
      <c r="Q375" s="133">
        <f t="shared" si="143"/>
        <v>0</v>
      </c>
      <c r="R375" s="134">
        <f t="shared" si="144"/>
        <v>0</v>
      </c>
      <c r="S375" s="124">
        <f t="shared" si="145"/>
        <v>0</v>
      </c>
      <c r="T375" s="134">
        <f t="shared" si="154"/>
        <v>8.7499999999999994E-2</v>
      </c>
      <c r="U375" s="133">
        <f t="shared" si="155"/>
        <v>33</v>
      </c>
      <c r="V375" s="133">
        <v>252</v>
      </c>
      <c r="W375" s="132">
        <f t="shared" si="146"/>
        <v>1.038690967</v>
      </c>
      <c r="X375" s="124">
        <f t="shared" si="147"/>
        <v>42.070917999999999</v>
      </c>
      <c r="Y375" s="136" t="s">
        <v>64</v>
      </c>
      <c r="Z375" s="127">
        <f t="shared" si="156"/>
        <v>42597</v>
      </c>
      <c r="AA375" s="32"/>
      <c r="AB375" s="38"/>
      <c r="AC375" s="169">
        <f>[2]Plan1!$A427</f>
        <v>49453</v>
      </c>
      <c r="AD375" s="168" t="str">
        <f>[2]Plan1!$C427</f>
        <v>Corpus Christi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1"/>
      <c r="AR375" s="31"/>
      <c r="AS375" s="1"/>
      <c r="AT375" s="8"/>
      <c r="AU375" s="8"/>
      <c r="AV375" s="8"/>
      <c r="AW375" s="8"/>
      <c r="AX375" s="1"/>
      <c r="AY375" s="8"/>
      <c r="AZ375" s="1"/>
      <c r="BA375" s="8"/>
      <c r="BB375" s="8"/>
      <c r="BC375" s="8"/>
      <c r="BD375" s="8"/>
      <c r="BE375" s="8"/>
      <c r="BF375" s="1"/>
      <c r="BG375" s="8"/>
      <c r="BH375" s="8"/>
      <c r="BI375" s="8"/>
      <c r="BJ375" s="8"/>
      <c r="BK375" s="1"/>
      <c r="BL375" s="8"/>
      <c r="BM375" s="8"/>
      <c r="BN375" s="8"/>
      <c r="BO375" s="8"/>
      <c r="BP375" s="8"/>
      <c r="BQ375" s="32"/>
      <c r="BR375" s="8"/>
      <c r="BS375" s="8"/>
      <c r="BT375" s="8"/>
      <c r="BU375" s="8"/>
      <c r="BV375" s="8"/>
      <c r="BW375" s="8"/>
    </row>
    <row r="376" spans="1:75" x14ac:dyDescent="0.2">
      <c r="A376" s="139">
        <f t="shared" si="148"/>
        <v>42597</v>
      </c>
      <c r="B376" s="140">
        <f t="shared" si="137"/>
        <v>1129.4285579999998</v>
      </c>
      <c r="C376" s="140">
        <f t="shared" si="149"/>
        <v>1000</v>
      </c>
      <c r="D376" s="141">
        <f t="shared" si="150"/>
        <v>4691.59</v>
      </c>
      <c r="E376" s="125">
        <f>IF(K376=1,VLOOKUP(A375,[1]Plan1!$DA$106:$DC$226,3),E375)</f>
        <v>4715.99</v>
      </c>
      <c r="F376" s="129">
        <f t="shared" si="151"/>
        <v>42567</v>
      </c>
      <c r="G376" s="142">
        <f t="shared" si="138"/>
        <v>5.200795465929442E-3</v>
      </c>
      <c r="H376" s="129">
        <f t="shared" si="152"/>
        <v>42628</v>
      </c>
      <c r="I376" s="129">
        <f t="shared" si="139"/>
        <v>42597</v>
      </c>
      <c r="J376" s="143">
        <f t="shared" si="153"/>
        <v>21</v>
      </c>
      <c r="K376" s="143">
        <f t="shared" si="140"/>
        <v>21</v>
      </c>
      <c r="L376" s="144">
        <f t="shared" si="141"/>
        <v>1.00520079</v>
      </c>
      <c r="M376" s="145">
        <f t="shared" si="159"/>
        <v>1.0034992899999999</v>
      </c>
      <c r="N376" s="145">
        <f t="shared" si="157"/>
        <v>1.0817317846805989</v>
      </c>
      <c r="O376" s="144">
        <f t="shared" si="158"/>
        <v>1.08735764</v>
      </c>
      <c r="P376" s="140">
        <f t="shared" si="142"/>
        <v>1087.3576399999999</v>
      </c>
      <c r="Q376" s="146">
        <f t="shared" si="143"/>
        <v>2</v>
      </c>
      <c r="R376" s="135">
        <f t="shared" si="144"/>
        <v>0</v>
      </c>
      <c r="S376" s="140">
        <f t="shared" si="145"/>
        <v>0</v>
      </c>
      <c r="T376" s="135">
        <f t="shared" si="154"/>
        <v>8.7499999999999994E-2</v>
      </c>
      <c r="U376" s="146">
        <f t="shared" si="155"/>
        <v>33</v>
      </c>
      <c r="V376" s="146">
        <v>252</v>
      </c>
      <c r="W376" s="145">
        <f t="shared" si="146"/>
        <v>1.038690967</v>
      </c>
      <c r="X376" s="140">
        <f t="shared" si="147"/>
        <v>42.070917999999999</v>
      </c>
      <c r="Y376" s="147" t="s">
        <v>64</v>
      </c>
      <c r="Z376" s="129">
        <f t="shared" si="156"/>
        <v>42597</v>
      </c>
      <c r="AA376" s="32"/>
      <c r="AB376" s="38"/>
      <c r="AC376" s="169">
        <f>[2]Plan1!$A428</f>
        <v>49559</v>
      </c>
      <c r="AD376" s="168" t="str">
        <f>[2]Plan1!$C428</f>
        <v>Independência do Brasil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1"/>
      <c r="AQ376" s="1"/>
      <c r="AR376" s="28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8"/>
      <c r="BH376" s="1"/>
      <c r="BI376" s="1"/>
      <c r="BJ376" s="1"/>
      <c r="BK376" s="1"/>
      <c r="BL376" s="1"/>
      <c r="BM376" s="1"/>
      <c r="BN376" s="1"/>
      <c r="BO376" s="1"/>
      <c r="BP376" s="1"/>
      <c r="BQ376" s="32"/>
      <c r="BR376" s="8"/>
      <c r="BS376" s="8"/>
      <c r="BT376" s="8"/>
      <c r="BU376" s="8"/>
      <c r="BV376" s="8"/>
      <c r="BW376" s="8"/>
    </row>
    <row r="377" spans="1:75" x14ac:dyDescent="0.2">
      <c r="A377" s="137">
        <f t="shared" si="148"/>
        <v>42598</v>
      </c>
      <c r="B377" s="124">
        <f t="shared" si="137"/>
        <v>1087.9367130000001</v>
      </c>
      <c r="C377" s="124">
        <f t="shared" si="149"/>
        <v>1000</v>
      </c>
      <c r="D377" s="138">
        <f t="shared" si="150"/>
        <v>4715.99</v>
      </c>
      <c r="E377" s="126">
        <f>IF(K377=1,VLOOKUP(A376,[1]Plan1!$DA$106:$DC$226,3),E376)</f>
        <v>4736.74</v>
      </c>
      <c r="F377" s="127">
        <f t="shared" si="151"/>
        <v>42598</v>
      </c>
      <c r="G377" s="128">
        <f t="shared" si="138"/>
        <v>4.3999245121384423E-3</v>
      </c>
      <c r="H377" s="127">
        <f t="shared" si="152"/>
        <v>42628</v>
      </c>
      <c r="I377" s="127">
        <f t="shared" si="139"/>
        <v>42628</v>
      </c>
      <c r="J377" s="130">
        <f t="shared" si="153"/>
        <v>22</v>
      </c>
      <c r="K377" s="130">
        <f t="shared" si="140"/>
        <v>1</v>
      </c>
      <c r="L377" s="131">
        <f t="shared" si="141"/>
        <v>1.0001995699999999</v>
      </c>
      <c r="M377" s="132">
        <f t="shared" si="159"/>
        <v>1.00520079</v>
      </c>
      <c r="N377" s="132">
        <f t="shared" si="157"/>
        <v>1.0873576445290478</v>
      </c>
      <c r="O377" s="131">
        <f t="shared" si="158"/>
        <v>1.0875746399999999</v>
      </c>
      <c r="P377" s="124">
        <f t="shared" si="142"/>
        <v>1087.57464</v>
      </c>
      <c r="Q377" s="133">
        <f t="shared" si="143"/>
        <v>0</v>
      </c>
      <c r="R377" s="134">
        <f t="shared" si="144"/>
        <v>0</v>
      </c>
      <c r="S377" s="124">
        <f t="shared" si="145"/>
        <v>0</v>
      </c>
      <c r="T377" s="134">
        <f t="shared" si="154"/>
        <v>8.7499999999999994E-2</v>
      </c>
      <c r="U377" s="133">
        <f t="shared" si="155"/>
        <v>1</v>
      </c>
      <c r="V377" s="133">
        <v>252</v>
      </c>
      <c r="W377" s="132">
        <f t="shared" ref="W377:W440" si="160">ROUND((1+T377)^(U377/V377),9)</f>
        <v>1.000332918</v>
      </c>
      <c r="X377" s="124">
        <f t="shared" si="147"/>
        <v>0.36207299999999998</v>
      </c>
      <c r="Y377" s="136" t="s">
        <v>64</v>
      </c>
      <c r="Z377" s="127">
        <f t="shared" si="156"/>
        <v>42781</v>
      </c>
      <c r="AA377" s="6"/>
      <c r="AB377" s="38"/>
      <c r="AC377" s="169">
        <f>[2]Plan1!$A429</f>
        <v>49594</v>
      </c>
      <c r="AD377" s="168" t="str">
        <f>[2]Plan1!$C429</f>
        <v>Nossa Sr.a Aparecida - Padroeira do Brasil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28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8"/>
      <c r="BH377" s="1"/>
      <c r="BI377" s="1"/>
      <c r="BJ377" s="1"/>
      <c r="BK377" s="1"/>
      <c r="BL377" s="1"/>
      <c r="BM377" s="1"/>
      <c r="BN377" s="1"/>
      <c r="BO377" s="1"/>
      <c r="BP377" s="1"/>
      <c r="BQ377" s="6"/>
      <c r="BR377" s="1"/>
      <c r="BS377" s="1"/>
      <c r="BT377" s="1"/>
      <c r="BU377" s="1"/>
      <c r="BV377" s="1"/>
      <c r="BW377" s="1"/>
    </row>
    <row r="378" spans="1:75" x14ac:dyDescent="0.2">
      <c r="A378" s="137">
        <f t="shared" si="148"/>
        <v>42599</v>
      </c>
      <c r="B378" s="124">
        <f t="shared" si="137"/>
        <v>1088.516112</v>
      </c>
      <c r="C378" s="124">
        <f t="shared" si="149"/>
        <v>1000</v>
      </c>
      <c r="D378" s="138">
        <f t="shared" si="150"/>
        <v>4715.99</v>
      </c>
      <c r="E378" s="126">
        <f>IF(K378=1,VLOOKUP(A377,[1]Plan1!$DA$106:$DC$226,3),E377)</f>
        <v>4736.74</v>
      </c>
      <c r="F378" s="127">
        <f t="shared" si="151"/>
        <v>42598</v>
      </c>
      <c r="G378" s="128">
        <f t="shared" si="138"/>
        <v>4.3999245121384423E-3</v>
      </c>
      <c r="H378" s="127">
        <f t="shared" si="152"/>
        <v>42628</v>
      </c>
      <c r="I378" s="127">
        <f t="shared" si="139"/>
        <v>42628</v>
      </c>
      <c r="J378" s="130">
        <f t="shared" si="153"/>
        <v>22</v>
      </c>
      <c r="K378" s="130">
        <f t="shared" si="140"/>
        <v>2</v>
      </c>
      <c r="L378" s="131">
        <f t="shared" si="141"/>
        <v>1.00039919</v>
      </c>
      <c r="M378" s="132">
        <f t="shared" si="159"/>
        <v>1.00520079</v>
      </c>
      <c r="N378" s="132">
        <f t="shared" si="157"/>
        <v>1.0873576445290478</v>
      </c>
      <c r="O378" s="131">
        <f t="shared" si="158"/>
        <v>1.0877916999999999</v>
      </c>
      <c r="P378" s="124">
        <f t="shared" si="142"/>
        <v>1087.7917</v>
      </c>
      <c r="Q378" s="133">
        <f t="shared" si="143"/>
        <v>0</v>
      </c>
      <c r="R378" s="134">
        <f t="shared" si="144"/>
        <v>0</v>
      </c>
      <c r="S378" s="124">
        <f t="shared" si="145"/>
        <v>0</v>
      </c>
      <c r="T378" s="134">
        <f t="shared" si="154"/>
        <v>8.7499999999999994E-2</v>
      </c>
      <c r="U378" s="133">
        <f t="shared" si="155"/>
        <v>2</v>
      </c>
      <c r="V378" s="133">
        <v>252</v>
      </c>
      <c r="W378" s="132">
        <f t="shared" si="160"/>
        <v>1.000665948</v>
      </c>
      <c r="X378" s="124">
        <f t="shared" si="147"/>
        <v>0.72441199999999994</v>
      </c>
      <c r="Y378" s="136" t="s">
        <v>64</v>
      </c>
      <c r="Z378" s="127">
        <f t="shared" si="156"/>
        <v>42781</v>
      </c>
      <c r="AA378" s="6"/>
      <c r="AB378" s="38"/>
      <c r="AC378" s="169">
        <f>[2]Plan1!$A430</f>
        <v>49615</v>
      </c>
      <c r="AD378" s="168" t="str">
        <f>[2]Plan1!$C430</f>
        <v>Finados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28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8"/>
      <c r="BH378" s="1"/>
      <c r="BI378" s="1"/>
      <c r="BJ378" s="1"/>
      <c r="BK378" s="1"/>
      <c r="BL378" s="1"/>
      <c r="BM378" s="1"/>
      <c r="BN378" s="1"/>
      <c r="BO378" s="1"/>
      <c r="BP378" s="1"/>
      <c r="BQ378" s="6"/>
      <c r="BR378" s="1"/>
      <c r="BS378" s="1"/>
      <c r="BT378" s="1"/>
      <c r="BU378" s="1"/>
      <c r="BV378" s="1"/>
      <c r="BW378" s="1"/>
    </row>
    <row r="379" spans="1:75" x14ac:dyDescent="0.2">
      <c r="A379" s="137">
        <f t="shared" si="148"/>
        <v>42600</v>
      </c>
      <c r="B379" s="124">
        <f t="shared" si="137"/>
        <v>1089.095816</v>
      </c>
      <c r="C379" s="124">
        <f t="shared" si="149"/>
        <v>1000</v>
      </c>
      <c r="D379" s="138">
        <f t="shared" si="150"/>
        <v>4715.99</v>
      </c>
      <c r="E379" s="126">
        <f>IF(K379=1,VLOOKUP(A378,[1]Plan1!$DA$106:$DC$226,3),E378)</f>
        <v>4736.74</v>
      </c>
      <c r="F379" s="127">
        <f t="shared" si="151"/>
        <v>42598</v>
      </c>
      <c r="G379" s="128">
        <f t="shared" si="138"/>
        <v>4.3999245121384423E-3</v>
      </c>
      <c r="H379" s="127">
        <f t="shared" si="152"/>
        <v>42628</v>
      </c>
      <c r="I379" s="127">
        <f t="shared" si="139"/>
        <v>42628</v>
      </c>
      <c r="J379" s="130">
        <f t="shared" si="153"/>
        <v>22</v>
      </c>
      <c r="K379" s="130">
        <f t="shared" si="140"/>
        <v>3</v>
      </c>
      <c r="L379" s="131">
        <f t="shared" si="141"/>
        <v>1.00059885</v>
      </c>
      <c r="M379" s="132">
        <f t="shared" si="159"/>
        <v>1.00520079</v>
      </c>
      <c r="N379" s="132">
        <f t="shared" si="157"/>
        <v>1.0873576445290478</v>
      </c>
      <c r="O379" s="131">
        <f t="shared" si="158"/>
        <v>1.0880088000000001</v>
      </c>
      <c r="P379" s="124">
        <f t="shared" si="142"/>
        <v>1088.0088000000001</v>
      </c>
      <c r="Q379" s="133">
        <f t="shared" si="143"/>
        <v>0</v>
      </c>
      <c r="R379" s="134">
        <f t="shared" si="144"/>
        <v>0</v>
      </c>
      <c r="S379" s="124">
        <f t="shared" si="145"/>
        <v>0</v>
      </c>
      <c r="T379" s="134">
        <f t="shared" si="154"/>
        <v>8.7499999999999994E-2</v>
      </c>
      <c r="U379" s="133">
        <f t="shared" si="155"/>
        <v>3</v>
      </c>
      <c r="V379" s="133">
        <v>252</v>
      </c>
      <c r="W379" s="132">
        <f t="shared" si="160"/>
        <v>1.0009990879999999</v>
      </c>
      <c r="X379" s="124">
        <f t="shared" si="147"/>
        <v>1.087016</v>
      </c>
      <c r="Y379" s="136" t="s">
        <v>64</v>
      </c>
      <c r="Z379" s="127">
        <f t="shared" si="156"/>
        <v>42781</v>
      </c>
      <c r="AA379" s="6"/>
      <c r="AB379" s="38"/>
      <c r="AC379" s="169">
        <f>[2]Plan1!$A431</f>
        <v>49628</v>
      </c>
      <c r="AD379" s="168" t="str">
        <f>[2]Plan1!$C431</f>
        <v>Proclamação da República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28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8"/>
      <c r="BH379" s="1"/>
      <c r="BI379" s="1"/>
      <c r="BJ379" s="1"/>
      <c r="BK379" s="1"/>
      <c r="BL379" s="1"/>
      <c r="BM379" s="1"/>
      <c r="BN379" s="1"/>
      <c r="BO379" s="1"/>
      <c r="BP379" s="1"/>
      <c r="BQ379" s="6"/>
      <c r="BR379" s="1"/>
      <c r="BS379" s="1"/>
      <c r="BT379" s="1"/>
      <c r="BU379" s="1"/>
      <c r="BV379" s="1"/>
      <c r="BW379" s="1"/>
    </row>
    <row r="380" spans="1:75" x14ac:dyDescent="0.2">
      <c r="A380" s="137">
        <f t="shared" si="148"/>
        <v>42601</v>
      </c>
      <c r="B380" s="124">
        <f t="shared" si="137"/>
        <v>1089.675835</v>
      </c>
      <c r="C380" s="124">
        <f t="shared" si="149"/>
        <v>1000</v>
      </c>
      <c r="D380" s="138">
        <f t="shared" si="150"/>
        <v>4715.99</v>
      </c>
      <c r="E380" s="126">
        <f>IF(K380=1,VLOOKUP(A379,[1]Plan1!$DA$106:$DC$226,3),E379)</f>
        <v>4736.74</v>
      </c>
      <c r="F380" s="127">
        <f t="shared" si="151"/>
        <v>42598</v>
      </c>
      <c r="G380" s="128">
        <f t="shared" si="138"/>
        <v>4.3999245121384423E-3</v>
      </c>
      <c r="H380" s="127">
        <f t="shared" si="152"/>
        <v>42628</v>
      </c>
      <c r="I380" s="127">
        <f t="shared" si="139"/>
        <v>42628</v>
      </c>
      <c r="J380" s="130">
        <f t="shared" si="153"/>
        <v>22</v>
      </c>
      <c r="K380" s="130">
        <f t="shared" si="140"/>
        <v>4</v>
      </c>
      <c r="L380" s="131">
        <f t="shared" si="141"/>
        <v>1.0007985500000001</v>
      </c>
      <c r="M380" s="132">
        <f t="shared" si="159"/>
        <v>1.00520079</v>
      </c>
      <c r="N380" s="132">
        <f t="shared" si="157"/>
        <v>1.0873576445290478</v>
      </c>
      <c r="O380" s="131">
        <f t="shared" si="158"/>
        <v>1.08822595</v>
      </c>
      <c r="P380" s="124">
        <f t="shared" si="142"/>
        <v>1088.22595</v>
      </c>
      <c r="Q380" s="133">
        <f t="shared" si="143"/>
        <v>0</v>
      </c>
      <c r="R380" s="134">
        <f t="shared" si="144"/>
        <v>0</v>
      </c>
      <c r="S380" s="124">
        <f t="shared" si="145"/>
        <v>0</v>
      </c>
      <c r="T380" s="134">
        <f t="shared" si="154"/>
        <v>8.7499999999999994E-2</v>
      </c>
      <c r="U380" s="133">
        <f t="shared" si="155"/>
        <v>4</v>
      </c>
      <c r="V380" s="133">
        <v>252</v>
      </c>
      <c r="W380" s="132">
        <f t="shared" si="160"/>
        <v>1.001332339</v>
      </c>
      <c r="X380" s="124">
        <f t="shared" si="147"/>
        <v>1.4498850000000001</v>
      </c>
      <c r="Y380" s="136" t="s">
        <v>64</v>
      </c>
      <c r="Z380" s="127">
        <f t="shared" si="156"/>
        <v>42781</v>
      </c>
      <c r="AA380" s="6"/>
      <c r="AB380" s="38"/>
      <c r="AC380" s="169">
        <f>[2]Plan1!$A432</f>
        <v>49633</v>
      </c>
      <c r="AD380" s="168" t="str">
        <f>[2]Plan1!$C432</f>
        <v>Dia Nacional de Zumbi e da Consciência Negra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28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8"/>
      <c r="BH380" s="1"/>
      <c r="BI380" s="1"/>
      <c r="BJ380" s="1"/>
      <c r="BK380" s="1"/>
      <c r="BL380" s="1"/>
      <c r="BM380" s="1"/>
      <c r="BN380" s="1"/>
      <c r="BO380" s="1"/>
      <c r="BP380" s="1"/>
      <c r="BQ380" s="6"/>
      <c r="BR380" s="1"/>
      <c r="BS380" s="1"/>
      <c r="BT380" s="1"/>
      <c r="BU380" s="1"/>
      <c r="BV380" s="1"/>
      <c r="BW380" s="1"/>
    </row>
    <row r="381" spans="1:75" x14ac:dyDescent="0.2">
      <c r="A381" s="137">
        <f t="shared" si="148"/>
        <v>42602</v>
      </c>
      <c r="B381" s="124">
        <f t="shared" si="137"/>
        <v>1090.2561500000002</v>
      </c>
      <c r="C381" s="124">
        <f t="shared" si="149"/>
        <v>1000</v>
      </c>
      <c r="D381" s="138">
        <f t="shared" si="150"/>
        <v>4715.99</v>
      </c>
      <c r="E381" s="126">
        <f>IF(K381=1,VLOOKUP(A380,[1]Plan1!$DA$106:$DC$226,3),E380)</f>
        <v>4736.74</v>
      </c>
      <c r="F381" s="127">
        <f t="shared" si="151"/>
        <v>42598</v>
      </c>
      <c r="G381" s="128">
        <f t="shared" si="138"/>
        <v>4.3999245121384423E-3</v>
      </c>
      <c r="H381" s="127">
        <f t="shared" si="152"/>
        <v>42628</v>
      </c>
      <c r="I381" s="127">
        <f t="shared" si="139"/>
        <v>42628</v>
      </c>
      <c r="J381" s="130">
        <f t="shared" si="153"/>
        <v>22</v>
      </c>
      <c r="K381" s="130">
        <f t="shared" si="140"/>
        <v>5</v>
      </c>
      <c r="L381" s="131">
        <f t="shared" si="141"/>
        <v>1.0009982799999999</v>
      </c>
      <c r="M381" s="132">
        <f t="shared" si="159"/>
        <v>1.00520079</v>
      </c>
      <c r="N381" s="132">
        <f t="shared" si="157"/>
        <v>1.0873576445290478</v>
      </c>
      <c r="O381" s="131">
        <f t="shared" si="158"/>
        <v>1.0884431299999999</v>
      </c>
      <c r="P381" s="124">
        <f t="shared" si="142"/>
        <v>1088.4431300000001</v>
      </c>
      <c r="Q381" s="133">
        <f t="shared" si="143"/>
        <v>0</v>
      </c>
      <c r="R381" s="134">
        <f t="shared" si="144"/>
        <v>0</v>
      </c>
      <c r="S381" s="124">
        <f t="shared" si="145"/>
        <v>0</v>
      </c>
      <c r="T381" s="134">
        <f t="shared" si="154"/>
        <v>8.7499999999999994E-2</v>
      </c>
      <c r="U381" s="133">
        <f t="shared" si="155"/>
        <v>5</v>
      </c>
      <c r="V381" s="133">
        <v>252</v>
      </c>
      <c r="W381" s="132">
        <f t="shared" si="160"/>
        <v>1.0016657010000001</v>
      </c>
      <c r="X381" s="124">
        <f t="shared" si="147"/>
        <v>1.8130200000000001</v>
      </c>
      <c r="Y381" s="136" t="s">
        <v>64</v>
      </c>
      <c r="Z381" s="127">
        <f t="shared" si="156"/>
        <v>42781</v>
      </c>
      <c r="AA381" s="6"/>
      <c r="AB381" s="38"/>
      <c r="AC381" s="169">
        <f>[2]Plan1!$A433</f>
        <v>49668</v>
      </c>
      <c r="AD381" s="168" t="str">
        <f>[2]Plan1!$C433</f>
        <v>Natal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28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8"/>
      <c r="BH381" s="1"/>
      <c r="BI381" s="1"/>
      <c r="BJ381" s="1"/>
      <c r="BK381" s="1"/>
      <c r="BL381" s="1"/>
      <c r="BM381" s="1"/>
      <c r="BN381" s="1"/>
      <c r="BO381" s="1"/>
      <c r="BP381" s="1"/>
      <c r="BQ381" s="6"/>
      <c r="BR381" s="1"/>
      <c r="BS381" s="1"/>
      <c r="BT381" s="1"/>
      <c r="BU381" s="1"/>
      <c r="BV381" s="1"/>
      <c r="BW381" s="1"/>
    </row>
    <row r="382" spans="1:75" x14ac:dyDescent="0.2">
      <c r="A382" s="137">
        <f t="shared" si="148"/>
        <v>42603</v>
      </c>
      <c r="B382" s="124">
        <f t="shared" si="137"/>
        <v>1090.2561500000002</v>
      </c>
      <c r="C382" s="124">
        <f t="shared" si="149"/>
        <v>1000</v>
      </c>
      <c r="D382" s="138">
        <f t="shared" si="150"/>
        <v>4715.99</v>
      </c>
      <c r="E382" s="126">
        <f>IF(K382=1,VLOOKUP(A381,[1]Plan1!$DA$106:$DC$226,3),E381)</f>
        <v>4736.74</v>
      </c>
      <c r="F382" s="127">
        <f t="shared" si="151"/>
        <v>42598</v>
      </c>
      <c r="G382" s="128">
        <f t="shared" si="138"/>
        <v>4.3999245121384423E-3</v>
      </c>
      <c r="H382" s="127">
        <f t="shared" si="152"/>
        <v>42628</v>
      </c>
      <c r="I382" s="127">
        <f t="shared" si="139"/>
        <v>42628</v>
      </c>
      <c r="J382" s="130">
        <f t="shared" si="153"/>
        <v>22</v>
      </c>
      <c r="K382" s="130">
        <f t="shared" si="140"/>
        <v>5</v>
      </c>
      <c r="L382" s="131">
        <f t="shared" si="141"/>
        <v>1.0009982799999999</v>
      </c>
      <c r="M382" s="132">
        <f t="shared" si="159"/>
        <v>1.00520079</v>
      </c>
      <c r="N382" s="132">
        <f t="shared" si="157"/>
        <v>1.0873576445290478</v>
      </c>
      <c r="O382" s="131">
        <f t="shared" si="158"/>
        <v>1.0884431299999999</v>
      </c>
      <c r="P382" s="124">
        <f t="shared" si="142"/>
        <v>1088.4431300000001</v>
      </c>
      <c r="Q382" s="133">
        <f t="shared" si="143"/>
        <v>0</v>
      </c>
      <c r="R382" s="134">
        <f t="shared" si="144"/>
        <v>0</v>
      </c>
      <c r="S382" s="124">
        <f t="shared" si="145"/>
        <v>0</v>
      </c>
      <c r="T382" s="134">
        <f t="shared" si="154"/>
        <v>8.7499999999999994E-2</v>
      </c>
      <c r="U382" s="133">
        <f t="shared" si="155"/>
        <v>5</v>
      </c>
      <c r="V382" s="133">
        <v>252</v>
      </c>
      <c r="W382" s="132">
        <f t="shared" si="160"/>
        <v>1.0016657010000001</v>
      </c>
      <c r="X382" s="124">
        <f t="shared" si="147"/>
        <v>1.8130200000000001</v>
      </c>
      <c r="Y382" s="136" t="s">
        <v>64</v>
      </c>
      <c r="Z382" s="127">
        <f t="shared" si="156"/>
        <v>42781</v>
      </c>
      <c r="AA382" s="6"/>
      <c r="AB382" s="38"/>
      <c r="AC382" s="169">
        <f>[2]Plan1!$A434</f>
        <v>49675</v>
      </c>
      <c r="AD382" s="168" t="str">
        <f>[2]Plan1!$C434</f>
        <v>Confraternização Universal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28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8"/>
      <c r="BH382" s="1"/>
      <c r="BI382" s="1"/>
      <c r="BJ382" s="1"/>
      <c r="BK382" s="1"/>
      <c r="BL382" s="1"/>
      <c r="BM382" s="1"/>
      <c r="BN382" s="1"/>
      <c r="BO382" s="1"/>
      <c r="BP382" s="1"/>
      <c r="BQ382" s="6"/>
      <c r="BR382" s="1"/>
      <c r="BS382" s="1"/>
      <c r="BT382" s="1"/>
      <c r="BU382" s="1"/>
      <c r="BV382" s="1"/>
      <c r="BW382" s="1"/>
    </row>
    <row r="383" spans="1:75" x14ac:dyDescent="0.2">
      <c r="A383" s="137">
        <f t="shared" si="148"/>
        <v>42604</v>
      </c>
      <c r="B383" s="124">
        <f t="shared" si="137"/>
        <v>1090.2561500000002</v>
      </c>
      <c r="C383" s="124">
        <f t="shared" si="149"/>
        <v>1000</v>
      </c>
      <c r="D383" s="138">
        <f t="shared" si="150"/>
        <v>4715.99</v>
      </c>
      <c r="E383" s="126">
        <f>IF(K383=1,VLOOKUP(A382,[1]Plan1!$DA$106:$DC$226,3),E382)</f>
        <v>4736.74</v>
      </c>
      <c r="F383" s="127">
        <f t="shared" si="151"/>
        <v>42598</v>
      </c>
      <c r="G383" s="128">
        <f t="shared" si="138"/>
        <v>4.3999245121384423E-3</v>
      </c>
      <c r="H383" s="127">
        <f t="shared" si="152"/>
        <v>42628</v>
      </c>
      <c r="I383" s="127">
        <f t="shared" si="139"/>
        <v>42628</v>
      </c>
      <c r="J383" s="130">
        <f t="shared" si="153"/>
        <v>22</v>
      </c>
      <c r="K383" s="130">
        <f t="shared" si="140"/>
        <v>5</v>
      </c>
      <c r="L383" s="131">
        <f t="shared" si="141"/>
        <v>1.0009982799999999</v>
      </c>
      <c r="M383" s="132">
        <f t="shared" si="159"/>
        <v>1.00520079</v>
      </c>
      <c r="N383" s="132">
        <f t="shared" si="157"/>
        <v>1.0873576445290478</v>
      </c>
      <c r="O383" s="131">
        <f t="shared" si="158"/>
        <v>1.0884431299999999</v>
      </c>
      <c r="P383" s="124">
        <f t="shared" si="142"/>
        <v>1088.4431300000001</v>
      </c>
      <c r="Q383" s="133">
        <f t="shared" si="143"/>
        <v>0</v>
      </c>
      <c r="R383" s="134">
        <f t="shared" si="144"/>
        <v>0</v>
      </c>
      <c r="S383" s="124">
        <f t="shared" si="145"/>
        <v>0</v>
      </c>
      <c r="T383" s="134">
        <f t="shared" si="154"/>
        <v>8.7499999999999994E-2</v>
      </c>
      <c r="U383" s="133">
        <f t="shared" si="155"/>
        <v>5</v>
      </c>
      <c r="V383" s="133">
        <v>252</v>
      </c>
      <c r="W383" s="132">
        <f t="shared" si="160"/>
        <v>1.0016657010000001</v>
      </c>
      <c r="X383" s="124">
        <f t="shared" si="147"/>
        <v>1.8130200000000001</v>
      </c>
      <c r="Y383" s="136" t="s">
        <v>64</v>
      </c>
      <c r="Z383" s="127">
        <f t="shared" si="156"/>
        <v>42781</v>
      </c>
      <c r="AA383" s="6"/>
      <c r="AB383" s="38"/>
      <c r="AC383" s="169">
        <f>[2]Plan1!$A435</f>
        <v>49730</v>
      </c>
      <c r="AD383" s="168" t="str">
        <f>[2]Plan1!$C435</f>
        <v>Carnaval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28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8"/>
      <c r="BH383" s="1"/>
      <c r="BI383" s="1"/>
      <c r="BJ383" s="1"/>
      <c r="BK383" s="1"/>
      <c r="BL383" s="1"/>
      <c r="BM383" s="1"/>
      <c r="BN383" s="1"/>
      <c r="BO383" s="1"/>
      <c r="BP383" s="1"/>
      <c r="BQ383" s="6"/>
      <c r="BR383" s="1"/>
      <c r="BS383" s="1"/>
      <c r="BT383" s="1"/>
      <c r="BU383" s="1"/>
      <c r="BV383" s="1"/>
      <c r="BW383" s="1"/>
    </row>
    <row r="384" spans="1:75" x14ac:dyDescent="0.2">
      <c r="A384" s="137">
        <f t="shared" si="148"/>
        <v>42605</v>
      </c>
      <c r="B384" s="124">
        <f t="shared" si="137"/>
        <v>1090.836781</v>
      </c>
      <c r="C384" s="124">
        <f t="shared" si="149"/>
        <v>1000</v>
      </c>
      <c r="D384" s="138">
        <f t="shared" si="150"/>
        <v>4715.99</v>
      </c>
      <c r="E384" s="126">
        <f>IF(K384=1,VLOOKUP(A383,[1]Plan1!$DA$106:$DC$226,3),E383)</f>
        <v>4736.74</v>
      </c>
      <c r="F384" s="127">
        <f t="shared" si="151"/>
        <v>42598</v>
      </c>
      <c r="G384" s="128">
        <f t="shared" si="138"/>
        <v>4.3999245121384423E-3</v>
      </c>
      <c r="H384" s="127">
        <f t="shared" si="152"/>
        <v>42628</v>
      </c>
      <c r="I384" s="127">
        <f t="shared" si="139"/>
        <v>42628</v>
      </c>
      <c r="J384" s="130">
        <f t="shared" si="153"/>
        <v>22</v>
      </c>
      <c r="K384" s="130">
        <f t="shared" si="140"/>
        <v>6</v>
      </c>
      <c r="L384" s="131">
        <f t="shared" si="141"/>
        <v>1.0011980599999999</v>
      </c>
      <c r="M384" s="132">
        <f t="shared" si="159"/>
        <v>1.00520079</v>
      </c>
      <c r="N384" s="132">
        <f t="shared" si="157"/>
        <v>1.0873576445290478</v>
      </c>
      <c r="O384" s="131">
        <f t="shared" si="158"/>
        <v>1.08866036</v>
      </c>
      <c r="P384" s="124">
        <f t="shared" si="142"/>
        <v>1088.6603600000001</v>
      </c>
      <c r="Q384" s="133">
        <f t="shared" si="143"/>
        <v>0</v>
      </c>
      <c r="R384" s="134">
        <f t="shared" si="144"/>
        <v>0</v>
      </c>
      <c r="S384" s="124">
        <f t="shared" si="145"/>
        <v>0</v>
      </c>
      <c r="T384" s="134">
        <f t="shared" si="154"/>
        <v>8.7499999999999994E-2</v>
      </c>
      <c r="U384" s="133">
        <f t="shared" si="155"/>
        <v>6</v>
      </c>
      <c r="V384" s="133">
        <v>252</v>
      </c>
      <c r="W384" s="132">
        <f t="shared" si="160"/>
        <v>1.001999174</v>
      </c>
      <c r="X384" s="124">
        <f t="shared" si="147"/>
        <v>2.1764209999999999</v>
      </c>
      <c r="Y384" s="136" t="s">
        <v>64</v>
      </c>
      <c r="Z384" s="127">
        <f t="shared" si="156"/>
        <v>42781</v>
      </c>
      <c r="AA384" s="6"/>
      <c r="AB384" s="38"/>
      <c r="AC384" s="169">
        <f>[2]Plan1!$A436</f>
        <v>49731</v>
      </c>
      <c r="AD384" s="168" t="str">
        <f>[2]Plan1!$C436</f>
        <v>Carnaval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28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8"/>
      <c r="BH384" s="1"/>
      <c r="BI384" s="1"/>
      <c r="BJ384" s="1"/>
      <c r="BK384" s="1"/>
      <c r="BL384" s="1"/>
      <c r="BM384" s="1"/>
      <c r="BN384" s="1"/>
      <c r="BO384" s="1"/>
      <c r="BP384" s="1"/>
      <c r="BQ384" s="6"/>
      <c r="BR384" s="1"/>
      <c r="BS384" s="1"/>
      <c r="BT384" s="1"/>
      <c r="BU384" s="1"/>
      <c r="BV384" s="1"/>
      <c r="BW384" s="1"/>
    </row>
    <row r="385" spans="1:75" x14ac:dyDescent="0.2">
      <c r="A385" s="137">
        <f t="shared" si="148"/>
        <v>42606</v>
      </c>
      <c r="B385" s="124">
        <f t="shared" si="137"/>
        <v>1091.4177279999999</v>
      </c>
      <c r="C385" s="124">
        <f t="shared" si="149"/>
        <v>1000</v>
      </c>
      <c r="D385" s="138">
        <f t="shared" si="150"/>
        <v>4715.99</v>
      </c>
      <c r="E385" s="126">
        <f>IF(K385=1,VLOOKUP(A384,[1]Plan1!$DA$106:$DC$226,3),E384)</f>
        <v>4736.74</v>
      </c>
      <c r="F385" s="127">
        <f t="shared" si="151"/>
        <v>42598</v>
      </c>
      <c r="G385" s="128">
        <f t="shared" si="138"/>
        <v>4.3999245121384423E-3</v>
      </c>
      <c r="H385" s="127">
        <f t="shared" si="152"/>
        <v>42628</v>
      </c>
      <c r="I385" s="127">
        <f t="shared" si="139"/>
        <v>42628</v>
      </c>
      <c r="J385" s="130">
        <f t="shared" si="153"/>
        <v>22</v>
      </c>
      <c r="K385" s="130">
        <f t="shared" si="140"/>
        <v>7</v>
      </c>
      <c r="L385" s="131">
        <f t="shared" si="141"/>
        <v>1.0013978800000001</v>
      </c>
      <c r="M385" s="132">
        <f t="shared" si="159"/>
        <v>1.00520079</v>
      </c>
      <c r="N385" s="132">
        <f t="shared" si="157"/>
        <v>1.0873576445290478</v>
      </c>
      <c r="O385" s="131">
        <f t="shared" si="158"/>
        <v>1.08887764</v>
      </c>
      <c r="P385" s="124">
        <f t="shared" si="142"/>
        <v>1088.8776399999999</v>
      </c>
      <c r="Q385" s="133">
        <f t="shared" si="143"/>
        <v>0</v>
      </c>
      <c r="R385" s="134">
        <f t="shared" si="144"/>
        <v>0</v>
      </c>
      <c r="S385" s="124">
        <f t="shared" si="145"/>
        <v>0</v>
      </c>
      <c r="T385" s="134">
        <f t="shared" si="154"/>
        <v>8.7499999999999994E-2</v>
      </c>
      <c r="U385" s="133">
        <f t="shared" si="155"/>
        <v>7</v>
      </c>
      <c r="V385" s="133">
        <v>252</v>
      </c>
      <c r="W385" s="132">
        <f t="shared" si="160"/>
        <v>1.0023327580000001</v>
      </c>
      <c r="X385" s="124">
        <f t="shared" si="147"/>
        <v>2.5400879999999999</v>
      </c>
      <c r="Y385" s="136" t="s">
        <v>64</v>
      </c>
      <c r="Z385" s="127">
        <f t="shared" si="156"/>
        <v>42781</v>
      </c>
      <c r="AA385" s="6"/>
      <c r="AB385" s="38"/>
      <c r="AC385" s="169">
        <f>[2]Plan1!$A437</f>
        <v>49776</v>
      </c>
      <c r="AD385" s="168" t="str">
        <f>[2]Plan1!$C437</f>
        <v>Paixão de Cristo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28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8"/>
      <c r="BH385" s="1"/>
      <c r="BI385" s="1"/>
      <c r="BJ385" s="1"/>
      <c r="BK385" s="1"/>
      <c r="BL385" s="1"/>
      <c r="BM385" s="1"/>
      <c r="BN385" s="1"/>
      <c r="BO385" s="1"/>
      <c r="BP385" s="1"/>
      <c r="BQ385" s="6"/>
      <c r="BR385" s="1"/>
      <c r="BS385" s="1"/>
      <c r="BT385" s="1"/>
      <c r="BU385" s="1"/>
      <c r="BV385" s="1"/>
      <c r="BW385" s="1"/>
    </row>
    <row r="386" spans="1:75" x14ac:dyDescent="0.2">
      <c r="A386" s="137">
        <f t="shared" si="148"/>
        <v>42607</v>
      </c>
      <c r="B386" s="124">
        <f t="shared" si="137"/>
        <v>1091.9989599999999</v>
      </c>
      <c r="C386" s="124">
        <f t="shared" si="149"/>
        <v>1000</v>
      </c>
      <c r="D386" s="138">
        <f t="shared" si="150"/>
        <v>4715.99</v>
      </c>
      <c r="E386" s="126">
        <f>IF(K386=1,VLOOKUP(A385,[1]Plan1!$DA$106:$DC$226,3),E385)</f>
        <v>4736.74</v>
      </c>
      <c r="F386" s="127">
        <f t="shared" si="151"/>
        <v>42598</v>
      </c>
      <c r="G386" s="128">
        <f t="shared" si="138"/>
        <v>4.3999245121384423E-3</v>
      </c>
      <c r="H386" s="127">
        <f t="shared" si="152"/>
        <v>42628</v>
      </c>
      <c r="I386" s="127">
        <f t="shared" si="139"/>
        <v>42628</v>
      </c>
      <c r="J386" s="130">
        <f t="shared" si="153"/>
        <v>22</v>
      </c>
      <c r="K386" s="130">
        <f t="shared" si="140"/>
        <v>8</v>
      </c>
      <c r="L386" s="131">
        <f t="shared" si="141"/>
        <v>1.0015977300000001</v>
      </c>
      <c r="M386" s="132">
        <f t="shared" si="159"/>
        <v>1.00520079</v>
      </c>
      <c r="N386" s="132">
        <f t="shared" si="157"/>
        <v>1.0873576445290478</v>
      </c>
      <c r="O386" s="131">
        <f t="shared" si="158"/>
        <v>1.0890949400000001</v>
      </c>
      <c r="P386" s="124">
        <f t="shared" si="142"/>
        <v>1089.09494</v>
      </c>
      <c r="Q386" s="133">
        <f t="shared" si="143"/>
        <v>0</v>
      </c>
      <c r="R386" s="134">
        <f t="shared" si="144"/>
        <v>0</v>
      </c>
      <c r="S386" s="124">
        <f t="shared" si="145"/>
        <v>0</v>
      </c>
      <c r="T386" s="134">
        <f t="shared" si="154"/>
        <v>8.7499999999999994E-2</v>
      </c>
      <c r="U386" s="133">
        <f t="shared" si="155"/>
        <v>8</v>
      </c>
      <c r="V386" s="133">
        <v>252</v>
      </c>
      <c r="W386" s="132">
        <f t="shared" si="160"/>
        <v>1.002666453</v>
      </c>
      <c r="X386" s="124">
        <f t="shared" si="147"/>
        <v>2.90402</v>
      </c>
      <c r="Y386" s="136" t="s">
        <v>64</v>
      </c>
      <c r="Z386" s="127">
        <f t="shared" si="156"/>
        <v>42781</v>
      </c>
      <c r="AA386" s="6"/>
      <c r="AB386" s="38"/>
      <c r="AC386" s="169">
        <f>[2]Plan1!$A438</f>
        <v>49786</v>
      </c>
      <c r="AD386" s="168" t="str">
        <f>[2]Plan1!$C438</f>
        <v>Tiradentes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28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8"/>
      <c r="BH386" s="1"/>
      <c r="BI386" s="1"/>
      <c r="BJ386" s="1"/>
      <c r="BK386" s="1"/>
      <c r="BL386" s="1"/>
      <c r="BM386" s="1"/>
      <c r="BN386" s="1"/>
      <c r="BO386" s="1"/>
      <c r="BP386" s="1"/>
      <c r="BQ386" s="6"/>
      <c r="BR386" s="1"/>
      <c r="BS386" s="1"/>
      <c r="BT386" s="1"/>
      <c r="BU386" s="1"/>
      <c r="BV386" s="1"/>
      <c r="BW386" s="1"/>
    </row>
    <row r="387" spans="1:75" x14ac:dyDescent="0.2">
      <c r="A387" s="137">
        <f t="shared" si="148"/>
        <v>42608</v>
      </c>
      <c r="B387" s="124">
        <f t="shared" si="137"/>
        <v>1092.5805290000001</v>
      </c>
      <c r="C387" s="124">
        <f t="shared" si="149"/>
        <v>1000</v>
      </c>
      <c r="D387" s="138">
        <f t="shared" si="150"/>
        <v>4715.99</v>
      </c>
      <c r="E387" s="126">
        <f>IF(K387=1,VLOOKUP(A386,[1]Plan1!$DA$106:$DC$226,3),E386)</f>
        <v>4736.74</v>
      </c>
      <c r="F387" s="127">
        <f t="shared" si="151"/>
        <v>42598</v>
      </c>
      <c r="G387" s="128">
        <f t="shared" si="138"/>
        <v>4.3999245121384423E-3</v>
      </c>
      <c r="H387" s="127">
        <f t="shared" si="152"/>
        <v>42628</v>
      </c>
      <c r="I387" s="127">
        <f t="shared" si="139"/>
        <v>42628</v>
      </c>
      <c r="J387" s="130">
        <f t="shared" si="153"/>
        <v>22</v>
      </c>
      <c r="K387" s="130">
        <f t="shared" si="140"/>
        <v>9</v>
      </c>
      <c r="L387" s="131">
        <f t="shared" si="141"/>
        <v>1.00179763</v>
      </c>
      <c r="M387" s="132">
        <f t="shared" si="159"/>
        <v>1.00520079</v>
      </c>
      <c r="N387" s="132">
        <f t="shared" si="157"/>
        <v>1.0873576445290478</v>
      </c>
      <c r="O387" s="131">
        <f t="shared" si="158"/>
        <v>1.08931231</v>
      </c>
      <c r="P387" s="124">
        <f t="shared" si="142"/>
        <v>1089.31231</v>
      </c>
      <c r="Q387" s="133">
        <f t="shared" si="143"/>
        <v>0</v>
      </c>
      <c r="R387" s="134">
        <f t="shared" si="144"/>
        <v>0</v>
      </c>
      <c r="S387" s="124">
        <f t="shared" si="145"/>
        <v>0</v>
      </c>
      <c r="T387" s="134">
        <f t="shared" si="154"/>
        <v>8.7499999999999994E-2</v>
      </c>
      <c r="U387" s="133">
        <f t="shared" si="155"/>
        <v>9</v>
      </c>
      <c r="V387" s="133">
        <v>252</v>
      </c>
      <c r="W387" s="132">
        <f t="shared" si="160"/>
        <v>1.003000259</v>
      </c>
      <c r="X387" s="124">
        <f t="shared" si="147"/>
        <v>3.2682190000000002</v>
      </c>
      <c r="Y387" s="136" t="s">
        <v>64</v>
      </c>
      <c r="Z387" s="127">
        <f t="shared" si="156"/>
        <v>42781</v>
      </c>
      <c r="AA387" s="6"/>
      <c r="AB387" s="38"/>
      <c r="AC387" s="169">
        <f>[2]Plan1!$A439</f>
        <v>49796</v>
      </c>
      <c r="AD387" s="168" t="str">
        <f>[2]Plan1!$C439</f>
        <v>Dia do Trabalho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28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8"/>
      <c r="BH387" s="1"/>
      <c r="BI387" s="1"/>
      <c r="BJ387" s="1"/>
      <c r="BK387" s="1"/>
      <c r="BL387" s="1"/>
      <c r="BM387" s="1"/>
      <c r="BN387" s="1"/>
      <c r="BO387" s="1"/>
      <c r="BP387" s="1"/>
      <c r="BQ387" s="6"/>
      <c r="BR387" s="1"/>
      <c r="BS387" s="1"/>
      <c r="BT387" s="1"/>
      <c r="BU387" s="1"/>
      <c r="BV387" s="1"/>
      <c r="BW387" s="1"/>
    </row>
    <row r="388" spans="1:75" x14ac:dyDescent="0.2">
      <c r="A388" s="137">
        <f t="shared" si="148"/>
        <v>42609</v>
      </c>
      <c r="B388" s="124">
        <f t="shared" si="137"/>
        <v>1093.1623930000001</v>
      </c>
      <c r="C388" s="124">
        <f t="shared" si="149"/>
        <v>1000</v>
      </c>
      <c r="D388" s="138">
        <f t="shared" si="150"/>
        <v>4715.99</v>
      </c>
      <c r="E388" s="126">
        <f>IF(K388=1,VLOOKUP(A387,[1]Plan1!$DA$106:$DC$226,3),E387)</f>
        <v>4736.74</v>
      </c>
      <c r="F388" s="127">
        <f t="shared" si="151"/>
        <v>42598</v>
      </c>
      <c r="G388" s="128">
        <f t="shared" si="138"/>
        <v>4.3999245121384423E-3</v>
      </c>
      <c r="H388" s="127">
        <f t="shared" si="152"/>
        <v>42628</v>
      </c>
      <c r="I388" s="127">
        <f t="shared" si="139"/>
        <v>42628</v>
      </c>
      <c r="J388" s="130">
        <f t="shared" si="153"/>
        <v>22</v>
      </c>
      <c r="K388" s="130">
        <f t="shared" si="140"/>
        <v>10</v>
      </c>
      <c r="L388" s="131">
        <f t="shared" si="141"/>
        <v>1.0019975699999999</v>
      </c>
      <c r="M388" s="132">
        <f t="shared" si="159"/>
        <v>1.00520079</v>
      </c>
      <c r="N388" s="132">
        <f t="shared" si="157"/>
        <v>1.0873576445290478</v>
      </c>
      <c r="O388" s="131">
        <f t="shared" si="158"/>
        <v>1.0895297100000001</v>
      </c>
      <c r="P388" s="124">
        <f t="shared" si="142"/>
        <v>1089.52971</v>
      </c>
      <c r="Q388" s="133">
        <f t="shared" si="143"/>
        <v>0</v>
      </c>
      <c r="R388" s="134">
        <f t="shared" si="144"/>
        <v>0</v>
      </c>
      <c r="S388" s="124">
        <f t="shared" si="145"/>
        <v>0</v>
      </c>
      <c r="T388" s="134">
        <f t="shared" si="154"/>
        <v>8.7499999999999994E-2</v>
      </c>
      <c r="U388" s="133">
        <f t="shared" si="155"/>
        <v>10</v>
      </c>
      <c r="V388" s="133">
        <v>252</v>
      </c>
      <c r="W388" s="132">
        <f t="shared" si="160"/>
        <v>1.0033341760000001</v>
      </c>
      <c r="X388" s="124">
        <f t="shared" si="147"/>
        <v>3.6326830000000001</v>
      </c>
      <c r="Y388" s="136" t="s">
        <v>64</v>
      </c>
      <c r="Z388" s="127">
        <f t="shared" si="156"/>
        <v>42781</v>
      </c>
      <c r="AA388" s="6"/>
      <c r="AB388" s="38"/>
      <c r="AC388" s="169">
        <f>[2]Plan1!$A440</f>
        <v>49838</v>
      </c>
      <c r="AD388" s="168" t="str">
        <f>[2]Plan1!$C440</f>
        <v>Corpus Christi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28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8"/>
      <c r="BH388" s="1"/>
      <c r="BI388" s="1"/>
      <c r="BJ388" s="1"/>
      <c r="BK388" s="1"/>
      <c r="BL388" s="1"/>
      <c r="BM388" s="1"/>
      <c r="BN388" s="1"/>
      <c r="BO388" s="1"/>
      <c r="BP388" s="1"/>
      <c r="BQ388" s="6"/>
      <c r="BR388" s="1"/>
      <c r="BS388" s="1"/>
      <c r="BT388" s="1"/>
      <c r="BU388" s="1"/>
      <c r="BV388" s="1"/>
      <c r="BW388" s="1"/>
    </row>
    <row r="389" spans="1:75" x14ac:dyDescent="0.2">
      <c r="A389" s="137">
        <f t="shared" si="148"/>
        <v>42610</v>
      </c>
      <c r="B389" s="124">
        <f t="shared" si="137"/>
        <v>1093.1623930000001</v>
      </c>
      <c r="C389" s="124">
        <f t="shared" si="149"/>
        <v>1000</v>
      </c>
      <c r="D389" s="138">
        <f t="shared" si="150"/>
        <v>4715.99</v>
      </c>
      <c r="E389" s="126">
        <f>IF(K389=1,VLOOKUP(A388,[1]Plan1!$DA$106:$DC$226,3),E388)</f>
        <v>4736.74</v>
      </c>
      <c r="F389" s="127">
        <f t="shared" si="151"/>
        <v>42598</v>
      </c>
      <c r="G389" s="128">
        <f t="shared" si="138"/>
        <v>4.3999245121384423E-3</v>
      </c>
      <c r="H389" s="127">
        <f t="shared" si="152"/>
        <v>42628</v>
      </c>
      <c r="I389" s="127">
        <f t="shared" si="139"/>
        <v>42628</v>
      </c>
      <c r="J389" s="130">
        <f t="shared" si="153"/>
        <v>22</v>
      </c>
      <c r="K389" s="130">
        <f t="shared" si="140"/>
        <v>10</v>
      </c>
      <c r="L389" s="131">
        <f t="shared" si="141"/>
        <v>1.0019975699999999</v>
      </c>
      <c r="M389" s="132">
        <f t="shared" si="159"/>
        <v>1.00520079</v>
      </c>
      <c r="N389" s="132">
        <f t="shared" si="157"/>
        <v>1.0873576445290478</v>
      </c>
      <c r="O389" s="131">
        <f t="shared" si="158"/>
        <v>1.0895297100000001</v>
      </c>
      <c r="P389" s="124">
        <f t="shared" si="142"/>
        <v>1089.52971</v>
      </c>
      <c r="Q389" s="133">
        <f t="shared" si="143"/>
        <v>0</v>
      </c>
      <c r="R389" s="134">
        <f t="shared" si="144"/>
        <v>0</v>
      </c>
      <c r="S389" s="124">
        <f t="shared" si="145"/>
        <v>0</v>
      </c>
      <c r="T389" s="134">
        <f t="shared" si="154"/>
        <v>8.7499999999999994E-2</v>
      </c>
      <c r="U389" s="133">
        <f t="shared" si="155"/>
        <v>10</v>
      </c>
      <c r="V389" s="133">
        <v>252</v>
      </c>
      <c r="W389" s="132">
        <f t="shared" si="160"/>
        <v>1.0033341760000001</v>
      </c>
      <c r="X389" s="124">
        <f t="shared" si="147"/>
        <v>3.6326830000000001</v>
      </c>
      <c r="Y389" s="136" t="s">
        <v>64</v>
      </c>
      <c r="Z389" s="127">
        <f t="shared" si="156"/>
        <v>42781</v>
      </c>
      <c r="AA389" s="6"/>
      <c r="AB389" s="38"/>
      <c r="AC389" s="169">
        <f>[2]Plan1!$A441</f>
        <v>49925</v>
      </c>
      <c r="AD389" s="168" t="str">
        <f>[2]Plan1!$C441</f>
        <v>Independência do Brasil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28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8"/>
      <c r="BH389" s="1"/>
      <c r="BI389" s="1"/>
      <c r="BJ389" s="1"/>
      <c r="BK389" s="1"/>
      <c r="BL389" s="1"/>
      <c r="BM389" s="1"/>
      <c r="BN389" s="1"/>
      <c r="BO389" s="1"/>
      <c r="BP389" s="1"/>
      <c r="BQ389" s="6"/>
      <c r="BR389" s="1"/>
      <c r="BS389" s="1"/>
      <c r="BT389" s="1"/>
      <c r="BU389" s="1"/>
      <c r="BV389" s="1"/>
      <c r="BW389" s="1"/>
    </row>
    <row r="390" spans="1:75" x14ac:dyDescent="0.2">
      <c r="A390" s="137">
        <f t="shared" si="148"/>
        <v>42611</v>
      </c>
      <c r="B390" s="124">
        <f t="shared" si="137"/>
        <v>1093.1623930000001</v>
      </c>
      <c r="C390" s="124">
        <f t="shared" si="149"/>
        <v>1000</v>
      </c>
      <c r="D390" s="138">
        <f t="shared" si="150"/>
        <v>4715.99</v>
      </c>
      <c r="E390" s="126">
        <f>IF(K390=1,VLOOKUP(A389,[1]Plan1!$DA$106:$DC$226,3),E389)</f>
        <v>4736.74</v>
      </c>
      <c r="F390" s="127">
        <f t="shared" si="151"/>
        <v>42598</v>
      </c>
      <c r="G390" s="128">
        <f t="shared" si="138"/>
        <v>4.3999245121384423E-3</v>
      </c>
      <c r="H390" s="127">
        <f t="shared" si="152"/>
        <v>42628</v>
      </c>
      <c r="I390" s="127">
        <f t="shared" si="139"/>
        <v>42628</v>
      </c>
      <c r="J390" s="130">
        <f t="shared" si="153"/>
        <v>22</v>
      </c>
      <c r="K390" s="130">
        <f t="shared" si="140"/>
        <v>10</v>
      </c>
      <c r="L390" s="131">
        <f t="shared" si="141"/>
        <v>1.0019975699999999</v>
      </c>
      <c r="M390" s="132">
        <f t="shared" si="159"/>
        <v>1.00520079</v>
      </c>
      <c r="N390" s="132">
        <f t="shared" si="157"/>
        <v>1.0873576445290478</v>
      </c>
      <c r="O390" s="131">
        <f t="shared" si="158"/>
        <v>1.0895297100000001</v>
      </c>
      <c r="P390" s="124">
        <f t="shared" si="142"/>
        <v>1089.52971</v>
      </c>
      <c r="Q390" s="133">
        <f t="shared" si="143"/>
        <v>0</v>
      </c>
      <c r="R390" s="134">
        <f t="shared" si="144"/>
        <v>0</v>
      </c>
      <c r="S390" s="124">
        <f t="shared" si="145"/>
        <v>0</v>
      </c>
      <c r="T390" s="134">
        <f t="shared" si="154"/>
        <v>8.7499999999999994E-2</v>
      </c>
      <c r="U390" s="133">
        <f t="shared" si="155"/>
        <v>10</v>
      </c>
      <c r="V390" s="133">
        <v>252</v>
      </c>
      <c r="W390" s="132">
        <f t="shared" si="160"/>
        <v>1.0033341760000001</v>
      </c>
      <c r="X390" s="124">
        <f t="shared" si="147"/>
        <v>3.6326830000000001</v>
      </c>
      <c r="Y390" s="136" t="s">
        <v>64</v>
      </c>
      <c r="Z390" s="127">
        <f t="shared" si="156"/>
        <v>42781</v>
      </c>
      <c r="AA390" s="6"/>
      <c r="AB390" s="38"/>
      <c r="AC390" s="169">
        <f>[2]Plan1!$A442</f>
        <v>49960</v>
      </c>
      <c r="AD390" s="168" t="str">
        <f>[2]Plan1!$C442</f>
        <v>Nossa Sr.a Aparecida - Padroeira do Brasil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28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8"/>
      <c r="BH390" s="1"/>
      <c r="BI390" s="1"/>
      <c r="BJ390" s="1"/>
      <c r="BK390" s="1"/>
      <c r="BL390" s="1"/>
      <c r="BM390" s="1"/>
      <c r="BN390" s="1"/>
      <c r="BO390" s="1"/>
      <c r="BP390" s="1"/>
      <c r="BQ390" s="6"/>
      <c r="BR390" s="1"/>
      <c r="BS390" s="1"/>
      <c r="BT390" s="1"/>
      <c r="BU390" s="1"/>
      <c r="BV390" s="1"/>
      <c r="BW390" s="1"/>
    </row>
    <row r="391" spans="1:75" x14ac:dyDescent="0.2">
      <c r="A391" s="137">
        <f t="shared" si="148"/>
        <v>42612</v>
      </c>
      <c r="B391" s="124">
        <f t="shared" si="137"/>
        <v>1093.744565</v>
      </c>
      <c r="C391" s="124">
        <f t="shared" si="149"/>
        <v>1000</v>
      </c>
      <c r="D391" s="138">
        <f t="shared" si="150"/>
        <v>4715.99</v>
      </c>
      <c r="E391" s="126">
        <f>IF(K391=1,VLOOKUP(A390,[1]Plan1!$DA$106:$DC$226,3),E390)</f>
        <v>4736.74</v>
      </c>
      <c r="F391" s="127">
        <f t="shared" si="151"/>
        <v>42598</v>
      </c>
      <c r="G391" s="128">
        <f t="shared" si="138"/>
        <v>4.3999245121384423E-3</v>
      </c>
      <c r="H391" s="127">
        <f t="shared" si="152"/>
        <v>42628</v>
      </c>
      <c r="I391" s="127">
        <f t="shared" si="139"/>
        <v>42628</v>
      </c>
      <c r="J391" s="130">
        <f t="shared" si="153"/>
        <v>22</v>
      </c>
      <c r="K391" s="130">
        <f t="shared" si="140"/>
        <v>11</v>
      </c>
      <c r="L391" s="131">
        <f t="shared" si="141"/>
        <v>1.0021975400000001</v>
      </c>
      <c r="M391" s="132">
        <f t="shared" si="159"/>
        <v>1.00520079</v>
      </c>
      <c r="N391" s="132">
        <f t="shared" si="157"/>
        <v>1.0873576445290478</v>
      </c>
      <c r="O391" s="131">
        <f t="shared" si="158"/>
        <v>1.08974715</v>
      </c>
      <c r="P391" s="124">
        <f t="shared" si="142"/>
        <v>1089.7471499999999</v>
      </c>
      <c r="Q391" s="133">
        <f t="shared" si="143"/>
        <v>0</v>
      </c>
      <c r="R391" s="134">
        <f t="shared" si="144"/>
        <v>0</v>
      </c>
      <c r="S391" s="124">
        <f t="shared" si="145"/>
        <v>0</v>
      </c>
      <c r="T391" s="134">
        <f t="shared" si="154"/>
        <v>8.7499999999999994E-2</v>
      </c>
      <c r="U391" s="133">
        <f t="shared" si="155"/>
        <v>11</v>
      </c>
      <c r="V391" s="133">
        <v>252</v>
      </c>
      <c r="W391" s="132">
        <f t="shared" si="160"/>
        <v>1.0036682050000001</v>
      </c>
      <c r="X391" s="124">
        <f t="shared" si="147"/>
        <v>3.9974150000000002</v>
      </c>
      <c r="Y391" s="136" t="s">
        <v>64</v>
      </c>
      <c r="Z391" s="127">
        <f t="shared" si="156"/>
        <v>42781</v>
      </c>
      <c r="AA391" s="6"/>
      <c r="AB391" s="38"/>
      <c r="AC391" s="169">
        <f>[2]Plan1!$A443</f>
        <v>49981</v>
      </c>
      <c r="AD391" s="168" t="str">
        <f>[2]Plan1!$C443</f>
        <v>Finados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28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8"/>
      <c r="BH391" s="1"/>
      <c r="BI391" s="1"/>
      <c r="BJ391" s="1"/>
      <c r="BK391" s="1"/>
      <c r="BL391" s="1"/>
      <c r="BM391" s="1"/>
      <c r="BN391" s="1"/>
      <c r="BO391" s="1"/>
      <c r="BP391" s="1"/>
      <c r="BQ391" s="6"/>
      <c r="BR391" s="1"/>
      <c r="BS391" s="1"/>
      <c r="BT391" s="1"/>
      <c r="BU391" s="1"/>
      <c r="BV391" s="1"/>
      <c r="BW391" s="1"/>
    </row>
    <row r="392" spans="1:75" x14ac:dyDescent="0.2">
      <c r="A392" s="137">
        <f t="shared" si="148"/>
        <v>42613</v>
      </c>
      <c r="B392" s="124">
        <f t="shared" si="137"/>
        <v>1094.327053</v>
      </c>
      <c r="C392" s="124">
        <f t="shared" si="149"/>
        <v>1000</v>
      </c>
      <c r="D392" s="138">
        <f t="shared" si="150"/>
        <v>4715.99</v>
      </c>
      <c r="E392" s="126">
        <f>IF(K392=1,VLOOKUP(A391,[1]Plan1!$DA$106:$DC$226,3),E391)</f>
        <v>4736.74</v>
      </c>
      <c r="F392" s="127">
        <f t="shared" si="151"/>
        <v>42598</v>
      </c>
      <c r="G392" s="128">
        <f t="shared" si="138"/>
        <v>4.3999245121384423E-3</v>
      </c>
      <c r="H392" s="127">
        <f t="shared" si="152"/>
        <v>42628</v>
      </c>
      <c r="I392" s="127">
        <f t="shared" si="139"/>
        <v>42628</v>
      </c>
      <c r="J392" s="130">
        <f t="shared" si="153"/>
        <v>22</v>
      </c>
      <c r="K392" s="130">
        <f t="shared" si="140"/>
        <v>12</v>
      </c>
      <c r="L392" s="131">
        <f t="shared" si="141"/>
        <v>1.0023975599999999</v>
      </c>
      <c r="M392" s="132">
        <f t="shared" si="159"/>
        <v>1.00520079</v>
      </c>
      <c r="N392" s="132">
        <f t="shared" si="157"/>
        <v>1.0873576445290478</v>
      </c>
      <c r="O392" s="131">
        <f t="shared" si="158"/>
        <v>1.08996464</v>
      </c>
      <c r="P392" s="124">
        <f t="shared" si="142"/>
        <v>1089.9646399999999</v>
      </c>
      <c r="Q392" s="133">
        <f t="shared" si="143"/>
        <v>0</v>
      </c>
      <c r="R392" s="134">
        <f t="shared" si="144"/>
        <v>0</v>
      </c>
      <c r="S392" s="124">
        <f t="shared" si="145"/>
        <v>0</v>
      </c>
      <c r="T392" s="134">
        <f t="shared" si="154"/>
        <v>8.7499999999999994E-2</v>
      </c>
      <c r="U392" s="133">
        <f t="shared" si="155"/>
        <v>12</v>
      </c>
      <c r="V392" s="133">
        <v>252</v>
      </c>
      <c r="W392" s="132">
        <f t="shared" si="160"/>
        <v>1.0040023440000001</v>
      </c>
      <c r="X392" s="124">
        <f t="shared" si="147"/>
        <v>4.3624130000000001</v>
      </c>
      <c r="Y392" s="136" t="s">
        <v>64</v>
      </c>
      <c r="Z392" s="127">
        <f t="shared" si="156"/>
        <v>42781</v>
      </c>
      <c r="AA392" s="6"/>
      <c r="AB392" s="38"/>
      <c r="AC392" s="169">
        <f>[2]Plan1!$A444</f>
        <v>49994</v>
      </c>
      <c r="AD392" s="168" t="str">
        <f>[2]Plan1!$C444</f>
        <v>Proclamação da República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28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8"/>
      <c r="BH392" s="1"/>
      <c r="BI392" s="1"/>
      <c r="BJ392" s="1"/>
      <c r="BK392" s="1"/>
      <c r="BL392" s="1"/>
      <c r="BM392" s="1"/>
      <c r="BN392" s="1"/>
      <c r="BO392" s="1"/>
      <c r="BP392" s="1"/>
      <c r="BQ392" s="6"/>
      <c r="BR392" s="1"/>
      <c r="BS392" s="1"/>
      <c r="BT392" s="1"/>
      <c r="BU392" s="1"/>
      <c r="BV392" s="1"/>
      <c r="BW392" s="1"/>
    </row>
    <row r="393" spans="1:75" x14ac:dyDescent="0.2">
      <c r="A393" s="137">
        <f t="shared" si="148"/>
        <v>42614</v>
      </c>
      <c r="B393" s="124">
        <f t="shared" si="137"/>
        <v>1094.909858</v>
      </c>
      <c r="C393" s="124">
        <f t="shared" si="149"/>
        <v>1000</v>
      </c>
      <c r="D393" s="138">
        <f t="shared" si="150"/>
        <v>4715.99</v>
      </c>
      <c r="E393" s="126">
        <f>IF(K393=1,VLOOKUP(A392,[1]Plan1!$DA$106:$DC$226,3),E392)</f>
        <v>4736.74</v>
      </c>
      <c r="F393" s="127">
        <f t="shared" si="151"/>
        <v>42598</v>
      </c>
      <c r="G393" s="128">
        <f t="shared" si="138"/>
        <v>4.3999245121384423E-3</v>
      </c>
      <c r="H393" s="127">
        <f t="shared" si="152"/>
        <v>42628</v>
      </c>
      <c r="I393" s="127">
        <f t="shared" si="139"/>
        <v>42628</v>
      </c>
      <c r="J393" s="130">
        <f t="shared" si="153"/>
        <v>22</v>
      </c>
      <c r="K393" s="130">
        <f t="shared" si="140"/>
        <v>13</v>
      </c>
      <c r="L393" s="131">
        <f t="shared" si="141"/>
        <v>1.00259762</v>
      </c>
      <c r="M393" s="132">
        <f t="shared" si="159"/>
        <v>1.00520079</v>
      </c>
      <c r="N393" s="132">
        <f t="shared" si="157"/>
        <v>1.0873576445290478</v>
      </c>
      <c r="O393" s="131">
        <f t="shared" si="158"/>
        <v>1.09018218</v>
      </c>
      <c r="P393" s="124">
        <f t="shared" si="142"/>
        <v>1090.18218</v>
      </c>
      <c r="Q393" s="133">
        <f t="shared" si="143"/>
        <v>0</v>
      </c>
      <c r="R393" s="134">
        <f t="shared" si="144"/>
        <v>0</v>
      </c>
      <c r="S393" s="124">
        <f t="shared" si="145"/>
        <v>0</v>
      </c>
      <c r="T393" s="134">
        <f t="shared" si="154"/>
        <v>8.7499999999999994E-2</v>
      </c>
      <c r="U393" s="133">
        <f t="shared" si="155"/>
        <v>13</v>
      </c>
      <c r="V393" s="133">
        <v>252</v>
      </c>
      <c r="W393" s="132">
        <f t="shared" si="160"/>
        <v>1.0043365950000001</v>
      </c>
      <c r="X393" s="124">
        <f t="shared" si="147"/>
        <v>4.727678</v>
      </c>
      <c r="Y393" s="136" t="s">
        <v>64</v>
      </c>
      <c r="Z393" s="127">
        <f t="shared" si="156"/>
        <v>42781</v>
      </c>
      <c r="AA393" s="6"/>
      <c r="AB393" s="38"/>
      <c r="AC393" s="169">
        <f>[2]Plan1!$A445</f>
        <v>49999</v>
      </c>
      <c r="AD393" s="168" t="str">
        <f>[2]Plan1!$C445</f>
        <v>Dia Nacional de Zumbi e da Consciência Negra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28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8"/>
      <c r="BH393" s="1"/>
      <c r="BI393" s="1"/>
      <c r="BJ393" s="1"/>
      <c r="BK393" s="1"/>
      <c r="BL393" s="1"/>
      <c r="BM393" s="1"/>
      <c r="BN393" s="1"/>
      <c r="BO393" s="1"/>
      <c r="BP393" s="1"/>
      <c r="BQ393" s="6"/>
      <c r="BR393" s="1"/>
      <c r="BS393" s="1"/>
      <c r="BT393" s="1"/>
      <c r="BU393" s="1"/>
      <c r="BV393" s="1"/>
      <c r="BW393" s="1"/>
    </row>
    <row r="394" spans="1:75" x14ac:dyDescent="0.2">
      <c r="A394" s="137">
        <f t="shared" si="148"/>
        <v>42615</v>
      </c>
      <c r="B394" s="124">
        <f t="shared" ref="B394:B457" si="161">(P394+X394)</f>
        <v>1095.4929610000002</v>
      </c>
      <c r="C394" s="124">
        <f t="shared" si="149"/>
        <v>1000</v>
      </c>
      <c r="D394" s="138">
        <f t="shared" si="150"/>
        <v>4715.99</v>
      </c>
      <c r="E394" s="126">
        <f>IF(K394=1,VLOOKUP(A393,[1]Plan1!$DA$106:$DC$226,3),E393)</f>
        <v>4736.74</v>
      </c>
      <c r="F394" s="127">
        <f t="shared" si="151"/>
        <v>42598</v>
      </c>
      <c r="G394" s="128">
        <f t="shared" ref="G394:G457" si="162">(E394/D394)-1</f>
        <v>4.3999245121384423E-3</v>
      </c>
      <c r="H394" s="127">
        <f t="shared" si="152"/>
        <v>42628</v>
      </c>
      <c r="I394" s="127">
        <f t="shared" ref="I394:I457" si="163">IF(A394&gt;I393,H394,I393)</f>
        <v>42628</v>
      </c>
      <c r="J394" s="130">
        <f t="shared" si="153"/>
        <v>22</v>
      </c>
      <c r="K394" s="130">
        <f t="shared" ref="K394:K457" si="164">(J394-(NETWORKDAYS(A394,I394,AC$118:AC$502)-1))</f>
        <v>14</v>
      </c>
      <c r="L394" s="131">
        <f t="shared" ref="L394:L457" si="165">TRUNC((E394/D394)^TRUNC((K394/J394),9),8)</f>
        <v>1.0027977100000001</v>
      </c>
      <c r="M394" s="132">
        <f t="shared" si="159"/>
        <v>1.00520079</v>
      </c>
      <c r="N394" s="132">
        <f t="shared" si="157"/>
        <v>1.0873576445290478</v>
      </c>
      <c r="O394" s="131">
        <f t="shared" si="158"/>
        <v>1.09039975</v>
      </c>
      <c r="P394" s="124">
        <f t="shared" ref="P394:P457" si="166">TRUNC(C394*O394,6)</f>
        <v>1090.39975</v>
      </c>
      <c r="Q394" s="133">
        <f t="shared" ref="Q394:Q457" si="167">IF(VLOOKUP(A394,AC$10:AJ$114,8)=VLOOKUP(A393,AC$10:AJ$114,8),0,VLOOKUP(A394,AC$10:AJ$114,8))</f>
        <v>0</v>
      </c>
      <c r="R394" s="134">
        <f t="shared" ref="R394:R457" si="168">IF(Q394&gt;0,VLOOKUP($A394,$AC$10:$AH$114,6),0)</f>
        <v>0</v>
      </c>
      <c r="S394" s="124">
        <f t="shared" ref="S394:S457" si="169">IF(R394&gt;0,TRUNC(R394*P394,6),0)</f>
        <v>0</v>
      </c>
      <c r="T394" s="134">
        <f t="shared" si="154"/>
        <v>8.7499999999999994E-2</v>
      </c>
      <c r="U394" s="133">
        <f t="shared" si="155"/>
        <v>14</v>
      </c>
      <c r="V394" s="133">
        <v>252</v>
      </c>
      <c r="W394" s="132">
        <f t="shared" si="160"/>
        <v>1.0046709579999999</v>
      </c>
      <c r="X394" s="124">
        <f t="shared" ref="X394:X457" si="170">TRUNC((P394*(W394-1)),6)</f>
        <v>5.0932110000000002</v>
      </c>
      <c r="Y394" s="136" t="s">
        <v>64</v>
      </c>
      <c r="Z394" s="127">
        <f t="shared" si="156"/>
        <v>42781</v>
      </c>
      <c r="AA394" s="6"/>
      <c r="AB394" s="38"/>
      <c r="AC394" s="169">
        <f>[2]Plan1!$A446</f>
        <v>50034</v>
      </c>
      <c r="AD394" s="168" t="str">
        <f>[2]Plan1!$C446</f>
        <v>Natal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28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8"/>
      <c r="BH394" s="1"/>
      <c r="BI394" s="1"/>
      <c r="BJ394" s="1"/>
      <c r="BK394" s="1"/>
      <c r="BL394" s="1"/>
      <c r="BM394" s="1"/>
      <c r="BN394" s="1"/>
      <c r="BO394" s="1"/>
      <c r="BP394" s="1"/>
      <c r="BQ394" s="6"/>
      <c r="BR394" s="1"/>
      <c r="BS394" s="1"/>
      <c r="BT394" s="1"/>
      <c r="BU394" s="1"/>
      <c r="BV394" s="1"/>
      <c r="BW394" s="1"/>
    </row>
    <row r="395" spans="1:75" x14ac:dyDescent="0.2">
      <c r="A395" s="137">
        <f t="shared" ref="A395:A458" si="171">(A394+1)</f>
        <v>42616</v>
      </c>
      <c r="B395" s="124">
        <f t="shared" si="161"/>
        <v>1096.0763789999999</v>
      </c>
      <c r="C395" s="124">
        <f t="shared" ref="C395:C458" si="172">TRUNC(IF(Q394&gt;0,VLOOKUP(A394,$AC$12:$AD$114,2),C394),6)</f>
        <v>1000</v>
      </c>
      <c r="D395" s="138">
        <f t="shared" ref="D395:D458" si="173">IF(E395=E394,D394,E394)</f>
        <v>4715.99</v>
      </c>
      <c r="E395" s="126">
        <f>IF(K395=1,VLOOKUP(A394,[1]Plan1!$DA$106:$DC$226,3),E394)</f>
        <v>4736.74</v>
      </c>
      <c r="F395" s="127">
        <f t="shared" ref="F395:F458" si="174">IF(D395=D394,F394,A395)</f>
        <v>42598</v>
      </c>
      <c r="G395" s="128">
        <f t="shared" si="162"/>
        <v>4.3999245121384423E-3</v>
      </c>
      <c r="H395" s="127">
        <f t="shared" ref="H395:H458" si="175">IF(DAY(A395)=15,VLOOKUP(A395,AG$118:AL$450,4),H394)</f>
        <v>42628</v>
      </c>
      <c r="I395" s="127">
        <f t="shared" si="163"/>
        <v>42628</v>
      </c>
      <c r="J395" s="130">
        <f t="shared" ref="J395:J458" si="176">IF(I395=I394,J394,NETWORKDAYS(I394,I395,$AC$118:$AC$502)-1)</f>
        <v>22</v>
      </c>
      <c r="K395" s="130">
        <f t="shared" si="164"/>
        <v>15</v>
      </c>
      <c r="L395" s="131">
        <f t="shared" si="165"/>
        <v>1.0029978500000001</v>
      </c>
      <c r="M395" s="132">
        <f t="shared" si="159"/>
        <v>1.00520079</v>
      </c>
      <c r="N395" s="132">
        <f t="shared" si="157"/>
        <v>1.0873576445290478</v>
      </c>
      <c r="O395" s="131">
        <f t="shared" si="158"/>
        <v>1.0906173699999999</v>
      </c>
      <c r="P395" s="124">
        <f t="shared" si="166"/>
        <v>1090.6173699999999</v>
      </c>
      <c r="Q395" s="133">
        <f t="shared" si="167"/>
        <v>0</v>
      </c>
      <c r="R395" s="134">
        <f t="shared" si="168"/>
        <v>0</v>
      </c>
      <c r="S395" s="124">
        <f t="shared" si="169"/>
        <v>0</v>
      </c>
      <c r="T395" s="134">
        <f t="shared" ref="T395:T458" si="177">(T394)</f>
        <v>8.7499999999999994E-2</v>
      </c>
      <c r="U395" s="133">
        <f t="shared" ref="U395:U458" si="178">IF(Q394&gt;0,1,IF(K395=K394,U394,U394+1))</f>
        <v>15</v>
      </c>
      <c r="V395" s="133">
        <v>252</v>
      </c>
      <c r="W395" s="132">
        <f t="shared" si="160"/>
        <v>1.0050054310000001</v>
      </c>
      <c r="X395" s="124">
        <f t="shared" si="170"/>
        <v>5.459009</v>
      </c>
      <c r="Y395" s="136" t="s">
        <v>64</v>
      </c>
      <c r="Z395" s="127">
        <f t="shared" ref="Z395:Z458" si="179">IF(Q394&gt;0,VLOOKUP(A394,$AC$10:$AK$114,9),Z394)</f>
        <v>42781</v>
      </c>
      <c r="AA395" s="6"/>
      <c r="AB395" s="38"/>
      <c r="AC395" s="169">
        <f>[2]Plan1!$A447</f>
        <v>50041</v>
      </c>
      <c r="AD395" s="168" t="str">
        <f>[2]Plan1!$C447</f>
        <v>Confraternização Universal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28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8"/>
      <c r="BH395" s="1"/>
      <c r="BI395" s="1"/>
      <c r="BJ395" s="1"/>
      <c r="BK395" s="1"/>
      <c r="BL395" s="1"/>
      <c r="BM395" s="1"/>
      <c r="BN395" s="1"/>
      <c r="BO395" s="1"/>
      <c r="BP395" s="1"/>
      <c r="BQ395" s="6"/>
      <c r="BR395" s="1"/>
      <c r="BS395" s="1"/>
      <c r="BT395" s="1"/>
      <c r="BU395" s="1"/>
      <c r="BV395" s="1"/>
      <c r="BW395" s="1"/>
    </row>
    <row r="396" spans="1:75" x14ac:dyDescent="0.2">
      <c r="A396" s="137">
        <f t="shared" si="171"/>
        <v>42617</v>
      </c>
      <c r="B396" s="124">
        <f t="shared" si="161"/>
        <v>1096.0763789999999</v>
      </c>
      <c r="C396" s="124">
        <f t="shared" si="172"/>
        <v>1000</v>
      </c>
      <c r="D396" s="138">
        <f t="shared" si="173"/>
        <v>4715.99</v>
      </c>
      <c r="E396" s="126">
        <f>IF(K396=1,VLOOKUP(A395,[1]Plan1!$DA$106:$DC$226,3),E395)</f>
        <v>4736.74</v>
      </c>
      <c r="F396" s="127">
        <f t="shared" si="174"/>
        <v>42598</v>
      </c>
      <c r="G396" s="128">
        <f t="shared" si="162"/>
        <v>4.3999245121384423E-3</v>
      </c>
      <c r="H396" s="127">
        <f t="shared" si="175"/>
        <v>42628</v>
      </c>
      <c r="I396" s="127">
        <f t="shared" si="163"/>
        <v>42628</v>
      </c>
      <c r="J396" s="130">
        <f t="shared" si="176"/>
        <v>22</v>
      </c>
      <c r="K396" s="130">
        <f t="shared" si="164"/>
        <v>15</v>
      </c>
      <c r="L396" s="131">
        <f t="shared" si="165"/>
        <v>1.0029978500000001</v>
      </c>
      <c r="M396" s="132">
        <f t="shared" si="159"/>
        <v>1.00520079</v>
      </c>
      <c r="N396" s="132">
        <f t="shared" si="157"/>
        <v>1.0873576445290478</v>
      </c>
      <c r="O396" s="131">
        <f t="shared" si="158"/>
        <v>1.0906173699999999</v>
      </c>
      <c r="P396" s="124">
        <f t="shared" si="166"/>
        <v>1090.6173699999999</v>
      </c>
      <c r="Q396" s="133">
        <f t="shared" si="167"/>
        <v>0</v>
      </c>
      <c r="R396" s="134">
        <f t="shared" si="168"/>
        <v>0</v>
      </c>
      <c r="S396" s="124">
        <f t="shared" si="169"/>
        <v>0</v>
      </c>
      <c r="T396" s="134">
        <f t="shared" si="177"/>
        <v>8.7499999999999994E-2</v>
      </c>
      <c r="U396" s="133">
        <f t="shared" si="178"/>
        <v>15</v>
      </c>
      <c r="V396" s="133">
        <v>252</v>
      </c>
      <c r="W396" s="132">
        <f t="shared" si="160"/>
        <v>1.0050054310000001</v>
      </c>
      <c r="X396" s="124">
        <f t="shared" si="170"/>
        <v>5.459009</v>
      </c>
      <c r="Y396" s="136" t="s">
        <v>64</v>
      </c>
      <c r="Z396" s="127">
        <f t="shared" si="179"/>
        <v>42781</v>
      </c>
      <c r="AA396" s="6"/>
      <c r="AB396" s="38"/>
      <c r="AC396" s="169">
        <f>[2]Plan1!$A448</f>
        <v>50087</v>
      </c>
      <c r="AD396" s="168" t="str">
        <f>[2]Plan1!$C448</f>
        <v>Carnaval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28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8"/>
      <c r="BH396" s="1"/>
      <c r="BI396" s="1"/>
      <c r="BJ396" s="1"/>
      <c r="BK396" s="1"/>
      <c r="BL396" s="1"/>
      <c r="BM396" s="1"/>
      <c r="BN396" s="1"/>
      <c r="BO396" s="1"/>
      <c r="BP396" s="1"/>
      <c r="BQ396" s="6"/>
      <c r="BR396" s="1"/>
      <c r="BS396" s="1"/>
      <c r="BT396" s="1"/>
      <c r="BU396" s="1"/>
      <c r="BV396" s="1"/>
      <c r="BW396" s="1"/>
    </row>
    <row r="397" spans="1:75" x14ac:dyDescent="0.2">
      <c r="A397" s="137">
        <f t="shared" si="171"/>
        <v>42618</v>
      </c>
      <c r="B397" s="124">
        <f t="shared" si="161"/>
        <v>1096.0763789999999</v>
      </c>
      <c r="C397" s="124">
        <f t="shared" si="172"/>
        <v>1000</v>
      </c>
      <c r="D397" s="138">
        <f t="shared" si="173"/>
        <v>4715.99</v>
      </c>
      <c r="E397" s="126">
        <f>IF(K397=1,VLOOKUP(A396,[1]Plan1!$DA$106:$DC$226,3),E396)</f>
        <v>4736.74</v>
      </c>
      <c r="F397" s="127">
        <f t="shared" si="174"/>
        <v>42598</v>
      </c>
      <c r="G397" s="128">
        <f t="shared" si="162"/>
        <v>4.3999245121384423E-3</v>
      </c>
      <c r="H397" s="127">
        <f t="shared" si="175"/>
        <v>42628</v>
      </c>
      <c r="I397" s="127">
        <f t="shared" si="163"/>
        <v>42628</v>
      </c>
      <c r="J397" s="130">
        <f t="shared" si="176"/>
        <v>22</v>
      </c>
      <c r="K397" s="130">
        <f t="shared" si="164"/>
        <v>15</v>
      </c>
      <c r="L397" s="131">
        <f t="shared" si="165"/>
        <v>1.0029978500000001</v>
      </c>
      <c r="M397" s="132">
        <f t="shared" si="159"/>
        <v>1.00520079</v>
      </c>
      <c r="N397" s="132">
        <f t="shared" si="157"/>
        <v>1.0873576445290478</v>
      </c>
      <c r="O397" s="131">
        <f t="shared" si="158"/>
        <v>1.0906173699999999</v>
      </c>
      <c r="P397" s="124">
        <f t="shared" si="166"/>
        <v>1090.6173699999999</v>
      </c>
      <c r="Q397" s="133">
        <f t="shared" si="167"/>
        <v>0</v>
      </c>
      <c r="R397" s="134">
        <f t="shared" si="168"/>
        <v>0</v>
      </c>
      <c r="S397" s="124">
        <f t="shared" si="169"/>
        <v>0</v>
      </c>
      <c r="T397" s="134">
        <f t="shared" si="177"/>
        <v>8.7499999999999994E-2</v>
      </c>
      <c r="U397" s="133">
        <f t="shared" si="178"/>
        <v>15</v>
      </c>
      <c r="V397" s="133">
        <v>252</v>
      </c>
      <c r="W397" s="132">
        <f t="shared" si="160"/>
        <v>1.0050054310000001</v>
      </c>
      <c r="X397" s="124">
        <f t="shared" si="170"/>
        <v>5.459009</v>
      </c>
      <c r="Y397" s="136" t="s">
        <v>64</v>
      </c>
      <c r="Z397" s="127">
        <f t="shared" si="179"/>
        <v>42781</v>
      </c>
      <c r="AA397" s="6"/>
      <c r="AB397" s="38"/>
      <c r="AC397" s="169">
        <f>[2]Plan1!$A449</f>
        <v>50088</v>
      </c>
      <c r="AD397" s="168" t="str">
        <f>[2]Plan1!$C449</f>
        <v>Carnaval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28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8"/>
      <c r="BH397" s="1"/>
      <c r="BI397" s="1"/>
      <c r="BJ397" s="1"/>
      <c r="BK397" s="1"/>
      <c r="BL397" s="1"/>
      <c r="BM397" s="1"/>
      <c r="BN397" s="1"/>
      <c r="BO397" s="1"/>
      <c r="BP397" s="1"/>
      <c r="BQ397" s="6"/>
      <c r="BR397" s="1"/>
      <c r="BS397" s="1"/>
      <c r="BT397" s="1"/>
      <c r="BU397" s="1"/>
      <c r="BV397" s="1"/>
      <c r="BW397" s="1"/>
    </row>
    <row r="398" spans="1:75" x14ac:dyDescent="0.2">
      <c r="A398" s="137">
        <f t="shared" si="171"/>
        <v>42619</v>
      </c>
      <c r="B398" s="124">
        <f t="shared" si="161"/>
        <v>1096.660106</v>
      </c>
      <c r="C398" s="124">
        <f t="shared" si="172"/>
        <v>1000</v>
      </c>
      <c r="D398" s="138">
        <f t="shared" si="173"/>
        <v>4715.99</v>
      </c>
      <c r="E398" s="126">
        <f>IF(K398=1,VLOOKUP(A397,[1]Plan1!$DA$106:$DC$226,3),E397)</f>
        <v>4736.74</v>
      </c>
      <c r="F398" s="127">
        <f t="shared" si="174"/>
        <v>42598</v>
      </c>
      <c r="G398" s="128">
        <f t="shared" si="162"/>
        <v>4.3999245121384423E-3</v>
      </c>
      <c r="H398" s="127">
        <f t="shared" si="175"/>
        <v>42628</v>
      </c>
      <c r="I398" s="127">
        <f t="shared" si="163"/>
        <v>42628</v>
      </c>
      <c r="J398" s="130">
        <f t="shared" si="176"/>
        <v>22</v>
      </c>
      <c r="K398" s="130">
        <f t="shared" si="164"/>
        <v>16</v>
      </c>
      <c r="L398" s="131">
        <f t="shared" si="165"/>
        <v>1.0031980199999999</v>
      </c>
      <c r="M398" s="132">
        <f t="shared" si="159"/>
        <v>1.00520079</v>
      </c>
      <c r="N398" s="132">
        <f t="shared" si="157"/>
        <v>1.0873576445290478</v>
      </c>
      <c r="O398" s="131">
        <f t="shared" si="158"/>
        <v>1.09083503</v>
      </c>
      <c r="P398" s="124">
        <f t="shared" si="166"/>
        <v>1090.83503</v>
      </c>
      <c r="Q398" s="133">
        <f t="shared" si="167"/>
        <v>0</v>
      </c>
      <c r="R398" s="134">
        <f t="shared" si="168"/>
        <v>0</v>
      </c>
      <c r="S398" s="124">
        <f t="shared" si="169"/>
        <v>0</v>
      </c>
      <c r="T398" s="134">
        <f t="shared" si="177"/>
        <v>8.7499999999999994E-2</v>
      </c>
      <c r="U398" s="133">
        <f t="shared" si="178"/>
        <v>16</v>
      </c>
      <c r="V398" s="133">
        <v>252</v>
      </c>
      <c r="W398" s="132">
        <f t="shared" si="160"/>
        <v>1.0053400159999999</v>
      </c>
      <c r="X398" s="124">
        <f t="shared" si="170"/>
        <v>5.8250760000000001</v>
      </c>
      <c r="Y398" s="136" t="s">
        <v>64</v>
      </c>
      <c r="Z398" s="127">
        <f t="shared" si="179"/>
        <v>42781</v>
      </c>
      <c r="AA398" s="6"/>
      <c r="AB398" s="38"/>
      <c r="AC398" s="169">
        <f>[2]Plan1!$A450</f>
        <v>50133</v>
      </c>
      <c r="AD398" s="168" t="str">
        <f>[2]Plan1!$C450</f>
        <v>Paixão de Cristo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28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8"/>
      <c r="BH398" s="1"/>
      <c r="BI398" s="1"/>
      <c r="BJ398" s="1"/>
      <c r="BK398" s="1"/>
      <c r="BL398" s="1"/>
      <c r="BM398" s="1"/>
      <c r="BN398" s="1"/>
      <c r="BO398" s="1"/>
      <c r="BP398" s="1"/>
      <c r="BQ398" s="6"/>
      <c r="BR398" s="1"/>
      <c r="BS398" s="1"/>
      <c r="BT398" s="1"/>
      <c r="BU398" s="1"/>
      <c r="BV398" s="1"/>
      <c r="BW398" s="1"/>
    </row>
    <row r="399" spans="1:75" x14ac:dyDescent="0.2">
      <c r="A399" s="137">
        <f t="shared" si="171"/>
        <v>42620</v>
      </c>
      <c r="B399" s="124">
        <f t="shared" si="161"/>
        <v>1097.24415</v>
      </c>
      <c r="C399" s="124">
        <f t="shared" si="172"/>
        <v>1000</v>
      </c>
      <c r="D399" s="138">
        <f t="shared" si="173"/>
        <v>4715.99</v>
      </c>
      <c r="E399" s="126">
        <f>IF(K399=1,VLOOKUP(A398,[1]Plan1!$DA$106:$DC$226,3),E398)</f>
        <v>4736.74</v>
      </c>
      <c r="F399" s="127">
        <f t="shared" si="174"/>
        <v>42598</v>
      </c>
      <c r="G399" s="128">
        <f t="shared" si="162"/>
        <v>4.3999245121384423E-3</v>
      </c>
      <c r="H399" s="127">
        <f t="shared" si="175"/>
        <v>42628</v>
      </c>
      <c r="I399" s="127">
        <f t="shared" si="163"/>
        <v>42628</v>
      </c>
      <c r="J399" s="130">
        <f t="shared" si="176"/>
        <v>22</v>
      </c>
      <c r="K399" s="130">
        <f t="shared" si="164"/>
        <v>17</v>
      </c>
      <c r="L399" s="131">
        <f t="shared" si="165"/>
        <v>1.0033982400000001</v>
      </c>
      <c r="M399" s="132">
        <f t="shared" si="159"/>
        <v>1.00520079</v>
      </c>
      <c r="N399" s="132">
        <f t="shared" si="157"/>
        <v>1.0873576445290478</v>
      </c>
      <c r="O399" s="131">
        <f t="shared" si="158"/>
        <v>1.0910527400000001</v>
      </c>
      <c r="P399" s="124">
        <f t="shared" si="166"/>
        <v>1091.0527400000001</v>
      </c>
      <c r="Q399" s="133">
        <f t="shared" si="167"/>
        <v>0</v>
      </c>
      <c r="R399" s="134">
        <f t="shared" si="168"/>
        <v>0</v>
      </c>
      <c r="S399" s="124">
        <f t="shared" si="169"/>
        <v>0</v>
      </c>
      <c r="T399" s="134">
        <f t="shared" si="177"/>
        <v>8.7499999999999994E-2</v>
      </c>
      <c r="U399" s="133">
        <f t="shared" si="178"/>
        <v>17</v>
      </c>
      <c r="V399" s="133">
        <v>252</v>
      </c>
      <c r="W399" s="132">
        <f t="shared" si="160"/>
        <v>1.005674712</v>
      </c>
      <c r="X399" s="124">
        <f t="shared" si="170"/>
        <v>6.1914100000000003</v>
      </c>
      <c r="Y399" s="136" t="s">
        <v>64</v>
      </c>
      <c r="Z399" s="127">
        <f t="shared" si="179"/>
        <v>42781</v>
      </c>
      <c r="AA399" s="6"/>
      <c r="AB399" s="38"/>
      <c r="AC399" s="169">
        <f>[2]Plan1!$A451</f>
        <v>50151</v>
      </c>
      <c r="AD399" s="168" t="str">
        <f>[2]Plan1!$C451</f>
        <v>Tiradentes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28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8"/>
      <c r="BH399" s="1"/>
      <c r="BI399" s="1"/>
      <c r="BJ399" s="1"/>
      <c r="BK399" s="1"/>
      <c r="BL399" s="1"/>
      <c r="BM399" s="1"/>
      <c r="BN399" s="1"/>
      <c r="BO399" s="1"/>
      <c r="BP399" s="1"/>
      <c r="BQ399" s="6"/>
      <c r="BR399" s="1"/>
      <c r="BS399" s="1"/>
      <c r="BT399" s="1"/>
      <c r="BU399" s="1"/>
      <c r="BV399" s="1"/>
      <c r="BW399" s="1"/>
    </row>
    <row r="400" spans="1:75" x14ac:dyDescent="0.2">
      <c r="A400" s="137">
        <f t="shared" si="171"/>
        <v>42621</v>
      </c>
      <c r="B400" s="124">
        <f t="shared" si="161"/>
        <v>1097.24415</v>
      </c>
      <c r="C400" s="124">
        <f t="shared" si="172"/>
        <v>1000</v>
      </c>
      <c r="D400" s="138">
        <f t="shared" si="173"/>
        <v>4715.99</v>
      </c>
      <c r="E400" s="126">
        <f>IF(K400=1,VLOOKUP(A399,[1]Plan1!$DA$106:$DC$226,3),E399)</f>
        <v>4736.74</v>
      </c>
      <c r="F400" s="127">
        <f t="shared" si="174"/>
        <v>42598</v>
      </c>
      <c r="G400" s="128">
        <f t="shared" si="162"/>
        <v>4.3999245121384423E-3</v>
      </c>
      <c r="H400" s="127">
        <f t="shared" si="175"/>
        <v>42628</v>
      </c>
      <c r="I400" s="127">
        <f t="shared" si="163"/>
        <v>42628</v>
      </c>
      <c r="J400" s="130">
        <f t="shared" si="176"/>
        <v>22</v>
      </c>
      <c r="K400" s="130">
        <f t="shared" si="164"/>
        <v>17</v>
      </c>
      <c r="L400" s="131">
        <f t="shared" si="165"/>
        <v>1.0033982400000001</v>
      </c>
      <c r="M400" s="132">
        <f t="shared" si="159"/>
        <v>1.00520079</v>
      </c>
      <c r="N400" s="132">
        <f t="shared" si="157"/>
        <v>1.0873576445290478</v>
      </c>
      <c r="O400" s="131">
        <f t="shared" si="158"/>
        <v>1.0910527400000001</v>
      </c>
      <c r="P400" s="124">
        <f t="shared" si="166"/>
        <v>1091.0527400000001</v>
      </c>
      <c r="Q400" s="133">
        <f t="shared" si="167"/>
        <v>0</v>
      </c>
      <c r="R400" s="134">
        <f t="shared" si="168"/>
        <v>0</v>
      </c>
      <c r="S400" s="124">
        <f t="shared" si="169"/>
        <v>0</v>
      </c>
      <c r="T400" s="134">
        <f t="shared" si="177"/>
        <v>8.7499999999999994E-2</v>
      </c>
      <c r="U400" s="133">
        <f t="shared" si="178"/>
        <v>17</v>
      </c>
      <c r="V400" s="133">
        <v>252</v>
      </c>
      <c r="W400" s="132">
        <f t="shared" si="160"/>
        <v>1.005674712</v>
      </c>
      <c r="X400" s="124">
        <f t="shared" si="170"/>
        <v>6.1914100000000003</v>
      </c>
      <c r="Y400" s="136" t="s">
        <v>64</v>
      </c>
      <c r="Z400" s="127">
        <f t="shared" si="179"/>
        <v>42781</v>
      </c>
      <c r="AA400" s="6"/>
      <c r="AB400" s="38"/>
      <c r="AC400" s="169">
        <f>[2]Plan1!$A452</f>
        <v>50161</v>
      </c>
      <c r="AD400" s="168" t="str">
        <f>[2]Plan1!$C452</f>
        <v>Dia do Trabalho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28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8"/>
      <c r="BH400" s="1"/>
      <c r="BI400" s="1"/>
      <c r="BJ400" s="1"/>
      <c r="BK400" s="1"/>
      <c r="BL400" s="1"/>
      <c r="BM400" s="1"/>
      <c r="BN400" s="1"/>
      <c r="BO400" s="1"/>
      <c r="BP400" s="1"/>
      <c r="BQ400" s="6"/>
      <c r="BR400" s="1"/>
      <c r="BS400" s="1"/>
      <c r="BT400" s="1"/>
      <c r="BU400" s="1"/>
      <c r="BV400" s="1"/>
      <c r="BW400" s="1"/>
    </row>
    <row r="401" spans="1:75" x14ac:dyDescent="0.2">
      <c r="A401" s="137">
        <f t="shared" si="171"/>
        <v>42622</v>
      </c>
      <c r="B401" s="124">
        <f t="shared" si="161"/>
        <v>1097.8285110000002</v>
      </c>
      <c r="C401" s="124">
        <f t="shared" si="172"/>
        <v>1000</v>
      </c>
      <c r="D401" s="138">
        <f t="shared" si="173"/>
        <v>4715.99</v>
      </c>
      <c r="E401" s="126">
        <f>IF(K401=1,VLOOKUP(A400,[1]Plan1!$DA$106:$DC$226,3),E400)</f>
        <v>4736.74</v>
      </c>
      <c r="F401" s="127">
        <f t="shared" si="174"/>
        <v>42598</v>
      </c>
      <c r="G401" s="128">
        <f t="shared" si="162"/>
        <v>4.3999245121384423E-3</v>
      </c>
      <c r="H401" s="127">
        <f t="shared" si="175"/>
        <v>42628</v>
      </c>
      <c r="I401" s="127">
        <f t="shared" si="163"/>
        <v>42628</v>
      </c>
      <c r="J401" s="130">
        <f t="shared" si="176"/>
        <v>22</v>
      </c>
      <c r="K401" s="130">
        <f t="shared" si="164"/>
        <v>18</v>
      </c>
      <c r="L401" s="131">
        <f t="shared" si="165"/>
        <v>1.0035985000000001</v>
      </c>
      <c r="M401" s="132">
        <f t="shared" si="159"/>
        <v>1.00520079</v>
      </c>
      <c r="N401" s="132">
        <f t="shared" si="157"/>
        <v>1.0873576445290478</v>
      </c>
      <c r="O401" s="131">
        <f t="shared" si="158"/>
        <v>1.0912705</v>
      </c>
      <c r="P401" s="124">
        <f t="shared" si="166"/>
        <v>1091.2705000000001</v>
      </c>
      <c r="Q401" s="133">
        <f t="shared" si="167"/>
        <v>0</v>
      </c>
      <c r="R401" s="134">
        <f t="shared" si="168"/>
        <v>0</v>
      </c>
      <c r="S401" s="124">
        <f t="shared" si="169"/>
        <v>0</v>
      </c>
      <c r="T401" s="134">
        <f t="shared" si="177"/>
        <v>8.7499999999999994E-2</v>
      </c>
      <c r="U401" s="133">
        <f t="shared" si="178"/>
        <v>18</v>
      </c>
      <c r="V401" s="133">
        <v>252</v>
      </c>
      <c r="W401" s="132">
        <f t="shared" si="160"/>
        <v>1.0060095200000001</v>
      </c>
      <c r="X401" s="124">
        <f t="shared" si="170"/>
        <v>6.5580109999999996</v>
      </c>
      <c r="Y401" s="136" t="s">
        <v>64</v>
      </c>
      <c r="Z401" s="127">
        <f t="shared" si="179"/>
        <v>42781</v>
      </c>
      <c r="AA401" s="6"/>
      <c r="AB401" s="38"/>
      <c r="AC401" s="169">
        <f>[2]Plan1!$A453</f>
        <v>50195</v>
      </c>
      <c r="AD401" s="168" t="str">
        <f>[2]Plan1!$C453</f>
        <v>Corpus Christi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28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8"/>
      <c r="BH401" s="1"/>
      <c r="BI401" s="1"/>
      <c r="BJ401" s="1"/>
      <c r="BK401" s="1"/>
      <c r="BL401" s="1"/>
      <c r="BM401" s="1"/>
      <c r="BN401" s="1"/>
      <c r="BO401" s="1"/>
      <c r="BP401" s="1"/>
      <c r="BQ401" s="6"/>
      <c r="BR401" s="1"/>
      <c r="BS401" s="1"/>
      <c r="BT401" s="1"/>
      <c r="BU401" s="1"/>
      <c r="BV401" s="1"/>
      <c r="BW401" s="1"/>
    </row>
    <row r="402" spans="1:75" x14ac:dyDescent="0.2">
      <c r="A402" s="137">
        <f t="shared" si="171"/>
        <v>42623</v>
      </c>
      <c r="B402" s="124">
        <f t="shared" si="161"/>
        <v>1098.4131600000001</v>
      </c>
      <c r="C402" s="124">
        <f t="shared" si="172"/>
        <v>1000</v>
      </c>
      <c r="D402" s="138">
        <f t="shared" si="173"/>
        <v>4715.99</v>
      </c>
      <c r="E402" s="126">
        <f>IF(K402=1,VLOOKUP(A401,[1]Plan1!$DA$106:$DC$226,3),E401)</f>
        <v>4736.74</v>
      </c>
      <c r="F402" s="127">
        <f t="shared" si="174"/>
        <v>42598</v>
      </c>
      <c r="G402" s="128">
        <f t="shared" si="162"/>
        <v>4.3999245121384423E-3</v>
      </c>
      <c r="H402" s="127">
        <f t="shared" si="175"/>
        <v>42628</v>
      </c>
      <c r="I402" s="127">
        <f t="shared" si="163"/>
        <v>42628</v>
      </c>
      <c r="J402" s="130">
        <f t="shared" si="176"/>
        <v>22</v>
      </c>
      <c r="K402" s="130">
        <f t="shared" si="164"/>
        <v>19</v>
      </c>
      <c r="L402" s="131">
        <f t="shared" si="165"/>
        <v>1.0037987900000001</v>
      </c>
      <c r="M402" s="132">
        <f t="shared" si="159"/>
        <v>1.00520079</v>
      </c>
      <c r="N402" s="132">
        <f t="shared" si="157"/>
        <v>1.0873576445290478</v>
      </c>
      <c r="O402" s="131">
        <f t="shared" si="158"/>
        <v>1.0914882800000001</v>
      </c>
      <c r="P402" s="124">
        <f t="shared" si="166"/>
        <v>1091.48828</v>
      </c>
      <c r="Q402" s="133">
        <f t="shared" si="167"/>
        <v>0</v>
      </c>
      <c r="R402" s="134">
        <f t="shared" si="168"/>
        <v>0</v>
      </c>
      <c r="S402" s="124">
        <f t="shared" si="169"/>
        <v>0</v>
      </c>
      <c r="T402" s="134">
        <f t="shared" si="177"/>
        <v>8.7499999999999994E-2</v>
      </c>
      <c r="U402" s="133">
        <f t="shared" si="178"/>
        <v>19</v>
      </c>
      <c r="V402" s="133">
        <v>252</v>
      </c>
      <c r="W402" s="132">
        <f t="shared" si="160"/>
        <v>1.006344439</v>
      </c>
      <c r="X402" s="124">
        <f t="shared" si="170"/>
        <v>6.9248799999999999</v>
      </c>
      <c r="Y402" s="136" t="s">
        <v>64</v>
      </c>
      <c r="Z402" s="127">
        <f t="shared" si="179"/>
        <v>42781</v>
      </c>
      <c r="AA402" s="6"/>
      <c r="AB402" s="38"/>
      <c r="AC402" s="169">
        <f>[2]Plan1!$A454</f>
        <v>50290</v>
      </c>
      <c r="AD402" s="168" t="str">
        <f>[2]Plan1!$C454</f>
        <v>Independência do Brasil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28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8"/>
      <c r="BH402" s="1"/>
      <c r="BI402" s="1"/>
      <c r="BJ402" s="1"/>
      <c r="BK402" s="1"/>
      <c r="BL402" s="1"/>
      <c r="BM402" s="1"/>
      <c r="BN402" s="1"/>
      <c r="BO402" s="1"/>
      <c r="BP402" s="1"/>
      <c r="BQ402" s="6"/>
      <c r="BR402" s="1"/>
      <c r="BS402" s="1"/>
      <c r="BT402" s="1"/>
      <c r="BU402" s="1"/>
      <c r="BV402" s="1"/>
      <c r="BW402" s="1"/>
    </row>
    <row r="403" spans="1:75" x14ac:dyDescent="0.2">
      <c r="A403" s="137">
        <f t="shared" si="171"/>
        <v>42624</v>
      </c>
      <c r="B403" s="124">
        <f t="shared" si="161"/>
        <v>1098.4131600000001</v>
      </c>
      <c r="C403" s="124">
        <f t="shared" si="172"/>
        <v>1000</v>
      </c>
      <c r="D403" s="138">
        <f t="shared" si="173"/>
        <v>4715.99</v>
      </c>
      <c r="E403" s="126">
        <f>IF(K403=1,VLOOKUP(A402,[1]Plan1!$DA$106:$DC$226,3),E402)</f>
        <v>4736.74</v>
      </c>
      <c r="F403" s="127">
        <f t="shared" si="174"/>
        <v>42598</v>
      </c>
      <c r="G403" s="128">
        <f t="shared" si="162"/>
        <v>4.3999245121384423E-3</v>
      </c>
      <c r="H403" s="127">
        <f t="shared" si="175"/>
        <v>42628</v>
      </c>
      <c r="I403" s="127">
        <f t="shared" si="163"/>
        <v>42628</v>
      </c>
      <c r="J403" s="130">
        <f t="shared" si="176"/>
        <v>22</v>
      </c>
      <c r="K403" s="130">
        <f t="shared" si="164"/>
        <v>19</v>
      </c>
      <c r="L403" s="131">
        <f t="shared" si="165"/>
        <v>1.0037987900000001</v>
      </c>
      <c r="M403" s="132">
        <f t="shared" si="159"/>
        <v>1.00520079</v>
      </c>
      <c r="N403" s="132">
        <f t="shared" si="157"/>
        <v>1.0873576445290478</v>
      </c>
      <c r="O403" s="131">
        <f t="shared" si="158"/>
        <v>1.0914882800000001</v>
      </c>
      <c r="P403" s="124">
        <f t="shared" si="166"/>
        <v>1091.48828</v>
      </c>
      <c r="Q403" s="133">
        <f t="shared" si="167"/>
        <v>0</v>
      </c>
      <c r="R403" s="134">
        <f t="shared" si="168"/>
        <v>0</v>
      </c>
      <c r="S403" s="124">
        <f t="shared" si="169"/>
        <v>0</v>
      </c>
      <c r="T403" s="134">
        <f t="shared" si="177"/>
        <v>8.7499999999999994E-2</v>
      </c>
      <c r="U403" s="133">
        <f t="shared" si="178"/>
        <v>19</v>
      </c>
      <c r="V403" s="133">
        <v>252</v>
      </c>
      <c r="W403" s="132">
        <f t="shared" si="160"/>
        <v>1.006344439</v>
      </c>
      <c r="X403" s="124">
        <f t="shared" si="170"/>
        <v>6.9248799999999999</v>
      </c>
      <c r="Y403" s="136" t="s">
        <v>64</v>
      </c>
      <c r="Z403" s="127">
        <f t="shared" si="179"/>
        <v>42781</v>
      </c>
      <c r="AA403" s="6"/>
      <c r="AB403" s="38"/>
      <c r="AC403" s="169">
        <f>[2]Plan1!$A455</f>
        <v>50325</v>
      </c>
      <c r="AD403" s="168" t="str">
        <f>[2]Plan1!$C455</f>
        <v>Nossa Sr.a Aparecida - Padroeira do Brasil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28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8"/>
      <c r="BH403" s="1"/>
      <c r="BI403" s="1"/>
      <c r="BJ403" s="1"/>
      <c r="BK403" s="1"/>
      <c r="BL403" s="1"/>
      <c r="BM403" s="1"/>
      <c r="BN403" s="1"/>
      <c r="BO403" s="1"/>
      <c r="BP403" s="1"/>
      <c r="BQ403" s="6"/>
      <c r="BR403" s="1"/>
      <c r="BS403" s="1"/>
      <c r="BT403" s="1"/>
      <c r="BU403" s="1"/>
      <c r="BV403" s="1"/>
      <c r="BW403" s="1"/>
    </row>
    <row r="404" spans="1:75" x14ac:dyDescent="0.2">
      <c r="A404" s="137">
        <f t="shared" si="171"/>
        <v>42625</v>
      </c>
      <c r="B404" s="124">
        <f t="shared" si="161"/>
        <v>1098.4131600000001</v>
      </c>
      <c r="C404" s="124">
        <f t="shared" si="172"/>
        <v>1000</v>
      </c>
      <c r="D404" s="138">
        <f t="shared" si="173"/>
        <v>4715.99</v>
      </c>
      <c r="E404" s="126">
        <f>IF(K404=1,VLOOKUP(A403,[1]Plan1!$DA$106:$DC$226,3),E403)</f>
        <v>4736.74</v>
      </c>
      <c r="F404" s="127">
        <f t="shared" si="174"/>
        <v>42598</v>
      </c>
      <c r="G404" s="128">
        <f t="shared" si="162"/>
        <v>4.3999245121384423E-3</v>
      </c>
      <c r="H404" s="127">
        <f t="shared" si="175"/>
        <v>42628</v>
      </c>
      <c r="I404" s="127">
        <f t="shared" si="163"/>
        <v>42628</v>
      </c>
      <c r="J404" s="130">
        <f t="shared" si="176"/>
        <v>22</v>
      </c>
      <c r="K404" s="130">
        <f t="shared" si="164"/>
        <v>19</v>
      </c>
      <c r="L404" s="131">
        <f t="shared" si="165"/>
        <v>1.0037987900000001</v>
      </c>
      <c r="M404" s="132">
        <f t="shared" si="159"/>
        <v>1.00520079</v>
      </c>
      <c r="N404" s="132">
        <f t="shared" si="157"/>
        <v>1.0873576445290478</v>
      </c>
      <c r="O404" s="131">
        <f t="shared" si="158"/>
        <v>1.0914882800000001</v>
      </c>
      <c r="P404" s="124">
        <f t="shared" si="166"/>
        <v>1091.48828</v>
      </c>
      <c r="Q404" s="133">
        <f t="shared" si="167"/>
        <v>0</v>
      </c>
      <c r="R404" s="134">
        <f t="shared" si="168"/>
        <v>0</v>
      </c>
      <c r="S404" s="124">
        <f t="shared" si="169"/>
        <v>0</v>
      </c>
      <c r="T404" s="134">
        <f t="shared" si="177"/>
        <v>8.7499999999999994E-2</v>
      </c>
      <c r="U404" s="133">
        <f t="shared" si="178"/>
        <v>19</v>
      </c>
      <c r="V404" s="133">
        <v>252</v>
      </c>
      <c r="W404" s="132">
        <f t="shared" si="160"/>
        <v>1.006344439</v>
      </c>
      <c r="X404" s="124">
        <f t="shared" si="170"/>
        <v>6.9248799999999999</v>
      </c>
      <c r="Y404" s="136" t="s">
        <v>64</v>
      </c>
      <c r="Z404" s="127">
        <f t="shared" si="179"/>
        <v>42781</v>
      </c>
      <c r="AA404" s="6"/>
      <c r="AB404" s="38"/>
      <c r="AC404" s="169">
        <f>[2]Plan1!$A456</f>
        <v>50346</v>
      </c>
      <c r="AD404" s="168" t="str">
        <f>[2]Plan1!$C456</f>
        <v>Finados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28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8"/>
      <c r="BH404" s="1"/>
      <c r="BI404" s="1"/>
      <c r="BJ404" s="1"/>
      <c r="BK404" s="1"/>
      <c r="BL404" s="1"/>
      <c r="BM404" s="1"/>
      <c r="BN404" s="1"/>
      <c r="BO404" s="1"/>
      <c r="BP404" s="1"/>
      <c r="BQ404" s="6"/>
      <c r="BR404" s="1"/>
      <c r="BS404" s="1"/>
      <c r="BT404" s="1"/>
      <c r="BU404" s="1"/>
      <c r="BV404" s="1"/>
      <c r="BW404" s="1"/>
    </row>
    <row r="405" spans="1:75" x14ac:dyDescent="0.2">
      <c r="A405" s="137">
        <f t="shared" si="171"/>
        <v>42626</v>
      </c>
      <c r="B405" s="124">
        <f t="shared" si="161"/>
        <v>1098.998137</v>
      </c>
      <c r="C405" s="124">
        <f t="shared" si="172"/>
        <v>1000</v>
      </c>
      <c r="D405" s="138">
        <f t="shared" si="173"/>
        <v>4715.99</v>
      </c>
      <c r="E405" s="126">
        <f>IF(K405=1,VLOOKUP(A404,[1]Plan1!$DA$106:$DC$226,3),E404)</f>
        <v>4736.74</v>
      </c>
      <c r="F405" s="127">
        <f t="shared" si="174"/>
        <v>42598</v>
      </c>
      <c r="G405" s="128">
        <f t="shared" si="162"/>
        <v>4.3999245121384423E-3</v>
      </c>
      <c r="H405" s="127">
        <f t="shared" si="175"/>
        <v>42628</v>
      </c>
      <c r="I405" s="127">
        <f t="shared" si="163"/>
        <v>42628</v>
      </c>
      <c r="J405" s="130">
        <f t="shared" si="176"/>
        <v>22</v>
      </c>
      <c r="K405" s="130">
        <f t="shared" si="164"/>
        <v>20</v>
      </c>
      <c r="L405" s="131">
        <f t="shared" si="165"/>
        <v>1.00399913</v>
      </c>
      <c r="M405" s="132">
        <f t="shared" si="159"/>
        <v>1.00520079</v>
      </c>
      <c r="N405" s="132">
        <f t="shared" si="157"/>
        <v>1.0873576445290478</v>
      </c>
      <c r="O405" s="131">
        <f t="shared" si="158"/>
        <v>1.09170612</v>
      </c>
      <c r="P405" s="124">
        <f t="shared" si="166"/>
        <v>1091.7061200000001</v>
      </c>
      <c r="Q405" s="133">
        <f t="shared" si="167"/>
        <v>0</v>
      </c>
      <c r="R405" s="134">
        <f t="shared" si="168"/>
        <v>0</v>
      </c>
      <c r="S405" s="124">
        <f t="shared" si="169"/>
        <v>0</v>
      </c>
      <c r="T405" s="134">
        <f t="shared" si="177"/>
        <v>8.7499999999999994E-2</v>
      </c>
      <c r="U405" s="133">
        <f t="shared" si="178"/>
        <v>20</v>
      </c>
      <c r="V405" s="133">
        <v>252</v>
      </c>
      <c r="W405" s="132">
        <f t="shared" si="160"/>
        <v>1.006679469</v>
      </c>
      <c r="X405" s="124">
        <f t="shared" si="170"/>
        <v>7.2920170000000004</v>
      </c>
      <c r="Y405" s="136" t="s">
        <v>64</v>
      </c>
      <c r="Z405" s="127">
        <f t="shared" si="179"/>
        <v>42781</v>
      </c>
      <c r="AA405" s="6"/>
      <c r="AB405" s="38"/>
      <c r="AC405" s="169">
        <f>[2]Plan1!$A457</f>
        <v>50359</v>
      </c>
      <c r="AD405" s="168" t="str">
        <f>[2]Plan1!$C457</f>
        <v>Proclamação da República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28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8"/>
      <c r="BH405" s="1"/>
      <c r="BI405" s="1"/>
      <c r="BJ405" s="1"/>
      <c r="BK405" s="1"/>
      <c r="BL405" s="1"/>
      <c r="BM405" s="1"/>
      <c r="BN405" s="1"/>
      <c r="BO405" s="1"/>
      <c r="BP405" s="1"/>
      <c r="BQ405" s="6"/>
      <c r="BR405" s="1"/>
      <c r="BS405" s="1"/>
      <c r="BT405" s="1"/>
      <c r="BU405" s="1"/>
      <c r="BV405" s="1"/>
      <c r="BW405" s="1"/>
    </row>
    <row r="406" spans="1:75" x14ac:dyDescent="0.2">
      <c r="A406" s="137">
        <f t="shared" si="171"/>
        <v>42627</v>
      </c>
      <c r="B406" s="124">
        <f t="shared" si="161"/>
        <v>1099.583423</v>
      </c>
      <c r="C406" s="124">
        <f t="shared" si="172"/>
        <v>1000</v>
      </c>
      <c r="D406" s="138">
        <f t="shared" si="173"/>
        <v>4715.99</v>
      </c>
      <c r="E406" s="126">
        <f>IF(K406=1,VLOOKUP(A405,[1]Plan1!$DA$106:$DC$226,3),E405)</f>
        <v>4736.74</v>
      </c>
      <c r="F406" s="127">
        <f t="shared" si="174"/>
        <v>42598</v>
      </c>
      <c r="G406" s="128">
        <f t="shared" si="162"/>
        <v>4.3999245121384423E-3</v>
      </c>
      <c r="H406" s="127">
        <f t="shared" si="175"/>
        <v>42628</v>
      </c>
      <c r="I406" s="127">
        <f t="shared" si="163"/>
        <v>42628</v>
      </c>
      <c r="J406" s="130">
        <f t="shared" si="176"/>
        <v>22</v>
      </c>
      <c r="K406" s="130">
        <f t="shared" si="164"/>
        <v>21</v>
      </c>
      <c r="L406" s="131">
        <f t="shared" si="165"/>
        <v>1.0041994999999999</v>
      </c>
      <c r="M406" s="132">
        <f t="shared" si="159"/>
        <v>1.00520079</v>
      </c>
      <c r="N406" s="132">
        <f t="shared" si="157"/>
        <v>1.0873576445290478</v>
      </c>
      <c r="O406" s="131">
        <f t="shared" si="158"/>
        <v>1.0919239999999999</v>
      </c>
      <c r="P406" s="124">
        <f t="shared" si="166"/>
        <v>1091.924</v>
      </c>
      <c r="Q406" s="133">
        <f t="shared" si="167"/>
        <v>0</v>
      </c>
      <c r="R406" s="134">
        <f t="shared" si="168"/>
        <v>0</v>
      </c>
      <c r="S406" s="124">
        <f t="shared" si="169"/>
        <v>0</v>
      </c>
      <c r="T406" s="134">
        <f t="shared" si="177"/>
        <v>8.7499999999999994E-2</v>
      </c>
      <c r="U406" s="133">
        <f t="shared" si="178"/>
        <v>21</v>
      </c>
      <c r="V406" s="133">
        <v>252</v>
      </c>
      <c r="W406" s="132">
        <f t="shared" si="160"/>
        <v>1.0070146120000001</v>
      </c>
      <c r="X406" s="124">
        <f t="shared" si="170"/>
        <v>7.6594230000000003</v>
      </c>
      <c r="Y406" s="136" t="s">
        <v>64</v>
      </c>
      <c r="Z406" s="127">
        <f t="shared" si="179"/>
        <v>42781</v>
      </c>
      <c r="AA406" s="6"/>
      <c r="AB406" s="38"/>
      <c r="AC406" s="169">
        <f>[2]Plan1!$A458</f>
        <v>50364</v>
      </c>
      <c r="AD406" s="168" t="str">
        <f>[2]Plan1!$C458</f>
        <v>Dia Nacional de Zumbi e da Consciência Negra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28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8"/>
      <c r="BH406" s="1"/>
      <c r="BI406" s="1"/>
      <c r="BJ406" s="1"/>
      <c r="BK406" s="1"/>
      <c r="BL406" s="1"/>
      <c r="BM406" s="1"/>
      <c r="BN406" s="1"/>
      <c r="BO406" s="1"/>
      <c r="BP406" s="1"/>
      <c r="BQ406" s="6"/>
      <c r="BR406" s="1"/>
      <c r="BS406" s="1"/>
      <c r="BT406" s="1"/>
      <c r="BU406" s="1"/>
      <c r="BV406" s="1"/>
      <c r="BW406" s="1"/>
    </row>
    <row r="407" spans="1:75" x14ac:dyDescent="0.2">
      <c r="A407" s="137">
        <f t="shared" si="171"/>
        <v>42628</v>
      </c>
      <c r="B407" s="124">
        <f t="shared" si="161"/>
        <v>1100.1690249999999</v>
      </c>
      <c r="C407" s="124">
        <f t="shared" si="172"/>
        <v>1000</v>
      </c>
      <c r="D407" s="138">
        <f t="shared" si="173"/>
        <v>4715.99</v>
      </c>
      <c r="E407" s="126">
        <f>IF(K407=1,VLOOKUP(A406,[1]Plan1!$DA$106:$DC$226,3),E406)</f>
        <v>4736.74</v>
      </c>
      <c r="F407" s="127">
        <f t="shared" si="174"/>
        <v>42598</v>
      </c>
      <c r="G407" s="128">
        <f t="shared" si="162"/>
        <v>4.3999245121384423E-3</v>
      </c>
      <c r="H407" s="127">
        <f t="shared" si="175"/>
        <v>42660</v>
      </c>
      <c r="I407" s="127">
        <f t="shared" si="163"/>
        <v>42628</v>
      </c>
      <c r="J407" s="130">
        <f t="shared" si="176"/>
        <v>22</v>
      </c>
      <c r="K407" s="130">
        <f t="shared" si="164"/>
        <v>22</v>
      </c>
      <c r="L407" s="131">
        <f t="shared" si="165"/>
        <v>1.00439992</v>
      </c>
      <c r="M407" s="132">
        <f t="shared" si="159"/>
        <v>1.00520079</v>
      </c>
      <c r="N407" s="132">
        <f t="shared" si="157"/>
        <v>1.0873576445290478</v>
      </c>
      <c r="O407" s="131">
        <f t="shared" si="158"/>
        <v>1.0921419299999999</v>
      </c>
      <c r="P407" s="124">
        <f t="shared" si="166"/>
        <v>1092.14193</v>
      </c>
      <c r="Q407" s="133">
        <f t="shared" si="167"/>
        <v>0</v>
      </c>
      <c r="R407" s="134">
        <f t="shared" si="168"/>
        <v>0</v>
      </c>
      <c r="S407" s="124">
        <f t="shared" si="169"/>
        <v>0</v>
      </c>
      <c r="T407" s="134">
        <f t="shared" si="177"/>
        <v>8.7499999999999994E-2</v>
      </c>
      <c r="U407" s="133">
        <f t="shared" si="178"/>
        <v>22</v>
      </c>
      <c r="V407" s="133">
        <v>252</v>
      </c>
      <c r="W407" s="132">
        <f t="shared" si="160"/>
        <v>1.0073498649999999</v>
      </c>
      <c r="X407" s="124">
        <f t="shared" si="170"/>
        <v>8.0270949999999992</v>
      </c>
      <c r="Y407" s="136" t="s">
        <v>64</v>
      </c>
      <c r="Z407" s="127">
        <f t="shared" si="179"/>
        <v>42781</v>
      </c>
      <c r="AA407" s="6"/>
      <c r="AB407" s="38"/>
      <c r="AC407" s="169">
        <f>[2]Plan1!$A459</f>
        <v>50399</v>
      </c>
      <c r="AD407" s="168" t="str">
        <f>[2]Plan1!$C459</f>
        <v>Natal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28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8"/>
      <c r="BH407" s="1"/>
      <c r="BI407" s="1"/>
      <c r="BJ407" s="1"/>
      <c r="BK407" s="1"/>
      <c r="BL407" s="1"/>
      <c r="BM407" s="1"/>
      <c r="BN407" s="1"/>
      <c r="BO407" s="1"/>
      <c r="BP407" s="1"/>
      <c r="BQ407" s="6"/>
      <c r="BR407" s="1"/>
      <c r="BS407" s="1"/>
      <c r="BT407" s="1"/>
      <c r="BU407" s="1"/>
      <c r="BV407" s="1"/>
      <c r="BW407" s="1"/>
    </row>
    <row r="408" spans="1:75" x14ac:dyDescent="0.2">
      <c r="A408" s="137">
        <f t="shared" si="171"/>
        <v>42629</v>
      </c>
      <c r="B408" s="124">
        <f t="shared" si="161"/>
        <v>1100.577192</v>
      </c>
      <c r="C408" s="124">
        <f t="shared" si="172"/>
        <v>1000</v>
      </c>
      <c r="D408" s="138">
        <f t="shared" si="173"/>
        <v>4736.74</v>
      </c>
      <c r="E408" s="126">
        <f>IF(K408=1,VLOOKUP(A407,[1]Plan1!$DA$106:$DC$226,3),E407)</f>
        <v>4740.53</v>
      </c>
      <c r="F408" s="127">
        <f t="shared" si="174"/>
        <v>42629</v>
      </c>
      <c r="G408" s="128">
        <f t="shared" si="162"/>
        <v>8.0012835832232732E-4</v>
      </c>
      <c r="H408" s="127">
        <f t="shared" si="175"/>
        <v>42660</v>
      </c>
      <c r="I408" s="127">
        <f t="shared" si="163"/>
        <v>42660</v>
      </c>
      <c r="J408" s="130">
        <f t="shared" si="176"/>
        <v>21</v>
      </c>
      <c r="K408" s="130">
        <f t="shared" si="164"/>
        <v>1</v>
      </c>
      <c r="L408" s="131">
        <f t="shared" si="165"/>
        <v>1.0000380799999999</v>
      </c>
      <c r="M408" s="132">
        <f t="shared" si="159"/>
        <v>1.00439992</v>
      </c>
      <c r="N408" s="132">
        <f t="shared" si="157"/>
        <v>1.092141931176364</v>
      </c>
      <c r="O408" s="131">
        <f t="shared" si="158"/>
        <v>1.0921835099999999</v>
      </c>
      <c r="P408" s="124">
        <f t="shared" si="166"/>
        <v>1092.1835100000001</v>
      </c>
      <c r="Q408" s="133">
        <f t="shared" si="167"/>
        <v>0</v>
      </c>
      <c r="R408" s="134">
        <f t="shared" si="168"/>
        <v>0</v>
      </c>
      <c r="S408" s="124">
        <f t="shared" si="169"/>
        <v>0</v>
      </c>
      <c r="T408" s="134">
        <f t="shared" si="177"/>
        <v>8.7499999999999994E-2</v>
      </c>
      <c r="U408" s="133">
        <f t="shared" si="178"/>
        <v>23</v>
      </c>
      <c r="V408" s="133">
        <v>252</v>
      </c>
      <c r="W408" s="132">
        <f t="shared" si="160"/>
        <v>1.007685231</v>
      </c>
      <c r="X408" s="124">
        <f t="shared" si="170"/>
        <v>8.3936820000000001</v>
      </c>
      <c r="Y408" s="136" t="s">
        <v>64</v>
      </c>
      <c r="Z408" s="127">
        <f t="shared" si="179"/>
        <v>42781</v>
      </c>
      <c r="AA408" s="6"/>
      <c r="AB408" s="38"/>
      <c r="AC408" s="169">
        <f>[2]Plan1!$A460</f>
        <v>50406</v>
      </c>
      <c r="AD408" s="168" t="str">
        <f>[2]Plan1!$C460</f>
        <v>Confraternização Universal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28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8"/>
      <c r="BH408" s="1"/>
      <c r="BI408" s="1"/>
      <c r="BJ408" s="1"/>
      <c r="BK408" s="1"/>
      <c r="BL408" s="1"/>
      <c r="BM408" s="1"/>
      <c r="BN408" s="1"/>
      <c r="BO408" s="1"/>
      <c r="BP408" s="1"/>
      <c r="BQ408" s="6"/>
      <c r="BR408" s="1"/>
      <c r="BS408" s="1"/>
      <c r="BT408" s="1"/>
      <c r="BU408" s="1"/>
      <c r="BV408" s="1"/>
      <c r="BW408" s="1"/>
    </row>
    <row r="409" spans="1:75" x14ac:dyDescent="0.2">
      <c r="A409" s="137">
        <f t="shared" si="171"/>
        <v>42630</v>
      </c>
      <c r="B409" s="124">
        <f t="shared" si="161"/>
        <v>1100.9855280000002</v>
      </c>
      <c r="C409" s="124">
        <f t="shared" si="172"/>
        <v>1000</v>
      </c>
      <c r="D409" s="138">
        <f t="shared" si="173"/>
        <v>4736.74</v>
      </c>
      <c r="E409" s="126">
        <f>IF(K409=1,VLOOKUP(A408,[1]Plan1!$DA$106:$DC$226,3),E408)</f>
        <v>4740.53</v>
      </c>
      <c r="F409" s="127">
        <f t="shared" si="174"/>
        <v>42629</v>
      </c>
      <c r="G409" s="128">
        <f t="shared" si="162"/>
        <v>8.0012835832232732E-4</v>
      </c>
      <c r="H409" s="127">
        <f t="shared" si="175"/>
        <v>42660</v>
      </c>
      <c r="I409" s="127">
        <f t="shared" si="163"/>
        <v>42660</v>
      </c>
      <c r="J409" s="130">
        <f t="shared" si="176"/>
        <v>21</v>
      </c>
      <c r="K409" s="130">
        <f t="shared" si="164"/>
        <v>2</v>
      </c>
      <c r="L409" s="131">
        <f t="shared" si="165"/>
        <v>1.00007617</v>
      </c>
      <c r="M409" s="132">
        <f t="shared" si="159"/>
        <v>1.00439992</v>
      </c>
      <c r="N409" s="132">
        <f t="shared" si="157"/>
        <v>1.092141931176364</v>
      </c>
      <c r="O409" s="131">
        <f t="shared" si="158"/>
        <v>1.09222511</v>
      </c>
      <c r="P409" s="124">
        <f t="shared" si="166"/>
        <v>1092.2251100000001</v>
      </c>
      <c r="Q409" s="133">
        <f t="shared" si="167"/>
        <v>0</v>
      </c>
      <c r="R409" s="134">
        <f t="shared" si="168"/>
        <v>0</v>
      </c>
      <c r="S409" s="124">
        <f t="shared" si="169"/>
        <v>0</v>
      </c>
      <c r="T409" s="134">
        <f t="shared" si="177"/>
        <v>8.7499999999999994E-2</v>
      </c>
      <c r="U409" s="133">
        <f t="shared" si="178"/>
        <v>24</v>
      </c>
      <c r="V409" s="133">
        <v>252</v>
      </c>
      <c r="W409" s="132">
        <f t="shared" si="160"/>
        <v>1.0080207080000001</v>
      </c>
      <c r="X409" s="124">
        <f t="shared" si="170"/>
        <v>8.7604179999999996</v>
      </c>
      <c r="Y409" s="136" t="s">
        <v>64</v>
      </c>
      <c r="Z409" s="127">
        <f t="shared" si="179"/>
        <v>42781</v>
      </c>
      <c r="AA409" s="6"/>
      <c r="AB409" s="38"/>
      <c r="AC409" s="169">
        <f>[2]Plan1!$A461</f>
        <v>50472</v>
      </c>
      <c r="AD409" s="168" t="str">
        <f>[2]Plan1!$C461</f>
        <v>Carnaval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28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8"/>
      <c r="BH409" s="1"/>
      <c r="BI409" s="1"/>
      <c r="BJ409" s="1"/>
      <c r="BK409" s="1"/>
      <c r="BL409" s="1"/>
      <c r="BM409" s="1"/>
      <c r="BN409" s="1"/>
      <c r="BO409" s="1"/>
      <c r="BP409" s="1"/>
      <c r="BQ409" s="6"/>
      <c r="BR409" s="1"/>
      <c r="BS409" s="1"/>
      <c r="BT409" s="1"/>
      <c r="BU409" s="1"/>
      <c r="BV409" s="1"/>
      <c r="BW409" s="1"/>
    </row>
    <row r="410" spans="1:75" x14ac:dyDescent="0.2">
      <c r="A410" s="137">
        <f t="shared" si="171"/>
        <v>42631</v>
      </c>
      <c r="B410" s="124">
        <f t="shared" si="161"/>
        <v>1100.9855280000002</v>
      </c>
      <c r="C410" s="124">
        <f t="shared" si="172"/>
        <v>1000</v>
      </c>
      <c r="D410" s="138">
        <f t="shared" si="173"/>
        <v>4736.74</v>
      </c>
      <c r="E410" s="126">
        <f>IF(K410=1,VLOOKUP(A409,[1]Plan1!$DA$106:$DC$226,3),E409)</f>
        <v>4740.53</v>
      </c>
      <c r="F410" s="127">
        <f t="shared" si="174"/>
        <v>42629</v>
      </c>
      <c r="G410" s="128">
        <f t="shared" si="162"/>
        <v>8.0012835832232732E-4</v>
      </c>
      <c r="H410" s="127">
        <f t="shared" si="175"/>
        <v>42660</v>
      </c>
      <c r="I410" s="127">
        <f t="shared" si="163"/>
        <v>42660</v>
      </c>
      <c r="J410" s="130">
        <f t="shared" si="176"/>
        <v>21</v>
      </c>
      <c r="K410" s="130">
        <f t="shared" si="164"/>
        <v>2</v>
      </c>
      <c r="L410" s="131">
        <f t="shared" si="165"/>
        <v>1.00007617</v>
      </c>
      <c r="M410" s="132">
        <f t="shared" si="159"/>
        <v>1.00439992</v>
      </c>
      <c r="N410" s="132">
        <f t="shared" si="157"/>
        <v>1.092141931176364</v>
      </c>
      <c r="O410" s="131">
        <f t="shared" si="158"/>
        <v>1.09222511</v>
      </c>
      <c r="P410" s="124">
        <f t="shared" si="166"/>
        <v>1092.2251100000001</v>
      </c>
      <c r="Q410" s="133">
        <f t="shared" si="167"/>
        <v>0</v>
      </c>
      <c r="R410" s="134">
        <f t="shared" si="168"/>
        <v>0</v>
      </c>
      <c r="S410" s="124">
        <f t="shared" si="169"/>
        <v>0</v>
      </c>
      <c r="T410" s="134">
        <f t="shared" si="177"/>
        <v>8.7499999999999994E-2</v>
      </c>
      <c r="U410" s="133">
        <f t="shared" si="178"/>
        <v>24</v>
      </c>
      <c r="V410" s="133">
        <v>252</v>
      </c>
      <c r="W410" s="132">
        <f t="shared" si="160"/>
        <v>1.0080207080000001</v>
      </c>
      <c r="X410" s="124">
        <f t="shared" si="170"/>
        <v>8.7604179999999996</v>
      </c>
      <c r="Y410" s="136" t="s">
        <v>64</v>
      </c>
      <c r="Z410" s="127">
        <f t="shared" si="179"/>
        <v>42781</v>
      </c>
      <c r="AA410" s="6"/>
      <c r="AB410" s="38"/>
      <c r="AC410" s="169">
        <f>[2]Plan1!$A462</f>
        <v>50473</v>
      </c>
      <c r="AD410" s="168" t="str">
        <f>[2]Plan1!$C462</f>
        <v>Carnaval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28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8"/>
      <c r="BH410" s="1"/>
      <c r="BI410" s="1"/>
      <c r="BJ410" s="1"/>
      <c r="BK410" s="1"/>
      <c r="BL410" s="1"/>
      <c r="BM410" s="1"/>
      <c r="BN410" s="1"/>
      <c r="BO410" s="1"/>
      <c r="BP410" s="1"/>
      <c r="BQ410" s="6"/>
      <c r="BR410" s="1"/>
      <c r="BS410" s="1"/>
      <c r="BT410" s="1"/>
      <c r="BU410" s="1"/>
      <c r="BV410" s="1"/>
      <c r="BW410" s="1"/>
    </row>
    <row r="411" spans="1:75" x14ac:dyDescent="0.2">
      <c r="A411" s="137">
        <f t="shared" si="171"/>
        <v>42632</v>
      </c>
      <c r="B411" s="124">
        <f t="shared" si="161"/>
        <v>1100.9855280000002</v>
      </c>
      <c r="C411" s="124">
        <f t="shared" si="172"/>
        <v>1000</v>
      </c>
      <c r="D411" s="138">
        <f t="shared" si="173"/>
        <v>4736.74</v>
      </c>
      <c r="E411" s="126">
        <f>IF(K411=1,VLOOKUP(A410,[1]Plan1!$DA$106:$DC$226,3),E410)</f>
        <v>4740.53</v>
      </c>
      <c r="F411" s="127">
        <f t="shared" si="174"/>
        <v>42629</v>
      </c>
      <c r="G411" s="128">
        <f t="shared" si="162"/>
        <v>8.0012835832232732E-4</v>
      </c>
      <c r="H411" s="127">
        <f t="shared" si="175"/>
        <v>42660</v>
      </c>
      <c r="I411" s="127">
        <f t="shared" si="163"/>
        <v>42660</v>
      </c>
      <c r="J411" s="130">
        <f t="shared" si="176"/>
        <v>21</v>
      </c>
      <c r="K411" s="130">
        <f t="shared" si="164"/>
        <v>2</v>
      </c>
      <c r="L411" s="131">
        <f t="shared" si="165"/>
        <v>1.00007617</v>
      </c>
      <c r="M411" s="132">
        <f t="shared" si="159"/>
        <v>1.00439992</v>
      </c>
      <c r="N411" s="132">
        <f t="shared" si="157"/>
        <v>1.092141931176364</v>
      </c>
      <c r="O411" s="131">
        <f t="shared" si="158"/>
        <v>1.09222511</v>
      </c>
      <c r="P411" s="124">
        <f t="shared" si="166"/>
        <v>1092.2251100000001</v>
      </c>
      <c r="Q411" s="133">
        <f t="shared" si="167"/>
        <v>0</v>
      </c>
      <c r="R411" s="134">
        <f t="shared" si="168"/>
        <v>0</v>
      </c>
      <c r="S411" s="124">
        <f t="shared" si="169"/>
        <v>0</v>
      </c>
      <c r="T411" s="134">
        <f t="shared" si="177"/>
        <v>8.7499999999999994E-2</v>
      </c>
      <c r="U411" s="133">
        <f t="shared" si="178"/>
        <v>24</v>
      </c>
      <c r="V411" s="133">
        <v>252</v>
      </c>
      <c r="W411" s="132">
        <f t="shared" si="160"/>
        <v>1.0080207080000001</v>
      </c>
      <c r="X411" s="124">
        <f t="shared" si="170"/>
        <v>8.7604179999999996</v>
      </c>
      <c r="Y411" s="136" t="s">
        <v>64</v>
      </c>
      <c r="Z411" s="127">
        <f t="shared" si="179"/>
        <v>42781</v>
      </c>
      <c r="AA411" s="6"/>
      <c r="AB411" s="38"/>
      <c r="AC411" s="169">
        <f>[2]Plan1!$A463</f>
        <v>50516</v>
      </c>
      <c r="AD411" s="168" t="str">
        <f>[2]Plan1!$C463</f>
        <v>Tiradentes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28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8"/>
      <c r="BH411" s="1"/>
      <c r="BI411" s="1"/>
      <c r="BJ411" s="1"/>
      <c r="BK411" s="1"/>
      <c r="BL411" s="1"/>
      <c r="BM411" s="1"/>
      <c r="BN411" s="1"/>
      <c r="BO411" s="1"/>
      <c r="BP411" s="1"/>
      <c r="BQ411" s="6"/>
      <c r="BR411" s="1"/>
      <c r="BS411" s="1"/>
      <c r="BT411" s="1"/>
      <c r="BU411" s="1"/>
      <c r="BV411" s="1"/>
      <c r="BW411" s="1"/>
    </row>
    <row r="412" spans="1:75" x14ac:dyDescent="0.2">
      <c r="A412" s="137">
        <f t="shared" si="171"/>
        <v>42633</v>
      </c>
      <c r="B412" s="124">
        <f t="shared" si="161"/>
        <v>1101.3940130000001</v>
      </c>
      <c r="C412" s="124">
        <f t="shared" si="172"/>
        <v>1000</v>
      </c>
      <c r="D412" s="138">
        <f t="shared" si="173"/>
        <v>4736.74</v>
      </c>
      <c r="E412" s="126">
        <f>IF(K412=1,VLOOKUP(A411,[1]Plan1!$DA$106:$DC$226,3),E411)</f>
        <v>4740.53</v>
      </c>
      <c r="F412" s="127">
        <f t="shared" si="174"/>
        <v>42629</v>
      </c>
      <c r="G412" s="128">
        <f t="shared" si="162"/>
        <v>8.0012835832232732E-4</v>
      </c>
      <c r="H412" s="127">
        <f t="shared" si="175"/>
        <v>42660</v>
      </c>
      <c r="I412" s="127">
        <f t="shared" si="163"/>
        <v>42660</v>
      </c>
      <c r="J412" s="130">
        <f t="shared" si="176"/>
        <v>21</v>
      </c>
      <c r="K412" s="130">
        <f t="shared" si="164"/>
        <v>3</v>
      </c>
      <c r="L412" s="131">
        <f t="shared" si="165"/>
        <v>1.0001142599999999</v>
      </c>
      <c r="M412" s="132">
        <f t="shared" si="159"/>
        <v>1.00439992</v>
      </c>
      <c r="N412" s="132">
        <f t="shared" si="157"/>
        <v>1.092141931176364</v>
      </c>
      <c r="O412" s="131">
        <f t="shared" si="158"/>
        <v>1.0922667100000001</v>
      </c>
      <c r="P412" s="124">
        <f t="shared" si="166"/>
        <v>1092.2667100000001</v>
      </c>
      <c r="Q412" s="133">
        <f t="shared" si="167"/>
        <v>0</v>
      </c>
      <c r="R412" s="134">
        <f t="shared" si="168"/>
        <v>0</v>
      </c>
      <c r="S412" s="124">
        <f t="shared" si="169"/>
        <v>0</v>
      </c>
      <c r="T412" s="134">
        <f t="shared" si="177"/>
        <v>8.7499999999999994E-2</v>
      </c>
      <c r="U412" s="133">
        <f t="shared" si="178"/>
        <v>25</v>
      </c>
      <c r="V412" s="133">
        <v>252</v>
      </c>
      <c r="W412" s="132">
        <f t="shared" si="160"/>
        <v>1.0083562960000001</v>
      </c>
      <c r="X412" s="124">
        <f t="shared" si="170"/>
        <v>9.1273029999999995</v>
      </c>
      <c r="Y412" s="136" t="s">
        <v>64</v>
      </c>
      <c r="Z412" s="127">
        <f t="shared" si="179"/>
        <v>42781</v>
      </c>
      <c r="AA412" s="6"/>
      <c r="AB412" s="38"/>
      <c r="AC412" s="169">
        <f>[2]Plan1!$A464</f>
        <v>50518</v>
      </c>
      <c r="AD412" s="168" t="str">
        <f>[2]Plan1!$C464</f>
        <v>Paixão de Cristo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28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8"/>
      <c r="BH412" s="1"/>
      <c r="BI412" s="1"/>
      <c r="BJ412" s="1"/>
      <c r="BK412" s="1"/>
      <c r="BL412" s="1"/>
      <c r="BM412" s="1"/>
      <c r="BN412" s="1"/>
      <c r="BO412" s="1"/>
      <c r="BP412" s="1"/>
      <c r="BQ412" s="6"/>
      <c r="BR412" s="1"/>
      <c r="BS412" s="1"/>
      <c r="BT412" s="1"/>
      <c r="BU412" s="1"/>
      <c r="BV412" s="1"/>
      <c r="BW412" s="1"/>
    </row>
    <row r="413" spans="1:75" x14ac:dyDescent="0.2">
      <c r="A413" s="137">
        <f t="shared" si="171"/>
        <v>42634</v>
      </c>
      <c r="B413" s="124">
        <f t="shared" si="161"/>
        <v>1101.8026499999999</v>
      </c>
      <c r="C413" s="124">
        <f t="shared" si="172"/>
        <v>1000</v>
      </c>
      <c r="D413" s="138">
        <f t="shared" si="173"/>
        <v>4736.74</v>
      </c>
      <c r="E413" s="126">
        <f>IF(K413=1,VLOOKUP(A412,[1]Plan1!$DA$106:$DC$226,3),E412)</f>
        <v>4740.53</v>
      </c>
      <c r="F413" s="127">
        <f t="shared" si="174"/>
        <v>42629</v>
      </c>
      <c r="G413" s="128">
        <f t="shared" si="162"/>
        <v>8.0012835832232732E-4</v>
      </c>
      <c r="H413" s="127">
        <f t="shared" si="175"/>
        <v>42660</v>
      </c>
      <c r="I413" s="127">
        <f t="shared" si="163"/>
        <v>42660</v>
      </c>
      <c r="J413" s="130">
        <f t="shared" si="176"/>
        <v>21</v>
      </c>
      <c r="K413" s="130">
        <f t="shared" si="164"/>
        <v>4</v>
      </c>
      <c r="L413" s="131">
        <f t="shared" si="165"/>
        <v>1.00015235</v>
      </c>
      <c r="M413" s="132">
        <f t="shared" si="159"/>
        <v>1.00439992</v>
      </c>
      <c r="N413" s="132">
        <f t="shared" si="157"/>
        <v>1.092141931176364</v>
      </c>
      <c r="O413" s="131">
        <f t="shared" si="158"/>
        <v>1.0923083099999999</v>
      </c>
      <c r="P413" s="124">
        <f t="shared" si="166"/>
        <v>1092.3083099999999</v>
      </c>
      <c r="Q413" s="133">
        <f t="shared" si="167"/>
        <v>0</v>
      </c>
      <c r="R413" s="134">
        <f t="shared" si="168"/>
        <v>0</v>
      </c>
      <c r="S413" s="124">
        <f t="shared" si="169"/>
        <v>0</v>
      </c>
      <c r="T413" s="134">
        <f t="shared" si="177"/>
        <v>8.7499999999999994E-2</v>
      </c>
      <c r="U413" s="133">
        <f t="shared" si="178"/>
        <v>26</v>
      </c>
      <c r="V413" s="133">
        <v>252</v>
      </c>
      <c r="W413" s="132">
        <f t="shared" si="160"/>
        <v>1.0086919969999999</v>
      </c>
      <c r="X413" s="124">
        <f t="shared" si="170"/>
        <v>9.4943399999999993</v>
      </c>
      <c r="Y413" s="136" t="s">
        <v>64</v>
      </c>
      <c r="Z413" s="127">
        <f t="shared" si="179"/>
        <v>42781</v>
      </c>
      <c r="AA413" s="6"/>
      <c r="AB413" s="38"/>
      <c r="AC413" s="169">
        <f>[2]Plan1!$A465</f>
        <v>50526</v>
      </c>
      <c r="AD413" s="168" t="str">
        <f>[2]Plan1!$C465</f>
        <v>Dia do Trabalho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28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8"/>
      <c r="BH413" s="1"/>
      <c r="BI413" s="1"/>
      <c r="BJ413" s="1"/>
      <c r="BK413" s="1"/>
      <c r="BL413" s="1"/>
      <c r="BM413" s="1"/>
      <c r="BN413" s="1"/>
      <c r="BO413" s="1"/>
      <c r="BP413" s="1"/>
      <c r="BQ413" s="6"/>
      <c r="BR413" s="1"/>
      <c r="BS413" s="1"/>
      <c r="BT413" s="1"/>
      <c r="BU413" s="1"/>
      <c r="BV413" s="1"/>
      <c r="BW413" s="1"/>
    </row>
    <row r="414" spans="1:75" x14ac:dyDescent="0.2">
      <c r="A414" s="137">
        <f t="shared" si="171"/>
        <v>42635</v>
      </c>
      <c r="B414" s="124">
        <f t="shared" si="161"/>
        <v>1102.2114359999998</v>
      </c>
      <c r="C414" s="124">
        <f t="shared" si="172"/>
        <v>1000</v>
      </c>
      <c r="D414" s="138">
        <f t="shared" si="173"/>
        <v>4736.74</v>
      </c>
      <c r="E414" s="126">
        <f>IF(K414=1,VLOOKUP(A413,[1]Plan1!$DA$106:$DC$226,3),E413)</f>
        <v>4740.53</v>
      </c>
      <c r="F414" s="127">
        <f t="shared" si="174"/>
        <v>42629</v>
      </c>
      <c r="G414" s="128">
        <f t="shared" si="162"/>
        <v>8.0012835832232732E-4</v>
      </c>
      <c r="H414" s="127">
        <f t="shared" si="175"/>
        <v>42660</v>
      </c>
      <c r="I414" s="127">
        <f t="shared" si="163"/>
        <v>42660</v>
      </c>
      <c r="J414" s="130">
        <f t="shared" si="176"/>
        <v>21</v>
      </c>
      <c r="K414" s="130">
        <f t="shared" si="164"/>
        <v>5</v>
      </c>
      <c r="L414" s="131">
        <f t="shared" si="165"/>
        <v>1.0001904399999999</v>
      </c>
      <c r="M414" s="132">
        <f t="shared" si="159"/>
        <v>1.00439992</v>
      </c>
      <c r="N414" s="132">
        <f t="shared" si="157"/>
        <v>1.092141931176364</v>
      </c>
      <c r="O414" s="131">
        <f t="shared" si="158"/>
        <v>1.09234991</v>
      </c>
      <c r="P414" s="124">
        <f t="shared" si="166"/>
        <v>1092.3499099999999</v>
      </c>
      <c r="Q414" s="133">
        <f t="shared" si="167"/>
        <v>0</v>
      </c>
      <c r="R414" s="134">
        <f t="shared" si="168"/>
        <v>0</v>
      </c>
      <c r="S414" s="124">
        <f t="shared" si="169"/>
        <v>0</v>
      </c>
      <c r="T414" s="134">
        <f t="shared" si="177"/>
        <v>8.7499999999999994E-2</v>
      </c>
      <c r="U414" s="133">
        <f t="shared" si="178"/>
        <v>27</v>
      </c>
      <c r="V414" s="133">
        <v>252</v>
      </c>
      <c r="W414" s="132">
        <f t="shared" si="160"/>
        <v>1.009027809</v>
      </c>
      <c r="X414" s="124">
        <f t="shared" si="170"/>
        <v>9.8615259999999996</v>
      </c>
      <c r="Y414" s="136" t="s">
        <v>64</v>
      </c>
      <c r="Z414" s="127">
        <f t="shared" si="179"/>
        <v>42781</v>
      </c>
      <c r="AA414" s="6"/>
      <c r="AB414" s="38"/>
      <c r="AC414" s="169">
        <f>[2]Plan1!$A466</f>
        <v>50580</v>
      </c>
      <c r="AD414" s="168" t="str">
        <f>[2]Plan1!$C466</f>
        <v>Corpus Christi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28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8"/>
      <c r="BH414" s="1"/>
      <c r="BI414" s="1"/>
      <c r="BJ414" s="1"/>
      <c r="BK414" s="1"/>
      <c r="BL414" s="1"/>
      <c r="BM414" s="1"/>
      <c r="BN414" s="1"/>
      <c r="BO414" s="1"/>
      <c r="BP414" s="1"/>
      <c r="BQ414" s="6"/>
      <c r="BR414" s="1"/>
      <c r="BS414" s="1"/>
      <c r="BT414" s="1"/>
      <c r="BU414" s="1"/>
      <c r="BV414" s="1"/>
      <c r="BW414" s="1"/>
    </row>
    <row r="415" spans="1:75" x14ac:dyDescent="0.2">
      <c r="A415" s="137">
        <f t="shared" si="171"/>
        <v>42636</v>
      </c>
      <c r="B415" s="124">
        <f t="shared" si="161"/>
        <v>1102.6203819999998</v>
      </c>
      <c r="C415" s="124">
        <f t="shared" si="172"/>
        <v>1000</v>
      </c>
      <c r="D415" s="138">
        <f t="shared" si="173"/>
        <v>4736.74</v>
      </c>
      <c r="E415" s="126">
        <f>IF(K415=1,VLOOKUP(A414,[1]Plan1!$DA$106:$DC$226,3),E414)</f>
        <v>4740.53</v>
      </c>
      <c r="F415" s="127">
        <f t="shared" si="174"/>
        <v>42629</v>
      </c>
      <c r="G415" s="128">
        <f t="shared" si="162"/>
        <v>8.0012835832232732E-4</v>
      </c>
      <c r="H415" s="127">
        <f t="shared" si="175"/>
        <v>42660</v>
      </c>
      <c r="I415" s="127">
        <f t="shared" si="163"/>
        <v>42660</v>
      </c>
      <c r="J415" s="130">
        <f t="shared" si="176"/>
        <v>21</v>
      </c>
      <c r="K415" s="130">
        <f t="shared" si="164"/>
        <v>6</v>
      </c>
      <c r="L415" s="131">
        <f t="shared" si="165"/>
        <v>1.0002285399999999</v>
      </c>
      <c r="M415" s="132">
        <f t="shared" si="159"/>
        <v>1.00439992</v>
      </c>
      <c r="N415" s="132">
        <f t="shared" ref="N415:N478" si="180">IF(I415&gt;I414,N414*M415,N414)</f>
        <v>1.092141931176364</v>
      </c>
      <c r="O415" s="131">
        <f t="shared" si="158"/>
        <v>1.0923915200000001</v>
      </c>
      <c r="P415" s="124">
        <f t="shared" si="166"/>
        <v>1092.3915199999999</v>
      </c>
      <c r="Q415" s="133">
        <f t="shared" si="167"/>
        <v>0</v>
      </c>
      <c r="R415" s="134">
        <f t="shared" si="168"/>
        <v>0</v>
      </c>
      <c r="S415" s="124">
        <f t="shared" si="169"/>
        <v>0</v>
      </c>
      <c r="T415" s="134">
        <f t="shared" si="177"/>
        <v>8.7499999999999994E-2</v>
      </c>
      <c r="U415" s="133">
        <f t="shared" si="178"/>
        <v>28</v>
      </c>
      <c r="V415" s="133">
        <v>252</v>
      </c>
      <c r="W415" s="132">
        <f t="shared" si="160"/>
        <v>1.009363733</v>
      </c>
      <c r="X415" s="124">
        <f t="shared" si="170"/>
        <v>10.228861999999999</v>
      </c>
      <c r="Y415" s="136" t="s">
        <v>64</v>
      </c>
      <c r="Z415" s="127">
        <f t="shared" si="179"/>
        <v>42781</v>
      </c>
      <c r="AA415" s="6"/>
      <c r="AB415" s="38"/>
      <c r="AC415" s="169">
        <f>[2]Plan1!$A467</f>
        <v>50655</v>
      </c>
      <c r="AD415" s="168" t="str">
        <f>[2]Plan1!$C467</f>
        <v>Independência do Brasil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28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8"/>
      <c r="BH415" s="1"/>
      <c r="BI415" s="1"/>
      <c r="BJ415" s="1"/>
      <c r="BK415" s="1"/>
      <c r="BL415" s="1"/>
      <c r="BM415" s="1"/>
      <c r="BN415" s="1"/>
      <c r="BO415" s="1"/>
      <c r="BP415" s="1"/>
      <c r="BQ415" s="6"/>
      <c r="BR415" s="1"/>
      <c r="BS415" s="1"/>
      <c r="BT415" s="1"/>
      <c r="BU415" s="1"/>
      <c r="BV415" s="1"/>
      <c r="BW415" s="1"/>
    </row>
    <row r="416" spans="1:75" x14ac:dyDescent="0.2">
      <c r="A416" s="137">
        <f t="shared" si="171"/>
        <v>42637</v>
      </c>
      <c r="B416" s="124">
        <f t="shared" si="161"/>
        <v>1103.029468</v>
      </c>
      <c r="C416" s="124">
        <f t="shared" si="172"/>
        <v>1000</v>
      </c>
      <c r="D416" s="138">
        <f t="shared" si="173"/>
        <v>4736.74</v>
      </c>
      <c r="E416" s="126">
        <f>IF(K416=1,VLOOKUP(A415,[1]Plan1!$DA$106:$DC$226,3),E415)</f>
        <v>4740.53</v>
      </c>
      <c r="F416" s="127">
        <f t="shared" si="174"/>
        <v>42629</v>
      </c>
      <c r="G416" s="128">
        <f t="shared" si="162"/>
        <v>8.0012835832232732E-4</v>
      </c>
      <c r="H416" s="127">
        <f t="shared" si="175"/>
        <v>42660</v>
      </c>
      <c r="I416" s="127">
        <f t="shared" si="163"/>
        <v>42660</v>
      </c>
      <c r="J416" s="130">
        <f t="shared" si="176"/>
        <v>21</v>
      </c>
      <c r="K416" s="130">
        <f t="shared" si="164"/>
        <v>7</v>
      </c>
      <c r="L416" s="131">
        <f t="shared" si="165"/>
        <v>1.00026663</v>
      </c>
      <c r="M416" s="132">
        <f t="shared" si="159"/>
        <v>1.00439992</v>
      </c>
      <c r="N416" s="132">
        <f t="shared" si="180"/>
        <v>1.092141931176364</v>
      </c>
      <c r="O416" s="131">
        <f t="shared" si="158"/>
        <v>1.0924331199999999</v>
      </c>
      <c r="P416" s="124">
        <f t="shared" si="166"/>
        <v>1092.4331199999999</v>
      </c>
      <c r="Q416" s="133">
        <f t="shared" si="167"/>
        <v>0</v>
      </c>
      <c r="R416" s="134">
        <f t="shared" si="168"/>
        <v>0</v>
      </c>
      <c r="S416" s="124">
        <f t="shared" si="169"/>
        <v>0</v>
      </c>
      <c r="T416" s="134">
        <f t="shared" si="177"/>
        <v>8.7499999999999994E-2</v>
      </c>
      <c r="U416" s="133">
        <f t="shared" si="178"/>
        <v>29</v>
      </c>
      <c r="V416" s="133">
        <v>252</v>
      </c>
      <c r="W416" s="132">
        <f t="shared" si="160"/>
        <v>1.009699769</v>
      </c>
      <c r="X416" s="124">
        <f t="shared" si="170"/>
        <v>10.596348000000001</v>
      </c>
      <c r="Y416" s="136" t="s">
        <v>64</v>
      </c>
      <c r="Z416" s="127">
        <f t="shared" si="179"/>
        <v>42781</v>
      </c>
      <c r="AA416" s="6"/>
      <c r="AB416" s="38"/>
      <c r="AC416" s="169">
        <f>[2]Plan1!$A468</f>
        <v>50690</v>
      </c>
      <c r="AD416" s="168" t="str">
        <f>[2]Plan1!$C468</f>
        <v>Nossa Sr.a Aparecida - Padroeira do Brasil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28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8"/>
      <c r="BH416" s="1"/>
      <c r="BI416" s="1"/>
      <c r="BJ416" s="1"/>
      <c r="BK416" s="1"/>
      <c r="BL416" s="1"/>
      <c r="BM416" s="1"/>
      <c r="BN416" s="1"/>
      <c r="BO416" s="1"/>
      <c r="BP416" s="1"/>
      <c r="BQ416" s="6"/>
      <c r="BR416" s="1"/>
      <c r="BS416" s="1"/>
      <c r="BT416" s="1"/>
      <c r="BU416" s="1"/>
      <c r="BV416" s="1"/>
      <c r="BW416" s="1"/>
    </row>
    <row r="417" spans="1:75" x14ac:dyDescent="0.2">
      <c r="A417" s="137">
        <f t="shared" si="171"/>
        <v>42638</v>
      </c>
      <c r="B417" s="124">
        <f t="shared" si="161"/>
        <v>1103.029468</v>
      </c>
      <c r="C417" s="124">
        <f t="shared" si="172"/>
        <v>1000</v>
      </c>
      <c r="D417" s="138">
        <f t="shared" si="173"/>
        <v>4736.74</v>
      </c>
      <c r="E417" s="126">
        <f>IF(K417=1,VLOOKUP(A416,[1]Plan1!$DA$106:$DC$226,3),E416)</f>
        <v>4740.53</v>
      </c>
      <c r="F417" s="127">
        <f t="shared" si="174"/>
        <v>42629</v>
      </c>
      <c r="G417" s="128">
        <f t="shared" si="162"/>
        <v>8.0012835832232732E-4</v>
      </c>
      <c r="H417" s="127">
        <f t="shared" si="175"/>
        <v>42660</v>
      </c>
      <c r="I417" s="127">
        <f t="shared" si="163"/>
        <v>42660</v>
      </c>
      <c r="J417" s="130">
        <f t="shared" si="176"/>
        <v>21</v>
      </c>
      <c r="K417" s="130">
        <f t="shared" si="164"/>
        <v>7</v>
      </c>
      <c r="L417" s="131">
        <f t="shared" si="165"/>
        <v>1.00026663</v>
      </c>
      <c r="M417" s="132">
        <f t="shared" si="159"/>
        <v>1.00439992</v>
      </c>
      <c r="N417" s="132">
        <f t="shared" si="180"/>
        <v>1.092141931176364</v>
      </c>
      <c r="O417" s="131">
        <f t="shared" si="158"/>
        <v>1.0924331199999999</v>
      </c>
      <c r="P417" s="124">
        <f t="shared" si="166"/>
        <v>1092.4331199999999</v>
      </c>
      <c r="Q417" s="133">
        <f t="shared" si="167"/>
        <v>0</v>
      </c>
      <c r="R417" s="134">
        <f t="shared" si="168"/>
        <v>0</v>
      </c>
      <c r="S417" s="124">
        <f t="shared" si="169"/>
        <v>0</v>
      </c>
      <c r="T417" s="134">
        <f t="shared" si="177"/>
        <v>8.7499999999999994E-2</v>
      </c>
      <c r="U417" s="133">
        <f t="shared" si="178"/>
        <v>29</v>
      </c>
      <c r="V417" s="133">
        <v>252</v>
      </c>
      <c r="W417" s="132">
        <f t="shared" si="160"/>
        <v>1.009699769</v>
      </c>
      <c r="X417" s="124">
        <f t="shared" si="170"/>
        <v>10.596348000000001</v>
      </c>
      <c r="Y417" s="136" t="s">
        <v>64</v>
      </c>
      <c r="Z417" s="127">
        <f t="shared" si="179"/>
        <v>42781</v>
      </c>
      <c r="AA417" s="6"/>
      <c r="AB417" s="38"/>
      <c r="AC417" s="169">
        <f>[2]Plan1!$A469</f>
        <v>50711</v>
      </c>
      <c r="AD417" s="168" t="str">
        <f>[2]Plan1!$C469</f>
        <v>Finados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28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8"/>
      <c r="BH417" s="1"/>
      <c r="BI417" s="1"/>
      <c r="BJ417" s="1"/>
      <c r="BK417" s="1"/>
      <c r="BL417" s="1"/>
      <c r="BM417" s="1"/>
      <c r="BN417" s="1"/>
      <c r="BO417" s="1"/>
      <c r="BP417" s="1"/>
      <c r="BQ417" s="6"/>
      <c r="BR417" s="1"/>
      <c r="BS417" s="1"/>
      <c r="BT417" s="1"/>
      <c r="BU417" s="1"/>
      <c r="BV417" s="1"/>
      <c r="BW417" s="1"/>
    </row>
    <row r="418" spans="1:75" x14ac:dyDescent="0.2">
      <c r="A418" s="137">
        <f t="shared" si="171"/>
        <v>42639</v>
      </c>
      <c r="B418" s="124">
        <f t="shared" si="161"/>
        <v>1103.029468</v>
      </c>
      <c r="C418" s="124">
        <f t="shared" si="172"/>
        <v>1000</v>
      </c>
      <c r="D418" s="138">
        <f t="shared" si="173"/>
        <v>4736.74</v>
      </c>
      <c r="E418" s="126">
        <f>IF(K418=1,VLOOKUP(A417,[1]Plan1!$DA$106:$DC$226,3),E417)</f>
        <v>4740.53</v>
      </c>
      <c r="F418" s="127">
        <f t="shared" si="174"/>
        <v>42629</v>
      </c>
      <c r="G418" s="128">
        <f t="shared" si="162"/>
        <v>8.0012835832232732E-4</v>
      </c>
      <c r="H418" s="127">
        <f t="shared" si="175"/>
        <v>42660</v>
      </c>
      <c r="I418" s="127">
        <f t="shared" si="163"/>
        <v>42660</v>
      </c>
      <c r="J418" s="130">
        <f t="shared" si="176"/>
        <v>21</v>
      </c>
      <c r="K418" s="130">
        <f t="shared" si="164"/>
        <v>7</v>
      </c>
      <c r="L418" s="131">
        <f t="shared" si="165"/>
        <v>1.00026663</v>
      </c>
      <c r="M418" s="132">
        <f t="shared" si="159"/>
        <v>1.00439992</v>
      </c>
      <c r="N418" s="132">
        <f t="shared" si="180"/>
        <v>1.092141931176364</v>
      </c>
      <c r="O418" s="131">
        <f t="shared" si="158"/>
        <v>1.0924331199999999</v>
      </c>
      <c r="P418" s="124">
        <f t="shared" si="166"/>
        <v>1092.4331199999999</v>
      </c>
      <c r="Q418" s="133">
        <f t="shared" si="167"/>
        <v>0</v>
      </c>
      <c r="R418" s="134">
        <f t="shared" si="168"/>
        <v>0</v>
      </c>
      <c r="S418" s="124">
        <f t="shared" si="169"/>
        <v>0</v>
      </c>
      <c r="T418" s="134">
        <f t="shared" si="177"/>
        <v>8.7499999999999994E-2</v>
      </c>
      <c r="U418" s="133">
        <f t="shared" si="178"/>
        <v>29</v>
      </c>
      <c r="V418" s="133">
        <v>252</v>
      </c>
      <c r="W418" s="132">
        <f t="shared" si="160"/>
        <v>1.009699769</v>
      </c>
      <c r="X418" s="124">
        <f t="shared" si="170"/>
        <v>10.596348000000001</v>
      </c>
      <c r="Y418" s="136" t="s">
        <v>64</v>
      </c>
      <c r="Z418" s="127">
        <f t="shared" si="179"/>
        <v>42781</v>
      </c>
      <c r="AA418" s="6"/>
      <c r="AB418" s="38"/>
      <c r="AC418" s="169">
        <f>[2]Plan1!$A470</f>
        <v>50724</v>
      </c>
      <c r="AD418" s="168" t="str">
        <f>[2]Plan1!$C470</f>
        <v>Proclamação da República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28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8"/>
      <c r="BH418" s="1"/>
      <c r="BI418" s="1"/>
      <c r="BJ418" s="1"/>
      <c r="BK418" s="1"/>
      <c r="BL418" s="1"/>
      <c r="BM418" s="1"/>
      <c r="BN418" s="1"/>
      <c r="BO418" s="1"/>
      <c r="BP418" s="1"/>
      <c r="BQ418" s="6"/>
      <c r="BR418" s="1"/>
      <c r="BS418" s="1"/>
      <c r="BT418" s="1"/>
      <c r="BU418" s="1"/>
      <c r="BV418" s="1"/>
      <c r="BW418" s="1"/>
    </row>
    <row r="419" spans="1:75" x14ac:dyDescent="0.2">
      <c r="A419" s="137">
        <f t="shared" si="171"/>
        <v>42640</v>
      </c>
      <c r="B419" s="124">
        <f t="shared" si="161"/>
        <v>1103.4387139999999</v>
      </c>
      <c r="C419" s="124">
        <f t="shared" si="172"/>
        <v>1000</v>
      </c>
      <c r="D419" s="138">
        <f t="shared" si="173"/>
        <v>4736.74</v>
      </c>
      <c r="E419" s="126">
        <f>IF(K419=1,VLOOKUP(A418,[1]Plan1!$DA$106:$DC$226,3),E418)</f>
        <v>4740.53</v>
      </c>
      <c r="F419" s="127">
        <f t="shared" si="174"/>
        <v>42629</v>
      </c>
      <c r="G419" s="128">
        <f t="shared" si="162"/>
        <v>8.0012835832232732E-4</v>
      </c>
      <c r="H419" s="127">
        <f t="shared" si="175"/>
        <v>42660</v>
      </c>
      <c r="I419" s="127">
        <f t="shared" si="163"/>
        <v>42660</v>
      </c>
      <c r="J419" s="130">
        <f t="shared" si="176"/>
        <v>21</v>
      </c>
      <c r="K419" s="130">
        <f t="shared" si="164"/>
        <v>8</v>
      </c>
      <c r="L419" s="131">
        <f t="shared" si="165"/>
        <v>1.0003047300000001</v>
      </c>
      <c r="M419" s="132">
        <f t="shared" si="159"/>
        <v>1.00439992</v>
      </c>
      <c r="N419" s="132">
        <f t="shared" si="180"/>
        <v>1.092141931176364</v>
      </c>
      <c r="O419" s="131">
        <f t="shared" si="158"/>
        <v>1.0924747299999999</v>
      </c>
      <c r="P419" s="124">
        <f t="shared" si="166"/>
        <v>1092.4747299999999</v>
      </c>
      <c r="Q419" s="133">
        <f t="shared" si="167"/>
        <v>0</v>
      </c>
      <c r="R419" s="134">
        <f t="shared" si="168"/>
        <v>0</v>
      </c>
      <c r="S419" s="124">
        <f t="shared" si="169"/>
        <v>0</v>
      </c>
      <c r="T419" s="134">
        <f t="shared" si="177"/>
        <v>8.7499999999999994E-2</v>
      </c>
      <c r="U419" s="133">
        <f t="shared" si="178"/>
        <v>30</v>
      </c>
      <c r="V419" s="133">
        <v>252</v>
      </c>
      <c r="W419" s="132">
        <f t="shared" si="160"/>
        <v>1.0100359160000001</v>
      </c>
      <c r="X419" s="124">
        <f t="shared" si="170"/>
        <v>10.963984</v>
      </c>
      <c r="Y419" s="136" t="s">
        <v>64</v>
      </c>
      <c r="Z419" s="127">
        <f t="shared" si="179"/>
        <v>42781</v>
      </c>
      <c r="AA419" s="6"/>
      <c r="AB419" s="38"/>
      <c r="AC419" s="169">
        <f>[2]Plan1!$A471</f>
        <v>50729</v>
      </c>
      <c r="AD419" s="168" t="str">
        <f>[2]Plan1!$C471</f>
        <v>Dia Nacional de Zumbi e da Consciência Negra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28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8"/>
      <c r="BH419" s="1"/>
      <c r="BI419" s="1"/>
      <c r="BJ419" s="1"/>
      <c r="BK419" s="1"/>
      <c r="BL419" s="1"/>
      <c r="BM419" s="1"/>
      <c r="BN419" s="1"/>
      <c r="BO419" s="1"/>
      <c r="BP419" s="1"/>
      <c r="BQ419" s="6"/>
      <c r="BR419" s="1"/>
      <c r="BS419" s="1"/>
      <c r="BT419" s="1"/>
      <c r="BU419" s="1"/>
      <c r="BV419" s="1"/>
      <c r="BW419" s="1"/>
    </row>
    <row r="420" spans="1:75" x14ac:dyDescent="0.2">
      <c r="A420" s="137">
        <f t="shared" si="171"/>
        <v>42641</v>
      </c>
      <c r="B420" s="124">
        <f t="shared" si="161"/>
        <v>1103.848121</v>
      </c>
      <c r="C420" s="124">
        <f t="shared" si="172"/>
        <v>1000</v>
      </c>
      <c r="D420" s="138">
        <f t="shared" si="173"/>
        <v>4736.74</v>
      </c>
      <c r="E420" s="126">
        <f>IF(K420=1,VLOOKUP(A419,[1]Plan1!$DA$106:$DC$226,3),E419)</f>
        <v>4740.53</v>
      </c>
      <c r="F420" s="127">
        <f t="shared" si="174"/>
        <v>42629</v>
      </c>
      <c r="G420" s="128">
        <f t="shared" si="162"/>
        <v>8.0012835832232732E-4</v>
      </c>
      <c r="H420" s="127">
        <f t="shared" si="175"/>
        <v>42660</v>
      </c>
      <c r="I420" s="127">
        <f t="shared" si="163"/>
        <v>42660</v>
      </c>
      <c r="J420" s="130">
        <f t="shared" si="176"/>
        <v>21</v>
      </c>
      <c r="K420" s="130">
        <f t="shared" si="164"/>
        <v>9</v>
      </c>
      <c r="L420" s="131">
        <f t="shared" si="165"/>
        <v>1.0003428299999999</v>
      </c>
      <c r="M420" s="132">
        <f t="shared" si="159"/>
        <v>1.00439992</v>
      </c>
      <c r="N420" s="132">
        <f t="shared" si="180"/>
        <v>1.092141931176364</v>
      </c>
      <c r="O420" s="131">
        <f t="shared" si="158"/>
        <v>1.0925163499999999</v>
      </c>
      <c r="P420" s="124">
        <f t="shared" si="166"/>
        <v>1092.5163500000001</v>
      </c>
      <c r="Q420" s="133">
        <f t="shared" si="167"/>
        <v>0</v>
      </c>
      <c r="R420" s="134">
        <f t="shared" si="168"/>
        <v>0</v>
      </c>
      <c r="S420" s="124">
        <f t="shared" si="169"/>
        <v>0</v>
      </c>
      <c r="T420" s="134">
        <f t="shared" si="177"/>
        <v>8.7499999999999994E-2</v>
      </c>
      <c r="U420" s="133">
        <f t="shared" si="178"/>
        <v>31</v>
      </c>
      <c r="V420" s="133">
        <v>252</v>
      </c>
      <c r="W420" s="132">
        <f t="shared" si="160"/>
        <v>1.010372176</v>
      </c>
      <c r="X420" s="124">
        <f t="shared" si="170"/>
        <v>11.331771</v>
      </c>
      <c r="Y420" s="136" t="s">
        <v>64</v>
      </c>
      <c r="Z420" s="127">
        <f t="shared" si="179"/>
        <v>42781</v>
      </c>
      <c r="AA420" s="6"/>
      <c r="AB420" s="38"/>
      <c r="AC420" s="169">
        <f>[2]Plan1!$A472</f>
        <v>50764</v>
      </c>
      <c r="AD420" s="168" t="str">
        <f>[2]Plan1!$C472</f>
        <v>Natal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28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8"/>
      <c r="BH420" s="1"/>
      <c r="BI420" s="1"/>
      <c r="BJ420" s="1"/>
      <c r="BK420" s="1"/>
      <c r="BL420" s="1"/>
      <c r="BM420" s="1"/>
      <c r="BN420" s="1"/>
      <c r="BO420" s="1"/>
      <c r="BP420" s="1"/>
      <c r="BQ420" s="6"/>
      <c r="BR420" s="1"/>
      <c r="BS420" s="1"/>
      <c r="BT420" s="1"/>
      <c r="BU420" s="1"/>
      <c r="BV420" s="1"/>
      <c r="BW420" s="1"/>
    </row>
    <row r="421" spans="1:75" x14ac:dyDescent="0.2">
      <c r="A421" s="137">
        <f t="shared" si="171"/>
        <v>42642</v>
      </c>
      <c r="B421" s="124">
        <f t="shared" si="161"/>
        <v>1104.2576680000002</v>
      </c>
      <c r="C421" s="124">
        <f t="shared" si="172"/>
        <v>1000</v>
      </c>
      <c r="D421" s="138">
        <f t="shared" si="173"/>
        <v>4736.74</v>
      </c>
      <c r="E421" s="126">
        <f>IF(K421=1,VLOOKUP(A420,[1]Plan1!$DA$106:$DC$226,3),E420)</f>
        <v>4740.53</v>
      </c>
      <c r="F421" s="127">
        <f t="shared" si="174"/>
        <v>42629</v>
      </c>
      <c r="G421" s="128">
        <f t="shared" si="162"/>
        <v>8.0012835832232732E-4</v>
      </c>
      <c r="H421" s="127">
        <f t="shared" si="175"/>
        <v>42660</v>
      </c>
      <c r="I421" s="127">
        <f t="shared" si="163"/>
        <v>42660</v>
      </c>
      <c r="J421" s="130">
        <f t="shared" si="176"/>
        <v>21</v>
      </c>
      <c r="K421" s="130">
        <f t="shared" si="164"/>
        <v>10</v>
      </c>
      <c r="L421" s="131">
        <f t="shared" si="165"/>
        <v>1.0003809299999999</v>
      </c>
      <c r="M421" s="132">
        <f t="shared" si="159"/>
        <v>1.00439992</v>
      </c>
      <c r="N421" s="132">
        <f t="shared" si="180"/>
        <v>1.092141931176364</v>
      </c>
      <c r="O421" s="131">
        <f t="shared" si="158"/>
        <v>1.0925579599999999</v>
      </c>
      <c r="P421" s="124">
        <f t="shared" si="166"/>
        <v>1092.5579600000001</v>
      </c>
      <c r="Q421" s="133">
        <f t="shared" si="167"/>
        <v>0</v>
      </c>
      <c r="R421" s="134">
        <f t="shared" si="168"/>
        <v>0</v>
      </c>
      <c r="S421" s="124">
        <f t="shared" si="169"/>
        <v>0</v>
      </c>
      <c r="T421" s="134">
        <f t="shared" si="177"/>
        <v>8.7499999999999994E-2</v>
      </c>
      <c r="U421" s="133">
        <f t="shared" si="178"/>
        <v>32</v>
      </c>
      <c r="V421" s="133">
        <v>252</v>
      </c>
      <c r="W421" s="132">
        <f t="shared" si="160"/>
        <v>1.0107085469999999</v>
      </c>
      <c r="X421" s="124">
        <f t="shared" si="170"/>
        <v>11.699707999999999</v>
      </c>
      <c r="Y421" s="136" t="s">
        <v>64</v>
      </c>
      <c r="Z421" s="127">
        <f t="shared" si="179"/>
        <v>42781</v>
      </c>
      <c r="AA421" s="6"/>
      <c r="AB421" s="38"/>
      <c r="AC421" s="169">
        <f>[2]Plan1!$A473</f>
        <v>50771</v>
      </c>
      <c r="AD421" s="168" t="str">
        <f>[2]Plan1!$C473</f>
        <v>Confraternização Universal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28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8"/>
      <c r="BH421" s="1"/>
      <c r="BI421" s="1"/>
      <c r="BJ421" s="1"/>
      <c r="BK421" s="1"/>
      <c r="BL421" s="1"/>
      <c r="BM421" s="1"/>
      <c r="BN421" s="1"/>
      <c r="BO421" s="1"/>
      <c r="BP421" s="1"/>
      <c r="BQ421" s="6"/>
      <c r="BR421" s="1"/>
      <c r="BS421" s="1"/>
      <c r="BT421" s="1"/>
      <c r="BU421" s="1"/>
      <c r="BV421" s="1"/>
      <c r="BW421" s="1"/>
    </row>
    <row r="422" spans="1:75" x14ac:dyDescent="0.2">
      <c r="A422" s="137">
        <f t="shared" si="171"/>
        <v>42643</v>
      </c>
      <c r="B422" s="124">
        <f t="shared" si="161"/>
        <v>1104.6673660000001</v>
      </c>
      <c r="C422" s="124">
        <f t="shared" si="172"/>
        <v>1000</v>
      </c>
      <c r="D422" s="138">
        <f t="shared" si="173"/>
        <v>4736.74</v>
      </c>
      <c r="E422" s="126">
        <f>IF(K422=1,VLOOKUP(A421,[1]Plan1!$DA$106:$DC$226,3),E421)</f>
        <v>4740.53</v>
      </c>
      <c r="F422" s="127">
        <f t="shared" si="174"/>
        <v>42629</v>
      </c>
      <c r="G422" s="128">
        <f t="shared" si="162"/>
        <v>8.0012835832232732E-4</v>
      </c>
      <c r="H422" s="127">
        <f t="shared" si="175"/>
        <v>42660</v>
      </c>
      <c r="I422" s="127">
        <f t="shared" si="163"/>
        <v>42660</v>
      </c>
      <c r="J422" s="130">
        <f t="shared" si="176"/>
        <v>21</v>
      </c>
      <c r="K422" s="130">
        <f t="shared" si="164"/>
        <v>11</v>
      </c>
      <c r="L422" s="131">
        <f t="shared" si="165"/>
        <v>1.00041903</v>
      </c>
      <c r="M422" s="132">
        <f t="shared" si="159"/>
        <v>1.00439992</v>
      </c>
      <c r="N422" s="132">
        <f t="shared" si="180"/>
        <v>1.092141931176364</v>
      </c>
      <c r="O422" s="131">
        <f t="shared" si="158"/>
        <v>1.09259957</v>
      </c>
      <c r="P422" s="124">
        <f t="shared" si="166"/>
        <v>1092.5995700000001</v>
      </c>
      <c r="Q422" s="133">
        <f t="shared" si="167"/>
        <v>0</v>
      </c>
      <c r="R422" s="134">
        <f t="shared" si="168"/>
        <v>0</v>
      </c>
      <c r="S422" s="124">
        <f t="shared" si="169"/>
        <v>0</v>
      </c>
      <c r="T422" s="134">
        <f t="shared" si="177"/>
        <v>8.7499999999999994E-2</v>
      </c>
      <c r="U422" s="133">
        <f t="shared" si="178"/>
        <v>33</v>
      </c>
      <c r="V422" s="133">
        <v>252</v>
      </c>
      <c r="W422" s="132">
        <f t="shared" si="160"/>
        <v>1.0110450310000001</v>
      </c>
      <c r="X422" s="124">
        <f t="shared" si="170"/>
        <v>12.067796</v>
      </c>
      <c r="Y422" s="136" t="s">
        <v>64</v>
      </c>
      <c r="Z422" s="127">
        <f t="shared" si="179"/>
        <v>42781</v>
      </c>
      <c r="AA422" s="6"/>
      <c r="AB422" s="38"/>
      <c r="AC422" s="169">
        <f>[2]Plan1!$A474</f>
        <v>50822</v>
      </c>
      <c r="AD422" s="168" t="str">
        <f>[2]Plan1!$C474</f>
        <v>Carnaval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28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8"/>
      <c r="BH422" s="1"/>
      <c r="BI422" s="1"/>
      <c r="BJ422" s="1"/>
      <c r="BK422" s="1"/>
      <c r="BL422" s="1"/>
      <c r="BM422" s="1"/>
      <c r="BN422" s="1"/>
      <c r="BO422" s="1"/>
      <c r="BP422" s="1"/>
      <c r="BQ422" s="6"/>
      <c r="BR422" s="1"/>
      <c r="BS422" s="1"/>
      <c r="BT422" s="1"/>
      <c r="BU422" s="1"/>
      <c r="BV422" s="1"/>
      <c r="BW422" s="1"/>
    </row>
    <row r="423" spans="1:75" x14ac:dyDescent="0.2">
      <c r="A423" s="137">
        <f t="shared" si="171"/>
        <v>42644</v>
      </c>
      <c r="B423" s="124">
        <f t="shared" si="161"/>
        <v>1105.077213</v>
      </c>
      <c r="C423" s="124">
        <f t="shared" si="172"/>
        <v>1000</v>
      </c>
      <c r="D423" s="138">
        <f t="shared" si="173"/>
        <v>4736.74</v>
      </c>
      <c r="E423" s="126">
        <f>IF(K423=1,VLOOKUP(A422,[1]Plan1!$DA$106:$DC$226,3),E422)</f>
        <v>4740.53</v>
      </c>
      <c r="F423" s="127">
        <f t="shared" si="174"/>
        <v>42629</v>
      </c>
      <c r="G423" s="128">
        <f t="shared" si="162"/>
        <v>8.0012835832232732E-4</v>
      </c>
      <c r="H423" s="127">
        <f t="shared" si="175"/>
        <v>42660</v>
      </c>
      <c r="I423" s="127">
        <f t="shared" si="163"/>
        <v>42660</v>
      </c>
      <c r="J423" s="130">
        <f t="shared" si="176"/>
        <v>21</v>
      </c>
      <c r="K423" s="130">
        <f t="shared" si="164"/>
        <v>12</v>
      </c>
      <c r="L423" s="131">
        <f t="shared" si="165"/>
        <v>1.00045713</v>
      </c>
      <c r="M423" s="132">
        <f t="shared" si="159"/>
        <v>1.00439992</v>
      </c>
      <c r="N423" s="132">
        <f t="shared" si="180"/>
        <v>1.092141931176364</v>
      </c>
      <c r="O423" s="131">
        <f t="shared" si="158"/>
        <v>1.09264118</v>
      </c>
      <c r="P423" s="124">
        <f t="shared" si="166"/>
        <v>1092.6411800000001</v>
      </c>
      <c r="Q423" s="133">
        <f t="shared" si="167"/>
        <v>0</v>
      </c>
      <c r="R423" s="134">
        <f t="shared" si="168"/>
        <v>0</v>
      </c>
      <c r="S423" s="124">
        <f t="shared" si="169"/>
        <v>0</v>
      </c>
      <c r="T423" s="134">
        <f t="shared" si="177"/>
        <v>8.7499999999999994E-2</v>
      </c>
      <c r="U423" s="133">
        <f t="shared" si="178"/>
        <v>34</v>
      </c>
      <c r="V423" s="133">
        <v>252</v>
      </c>
      <c r="W423" s="132">
        <f t="shared" si="160"/>
        <v>1.0113816259999999</v>
      </c>
      <c r="X423" s="124">
        <f t="shared" si="170"/>
        <v>12.436033</v>
      </c>
      <c r="Y423" s="136" t="s">
        <v>64</v>
      </c>
      <c r="Z423" s="127">
        <f t="shared" si="179"/>
        <v>42781</v>
      </c>
      <c r="AA423" s="6"/>
      <c r="AB423" s="38"/>
      <c r="AC423" s="169">
        <f>[2]Plan1!$A475</f>
        <v>50823</v>
      </c>
      <c r="AD423" s="168" t="str">
        <f>[2]Plan1!$C475</f>
        <v>Carnaval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28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8"/>
      <c r="BH423" s="1"/>
      <c r="BI423" s="1"/>
      <c r="BJ423" s="1"/>
      <c r="BK423" s="1"/>
      <c r="BL423" s="1"/>
      <c r="BM423" s="1"/>
      <c r="BN423" s="1"/>
      <c r="BO423" s="1"/>
      <c r="BP423" s="1"/>
      <c r="BQ423" s="6"/>
      <c r="BR423" s="1"/>
      <c r="BS423" s="1"/>
      <c r="BT423" s="1"/>
      <c r="BU423" s="1"/>
      <c r="BV423" s="1"/>
      <c r="BW423" s="1"/>
    </row>
    <row r="424" spans="1:75" x14ac:dyDescent="0.2">
      <c r="A424" s="137">
        <f t="shared" si="171"/>
        <v>42645</v>
      </c>
      <c r="B424" s="124">
        <f t="shared" si="161"/>
        <v>1105.077213</v>
      </c>
      <c r="C424" s="124">
        <f t="shared" si="172"/>
        <v>1000</v>
      </c>
      <c r="D424" s="138">
        <f t="shared" si="173"/>
        <v>4736.74</v>
      </c>
      <c r="E424" s="126">
        <f>IF(K424=1,VLOOKUP(A423,[1]Plan1!$DA$106:$DC$226,3),E423)</f>
        <v>4740.53</v>
      </c>
      <c r="F424" s="127">
        <f t="shared" si="174"/>
        <v>42629</v>
      </c>
      <c r="G424" s="128">
        <f t="shared" si="162"/>
        <v>8.0012835832232732E-4</v>
      </c>
      <c r="H424" s="127">
        <f t="shared" si="175"/>
        <v>42660</v>
      </c>
      <c r="I424" s="127">
        <f t="shared" si="163"/>
        <v>42660</v>
      </c>
      <c r="J424" s="130">
        <f t="shared" si="176"/>
        <v>21</v>
      </c>
      <c r="K424" s="130">
        <f t="shared" si="164"/>
        <v>12</v>
      </c>
      <c r="L424" s="131">
        <f t="shared" si="165"/>
        <v>1.00045713</v>
      </c>
      <c r="M424" s="132">
        <f t="shared" si="159"/>
        <v>1.00439992</v>
      </c>
      <c r="N424" s="132">
        <f t="shared" si="180"/>
        <v>1.092141931176364</v>
      </c>
      <c r="O424" s="131">
        <f t="shared" si="158"/>
        <v>1.09264118</v>
      </c>
      <c r="P424" s="124">
        <f t="shared" si="166"/>
        <v>1092.6411800000001</v>
      </c>
      <c r="Q424" s="133">
        <f t="shared" si="167"/>
        <v>0</v>
      </c>
      <c r="R424" s="134">
        <f t="shared" si="168"/>
        <v>0</v>
      </c>
      <c r="S424" s="124">
        <f t="shared" si="169"/>
        <v>0</v>
      </c>
      <c r="T424" s="134">
        <f t="shared" si="177"/>
        <v>8.7499999999999994E-2</v>
      </c>
      <c r="U424" s="133">
        <f t="shared" si="178"/>
        <v>34</v>
      </c>
      <c r="V424" s="133">
        <v>252</v>
      </c>
      <c r="W424" s="132">
        <f t="shared" si="160"/>
        <v>1.0113816259999999</v>
      </c>
      <c r="X424" s="124">
        <f t="shared" si="170"/>
        <v>12.436033</v>
      </c>
      <c r="Y424" s="136" t="s">
        <v>64</v>
      </c>
      <c r="Z424" s="127">
        <f t="shared" si="179"/>
        <v>42781</v>
      </c>
      <c r="AA424" s="6"/>
      <c r="AB424" s="38"/>
      <c r="AC424" s="169">
        <f>[2]Plan1!$A476</f>
        <v>50868</v>
      </c>
      <c r="AD424" s="168" t="str">
        <f>[2]Plan1!$C476</f>
        <v>Paixão de Cristo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28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8"/>
      <c r="BH424" s="1"/>
      <c r="BI424" s="1"/>
      <c r="BJ424" s="1"/>
      <c r="BK424" s="1"/>
      <c r="BL424" s="1"/>
      <c r="BM424" s="1"/>
      <c r="BN424" s="1"/>
      <c r="BO424" s="1"/>
      <c r="BP424" s="1"/>
      <c r="BQ424" s="6"/>
      <c r="BR424" s="1"/>
      <c r="BS424" s="1"/>
      <c r="BT424" s="1"/>
      <c r="BU424" s="1"/>
      <c r="BV424" s="1"/>
      <c r="BW424" s="1"/>
    </row>
    <row r="425" spans="1:75" x14ac:dyDescent="0.2">
      <c r="A425" s="137">
        <f t="shared" si="171"/>
        <v>42646</v>
      </c>
      <c r="B425" s="124">
        <f t="shared" si="161"/>
        <v>1105.077213</v>
      </c>
      <c r="C425" s="124">
        <f t="shared" si="172"/>
        <v>1000</v>
      </c>
      <c r="D425" s="138">
        <f t="shared" si="173"/>
        <v>4736.74</v>
      </c>
      <c r="E425" s="126">
        <f>IF(K425=1,VLOOKUP(A424,[1]Plan1!$DA$106:$DC$226,3),E424)</f>
        <v>4740.53</v>
      </c>
      <c r="F425" s="127">
        <f t="shared" si="174"/>
        <v>42629</v>
      </c>
      <c r="G425" s="128">
        <f t="shared" si="162"/>
        <v>8.0012835832232732E-4</v>
      </c>
      <c r="H425" s="127">
        <f t="shared" si="175"/>
        <v>42660</v>
      </c>
      <c r="I425" s="127">
        <f t="shared" si="163"/>
        <v>42660</v>
      </c>
      <c r="J425" s="130">
        <f t="shared" si="176"/>
        <v>21</v>
      </c>
      <c r="K425" s="130">
        <f t="shared" si="164"/>
        <v>12</v>
      </c>
      <c r="L425" s="131">
        <f t="shared" si="165"/>
        <v>1.00045713</v>
      </c>
      <c r="M425" s="132">
        <f t="shared" si="159"/>
        <v>1.00439992</v>
      </c>
      <c r="N425" s="132">
        <f t="shared" si="180"/>
        <v>1.092141931176364</v>
      </c>
      <c r="O425" s="131">
        <f t="shared" ref="O425:O488" si="181">TRUNC(TRUNC((L425*N425),15),8)</f>
        <v>1.09264118</v>
      </c>
      <c r="P425" s="124">
        <f t="shared" si="166"/>
        <v>1092.6411800000001</v>
      </c>
      <c r="Q425" s="133">
        <f t="shared" si="167"/>
        <v>0</v>
      </c>
      <c r="R425" s="134">
        <f t="shared" si="168"/>
        <v>0</v>
      </c>
      <c r="S425" s="124">
        <f t="shared" si="169"/>
        <v>0</v>
      </c>
      <c r="T425" s="134">
        <f t="shared" si="177"/>
        <v>8.7499999999999994E-2</v>
      </c>
      <c r="U425" s="133">
        <f t="shared" si="178"/>
        <v>34</v>
      </c>
      <c r="V425" s="133">
        <v>252</v>
      </c>
      <c r="W425" s="132">
        <f t="shared" si="160"/>
        <v>1.0113816259999999</v>
      </c>
      <c r="X425" s="124">
        <f t="shared" si="170"/>
        <v>12.436033</v>
      </c>
      <c r="Y425" s="136" t="s">
        <v>64</v>
      </c>
      <c r="Z425" s="127">
        <f t="shared" si="179"/>
        <v>42781</v>
      </c>
      <c r="AA425" s="6"/>
      <c r="AB425" s="38"/>
      <c r="AC425" s="169">
        <f>[2]Plan1!$A477</f>
        <v>50881</v>
      </c>
      <c r="AD425" s="168" t="str">
        <f>[2]Plan1!$C477</f>
        <v>Tiradentes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28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8"/>
      <c r="BH425" s="1"/>
      <c r="BI425" s="1"/>
      <c r="BJ425" s="1"/>
      <c r="BK425" s="1"/>
      <c r="BL425" s="1"/>
      <c r="BM425" s="1"/>
      <c r="BN425" s="1"/>
      <c r="BO425" s="1"/>
      <c r="BP425" s="1"/>
      <c r="BQ425" s="6"/>
      <c r="BR425" s="1"/>
      <c r="BS425" s="1"/>
      <c r="BT425" s="1"/>
      <c r="BU425" s="1"/>
      <c r="BV425" s="1"/>
      <c r="BW425" s="1"/>
    </row>
    <row r="426" spans="1:75" x14ac:dyDescent="0.2">
      <c r="A426" s="137">
        <f t="shared" si="171"/>
        <v>42647</v>
      </c>
      <c r="B426" s="124">
        <f t="shared" si="161"/>
        <v>1105.487222</v>
      </c>
      <c r="C426" s="124">
        <f t="shared" si="172"/>
        <v>1000</v>
      </c>
      <c r="D426" s="138">
        <f t="shared" si="173"/>
        <v>4736.74</v>
      </c>
      <c r="E426" s="126">
        <f>IF(K426=1,VLOOKUP(A425,[1]Plan1!$DA$106:$DC$226,3),E425)</f>
        <v>4740.53</v>
      </c>
      <c r="F426" s="127">
        <f t="shared" si="174"/>
        <v>42629</v>
      </c>
      <c r="G426" s="128">
        <f t="shared" si="162"/>
        <v>8.0012835832232732E-4</v>
      </c>
      <c r="H426" s="127">
        <f t="shared" si="175"/>
        <v>42660</v>
      </c>
      <c r="I426" s="127">
        <f t="shared" si="163"/>
        <v>42660</v>
      </c>
      <c r="J426" s="130">
        <f t="shared" si="176"/>
        <v>21</v>
      </c>
      <c r="K426" s="130">
        <f t="shared" si="164"/>
        <v>13</v>
      </c>
      <c r="L426" s="131">
        <f t="shared" si="165"/>
        <v>1.00049524</v>
      </c>
      <c r="M426" s="132">
        <f t="shared" ref="M426:M489" si="182">IF(I426&gt;I425,L425,M425)</f>
        <v>1.00439992</v>
      </c>
      <c r="N426" s="132">
        <f t="shared" si="180"/>
        <v>1.092141931176364</v>
      </c>
      <c r="O426" s="131">
        <f t="shared" si="181"/>
        <v>1.0926828</v>
      </c>
      <c r="P426" s="124">
        <f t="shared" si="166"/>
        <v>1092.6828</v>
      </c>
      <c r="Q426" s="133">
        <f t="shared" si="167"/>
        <v>0</v>
      </c>
      <c r="R426" s="134">
        <f t="shared" si="168"/>
        <v>0</v>
      </c>
      <c r="S426" s="124">
        <f t="shared" si="169"/>
        <v>0</v>
      </c>
      <c r="T426" s="134">
        <f t="shared" si="177"/>
        <v>8.7499999999999994E-2</v>
      </c>
      <c r="U426" s="133">
        <f t="shared" si="178"/>
        <v>35</v>
      </c>
      <c r="V426" s="133">
        <v>252</v>
      </c>
      <c r="W426" s="132">
        <f t="shared" si="160"/>
        <v>1.011718334</v>
      </c>
      <c r="X426" s="124">
        <f t="shared" si="170"/>
        <v>12.804422000000001</v>
      </c>
      <c r="Y426" s="136" t="s">
        <v>64</v>
      </c>
      <c r="Z426" s="127">
        <f t="shared" si="179"/>
        <v>42781</v>
      </c>
      <c r="AA426" s="6"/>
      <c r="AB426" s="38"/>
      <c r="AC426" s="169">
        <f>[2]Plan1!$A478</f>
        <v>50891</v>
      </c>
      <c r="AD426" s="168" t="str">
        <f>[2]Plan1!$C478</f>
        <v>Dia do Trabalho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28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8"/>
      <c r="BH426" s="1"/>
      <c r="BI426" s="1"/>
      <c r="BJ426" s="1"/>
      <c r="BK426" s="1"/>
      <c r="BL426" s="1"/>
      <c r="BM426" s="1"/>
      <c r="BN426" s="1"/>
      <c r="BO426" s="1"/>
      <c r="BP426" s="1"/>
      <c r="BQ426" s="6"/>
      <c r="BR426" s="1"/>
      <c r="BS426" s="1"/>
      <c r="BT426" s="1"/>
      <c r="BU426" s="1"/>
      <c r="BV426" s="1"/>
      <c r="BW426" s="1"/>
    </row>
    <row r="427" spans="1:75" x14ac:dyDescent="0.2">
      <c r="A427" s="137">
        <f t="shared" si="171"/>
        <v>42648</v>
      </c>
      <c r="B427" s="124">
        <f t="shared" si="161"/>
        <v>1105.897371</v>
      </c>
      <c r="C427" s="124">
        <f t="shared" si="172"/>
        <v>1000</v>
      </c>
      <c r="D427" s="138">
        <f t="shared" si="173"/>
        <v>4736.74</v>
      </c>
      <c r="E427" s="126">
        <f>IF(K427=1,VLOOKUP(A426,[1]Plan1!$DA$106:$DC$226,3),E426)</f>
        <v>4740.53</v>
      </c>
      <c r="F427" s="127">
        <f t="shared" si="174"/>
        <v>42629</v>
      </c>
      <c r="G427" s="128">
        <f t="shared" si="162"/>
        <v>8.0012835832232732E-4</v>
      </c>
      <c r="H427" s="127">
        <f t="shared" si="175"/>
        <v>42660</v>
      </c>
      <c r="I427" s="127">
        <f t="shared" si="163"/>
        <v>42660</v>
      </c>
      <c r="J427" s="130">
        <f t="shared" si="176"/>
        <v>21</v>
      </c>
      <c r="K427" s="130">
        <f t="shared" si="164"/>
        <v>14</v>
      </c>
      <c r="L427" s="131">
        <f t="shared" si="165"/>
        <v>1.00053334</v>
      </c>
      <c r="M427" s="132">
        <f t="shared" si="182"/>
        <v>1.00439992</v>
      </c>
      <c r="N427" s="132">
        <f t="shared" si="180"/>
        <v>1.092141931176364</v>
      </c>
      <c r="O427" s="131">
        <f t="shared" si="181"/>
        <v>1.09272441</v>
      </c>
      <c r="P427" s="124">
        <f t="shared" si="166"/>
        <v>1092.72441</v>
      </c>
      <c r="Q427" s="133">
        <f t="shared" si="167"/>
        <v>0</v>
      </c>
      <c r="R427" s="134">
        <f t="shared" si="168"/>
        <v>0</v>
      </c>
      <c r="S427" s="124">
        <f t="shared" si="169"/>
        <v>0</v>
      </c>
      <c r="T427" s="134">
        <f t="shared" si="177"/>
        <v>8.7499999999999994E-2</v>
      </c>
      <c r="U427" s="133">
        <f t="shared" si="178"/>
        <v>36</v>
      </c>
      <c r="V427" s="133">
        <v>252</v>
      </c>
      <c r="W427" s="132">
        <f t="shared" si="160"/>
        <v>1.012055154</v>
      </c>
      <c r="X427" s="124">
        <f t="shared" si="170"/>
        <v>13.172961000000001</v>
      </c>
      <c r="Y427" s="136" t="s">
        <v>64</v>
      </c>
      <c r="Z427" s="127">
        <f t="shared" si="179"/>
        <v>42781</v>
      </c>
      <c r="AA427" s="6"/>
      <c r="AB427" s="38"/>
      <c r="AC427" s="169">
        <f>[2]Plan1!$A479</f>
        <v>50930</v>
      </c>
      <c r="AD427" s="168" t="str">
        <f>[2]Plan1!$C479</f>
        <v>Corpus Christi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28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8"/>
      <c r="BH427" s="1"/>
      <c r="BI427" s="1"/>
      <c r="BJ427" s="1"/>
      <c r="BK427" s="1"/>
      <c r="BL427" s="1"/>
      <c r="BM427" s="1"/>
      <c r="BN427" s="1"/>
      <c r="BO427" s="1"/>
      <c r="BP427" s="1"/>
      <c r="BQ427" s="6"/>
      <c r="BR427" s="1"/>
      <c r="BS427" s="1"/>
      <c r="BT427" s="1"/>
      <c r="BU427" s="1"/>
      <c r="BV427" s="1"/>
      <c r="BW427" s="1"/>
    </row>
    <row r="428" spans="1:75" x14ac:dyDescent="0.2">
      <c r="A428" s="137">
        <f t="shared" si="171"/>
        <v>42649</v>
      </c>
      <c r="B428" s="124">
        <f t="shared" si="161"/>
        <v>1106.3076799999999</v>
      </c>
      <c r="C428" s="124">
        <f t="shared" si="172"/>
        <v>1000</v>
      </c>
      <c r="D428" s="138">
        <f t="shared" si="173"/>
        <v>4736.74</v>
      </c>
      <c r="E428" s="126">
        <f>IF(K428=1,VLOOKUP(A427,[1]Plan1!$DA$106:$DC$226,3),E427)</f>
        <v>4740.53</v>
      </c>
      <c r="F428" s="127">
        <f t="shared" si="174"/>
        <v>42629</v>
      </c>
      <c r="G428" s="128">
        <f t="shared" si="162"/>
        <v>8.0012835832232732E-4</v>
      </c>
      <c r="H428" s="127">
        <f t="shared" si="175"/>
        <v>42660</v>
      </c>
      <c r="I428" s="127">
        <f t="shared" si="163"/>
        <v>42660</v>
      </c>
      <c r="J428" s="130">
        <f t="shared" si="176"/>
        <v>21</v>
      </c>
      <c r="K428" s="130">
        <f t="shared" si="164"/>
        <v>15</v>
      </c>
      <c r="L428" s="131">
        <f t="shared" si="165"/>
        <v>1.00057145</v>
      </c>
      <c r="M428" s="132">
        <f t="shared" si="182"/>
        <v>1.00439992</v>
      </c>
      <c r="N428" s="132">
        <f t="shared" si="180"/>
        <v>1.092141931176364</v>
      </c>
      <c r="O428" s="131">
        <f t="shared" si="181"/>
        <v>1.0927660299999999</v>
      </c>
      <c r="P428" s="124">
        <f t="shared" si="166"/>
        <v>1092.76603</v>
      </c>
      <c r="Q428" s="133">
        <f t="shared" si="167"/>
        <v>0</v>
      </c>
      <c r="R428" s="134">
        <f t="shared" si="168"/>
        <v>0</v>
      </c>
      <c r="S428" s="124">
        <f t="shared" si="169"/>
        <v>0</v>
      </c>
      <c r="T428" s="134">
        <f t="shared" si="177"/>
        <v>8.7499999999999994E-2</v>
      </c>
      <c r="U428" s="133">
        <f t="shared" si="178"/>
        <v>37</v>
      </c>
      <c r="V428" s="133">
        <v>252</v>
      </c>
      <c r="W428" s="132">
        <f t="shared" si="160"/>
        <v>1.012392086</v>
      </c>
      <c r="X428" s="124">
        <f t="shared" si="170"/>
        <v>13.541650000000001</v>
      </c>
      <c r="Y428" s="136" t="s">
        <v>64</v>
      </c>
      <c r="Z428" s="127">
        <f t="shared" si="179"/>
        <v>42781</v>
      </c>
      <c r="AA428" s="6"/>
      <c r="AB428" s="38"/>
      <c r="AC428" s="169">
        <f>[2]Plan1!$A480</f>
        <v>51020</v>
      </c>
      <c r="AD428" s="168" t="str">
        <f>[2]Plan1!$C480</f>
        <v>Independência do Brasil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28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8"/>
      <c r="BH428" s="1"/>
      <c r="BI428" s="1"/>
      <c r="BJ428" s="1"/>
      <c r="BK428" s="1"/>
      <c r="BL428" s="1"/>
      <c r="BM428" s="1"/>
      <c r="BN428" s="1"/>
      <c r="BO428" s="1"/>
      <c r="BP428" s="1"/>
      <c r="BQ428" s="6"/>
      <c r="BR428" s="1"/>
      <c r="BS428" s="1"/>
      <c r="BT428" s="1"/>
      <c r="BU428" s="1"/>
      <c r="BV428" s="1"/>
      <c r="BW428" s="1"/>
    </row>
    <row r="429" spans="1:75" x14ac:dyDescent="0.2">
      <c r="A429" s="137">
        <f t="shared" si="171"/>
        <v>42650</v>
      </c>
      <c r="B429" s="124">
        <f t="shared" si="161"/>
        <v>1106.7181399999999</v>
      </c>
      <c r="C429" s="124">
        <f t="shared" si="172"/>
        <v>1000</v>
      </c>
      <c r="D429" s="138">
        <f t="shared" si="173"/>
        <v>4736.74</v>
      </c>
      <c r="E429" s="126">
        <f>IF(K429=1,VLOOKUP(A428,[1]Plan1!$DA$106:$DC$226,3),E428)</f>
        <v>4740.53</v>
      </c>
      <c r="F429" s="127">
        <f t="shared" si="174"/>
        <v>42629</v>
      </c>
      <c r="G429" s="128">
        <f t="shared" si="162"/>
        <v>8.0012835832232732E-4</v>
      </c>
      <c r="H429" s="127">
        <f t="shared" si="175"/>
        <v>42660</v>
      </c>
      <c r="I429" s="127">
        <f t="shared" si="163"/>
        <v>42660</v>
      </c>
      <c r="J429" s="130">
        <f t="shared" si="176"/>
        <v>21</v>
      </c>
      <c r="K429" s="130">
        <f t="shared" si="164"/>
        <v>16</v>
      </c>
      <c r="L429" s="131">
        <f t="shared" si="165"/>
        <v>1.00060956</v>
      </c>
      <c r="M429" s="132">
        <f t="shared" si="182"/>
        <v>1.00439992</v>
      </c>
      <c r="N429" s="132">
        <f t="shared" si="180"/>
        <v>1.092141931176364</v>
      </c>
      <c r="O429" s="131">
        <f t="shared" si="181"/>
        <v>1.0928076499999999</v>
      </c>
      <c r="P429" s="124">
        <f t="shared" si="166"/>
        <v>1092.80765</v>
      </c>
      <c r="Q429" s="133">
        <f t="shared" si="167"/>
        <v>0</v>
      </c>
      <c r="R429" s="134">
        <f t="shared" si="168"/>
        <v>0</v>
      </c>
      <c r="S429" s="124">
        <f t="shared" si="169"/>
        <v>0</v>
      </c>
      <c r="T429" s="134">
        <f t="shared" si="177"/>
        <v>8.7499999999999994E-2</v>
      </c>
      <c r="U429" s="133">
        <f t="shared" si="178"/>
        <v>38</v>
      </c>
      <c r="V429" s="133">
        <v>252</v>
      </c>
      <c r="W429" s="132">
        <f t="shared" si="160"/>
        <v>1.0127291300000001</v>
      </c>
      <c r="X429" s="124">
        <f t="shared" si="170"/>
        <v>13.910489999999999</v>
      </c>
      <c r="Y429" s="136" t="s">
        <v>64</v>
      </c>
      <c r="Z429" s="127">
        <f t="shared" si="179"/>
        <v>42781</v>
      </c>
      <c r="AA429" s="6"/>
      <c r="AB429" s="38"/>
      <c r="AC429" s="169">
        <f>[2]Plan1!$A481</f>
        <v>51055</v>
      </c>
      <c r="AD429" s="168" t="str">
        <f>[2]Plan1!$C481</f>
        <v>Nossa Sr.a Aparecida - Padroeira do Brasil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28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8"/>
      <c r="BH429" s="1"/>
      <c r="BI429" s="1"/>
      <c r="BJ429" s="1"/>
      <c r="BK429" s="1"/>
      <c r="BL429" s="1"/>
      <c r="BM429" s="1"/>
      <c r="BN429" s="1"/>
      <c r="BO429" s="1"/>
      <c r="BP429" s="1"/>
      <c r="BQ429" s="6"/>
      <c r="BR429" s="1"/>
      <c r="BS429" s="1"/>
      <c r="BT429" s="1"/>
      <c r="BU429" s="1"/>
      <c r="BV429" s="1"/>
      <c r="BW429" s="1"/>
    </row>
    <row r="430" spans="1:75" x14ac:dyDescent="0.2">
      <c r="A430" s="137">
        <f t="shared" si="171"/>
        <v>42651</v>
      </c>
      <c r="B430" s="124">
        <f t="shared" si="161"/>
        <v>1107.128751</v>
      </c>
      <c r="C430" s="124">
        <f t="shared" si="172"/>
        <v>1000</v>
      </c>
      <c r="D430" s="138">
        <f t="shared" si="173"/>
        <v>4736.74</v>
      </c>
      <c r="E430" s="126">
        <f>IF(K430=1,VLOOKUP(A429,[1]Plan1!$DA$106:$DC$226,3),E429)</f>
        <v>4740.53</v>
      </c>
      <c r="F430" s="127">
        <f t="shared" si="174"/>
        <v>42629</v>
      </c>
      <c r="G430" s="128">
        <f t="shared" si="162"/>
        <v>8.0012835832232732E-4</v>
      </c>
      <c r="H430" s="127">
        <f t="shared" si="175"/>
        <v>42660</v>
      </c>
      <c r="I430" s="127">
        <f t="shared" si="163"/>
        <v>42660</v>
      </c>
      <c r="J430" s="130">
        <f t="shared" si="176"/>
        <v>21</v>
      </c>
      <c r="K430" s="130">
        <f t="shared" si="164"/>
        <v>17</v>
      </c>
      <c r="L430" s="131">
        <f t="shared" si="165"/>
        <v>1.00064767</v>
      </c>
      <c r="M430" s="132">
        <f t="shared" si="182"/>
        <v>1.00439992</v>
      </c>
      <c r="N430" s="132">
        <f t="shared" si="180"/>
        <v>1.092141931176364</v>
      </c>
      <c r="O430" s="131">
        <f t="shared" si="181"/>
        <v>1.0928492700000001</v>
      </c>
      <c r="P430" s="124">
        <f t="shared" si="166"/>
        <v>1092.8492699999999</v>
      </c>
      <c r="Q430" s="133">
        <f t="shared" si="167"/>
        <v>0</v>
      </c>
      <c r="R430" s="134">
        <f t="shared" si="168"/>
        <v>0</v>
      </c>
      <c r="S430" s="124">
        <f t="shared" si="169"/>
        <v>0</v>
      </c>
      <c r="T430" s="134">
        <f t="shared" si="177"/>
        <v>8.7499999999999994E-2</v>
      </c>
      <c r="U430" s="133">
        <f t="shared" si="178"/>
        <v>39</v>
      </c>
      <c r="V430" s="133">
        <v>252</v>
      </c>
      <c r="W430" s="132">
        <f t="shared" si="160"/>
        <v>1.0130662859999999</v>
      </c>
      <c r="X430" s="124">
        <f t="shared" si="170"/>
        <v>14.279481000000001</v>
      </c>
      <c r="Y430" s="136" t="s">
        <v>64</v>
      </c>
      <c r="Z430" s="127">
        <f t="shared" si="179"/>
        <v>42781</v>
      </c>
      <c r="AA430" s="6"/>
      <c r="AB430" s="38"/>
      <c r="AC430" s="169">
        <f>[2]Plan1!$A482</f>
        <v>51076</v>
      </c>
      <c r="AD430" s="168" t="str">
        <f>[2]Plan1!$C482</f>
        <v>Finados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28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8"/>
      <c r="BH430" s="1"/>
      <c r="BI430" s="1"/>
      <c r="BJ430" s="1"/>
      <c r="BK430" s="1"/>
      <c r="BL430" s="1"/>
      <c r="BM430" s="1"/>
      <c r="BN430" s="1"/>
      <c r="BO430" s="1"/>
      <c r="BP430" s="1"/>
      <c r="BQ430" s="6"/>
      <c r="BR430" s="1"/>
      <c r="BS430" s="1"/>
      <c r="BT430" s="1"/>
      <c r="BU430" s="1"/>
      <c r="BV430" s="1"/>
      <c r="BW430" s="1"/>
    </row>
    <row r="431" spans="1:75" x14ac:dyDescent="0.2">
      <c r="A431" s="137">
        <f t="shared" si="171"/>
        <v>42652</v>
      </c>
      <c r="B431" s="124">
        <f t="shared" si="161"/>
        <v>1107.128751</v>
      </c>
      <c r="C431" s="124">
        <f t="shared" si="172"/>
        <v>1000</v>
      </c>
      <c r="D431" s="138">
        <f t="shared" si="173"/>
        <v>4736.74</v>
      </c>
      <c r="E431" s="126">
        <f>IF(K431=1,VLOOKUP(A430,[1]Plan1!$DA$106:$DC$226,3),E430)</f>
        <v>4740.53</v>
      </c>
      <c r="F431" s="127">
        <f t="shared" si="174"/>
        <v>42629</v>
      </c>
      <c r="G431" s="128">
        <f t="shared" si="162"/>
        <v>8.0012835832232732E-4</v>
      </c>
      <c r="H431" s="127">
        <f t="shared" si="175"/>
        <v>42660</v>
      </c>
      <c r="I431" s="127">
        <f t="shared" si="163"/>
        <v>42660</v>
      </c>
      <c r="J431" s="130">
        <f t="shared" si="176"/>
        <v>21</v>
      </c>
      <c r="K431" s="130">
        <f t="shared" si="164"/>
        <v>17</v>
      </c>
      <c r="L431" s="131">
        <f t="shared" si="165"/>
        <v>1.00064767</v>
      </c>
      <c r="M431" s="132">
        <f t="shared" si="182"/>
        <v>1.00439992</v>
      </c>
      <c r="N431" s="132">
        <f t="shared" si="180"/>
        <v>1.092141931176364</v>
      </c>
      <c r="O431" s="131">
        <f t="shared" si="181"/>
        <v>1.0928492700000001</v>
      </c>
      <c r="P431" s="124">
        <f t="shared" si="166"/>
        <v>1092.8492699999999</v>
      </c>
      <c r="Q431" s="133">
        <f t="shared" si="167"/>
        <v>0</v>
      </c>
      <c r="R431" s="134">
        <f t="shared" si="168"/>
        <v>0</v>
      </c>
      <c r="S431" s="124">
        <f t="shared" si="169"/>
        <v>0</v>
      </c>
      <c r="T431" s="134">
        <f t="shared" si="177"/>
        <v>8.7499999999999994E-2</v>
      </c>
      <c r="U431" s="133">
        <f t="shared" si="178"/>
        <v>39</v>
      </c>
      <c r="V431" s="133">
        <v>252</v>
      </c>
      <c r="W431" s="132">
        <f t="shared" si="160"/>
        <v>1.0130662859999999</v>
      </c>
      <c r="X431" s="124">
        <f t="shared" si="170"/>
        <v>14.279481000000001</v>
      </c>
      <c r="Y431" s="136" t="s">
        <v>64</v>
      </c>
      <c r="Z431" s="127">
        <f t="shared" si="179"/>
        <v>42781</v>
      </c>
      <c r="AA431" s="6"/>
      <c r="AB431" s="38"/>
      <c r="AC431" s="169">
        <f>[2]Plan1!$A483</f>
        <v>51089</v>
      </c>
      <c r="AD431" s="168" t="str">
        <f>[2]Plan1!$C483</f>
        <v>Proclamação da República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28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8"/>
      <c r="BH431" s="1"/>
      <c r="BI431" s="1"/>
      <c r="BJ431" s="1"/>
      <c r="BK431" s="1"/>
      <c r="BL431" s="1"/>
      <c r="BM431" s="1"/>
      <c r="BN431" s="1"/>
      <c r="BO431" s="1"/>
      <c r="BP431" s="1"/>
      <c r="BQ431" s="6"/>
      <c r="BR431" s="1"/>
      <c r="BS431" s="1"/>
      <c r="BT431" s="1"/>
      <c r="BU431" s="1"/>
      <c r="BV431" s="1"/>
      <c r="BW431" s="1"/>
    </row>
    <row r="432" spans="1:75" x14ac:dyDescent="0.2">
      <c r="A432" s="137">
        <f t="shared" si="171"/>
        <v>42653</v>
      </c>
      <c r="B432" s="124">
        <f t="shared" si="161"/>
        <v>1107.128751</v>
      </c>
      <c r="C432" s="124">
        <f t="shared" si="172"/>
        <v>1000</v>
      </c>
      <c r="D432" s="138">
        <f t="shared" si="173"/>
        <v>4736.74</v>
      </c>
      <c r="E432" s="126">
        <f>IF(K432=1,VLOOKUP(A431,[1]Plan1!$DA$106:$DC$226,3),E431)</f>
        <v>4740.53</v>
      </c>
      <c r="F432" s="127">
        <f t="shared" si="174"/>
        <v>42629</v>
      </c>
      <c r="G432" s="128">
        <f t="shared" si="162"/>
        <v>8.0012835832232732E-4</v>
      </c>
      <c r="H432" s="127">
        <f t="shared" si="175"/>
        <v>42660</v>
      </c>
      <c r="I432" s="127">
        <f t="shared" si="163"/>
        <v>42660</v>
      </c>
      <c r="J432" s="130">
        <f t="shared" si="176"/>
        <v>21</v>
      </c>
      <c r="K432" s="130">
        <f t="shared" si="164"/>
        <v>17</v>
      </c>
      <c r="L432" s="131">
        <f t="shared" si="165"/>
        <v>1.00064767</v>
      </c>
      <c r="M432" s="132">
        <f t="shared" si="182"/>
        <v>1.00439992</v>
      </c>
      <c r="N432" s="132">
        <f t="shared" si="180"/>
        <v>1.092141931176364</v>
      </c>
      <c r="O432" s="131">
        <f t="shared" si="181"/>
        <v>1.0928492700000001</v>
      </c>
      <c r="P432" s="124">
        <f t="shared" si="166"/>
        <v>1092.8492699999999</v>
      </c>
      <c r="Q432" s="133">
        <f t="shared" si="167"/>
        <v>0</v>
      </c>
      <c r="R432" s="134">
        <f t="shared" si="168"/>
        <v>0</v>
      </c>
      <c r="S432" s="124">
        <f t="shared" si="169"/>
        <v>0</v>
      </c>
      <c r="T432" s="134">
        <f t="shared" si="177"/>
        <v>8.7499999999999994E-2</v>
      </c>
      <c r="U432" s="133">
        <f t="shared" si="178"/>
        <v>39</v>
      </c>
      <c r="V432" s="133">
        <v>252</v>
      </c>
      <c r="W432" s="132">
        <f t="shared" si="160"/>
        <v>1.0130662859999999</v>
      </c>
      <c r="X432" s="124">
        <f t="shared" si="170"/>
        <v>14.279481000000001</v>
      </c>
      <c r="Y432" s="136" t="s">
        <v>64</v>
      </c>
      <c r="Z432" s="127">
        <f t="shared" si="179"/>
        <v>42781</v>
      </c>
      <c r="AA432" s="6"/>
      <c r="AB432" s="38"/>
      <c r="AC432" s="169">
        <f>[2]Plan1!$A484</f>
        <v>51094</v>
      </c>
      <c r="AD432" s="168" t="str">
        <f>[2]Plan1!$C484</f>
        <v>Dia Nacional de Zumbi e da Consciência Negra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28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8"/>
      <c r="BH432" s="1"/>
      <c r="BI432" s="1"/>
      <c r="BJ432" s="1"/>
      <c r="BK432" s="1"/>
      <c r="BL432" s="1"/>
      <c r="BM432" s="1"/>
      <c r="BN432" s="1"/>
      <c r="BO432" s="1"/>
      <c r="BP432" s="1"/>
      <c r="BQ432" s="6"/>
      <c r="BR432" s="1"/>
      <c r="BS432" s="1"/>
      <c r="BT432" s="1"/>
      <c r="BU432" s="1"/>
      <c r="BV432" s="1"/>
      <c r="BW432" s="1"/>
    </row>
    <row r="433" spans="1:75" x14ac:dyDescent="0.2">
      <c r="A433" s="137">
        <f t="shared" si="171"/>
        <v>42654</v>
      </c>
      <c r="B433" s="124">
        <f t="shared" si="161"/>
        <v>1107.539522</v>
      </c>
      <c r="C433" s="124">
        <f t="shared" si="172"/>
        <v>1000</v>
      </c>
      <c r="D433" s="138">
        <f t="shared" si="173"/>
        <v>4736.74</v>
      </c>
      <c r="E433" s="126">
        <f>IF(K433=1,VLOOKUP(A432,[1]Plan1!$DA$106:$DC$226,3),E432)</f>
        <v>4740.53</v>
      </c>
      <c r="F433" s="127">
        <f t="shared" si="174"/>
        <v>42629</v>
      </c>
      <c r="G433" s="128">
        <f t="shared" si="162"/>
        <v>8.0012835832232732E-4</v>
      </c>
      <c r="H433" s="127">
        <f t="shared" si="175"/>
        <v>42660</v>
      </c>
      <c r="I433" s="127">
        <f t="shared" si="163"/>
        <v>42660</v>
      </c>
      <c r="J433" s="130">
        <f t="shared" si="176"/>
        <v>21</v>
      </c>
      <c r="K433" s="130">
        <f t="shared" si="164"/>
        <v>18</v>
      </c>
      <c r="L433" s="131">
        <f t="shared" si="165"/>
        <v>1.00068578</v>
      </c>
      <c r="M433" s="132">
        <f t="shared" si="182"/>
        <v>1.00439992</v>
      </c>
      <c r="N433" s="132">
        <f t="shared" si="180"/>
        <v>1.092141931176364</v>
      </c>
      <c r="O433" s="131">
        <f t="shared" si="181"/>
        <v>1.0928909</v>
      </c>
      <c r="P433" s="124">
        <f t="shared" si="166"/>
        <v>1092.8909000000001</v>
      </c>
      <c r="Q433" s="133">
        <f t="shared" si="167"/>
        <v>0</v>
      </c>
      <c r="R433" s="134">
        <f t="shared" si="168"/>
        <v>0</v>
      </c>
      <c r="S433" s="124">
        <f t="shared" si="169"/>
        <v>0</v>
      </c>
      <c r="T433" s="134">
        <f t="shared" si="177"/>
        <v>8.7499999999999994E-2</v>
      </c>
      <c r="U433" s="133">
        <f t="shared" si="178"/>
        <v>40</v>
      </c>
      <c r="V433" s="133">
        <v>252</v>
      </c>
      <c r="W433" s="132">
        <f t="shared" si="160"/>
        <v>1.0134035539999999</v>
      </c>
      <c r="X433" s="124">
        <f t="shared" si="170"/>
        <v>14.648622</v>
      </c>
      <c r="Y433" s="136" t="s">
        <v>64</v>
      </c>
      <c r="Z433" s="127">
        <f t="shared" si="179"/>
        <v>42781</v>
      </c>
      <c r="AA433" s="6"/>
      <c r="AB433" s="38"/>
      <c r="AC433" s="169">
        <f>[2]Plan1!$A485</f>
        <v>51129</v>
      </c>
      <c r="AD433" s="168" t="str">
        <f>[2]Plan1!$C485</f>
        <v>Natal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28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8"/>
      <c r="BH433" s="1"/>
      <c r="BI433" s="1"/>
      <c r="BJ433" s="1"/>
      <c r="BK433" s="1"/>
      <c r="BL433" s="1"/>
      <c r="BM433" s="1"/>
      <c r="BN433" s="1"/>
      <c r="BO433" s="1"/>
      <c r="BP433" s="1"/>
      <c r="BQ433" s="6"/>
      <c r="BR433" s="1"/>
      <c r="BS433" s="1"/>
      <c r="BT433" s="1"/>
      <c r="BU433" s="1"/>
      <c r="BV433" s="1"/>
      <c r="BW433" s="1"/>
    </row>
    <row r="434" spans="1:75" x14ac:dyDescent="0.2">
      <c r="A434" s="137">
        <f t="shared" si="171"/>
        <v>42655</v>
      </c>
      <c r="B434" s="124">
        <f t="shared" si="161"/>
        <v>1107.9504340000001</v>
      </c>
      <c r="C434" s="124">
        <f t="shared" si="172"/>
        <v>1000</v>
      </c>
      <c r="D434" s="138">
        <f t="shared" si="173"/>
        <v>4736.74</v>
      </c>
      <c r="E434" s="126">
        <f>IF(K434=1,VLOOKUP(A433,[1]Plan1!$DA$106:$DC$226,3),E433)</f>
        <v>4740.53</v>
      </c>
      <c r="F434" s="127">
        <f t="shared" si="174"/>
        <v>42629</v>
      </c>
      <c r="G434" s="128">
        <f t="shared" si="162"/>
        <v>8.0012835832232732E-4</v>
      </c>
      <c r="H434" s="127">
        <f t="shared" si="175"/>
        <v>42660</v>
      </c>
      <c r="I434" s="127">
        <f t="shared" si="163"/>
        <v>42660</v>
      </c>
      <c r="J434" s="130">
        <f t="shared" si="176"/>
        <v>21</v>
      </c>
      <c r="K434" s="130">
        <f t="shared" si="164"/>
        <v>19</v>
      </c>
      <c r="L434" s="131">
        <f t="shared" si="165"/>
        <v>1.0007238899999999</v>
      </c>
      <c r="M434" s="132">
        <f t="shared" si="182"/>
        <v>1.00439992</v>
      </c>
      <c r="N434" s="132">
        <f t="shared" si="180"/>
        <v>1.092141931176364</v>
      </c>
      <c r="O434" s="131">
        <f t="shared" si="181"/>
        <v>1.09293252</v>
      </c>
      <c r="P434" s="124">
        <f t="shared" si="166"/>
        <v>1092.9325200000001</v>
      </c>
      <c r="Q434" s="133">
        <f t="shared" si="167"/>
        <v>0</v>
      </c>
      <c r="R434" s="134">
        <f t="shared" si="168"/>
        <v>0</v>
      </c>
      <c r="S434" s="124">
        <f t="shared" si="169"/>
        <v>0</v>
      </c>
      <c r="T434" s="134">
        <f t="shared" si="177"/>
        <v>8.7499999999999994E-2</v>
      </c>
      <c r="U434" s="133">
        <f t="shared" si="178"/>
        <v>41</v>
      </c>
      <c r="V434" s="133">
        <v>252</v>
      </c>
      <c r="W434" s="132">
        <f t="shared" si="160"/>
        <v>1.013740935</v>
      </c>
      <c r="X434" s="124">
        <f t="shared" si="170"/>
        <v>15.017913999999999</v>
      </c>
      <c r="Y434" s="136" t="s">
        <v>64</v>
      </c>
      <c r="Z434" s="127">
        <f t="shared" si="179"/>
        <v>42781</v>
      </c>
      <c r="AA434" s="6"/>
      <c r="AB434" s="38"/>
      <c r="AC434" s="169">
        <f>[2]Plan1!$A486</f>
        <v>51136</v>
      </c>
      <c r="AD434" s="168" t="str">
        <f>[2]Plan1!$C486</f>
        <v>Confraternização Universal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28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8"/>
      <c r="BH434" s="1"/>
      <c r="BI434" s="1"/>
      <c r="BJ434" s="1"/>
      <c r="BK434" s="1"/>
      <c r="BL434" s="1"/>
      <c r="BM434" s="1"/>
      <c r="BN434" s="1"/>
      <c r="BO434" s="1"/>
      <c r="BP434" s="1"/>
      <c r="BQ434" s="6"/>
      <c r="BR434" s="1"/>
      <c r="BS434" s="1"/>
      <c r="BT434" s="1"/>
      <c r="BU434" s="1"/>
      <c r="BV434" s="1"/>
      <c r="BW434" s="1"/>
    </row>
    <row r="435" spans="1:75" x14ac:dyDescent="0.2">
      <c r="A435" s="137">
        <f t="shared" si="171"/>
        <v>42656</v>
      </c>
      <c r="B435" s="124">
        <f t="shared" si="161"/>
        <v>1107.9504340000001</v>
      </c>
      <c r="C435" s="124">
        <f t="shared" si="172"/>
        <v>1000</v>
      </c>
      <c r="D435" s="138">
        <f t="shared" si="173"/>
        <v>4736.74</v>
      </c>
      <c r="E435" s="126">
        <f>IF(K435=1,VLOOKUP(A434,[1]Plan1!$DA$106:$DC$226,3),E434)</f>
        <v>4740.53</v>
      </c>
      <c r="F435" s="127">
        <f t="shared" si="174"/>
        <v>42629</v>
      </c>
      <c r="G435" s="128">
        <f t="shared" si="162"/>
        <v>8.0012835832232732E-4</v>
      </c>
      <c r="H435" s="127">
        <f t="shared" si="175"/>
        <v>42660</v>
      </c>
      <c r="I435" s="127">
        <f t="shared" si="163"/>
        <v>42660</v>
      </c>
      <c r="J435" s="130">
        <f t="shared" si="176"/>
        <v>21</v>
      </c>
      <c r="K435" s="130">
        <f t="shared" si="164"/>
        <v>19</v>
      </c>
      <c r="L435" s="131">
        <f t="shared" si="165"/>
        <v>1.0007238899999999</v>
      </c>
      <c r="M435" s="132">
        <f t="shared" si="182"/>
        <v>1.00439992</v>
      </c>
      <c r="N435" s="132">
        <f t="shared" si="180"/>
        <v>1.092141931176364</v>
      </c>
      <c r="O435" s="131">
        <f t="shared" si="181"/>
        <v>1.09293252</v>
      </c>
      <c r="P435" s="124">
        <f t="shared" si="166"/>
        <v>1092.9325200000001</v>
      </c>
      <c r="Q435" s="133">
        <f t="shared" si="167"/>
        <v>0</v>
      </c>
      <c r="R435" s="134">
        <f t="shared" si="168"/>
        <v>0</v>
      </c>
      <c r="S435" s="124">
        <f t="shared" si="169"/>
        <v>0</v>
      </c>
      <c r="T435" s="134">
        <f t="shared" si="177"/>
        <v>8.7499999999999994E-2</v>
      </c>
      <c r="U435" s="133">
        <f t="shared" si="178"/>
        <v>41</v>
      </c>
      <c r="V435" s="133">
        <v>252</v>
      </c>
      <c r="W435" s="132">
        <f t="shared" si="160"/>
        <v>1.013740935</v>
      </c>
      <c r="X435" s="124">
        <f t="shared" si="170"/>
        <v>15.017913999999999</v>
      </c>
      <c r="Y435" s="136" t="s">
        <v>64</v>
      </c>
      <c r="Z435" s="127">
        <f t="shared" si="179"/>
        <v>42781</v>
      </c>
      <c r="AA435" s="6"/>
      <c r="AB435" s="38"/>
      <c r="AC435" s="169">
        <f>[2]Plan1!$A487</f>
        <v>51179</v>
      </c>
      <c r="AD435" s="168" t="str">
        <f>[2]Plan1!$C487</f>
        <v>Carnaval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28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8"/>
      <c r="BH435" s="1"/>
      <c r="BI435" s="1"/>
      <c r="BJ435" s="1"/>
      <c r="BK435" s="1"/>
      <c r="BL435" s="1"/>
      <c r="BM435" s="1"/>
      <c r="BN435" s="1"/>
      <c r="BO435" s="1"/>
      <c r="BP435" s="1"/>
      <c r="BQ435" s="6"/>
      <c r="BR435" s="1"/>
      <c r="BS435" s="1"/>
      <c r="BT435" s="1"/>
      <c r="BU435" s="1"/>
      <c r="BV435" s="1"/>
      <c r="BW435" s="1"/>
    </row>
    <row r="436" spans="1:75" x14ac:dyDescent="0.2">
      <c r="A436" s="137">
        <f t="shared" si="171"/>
        <v>42657</v>
      </c>
      <c r="B436" s="124">
        <f t="shared" si="161"/>
        <v>1108.3615070000001</v>
      </c>
      <c r="C436" s="124">
        <f t="shared" si="172"/>
        <v>1000</v>
      </c>
      <c r="D436" s="138">
        <f t="shared" si="173"/>
        <v>4736.74</v>
      </c>
      <c r="E436" s="126">
        <f>IF(K436=1,VLOOKUP(A435,[1]Plan1!$DA$106:$DC$226,3),E435)</f>
        <v>4740.53</v>
      </c>
      <c r="F436" s="127">
        <f t="shared" si="174"/>
        <v>42629</v>
      </c>
      <c r="G436" s="128">
        <f t="shared" si="162"/>
        <v>8.0012835832232732E-4</v>
      </c>
      <c r="H436" s="127">
        <f t="shared" si="175"/>
        <v>42660</v>
      </c>
      <c r="I436" s="127">
        <f t="shared" si="163"/>
        <v>42660</v>
      </c>
      <c r="J436" s="130">
        <f t="shared" si="176"/>
        <v>21</v>
      </c>
      <c r="K436" s="130">
        <f t="shared" si="164"/>
        <v>20</v>
      </c>
      <c r="L436" s="131">
        <f t="shared" si="165"/>
        <v>1.0007620100000001</v>
      </c>
      <c r="M436" s="132">
        <f t="shared" si="182"/>
        <v>1.00439992</v>
      </c>
      <c r="N436" s="132">
        <f t="shared" si="180"/>
        <v>1.092141931176364</v>
      </c>
      <c r="O436" s="131">
        <f t="shared" si="181"/>
        <v>1.0929741500000001</v>
      </c>
      <c r="P436" s="124">
        <f t="shared" si="166"/>
        <v>1092.97415</v>
      </c>
      <c r="Q436" s="133">
        <f t="shared" si="167"/>
        <v>0</v>
      </c>
      <c r="R436" s="134">
        <f t="shared" si="168"/>
        <v>0</v>
      </c>
      <c r="S436" s="124">
        <f t="shared" si="169"/>
        <v>0</v>
      </c>
      <c r="T436" s="134">
        <f t="shared" si="177"/>
        <v>8.7499999999999994E-2</v>
      </c>
      <c r="U436" s="133">
        <f t="shared" si="178"/>
        <v>42</v>
      </c>
      <c r="V436" s="133">
        <v>252</v>
      </c>
      <c r="W436" s="132">
        <f t="shared" si="160"/>
        <v>1.0140784279999999</v>
      </c>
      <c r="X436" s="124">
        <f t="shared" si="170"/>
        <v>15.387357</v>
      </c>
      <c r="Y436" s="136" t="s">
        <v>64</v>
      </c>
      <c r="Z436" s="127">
        <f t="shared" si="179"/>
        <v>42781</v>
      </c>
      <c r="AA436" s="6"/>
      <c r="AB436" s="38"/>
      <c r="AC436" s="169">
        <f>[2]Plan1!$A488</f>
        <v>51180</v>
      </c>
      <c r="AD436" s="168" t="str">
        <f>[2]Plan1!$C488</f>
        <v>Carnaval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28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8"/>
      <c r="BH436" s="1"/>
      <c r="BI436" s="1"/>
      <c r="BJ436" s="1"/>
      <c r="BK436" s="1"/>
      <c r="BL436" s="1"/>
      <c r="BM436" s="1"/>
      <c r="BN436" s="1"/>
      <c r="BO436" s="1"/>
      <c r="BP436" s="1"/>
      <c r="BQ436" s="6"/>
      <c r="BR436" s="1"/>
      <c r="BS436" s="1"/>
      <c r="BT436" s="1"/>
      <c r="BU436" s="1"/>
      <c r="BV436" s="1"/>
      <c r="BW436" s="1"/>
    </row>
    <row r="437" spans="1:75" x14ac:dyDescent="0.2">
      <c r="A437" s="137">
        <f t="shared" si="171"/>
        <v>42658</v>
      </c>
      <c r="B437" s="124">
        <f t="shared" si="161"/>
        <v>1108.772721</v>
      </c>
      <c r="C437" s="124">
        <f t="shared" si="172"/>
        <v>1000</v>
      </c>
      <c r="D437" s="138">
        <f t="shared" si="173"/>
        <v>4736.74</v>
      </c>
      <c r="E437" s="126">
        <f>IF(K437=1,VLOOKUP(A436,[1]Plan1!$DA$106:$DC$226,3),E436)</f>
        <v>4740.53</v>
      </c>
      <c r="F437" s="127">
        <f t="shared" si="174"/>
        <v>42629</v>
      </c>
      <c r="G437" s="128">
        <f t="shared" si="162"/>
        <v>8.0012835832232732E-4</v>
      </c>
      <c r="H437" s="127">
        <f t="shared" si="175"/>
        <v>42690</v>
      </c>
      <c r="I437" s="127">
        <f t="shared" si="163"/>
        <v>42660</v>
      </c>
      <c r="J437" s="130">
        <f t="shared" si="176"/>
        <v>21</v>
      </c>
      <c r="K437" s="130">
        <f t="shared" si="164"/>
        <v>21</v>
      </c>
      <c r="L437" s="131">
        <f t="shared" si="165"/>
        <v>1.0008001200000001</v>
      </c>
      <c r="M437" s="132">
        <f t="shared" si="182"/>
        <v>1.00439992</v>
      </c>
      <c r="N437" s="132">
        <f t="shared" si="180"/>
        <v>1.092141931176364</v>
      </c>
      <c r="O437" s="131">
        <f t="shared" si="181"/>
        <v>1.0930157700000001</v>
      </c>
      <c r="P437" s="124">
        <f t="shared" si="166"/>
        <v>1093.01577</v>
      </c>
      <c r="Q437" s="133">
        <f t="shared" si="167"/>
        <v>0</v>
      </c>
      <c r="R437" s="134">
        <f t="shared" si="168"/>
        <v>0</v>
      </c>
      <c r="S437" s="124">
        <f t="shared" si="169"/>
        <v>0</v>
      </c>
      <c r="T437" s="134">
        <f t="shared" si="177"/>
        <v>8.7499999999999994E-2</v>
      </c>
      <c r="U437" s="133">
        <f t="shared" si="178"/>
        <v>43</v>
      </c>
      <c r="V437" s="133">
        <v>252</v>
      </c>
      <c r="W437" s="132">
        <f t="shared" si="160"/>
        <v>1.0144160330000001</v>
      </c>
      <c r="X437" s="124">
        <f t="shared" si="170"/>
        <v>15.756951000000001</v>
      </c>
      <c r="Y437" s="136" t="s">
        <v>64</v>
      </c>
      <c r="Z437" s="127">
        <f t="shared" si="179"/>
        <v>42781</v>
      </c>
      <c r="AA437" s="6"/>
      <c r="AB437" s="38"/>
      <c r="AC437" s="169">
        <f>[2]Plan1!$A489</f>
        <v>51225</v>
      </c>
      <c r="AD437" s="168" t="str">
        <f>[2]Plan1!$C489</f>
        <v>Paixão de Cristo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28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8"/>
      <c r="BH437" s="1"/>
      <c r="BI437" s="1"/>
      <c r="BJ437" s="1"/>
      <c r="BK437" s="1"/>
      <c r="BL437" s="1"/>
      <c r="BM437" s="1"/>
      <c r="BN437" s="1"/>
      <c r="BO437" s="1"/>
      <c r="BP437" s="1"/>
      <c r="BQ437" s="6"/>
      <c r="BR437" s="1"/>
      <c r="BS437" s="1"/>
      <c r="BT437" s="1"/>
      <c r="BU437" s="1"/>
      <c r="BV437" s="1"/>
      <c r="BW437" s="1"/>
    </row>
    <row r="438" spans="1:75" x14ac:dyDescent="0.2">
      <c r="A438" s="137">
        <f t="shared" si="171"/>
        <v>42659</v>
      </c>
      <c r="B438" s="124">
        <f t="shared" si="161"/>
        <v>1108.772721</v>
      </c>
      <c r="C438" s="124">
        <f t="shared" si="172"/>
        <v>1000</v>
      </c>
      <c r="D438" s="138">
        <f t="shared" si="173"/>
        <v>4736.74</v>
      </c>
      <c r="E438" s="126">
        <f>IF(K438=1,VLOOKUP(A437,[1]Plan1!$DA$106:$DC$226,3),E437)</f>
        <v>4740.53</v>
      </c>
      <c r="F438" s="127">
        <f t="shared" si="174"/>
        <v>42629</v>
      </c>
      <c r="G438" s="128">
        <f t="shared" si="162"/>
        <v>8.0012835832232732E-4</v>
      </c>
      <c r="H438" s="127">
        <f t="shared" si="175"/>
        <v>42690</v>
      </c>
      <c r="I438" s="127">
        <f t="shared" si="163"/>
        <v>42660</v>
      </c>
      <c r="J438" s="130">
        <f t="shared" si="176"/>
        <v>21</v>
      </c>
      <c r="K438" s="130">
        <f t="shared" si="164"/>
        <v>21</v>
      </c>
      <c r="L438" s="131">
        <f t="shared" si="165"/>
        <v>1.0008001200000001</v>
      </c>
      <c r="M438" s="132">
        <f t="shared" si="182"/>
        <v>1.00439992</v>
      </c>
      <c r="N438" s="132">
        <f t="shared" si="180"/>
        <v>1.092141931176364</v>
      </c>
      <c r="O438" s="131">
        <f t="shared" si="181"/>
        <v>1.0930157700000001</v>
      </c>
      <c r="P438" s="124">
        <f t="shared" si="166"/>
        <v>1093.01577</v>
      </c>
      <c r="Q438" s="133">
        <f t="shared" si="167"/>
        <v>0</v>
      </c>
      <c r="R438" s="134">
        <f t="shared" si="168"/>
        <v>0</v>
      </c>
      <c r="S438" s="124">
        <f t="shared" si="169"/>
        <v>0</v>
      </c>
      <c r="T438" s="134">
        <f t="shared" si="177"/>
        <v>8.7499999999999994E-2</v>
      </c>
      <c r="U438" s="133">
        <f t="shared" si="178"/>
        <v>43</v>
      </c>
      <c r="V438" s="133">
        <v>252</v>
      </c>
      <c r="W438" s="132">
        <f t="shared" si="160"/>
        <v>1.0144160330000001</v>
      </c>
      <c r="X438" s="124">
        <f t="shared" si="170"/>
        <v>15.756951000000001</v>
      </c>
      <c r="Y438" s="136" t="s">
        <v>64</v>
      </c>
      <c r="Z438" s="127">
        <f t="shared" si="179"/>
        <v>42781</v>
      </c>
      <c r="AA438" s="6"/>
      <c r="AB438" s="38"/>
      <c r="AC438" s="169">
        <f>[2]Plan1!$A490</f>
        <v>51247</v>
      </c>
      <c r="AD438" s="168" t="str">
        <f>[2]Plan1!$C490</f>
        <v>Tiradentes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28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8"/>
      <c r="BH438" s="1"/>
      <c r="BI438" s="1"/>
      <c r="BJ438" s="1"/>
      <c r="BK438" s="1"/>
      <c r="BL438" s="1"/>
      <c r="BM438" s="1"/>
      <c r="BN438" s="1"/>
      <c r="BO438" s="1"/>
      <c r="BP438" s="1"/>
      <c r="BQ438" s="6"/>
      <c r="BR438" s="1"/>
      <c r="BS438" s="1"/>
      <c r="BT438" s="1"/>
      <c r="BU438" s="1"/>
      <c r="BV438" s="1"/>
      <c r="BW438" s="1"/>
    </row>
    <row r="439" spans="1:75" x14ac:dyDescent="0.2">
      <c r="A439" s="137">
        <f t="shared" si="171"/>
        <v>42660</v>
      </c>
      <c r="B439" s="124">
        <f t="shared" si="161"/>
        <v>1108.772721</v>
      </c>
      <c r="C439" s="124">
        <f t="shared" si="172"/>
        <v>1000</v>
      </c>
      <c r="D439" s="138">
        <f t="shared" si="173"/>
        <v>4736.74</v>
      </c>
      <c r="E439" s="126">
        <f>IF(K439=1,VLOOKUP(A438,[1]Plan1!$DA$106:$DC$226,3),E438)</f>
        <v>4740.53</v>
      </c>
      <c r="F439" s="127">
        <f t="shared" si="174"/>
        <v>42629</v>
      </c>
      <c r="G439" s="128">
        <f t="shared" si="162"/>
        <v>8.0012835832232732E-4</v>
      </c>
      <c r="H439" s="127">
        <f t="shared" si="175"/>
        <v>42690</v>
      </c>
      <c r="I439" s="127">
        <f t="shared" si="163"/>
        <v>42660</v>
      </c>
      <c r="J439" s="130">
        <f t="shared" si="176"/>
        <v>21</v>
      </c>
      <c r="K439" s="130">
        <f t="shared" si="164"/>
        <v>21</v>
      </c>
      <c r="L439" s="131">
        <f t="shared" si="165"/>
        <v>1.0008001200000001</v>
      </c>
      <c r="M439" s="132">
        <f t="shared" si="182"/>
        <v>1.00439992</v>
      </c>
      <c r="N439" s="132">
        <f t="shared" si="180"/>
        <v>1.092141931176364</v>
      </c>
      <c r="O439" s="131">
        <f t="shared" si="181"/>
        <v>1.0930157700000001</v>
      </c>
      <c r="P439" s="124">
        <f t="shared" si="166"/>
        <v>1093.01577</v>
      </c>
      <c r="Q439" s="133">
        <f t="shared" si="167"/>
        <v>0</v>
      </c>
      <c r="R439" s="134">
        <f t="shared" si="168"/>
        <v>0</v>
      </c>
      <c r="S439" s="124">
        <f t="shared" si="169"/>
        <v>0</v>
      </c>
      <c r="T439" s="134">
        <f t="shared" si="177"/>
        <v>8.7499999999999994E-2</v>
      </c>
      <c r="U439" s="133">
        <f t="shared" si="178"/>
        <v>43</v>
      </c>
      <c r="V439" s="133">
        <v>252</v>
      </c>
      <c r="W439" s="132">
        <f t="shared" si="160"/>
        <v>1.0144160330000001</v>
      </c>
      <c r="X439" s="124">
        <f t="shared" si="170"/>
        <v>15.756951000000001</v>
      </c>
      <c r="Y439" s="136" t="s">
        <v>64</v>
      </c>
      <c r="Z439" s="127">
        <f t="shared" si="179"/>
        <v>42781</v>
      </c>
      <c r="AA439" s="6"/>
      <c r="AB439" s="38"/>
      <c r="AC439" s="169">
        <f>[2]Plan1!$A491</f>
        <v>51257</v>
      </c>
      <c r="AD439" s="168" t="str">
        <f>[2]Plan1!$C491</f>
        <v>Dia do Trabalho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28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8"/>
      <c r="BH439" s="1"/>
      <c r="BI439" s="1"/>
      <c r="BJ439" s="1"/>
      <c r="BK439" s="1"/>
      <c r="BL439" s="1"/>
      <c r="BM439" s="1"/>
      <c r="BN439" s="1"/>
      <c r="BO439" s="1"/>
      <c r="BP439" s="1"/>
      <c r="BQ439" s="6"/>
      <c r="BR439" s="1"/>
      <c r="BS439" s="1"/>
      <c r="BT439" s="1"/>
      <c r="BU439" s="1"/>
      <c r="BV439" s="1"/>
      <c r="BW439" s="1"/>
    </row>
    <row r="440" spans="1:75" x14ac:dyDescent="0.2">
      <c r="A440" s="137">
        <f t="shared" si="171"/>
        <v>42661</v>
      </c>
      <c r="B440" s="124">
        <f t="shared" si="161"/>
        <v>1109.2859059999998</v>
      </c>
      <c r="C440" s="124">
        <f t="shared" si="172"/>
        <v>1000</v>
      </c>
      <c r="D440" s="138">
        <f t="shared" si="173"/>
        <v>4740.53</v>
      </c>
      <c r="E440" s="126">
        <f>IF(K440=1,VLOOKUP(A439,[1]Plan1!$DA$106:$DC$226,3),E439)</f>
        <v>4752.8599999999997</v>
      </c>
      <c r="F440" s="127">
        <f t="shared" si="174"/>
        <v>42661</v>
      </c>
      <c r="G440" s="128">
        <f t="shared" si="162"/>
        <v>2.6009749964666096E-3</v>
      </c>
      <c r="H440" s="127">
        <f t="shared" si="175"/>
        <v>42690</v>
      </c>
      <c r="I440" s="127">
        <f t="shared" si="163"/>
        <v>42690</v>
      </c>
      <c r="J440" s="130">
        <f t="shared" si="176"/>
        <v>20</v>
      </c>
      <c r="K440" s="130">
        <f t="shared" si="164"/>
        <v>1</v>
      </c>
      <c r="L440" s="131">
        <f t="shared" si="165"/>
        <v>1.00012988</v>
      </c>
      <c r="M440" s="132">
        <f t="shared" si="182"/>
        <v>1.0008001200000001</v>
      </c>
      <c r="N440" s="132">
        <f t="shared" si="180"/>
        <v>1.093015775778337</v>
      </c>
      <c r="O440" s="131">
        <f t="shared" si="181"/>
        <v>1.0931577299999999</v>
      </c>
      <c r="P440" s="124">
        <f t="shared" si="166"/>
        <v>1093.1577299999999</v>
      </c>
      <c r="Q440" s="133">
        <f t="shared" si="167"/>
        <v>0</v>
      </c>
      <c r="R440" s="134">
        <f t="shared" si="168"/>
        <v>0</v>
      </c>
      <c r="S440" s="124">
        <f t="shared" si="169"/>
        <v>0</v>
      </c>
      <c r="T440" s="134">
        <f t="shared" si="177"/>
        <v>8.7499999999999994E-2</v>
      </c>
      <c r="U440" s="133">
        <f t="shared" si="178"/>
        <v>44</v>
      </c>
      <c r="V440" s="133">
        <v>252</v>
      </c>
      <c r="W440" s="132">
        <f t="shared" si="160"/>
        <v>1.014753751</v>
      </c>
      <c r="X440" s="124">
        <f t="shared" si="170"/>
        <v>16.128176</v>
      </c>
      <c r="Y440" s="136" t="s">
        <v>64</v>
      </c>
      <c r="Z440" s="127">
        <f t="shared" si="179"/>
        <v>42781</v>
      </c>
      <c r="AA440" s="6"/>
      <c r="AB440" s="38"/>
      <c r="AC440" s="169">
        <f>[2]Plan1!$A492</f>
        <v>51287</v>
      </c>
      <c r="AD440" s="168" t="str">
        <f>[2]Plan1!$C492</f>
        <v>Corpus Christi</v>
      </c>
      <c r="AE440" s="8"/>
      <c r="AF440" s="8"/>
      <c r="AG440" s="8"/>
      <c r="AH440" s="42"/>
      <c r="AI440" s="8"/>
      <c r="AJ440" s="8"/>
      <c r="AK440" s="8"/>
      <c r="AM440" s="1"/>
      <c r="AN440" s="1"/>
      <c r="AO440" s="1"/>
      <c r="AP440" s="1"/>
      <c r="AQ440" s="1"/>
      <c r="AR440" s="28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8"/>
      <c r="BH440" s="1"/>
      <c r="BI440" s="1"/>
      <c r="BJ440" s="1"/>
      <c r="BK440" s="1"/>
      <c r="BL440" s="1"/>
      <c r="BM440" s="1"/>
      <c r="BN440" s="1"/>
      <c r="BO440" s="1"/>
      <c r="BP440" s="1"/>
      <c r="BQ440" s="6"/>
      <c r="BR440" s="1"/>
      <c r="BS440" s="1"/>
      <c r="BT440" s="1"/>
      <c r="BU440" s="1"/>
      <c r="BV440" s="1"/>
      <c r="BW440" s="1"/>
    </row>
    <row r="441" spans="1:75" x14ac:dyDescent="0.2">
      <c r="A441" s="137">
        <f t="shared" si="171"/>
        <v>42662</v>
      </c>
      <c r="B441" s="124">
        <f t="shared" si="161"/>
        <v>1109.7993509999999</v>
      </c>
      <c r="C441" s="124">
        <f t="shared" si="172"/>
        <v>1000</v>
      </c>
      <c r="D441" s="138">
        <f t="shared" si="173"/>
        <v>4740.53</v>
      </c>
      <c r="E441" s="126">
        <f>IF(K441=1,VLOOKUP(A440,[1]Plan1!$DA$106:$DC$226,3),E440)</f>
        <v>4752.8599999999997</v>
      </c>
      <c r="F441" s="127">
        <f t="shared" si="174"/>
        <v>42661</v>
      </c>
      <c r="G441" s="128">
        <f t="shared" si="162"/>
        <v>2.6009749964666096E-3</v>
      </c>
      <c r="H441" s="127">
        <f t="shared" si="175"/>
        <v>42690</v>
      </c>
      <c r="I441" s="127">
        <f t="shared" si="163"/>
        <v>42690</v>
      </c>
      <c r="J441" s="130">
        <f t="shared" si="176"/>
        <v>20</v>
      </c>
      <c r="K441" s="130">
        <f t="shared" si="164"/>
        <v>2</v>
      </c>
      <c r="L441" s="131">
        <f t="shared" si="165"/>
        <v>1.0002597900000001</v>
      </c>
      <c r="M441" s="132">
        <f t="shared" si="182"/>
        <v>1.0008001200000001</v>
      </c>
      <c r="N441" s="132">
        <f t="shared" si="180"/>
        <v>1.093015775778337</v>
      </c>
      <c r="O441" s="131">
        <f t="shared" si="181"/>
        <v>1.09329973</v>
      </c>
      <c r="P441" s="124">
        <f t="shared" si="166"/>
        <v>1093.29973</v>
      </c>
      <c r="Q441" s="133">
        <f t="shared" si="167"/>
        <v>0</v>
      </c>
      <c r="R441" s="134">
        <f t="shared" si="168"/>
        <v>0</v>
      </c>
      <c r="S441" s="124">
        <f t="shared" si="169"/>
        <v>0</v>
      </c>
      <c r="T441" s="134">
        <f t="shared" si="177"/>
        <v>8.7499999999999994E-2</v>
      </c>
      <c r="U441" s="133">
        <f t="shared" si="178"/>
        <v>45</v>
      </c>
      <c r="V441" s="133">
        <v>252</v>
      </c>
      <c r="W441" s="132">
        <f t="shared" ref="W441:W504" si="183">ROUND((1+T441)^(U441/V441),9)</f>
        <v>1.0150915810000001</v>
      </c>
      <c r="X441" s="124">
        <f t="shared" si="170"/>
        <v>16.499621000000001</v>
      </c>
      <c r="Y441" s="136" t="s">
        <v>64</v>
      </c>
      <c r="Z441" s="127">
        <f t="shared" si="179"/>
        <v>42781</v>
      </c>
      <c r="AA441" s="6"/>
      <c r="AB441" s="38"/>
      <c r="AC441" s="169">
        <f>[2]Plan1!$A493</f>
        <v>51386</v>
      </c>
      <c r="AD441" s="168" t="str">
        <f>[2]Plan1!$C493</f>
        <v>Independência do Brasil</v>
      </c>
      <c r="AE441" s="8"/>
      <c r="AF441" s="8"/>
      <c r="AG441" s="8"/>
      <c r="AH441" s="42"/>
      <c r="AI441" s="8"/>
      <c r="AJ441" s="8"/>
      <c r="AK441" s="8"/>
      <c r="AM441" s="1"/>
      <c r="AN441" s="1"/>
      <c r="AO441" s="1"/>
      <c r="AP441" s="1"/>
      <c r="AQ441" s="1"/>
      <c r="AR441" s="28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8"/>
      <c r="BH441" s="1"/>
      <c r="BI441" s="1"/>
      <c r="BJ441" s="1"/>
      <c r="BK441" s="1"/>
      <c r="BL441" s="1"/>
      <c r="BM441" s="1"/>
      <c r="BN441" s="1"/>
      <c r="BO441" s="1"/>
      <c r="BP441" s="1"/>
      <c r="BQ441" s="6"/>
      <c r="BR441" s="1"/>
      <c r="BS441" s="1"/>
      <c r="BT441" s="1"/>
      <c r="BU441" s="1"/>
      <c r="BV441" s="1"/>
      <c r="BW441" s="1"/>
    </row>
    <row r="442" spans="1:75" x14ac:dyDescent="0.2">
      <c r="A442" s="137">
        <f t="shared" si="171"/>
        <v>42663</v>
      </c>
      <c r="B442" s="124">
        <f t="shared" si="161"/>
        <v>1110.313015</v>
      </c>
      <c r="C442" s="124">
        <f t="shared" si="172"/>
        <v>1000</v>
      </c>
      <c r="D442" s="138">
        <f t="shared" si="173"/>
        <v>4740.53</v>
      </c>
      <c r="E442" s="126">
        <f>IF(K442=1,VLOOKUP(A441,[1]Plan1!$DA$106:$DC$226,3),E441)</f>
        <v>4752.8599999999997</v>
      </c>
      <c r="F442" s="127">
        <f t="shared" si="174"/>
        <v>42661</v>
      </c>
      <c r="G442" s="128">
        <f t="shared" si="162"/>
        <v>2.6009749964666096E-3</v>
      </c>
      <c r="H442" s="127">
        <f t="shared" si="175"/>
        <v>42690</v>
      </c>
      <c r="I442" s="127">
        <f t="shared" si="163"/>
        <v>42690</v>
      </c>
      <c r="J442" s="130">
        <f t="shared" si="176"/>
        <v>20</v>
      </c>
      <c r="K442" s="130">
        <f t="shared" si="164"/>
        <v>3</v>
      </c>
      <c r="L442" s="131">
        <f t="shared" si="165"/>
        <v>1.0003897100000001</v>
      </c>
      <c r="M442" s="132">
        <f t="shared" si="182"/>
        <v>1.0008001200000001</v>
      </c>
      <c r="N442" s="132">
        <f t="shared" si="180"/>
        <v>1.093015775778337</v>
      </c>
      <c r="O442" s="131">
        <f t="shared" si="181"/>
        <v>1.0934417299999999</v>
      </c>
      <c r="P442" s="124">
        <f t="shared" si="166"/>
        <v>1093.44173</v>
      </c>
      <c r="Q442" s="133">
        <f t="shared" si="167"/>
        <v>0</v>
      </c>
      <c r="R442" s="134">
        <f t="shared" si="168"/>
        <v>0</v>
      </c>
      <c r="S442" s="124">
        <f t="shared" si="169"/>
        <v>0</v>
      </c>
      <c r="T442" s="134">
        <f t="shared" si="177"/>
        <v>8.7499999999999994E-2</v>
      </c>
      <c r="U442" s="133">
        <f t="shared" si="178"/>
        <v>46</v>
      </c>
      <c r="V442" s="133">
        <v>252</v>
      </c>
      <c r="W442" s="132">
        <f t="shared" si="183"/>
        <v>1.015429524</v>
      </c>
      <c r="X442" s="124">
        <f t="shared" si="170"/>
        <v>16.871285</v>
      </c>
      <c r="Y442" s="136" t="s">
        <v>64</v>
      </c>
      <c r="Z442" s="127">
        <f t="shared" si="179"/>
        <v>42781</v>
      </c>
      <c r="AA442" s="6"/>
      <c r="AB442" s="38"/>
      <c r="AC442" s="169">
        <f>[2]Plan1!$A494</f>
        <v>51421</v>
      </c>
      <c r="AD442" s="168" t="str">
        <f>[2]Plan1!$C494</f>
        <v>Nossa Sr.a Aparecida - Padroeira do Brasil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28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8"/>
      <c r="BH442" s="1"/>
      <c r="BI442" s="1"/>
      <c r="BJ442" s="1"/>
      <c r="BK442" s="1"/>
      <c r="BL442" s="1"/>
      <c r="BM442" s="1"/>
      <c r="BN442" s="1"/>
      <c r="BO442" s="1"/>
      <c r="BP442" s="1"/>
      <c r="BQ442" s="6"/>
      <c r="BR442" s="1"/>
      <c r="BS442" s="1"/>
      <c r="BT442" s="1"/>
      <c r="BU442" s="1"/>
      <c r="BV442" s="1"/>
      <c r="BW442" s="1"/>
    </row>
    <row r="443" spans="1:75" x14ac:dyDescent="0.2">
      <c r="A443" s="137">
        <f t="shared" si="171"/>
        <v>42664</v>
      </c>
      <c r="B443" s="124">
        <f t="shared" si="161"/>
        <v>1110.826928</v>
      </c>
      <c r="C443" s="124">
        <f t="shared" si="172"/>
        <v>1000</v>
      </c>
      <c r="D443" s="138">
        <f t="shared" si="173"/>
        <v>4740.53</v>
      </c>
      <c r="E443" s="126">
        <f>IF(K443=1,VLOOKUP(A442,[1]Plan1!$DA$106:$DC$226,3),E442)</f>
        <v>4752.8599999999997</v>
      </c>
      <c r="F443" s="127">
        <f t="shared" si="174"/>
        <v>42661</v>
      </c>
      <c r="G443" s="128">
        <f t="shared" si="162"/>
        <v>2.6009749964666096E-3</v>
      </c>
      <c r="H443" s="127">
        <f t="shared" si="175"/>
        <v>42690</v>
      </c>
      <c r="I443" s="127">
        <f t="shared" si="163"/>
        <v>42690</v>
      </c>
      <c r="J443" s="130">
        <f t="shared" si="176"/>
        <v>20</v>
      </c>
      <c r="K443" s="130">
        <f t="shared" si="164"/>
        <v>4</v>
      </c>
      <c r="L443" s="131">
        <f t="shared" si="165"/>
        <v>1.00051965</v>
      </c>
      <c r="M443" s="132">
        <f t="shared" si="182"/>
        <v>1.0008001200000001</v>
      </c>
      <c r="N443" s="132">
        <f t="shared" si="180"/>
        <v>1.093015775778337</v>
      </c>
      <c r="O443" s="131">
        <f t="shared" si="181"/>
        <v>1.09358376</v>
      </c>
      <c r="P443" s="124">
        <f t="shared" si="166"/>
        <v>1093.58376</v>
      </c>
      <c r="Q443" s="133">
        <f t="shared" si="167"/>
        <v>0</v>
      </c>
      <c r="R443" s="134">
        <f t="shared" si="168"/>
        <v>0</v>
      </c>
      <c r="S443" s="124">
        <f t="shared" si="169"/>
        <v>0</v>
      </c>
      <c r="T443" s="134">
        <f t="shared" si="177"/>
        <v>8.7499999999999994E-2</v>
      </c>
      <c r="U443" s="133">
        <f t="shared" si="178"/>
        <v>47</v>
      </c>
      <c r="V443" s="133">
        <v>252</v>
      </c>
      <c r="W443" s="132">
        <f t="shared" si="183"/>
        <v>1.015767579</v>
      </c>
      <c r="X443" s="124">
        <f t="shared" si="170"/>
        <v>17.243168000000001</v>
      </c>
      <c r="Y443" s="136" t="s">
        <v>64</v>
      </c>
      <c r="Z443" s="127">
        <f t="shared" si="179"/>
        <v>42781</v>
      </c>
      <c r="AA443" s="6"/>
      <c r="AB443" s="38"/>
      <c r="AC443" s="169">
        <f>[2]Plan1!$A495</f>
        <v>51442</v>
      </c>
      <c r="AD443" s="168" t="str">
        <f>[2]Plan1!$C495</f>
        <v>Finados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28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8"/>
      <c r="BH443" s="1"/>
      <c r="BI443" s="1"/>
      <c r="BJ443" s="1"/>
      <c r="BK443" s="1"/>
      <c r="BL443" s="1"/>
      <c r="BM443" s="1"/>
      <c r="BN443" s="1"/>
      <c r="BO443" s="1"/>
      <c r="BP443" s="1"/>
      <c r="BQ443" s="6"/>
      <c r="BR443" s="1"/>
      <c r="BS443" s="1"/>
      <c r="BT443" s="1"/>
      <c r="BU443" s="1"/>
      <c r="BV443" s="1"/>
      <c r="BW443" s="1"/>
    </row>
    <row r="444" spans="1:75" x14ac:dyDescent="0.2">
      <c r="A444" s="137">
        <f t="shared" si="171"/>
        <v>42665</v>
      </c>
      <c r="B444" s="124">
        <f t="shared" si="161"/>
        <v>1111.3410709999998</v>
      </c>
      <c r="C444" s="124">
        <f t="shared" si="172"/>
        <v>1000</v>
      </c>
      <c r="D444" s="138">
        <f t="shared" si="173"/>
        <v>4740.53</v>
      </c>
      <c r="E444" s="126">
        <f>IF(K444=1,VLOOKUP(A443,[1]Plan1!$DA$106:$DC$226,3),E443)</f>
        <v>4752.8599999999997</v>
      </c>
      <c r="F444" s="127">
        <f t="shared" si="174"/>
        <v>42661</v>
      </c>
      <c r="G444" s="128">
        <f t="shared" si="162"/>
        <v>2.6009749964666096E-3</v>
      </c>
      <c r="H444" s="127">
        <f t="shared" si="175"/>
        <v>42690</v>
      </c>
      <c r="I444" s="127">
        <f t="shared" si="163"/>
        <v>42690</v>
      </c>
      <c r="J444" s="130">
        <f t="shared" si="176"/>
        <v>20</v>
      </c>
      <c r="K444" s="130">
        <f t="shared" si="164"/>
        <v>5</v>
      </c>
      <c r="L444" s="131">
        <f t="shared" si="165"/>
        <v>1.00064961</v>
      </c>
      <c r="M444" s="132">
        <f t="shared" si="182"/>
        <v>1.0008001200000001</v>
      </c>
      <c r="N444" s="132">
        <f t="shared" si="180"/>
        <v>1.093015775778337</v>
      </c>
      <c r="O444" s="131">
        <f t="shared" si="181"/>
        <v>1.0937258000000001</v>
      </c>
      <c r="P444" s="124">
        <f t="shared" si="166"/>
        <v>1093.7257999999999</v>
      </c>
      <c r="Q444" s="133">
        <f t="shared" si="167"/>
        <v>0</v>
      </c>
      <c r="R444" s="134">
        <f t="shared" si="168"/>
        <v>0</v>
      </c>
      <c r="S444" s="124">
        <f t="shared" si="169"/>
        <v>0</v>
      </c>
      <c r="T444" s="134">
        <f t="shared" si="177"/>
        <v>8.7499999999999994E-2</v>
      </c>
      <c r="U444" s="133">
        <f t="shared" si="178"/>
        <v>48</v>
      </c>
      <c r="V444" s="133">
        <v>252</v>
      </c>
      <c r="W444" s="132">
        <f t="shared" si="183"/>
        <v>1.0161057469999999</v>
      </c>
      <c r="X444" s="124">
        <f t="shared" si="170"/>
        <v>17.615271</v>
      </c>
      <c r="Y444" s="136" t="s">
        <v>64</v>
      </c>
      <c r="Z444" s="127">
        <f t="shared" si="179"/>
        <v>42781</v>
      </c>
      <c r="AA444" s="6"/>
      <c r="AB444" s="38"/>
      <c r="AC444" s="169">
        <f>[2]Plan1!$A496</f>
        <v>51455</v>
      </c>
      <c r="AD444" s="168" t="str">
        <f>[2]Plan1!$C496</f>
        <v>Proclamação da República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28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8"/>
      <c r="BH444" s="1"/>
      <c r="BI444" s="1"/>
      <c r="BJ444" s="1"/>
      <c r="BK444" s="1"/>
      <c r="BL444" s="1"/>
      <c r="BM444" s="1"/>
      <c r="BN444" s="1"/>
      <c r="BO444" s="1"/>
      <c r="BP444" s="1"/>
      <c r="BQ444" s="6"/>
      <c r="BR444" s="1"/>
      <c r="BS444" s="1"/>
      <c r="BT444" s="1"/>
      <c r="BU444" s="1"/>
      <c r="BV444" s="1"/>
      <c r="BW444" s="1"/>
    </row>
    <row r="445" spans="1:75" x14ac:dyDescent="0.2">
      <c r="A445" s="137">
        <f t="shared" si="171"/>
        <v>42666</v>
      </c>
      <c r="B445" s="124">
        <f t="shared" si="161"/>
        <v>1111.3410709999998</v>
      </c>
      <c r="C445" s="124">
        <f t="shared" si="172"/>
        <v>1000</v>
      </c>
      <c r="D445" s="138">
        <f t="shared" si="173"/>
        <v>4740.53</v>
      </c>
      <c r="E445" s="126">
        <f>IF(K445=1,VLOOKUP(A444,[1]Plan1!$DA$106:$DC$226,3),E444)</f>
        <v>4752.8599999999997</v>
      </c>
      <c r="F445" s="127">
        <f t="shared" si="174"/>
        <v>42661</v>
      </c>
      <c r="G445" s="128">
        <f t="shared" si="162"/>
        <v>2.6009749964666096E-3</v>
      </c>
      <c r="H445" s="127">
        <f t="shared" si="175"/>
        <v>42690</v>
      </c>
      <c r="I445" s="127">
        <f t="shared" si="163"/>
        <v>42690</v>
      </c>
      <c r="J445" s="130">
        <f t="shared" si="176"/>
        <v>20</v>
      </c>
      <c r="K445" s="130">
        <f t="shared" si="164"/>
        <v>5</v>
      </c>
      <c r="L445" s="131">
        <f t="shared" si="165"/>
        <v>1.00064961</v>
      </c>
      <c r="M445" s="132">
        <f t="shared" si="182"/>
        <v>1.0008001200000001</v>
      </c>
      <c r="N445" s="132">
        <f t="shared" si="180"/>
        <v>1.093015775778337</v>
      </c>
      <c r="O445" s="131">
        <f t="shared" si="181"/>
        <v>1.0937258000000001</v>
      </c>
      <c r="P445" s="124">
        <f t="shared" si="166"/>
        <v>1093.7257999999999</v>
      </c>
      <c r="Q445" s="133">
        <f t="shared" si="167"/>
        <v>0</v>
      </c>
      <c r="R445" s="134">
        <f t="shared" si="168"/>
        <v>0</v>
      </c>
      <c r="S445" s="124">
        <f t="shared" si="169"/>
        <v>0</v>
      </c>
      <c r="T445" s="134">
        <f t="shared" si="177"/>
        <v>8.7499999999999994E-2</v>
      </c>
      <c r="U445" s="133">
        <f t="shared" si="178"/>
        <v>48</v>
      </c>
      <c r="V445" s="133">
        <v>252</v>
      </c>
      <c r="W445" s="132">
        <f t="shared" si="183"/>
        <v>1.0161057469999999</v>
      </c>
      <c r="X445" s="124">
        <f t="shared" si="170"/>
        <v>17.615271</v>
      </c>
      <c r="Y445" s="136" t="s">
        <v>64</v>
      </c>
      <c r="Z445" s="127">
        <f t="shared" si="179"/>
        <v>42781</v>
      </c>
      <c r="AA445" s="6"/>
      <c r="AB445" s="38"/>
      <c r="AC445" s="169">
        <f>[2]Plan1!$A497</f>
        <v>51460</v>
      </c>
      <c r="AD445" s="168" t="str">
        <f>[2]Plan1!$C497</f>
        <v>Dia Nacional de Zumbi e da Consciência Negra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28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8"/>
      <c r="BH445" s="1"/>
      <c r="BI445" s="1"/>
      <c r="BJ445" s="1"/>
      <c r="BK445" s="1"/>
      <c r="BL445" s="1"/>
      <c r="BM445" s="1"/>
      <c r="BN445" s="1"/>
      <c r="BO445" s="1"/>
      <c r="BP445" s="1"/>
      <c r="BQ445" s="6"/>
      <c r="BR445" s="1"/>
      <c r="BS445" s="1"/>
      <c r="BT445" s="1"/>
      <c r="BU445" s="1"/>
      <c r="BV445" s="1"/>
      <c r="BW445" s="1"/>
    </row>
    <row r="446" spans="1:75" x14ac:dyDescent="0.2">
      <c r="A446" s="137">
        <f t="shared" si="171"/>
        <v>42667</v>
      </c>
      <c r="B446" s="124">
        <f t="shared" si="161"/>
        <v>1111.3410709999998</v>
      </c>
      <c r="C446" s="124">
        <f t="shared" si="172"/>
        <v>1000</v>
      </c>
      <c r="D446" s="138">
        <f t="shared" si="173"/>
        <v>4740.53</v>
      </c>
      <c r="E446" s="126">
        <f>IF(K446=1,VLOOKUP(A445,[1]Plan1!$DA$106:$DC$226,3),E445)</f>
        <v>4752.8599999999997</v>
      </c>
      <c r="F446" s="127">
        <f t="shared" si="174"/>
        <v>42661</v>
      </c>
      <c r="G446" s="128">
        <f t="shared" si="162"/>
        <v>2.6009749964666096E-3</v>
      </c>
      <c r="H446" s="127">
        <f t="shared" si="175"/>
        <v>42690</v>
      </c>
      <c r="I446" s="127">
        <f t="shared" si="163"/>
        <v>42690</v>
      </c>
      <c r="J446" s="130">
        <f t="shared" si="176"/>
        <v>20</v>
      </c>
      <c r="K446" s="130">
        <f t="shared" si="164"/>
        <v>5</v>
      </c>
      <c r="L446" s="131">
        <f t="shared" si="165"/>
        <v>1.00064961</v>
      </c>
      <c r="M446" s="132">
        <f t="shared" si="182"/>
        <v>1.0008001200000001</v>
      </c>
      <c r="N446" s="132">
        <f t="shared" si="180"/>
        <v>1.093015775778337</v>
      </c>
      <c r="O446" s="131">
        <f t="shared" si="181"/>
        <v>1.0937258000000001</v>
      </c>
      <c r="P446" s="124">
        <f t="shared" si="166"/>
        <v>1093.7257999999999</v>
      </c>
      <c r="Q446" s="133">
        <f t="shared" si="167"/>
        <v>0</v>
      </c>
      <c r="R446" s="134">
        <f t="shared" si="168"/>
        <v>0</v>
      </c>
      <c r="S446" s="124">
        <f t="shared" si="169"/>
        <v>0</v>
      </c>
      <c r="T446" s="134">
        <f t="shared" si="177"/>
        <v>8.7499999999999994E-2</v>
      </c>
      <c r="U446" s="133">
        <f t="shared" si="178"/>
        <v>48</v>
      </c>
      <c r="V446" s="133">
        <v>252</v>
      </c>
      <c r="W446" s="132">
        <f t="shared" si="183"/>
        <v>1.0161057469999999</v>
      </c>
      <c r="X446" s="124">
        <f t="shared" si="170"/>
        <v>17.615271</v>
      </c>
      <c r="Y446" s="136" t="s">
        <v>64</v>
      </c>
      <c r="Z446" s="127">
        <f t="shared" si="179"/>
        <v>42781</v>
      </c>
      <c r="AA446" s="6"/>
      <c r="AB446" s="38"/>
      <c r="AC446" s="169">
        <f>[2]Plan1!$A498</f>
        <v>51495</v>
      </c>
      <c r="AD446" s="168" t="str">
        <f>[2]Plan1!$C498</f>
        <v>Natal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28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8"/>
      <c r="BH446" s="1"/>
      <c r="BI446" s="1"/>
      <c r="BJ446" s="1"/>
      <c r="BK446" s="1"/>
      <c r="BL446" s="1"/>
      <c r="BM446" s="1"/>
      <c r="BN446" s="1"/>
      <c r="BO446" s="1"/>
      <c r="BP446" s="1"/>
      <c r="BQ446" s="6"/>
      <c r="BR446" s="1"/>
      <c r="BS446" s="1"/>
      <c r="BT446" s="1"/>
      <c r="BU446" s="1"/>
      <c r="BV446" s="1"/>
      <c r="BW446" s="1"/>
    </row>
    <row r="447" spans="1:75" x14ac:dyDescent="0.2">
      <c r="A447" s="137">
        <f t="shared" si="171"/>
        <v>42668</v>
      </c>
      <c r="B447" s="124">
        <f t="shared" si="161"/>
        <v>1111.855452</v>
      </c>
      <c r="C447" s="124">
        <f t="shared" si="172"/>
        <v>1000</v>
      </c>
      <c r="D447" s="138">
        <f t="shared" si="173"/>
        <v>4740.53</v>
      </c>
      <c r="E447" s="126">
        <f>IF(K447=1,VLOOKUP(A446,[1]Plan1!$DA$106:$DC$226,3),E446)</f>
        <v>4752.8599999999997</v>
      </c>
      <c r="F447" s="127">
        <f t="shared" si="174"/>
        <v>42661</v>
      </c>
      <c r="G447" s="128">
        <f t="shared" si="162"/>
        <v>2.6009749964666096E-3</v>
      </c>
      <c r="H447" s="127">
        <f t="shared" si="175"/>
        <v>42690</v>
      </c>
      <c r="I447" s="127">
        <f t="shared" si="163"/>
        <v>42690</v>
      </c>
      <c r="J447" s="130">
        <f t="shared" si="176"/>
        <v>20</v>
      </c>
      <c r="K447" s="130">
        <f t="shared" si="164"/>
        <v>6</v>
      </c>
      <c r="L447" s="131">
        <f t="shared" si="165"/>
        <v>1.0007795799999999</v>
      </c>
      <c r="M447" s="132">
        <f t="shared" si="182"/>
        <v>1.0008001200000001</v>
      </c>
      <c r="N447" s="132">
        <f t="shared" si="180"/>
        <v>1.093015775778337</v>
      </c>
      <c r="O447" s="131">
        <f t="shared" si="181"/>
        <v>1.09386786</v>
      </c>
      <c r="P447" s="124">
        <f t="shared" si="166"/>
        <v>1093.8678600000001</v>
      </c>
      <c r="Q447" s="133">
        <f t="shared" si="167"/>
        <v>0</v>
      </c>
      <c r="R447" s="134">
        <f t="shared" si="168"/>
        <v>0</v>
      </c>
      <c r="S447" s="124">
        <f t="shared" si="169"/>
        <v>0</v>
      </c>
      <c r="T447" s="134">
        <f t="shared" si="177"/>
        <v>8.7499999999999994E-2</v>
      </c>
      <c r="U447" s="133">
        <f t="shared" si="178"/>
        <v>49</v>
      </c>
      <c r="V447" s="133">
        <v>252</v>
      </c>
      <c r="W447" s="132">
        <f t="shared" si="183"/>
        <v>1.0164440269999999</v>
      </c>
      <c r="X447" s="124">
        <f t="shared" si="170"/>
        <v>17.987591999999999</v>
      </c>
      <c r="Y447" s="136" t="s">
        <v>64</v>
      </c>
      <c r="Z447" s="127">
        <f t="shared" si="179"/>
        <v>42781</v>
      </c>
      <c r="AA447" s="6"/>
      <c r="AB447" s="38"/>
      <c r="AC447" s="169">
        <f>[2]Plan1!$A499</f>
        <v>51502</v>
      </c>
      <c r="AD447" s="168" t="str">
        <f>[2]Plan1!$C499</f>
        <v>Confraternização Universal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28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8"/>
      <c r="BH447" s="1"/>
      <c r="BI447" s="1"/>
      <c r="BJ447" s="1"/>
      <c r="BK447" s="1"/>
      <c r="BL447" s="1"/>
      <c r="BM447" s="1"/>
      <c r="BN447" s="1"/>
      <c r="BO447" s="1"/>
      <c r="BP447" s="1"/>
      <c r="BQ447" s="6"/>
      <c r="BR447" s="1"/>
      <c r="BS447" s="1"/>
      <c r="BT447" s="1"/>
      <c r="BU447" s="1"/>
      <c r="BV447" s="1"/>
      <c r="BW447" s="1"/>
    </row>
    <row r="448" spans="1:75" x14ac:dyDescent="0.2">
      <c r="A448" s="137">
        <f t="shared" si="171"/>
        <v>42669</v>
      </c>
      <c r="B448" s="124">
        <f t="shared" si="161"/>
        <v>1112.3700839999999</v>
      </c>
      <c r="C448" s="124">
        <f t="shared" si="172"/>
        <v>1000</v>
      </c>
      <c r="D448" s="138">
        <f t="shared" si="173"/>
        <v>4740.53</v>
      </c>
      <c r="E448" s="126">
        <f>IF(K448=1,VLOOKUP(A447,[1]Plan1!$DA$106:$DC$226,3),E447)</f>
        <v>4752.8599999999997</v>
      </c>
      <c r="F448" s="127">
        <f t="shared" si="174"/>
        <v>42661</v>
      </c>
      <c r="G448" s="128">
        <f t="shared" si="162"/>
        <v>2.6009749964666096E-3</v>
      </c>
      <c r="H448" s="127">
        <f t="shared" si="175"/>
        <v>42690</v>
      </c>
      <c r="I448" s="127">
        <f t="shared" si="163"/>
        <v>42690</v>
      </c>
      <c r="J448" s="130">
        <f t="shared" si="176"/>
        <v>20</v>
      </c>
      <c r="K448" s="130">
        <f t="shared" si="164"/>
        <v>7</v>
      </c>
      <c r="L448" s="131">
        <f t="shared" si="165"/>
        <v>1.0009095699999999</v>
      </c>
      <c r="M448" s="132">
        <f t="shared" si="182"/>
        <v>1.0008001200000001</v>
      </c>
      <c r="N448" s="132">
        <f t="shared" si="180"/>
        <v>1.093015775778337</v>
      </c>
      <c r="O448" s="131">
        <f t="shared" si="181"/>
        <v>1.09400995</v>
      </c>
      <c r="P448" s="124">
        <f t="shared" si="166"/>
        <v>1094.0099499999999</v>
      </c>
      <c r="Q448" s="133">
        <f t="shared" si="167"/>
        <v>0</v>
      </c>
      <c r="R448" s="134">
        <f t="shared" si="168"/>
        <v>0</v>
      </c>
      <c r="S448" s="124">
        <f t="shared" si="169"/>
        <v>0</v>
      </c>
      <c r="T448" s="134">
        <f t="shared" si="177"/>
        <v>8.7499999999999994E-2</v>
      </c>
      <c r="U448" s="133">
        <f t="shared" si="178"/>
        <v>50</v>
      </c>
      <c r="V448" s="133">
        <v>252</v>
      </c>
      <c r="W448" s="132">
        <f t="shared" si="183"/>
        <v>1.01678242</v>
      </c>
      <c r="X448" s="124">
        <f t="shared" si="170"/>
        <v>18.360133999999999</v>
      </c>
      <c r="Y448" s="136" t="s">
        <v>64</v>
      </c>
      <c r="Z448" s="127">
        <f t="shared" si="179"/>
        <v>42781</v>
      </c>
      <c r="AA448" s="6"/>
      <c r="AB448" s="38"/>
      <c r="AC448" s="169">
        <f>[2]Plan1!$A500</f>
        <v>51564</v>
      </c>
      <c r="AD448" s="168" t="str">
        <f>[2]Plan1!$C500</f>
        <v>Carnaval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28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8"/>
      <c r="BH448" s="1"/>
      <c r="BI448" s="1"/>
      <c r="BJ448" s="1"/>
      <c r="BK448" s="1"/>
      <c r="BL448" s="1"/>
      <c r="BM448" s="1"/>
      <c r="BN448" s="1"/>
      <c r="BO448" s="1"/>
      <c r="BP448" s="1"/>
      <c r="BQ448" s="6"/>
      <c r="BR448" s="1"/>
      <c r="BS448" s="1"/>
      <c r="BT448" s="1"/>
      <c r="BU448" s="1"/>
      <c r="BV448" s="1"/>
      <c r="BW448" s="1"/>
    </row>
    <row r="449" spans="1:75" x14ac:dyDescent="0.2">
      <c r="A449" s="137">
        <f t="shared" si="171"/>
        <v>42670</v>
      </c>
      <c r="B449" s="124">
        <f t="shared" si="161"/>
        <v>1112.8849359999999</v>
      </c>
      <c r="C449" s="124">
        <f t="shared" si="172"/>
        <v>1000</v>
      </c>
      <c r="D449" s="138">
        <f t="shared" si="173"/>
        <v>4740.53</v>
      </c>
      <c r="E449" s="126">
        <f>IF(K449=1,VLOOKUP(A448,[1]Plan1!$DA$106:$DC$226,3),E448)</f>
        <v>4752.8599999999997</v>
      </c>
      <c r="F449" s="127">
        <f t="shared" si="174"/>
        <v>42661</v>
      </c>
      <c r="G449" s="128">
        <f t="shared" si="162"/>
        <v>2.6009749964666096E-3</v>
      </c>
      <c r="H449" s="127">
        <f t="shared" si="175"/>
        <v>42690</v>
      </c>
      <c r="I449" s="127">
        <f t="shared" si="163"/>
        <v>42690</v>
      </c>
      <c r="J449" s="130">
        <f t="shared" si="176"/>
        <v>20</v>
      </c>
      <c r="K449" s="130">
        <f t="shared" si="164"/>
        <v>8</v>
      </c>
      <c r="L449" s="131">
        <f t="shared" si="165"/>
        <v>1.0010395700000001</v>
      </c>
      <c r="M449" s="132">
        <f t="shared" si="182"/>
        <v>1.0008001200000001</v>
      </c>
      <c r="N449" s="132">
        <f t="shared" si="180"/>
        <v>1.093015775778337</v>
      </c>
      <c r="O449" s="131">
        <f t="shared" si="181"/>
        <v>1.09415204</v>
      </c>
      <c r="P449" s="124">
        <f t="shared" si="166"/>
        <v>1094.1520399999999</v>
      </c>
      <c r="Q449" s="133">
        <f t="shared" si="167"/>
        <v>0</v>
      </c>
      <c r="R449" s="134">
        <f t="shared" si="168"/>
        <v>0</v>
      </c>
      <c r="S449" s="124">
        <f t="shared" si="169"/>
        <v>0</v>
      </c>
      <c r="T449" s="134">
        <f t="shared" si="177"/>
        <v>8.7499999999999994E-2</v>
      </c>
      <c r="U449" s="133">
        <f t="shared" si="178"/>
        <v>51</v>
      </c>
      <c r="V449" s="133">
        <v>252</v>
      </c>
      <c r="W449" s="132">
        <f t="shared" si="183"/>
        <v>1.017120926</v>
      </c>
      <c r="X449" s="124">
        <f t="shared" si="170"/>
        <v>18.732896</v>
      </c>
      <c r="Y449" s="136" t="s">
        <v>64</v>
      </c>
      <c r="Z449" s="127">
        <f t="shared" si="179"/>
        <v>42781</v>
      </c>
      <c r="AA449" s="6"/>
      <c r="AB449" s="38"/>
      <c r="AC449" s="169">
        <f>[2]Plan1!$A501</f>
        <v>51565</v>
      </c>
      <c r="AD449" s="168" t="str">
        <f>[2]Plan1!$C501</f>
        <v>Carnaval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28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8"/>
      <c r="BH449" s="1"/>
      <c r="BI449" s="1"/>
      <c r="BJ449" s="1"/>
      <c r="BK449" s="1"/>
      <c r="BL449" s="1"/>
      <c r="BM449" s="1"/>
      <c r="BN449" s="1"/>
      <c r="BO449" s="1"/>
      <c r="BP449" s="1"/>
      <c r="BQ449" s="6"/>
      <c r="BR449" s="1"/>
      <c r="BS449" s="1"/>
      <c r="BT449" s="1"/>
      <c r="BU449" s="1"/>
      <c r="BV449" s="1"/>
      <c r="BW449" s="1"/>
    </row>
    <row r="450" spans="1:75" x14ac:dyDescent="0.2">
      <c r="A450" s="137">
        <f t="shared" si="171"/>
        <v>42671</v>
      </c>
      <c r="B450" s="124">
        <f t="shared" si="161"/>
        <v>1113.4000369999999</v>
      </c>
      <c r="C450" s="124">
        <f t="shared" si="172"/>
        <v>1000</v>
      </c>
      <c r="D450" s="138">
        <f t="shared" si="173"/>
        <v>4740.53</v>
      </c>
      <c r="E450" s="126">
        <f>IF(K450=1,VLOOKUP(A449,[1]Plan1!$DA$106:$DC$226,3),E449)</f>
        <v>4752.8599999999997</v>
      </c>
      <c r="F450" s="127">
        <f t="shared" si="174"/>
        <v>42661</v>
      </c>
      <c r="G450" s="128">
        <f t="shared" si="162"/>
        <v>2.6009749964666096E-3</v>
      </c>
      <c r="H450" s="127">
        <f t="shared" si="175"/>
        <v>42690</v>
      </c>
      <c r="I450" s="127">
        <f t="shared" si="163"/>
        <v>42690</v>
      </c>
      <c r="J450" s="130">
        <f t="shared" si="176"/>
        <v>20</v>
      </c>
      <c r="K450" s="130">
        <f t="shared" si="164"/>
        <v>9</v>
      </c>
      <c r="L450" s="131">
        <f t="shared" si="165"/>
        <v>1.0011696000000001</v>
      </c>
      <c r="M450" s="132">
        <f t="shared" si="182"/>
        <v>1.0008001200000001</v>
      </c>
      <c r="N450" s="132">
        <f t="shared" si="180"/>
        <v>1.093015775778337</v>
      </c>
      <c r="O450" s="131">
        <f t="shared" si="181"/>
        <v>1.09429416</v>
      </c>
      <c r="P450" s="124">
        <f t="shared" si="166"/>
        <v>1094.2941599999999</v>
      </c>
      <c r="Q450" s="133">
        <f t="shared" si="167"/>
        <v>0</v>
      </c>
      <c r="R450" s="134">
        <f t="shared" si="168"/>
        <v>0</v>
      </c>
      <c r="S450" s="124">
        <f t="shared" si="169"/>
        <v>0</v>
      </c>
      <c r="T450" s="134">
        <f t="shared" si="177"/>
        <v>8.7499999999999994E-2</v>
      </c>
      <c r="U450" s="133">
        <f t="shared" si="178"/>
        <v>52</v>
      </c>
      <c r="V450" s="133">
        <v>252</v>
      </c>
      <c r="W450" s="132">
        <f t="shared" si="183"/>
        <v>1.017459544</v>
      </c>
      <c r="X450" s="124">
        <f t="shared" si="170"/>
        <v>19.105877</v>
      </c>
      <c r="Y450" s="136" t="s">
        <v>64</v>
      </c>
      <c r="Z450" s="127">
        <f t="shared" si="179"/>
        <v>42781</v>
      </c>
      <c r="AA450" s="6"/>
      <c r="AB450" s="38"/>
      <c r="AC450" s="169">
        <f>[2]Plan1!$A502</f>
        <v>51610</v>
      </c>
      <c r="AD450" s="168" t="str">
        <f>[2]Plan1!$C502</f>
        <v>Paixão de Cristo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28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8"/>
      <c r="BH450" s="1"/>
      <c r="BI450" s="1"/>
      <c r="BJ450" s="1"/>
      <c r="BK450" s="1"/>
      <c r="BL450" s="1"/>
      <c r="BM450" s="1"/>
      <c r="BN450" s="1"/>
      <c r="BO450" s="1"/>
      <c r="BP450" s="1"/>
      <c r="BQ450" s="6"/>
      <c r="BR450" s="1"/>
      <c r="BS450" s="1"/>
      <c r="BT450" s="1"/>
      <c r="BU450" s="1"/>
      <c r="BV450" s="1"/>
      <c r="BW450" s="1"/>
    </row>
    <row r="451" spans="1:75" x14ac:dyDescent="0.2">
      <c r="A451" s="137">
        <f t="shared" si="171"/>
        <v>42672</v>
      </c>
      <c r="B451" s="124">
        <f t="shared" si="161"/>
        <v>1113.9153780000001</v>
      </c>
      <c r="C451" s="124">
        <f t="shared" si="172"/>
        <v>1000</v>
      </c>
      <c r="D451" s="138">
        <f t="shared" si="173"/>
        <v>4740.53</v>
      </c>
      <c r="E451" s="126">
        <f>IF(K451=1,VLOOKUP(A450,[1]Plan1!$DA$106:$DC$226,3),E450)</f>
        <v>4752.8599999999997</v>
      </c>
      <c r="F451" s="127">
        <f t="shared" si="174"/>
        <v>42661</v>
      </c>
      <c r="G451" s="128">
        <f t="shared" si="162"/>
        <v>2.6009749964666096E-3</v>
      </c>
      <c r="H451" s="127">
        <f t="shared" si="175"/>
        <v>42690</v>
      </c>
      <c r="I451" s="127">
        <f t="shared" si="163"/>
        <v>42690</v>
      </c>
      <c r="J451" s="130">
        <f t="shared" si="176"/>
        <v>20</v>
      </c>
      <c r="K451" s="130">
        <f t="shared" si="164"/>
        <v>10</v>
      </c>
      <c r="L451" s="131">
        <f t="shared" si="165"/>
        <v>1.00129964</v>
      </c>
      <c r="M451" s="132">
        <f t="shared" si="182"/>
        <v>1.0008001200000001</v>
      </c>
      <c r="N451" s="132">
        <f t="shared" si="180"/>
        <v>1.093015775778337</v>
      </c>
      <c r="O451" s="131">
        <f t="shared" si="181"/>
        <v>1.0944362999999999</v>
      </c>
      <c r="P451" s="124">
        <f t="shared" si="166"/>
        <v>1094.4363000000001</v>
      </c>
      <c r="Q451" s="133">
        <f t="shared" si="167"/>
        <v>0</v>
      </c>
      <c r="R451" s="134">
        <f t="shared" si="168"/>
        <v>0</v>
      </c>
      <c r="S451" s="124">
        <f t="shared" si="169"/>
        <v>0</v>
      </c>
      <c r="T451" s="134">
        <f t="shared" si="177"/>
        <v>8.7499999999999994E-2</v>
      </c>
      <c r="U451" s="133">
        <f t="shared" si="178"/>
        <v>53</v>
      </c>
      <c r="V451" s="133">
        <v>252</v>
      </c>
      <c r="W451" s="132">
        <f t="shared" si="183"/>
        <v>1.0177982750000001</v>
      </c>
      <c r="X451" s="124">
        <f t="shared" si="170"/>
        <v>19.479078000000001</v>
      </c>
      <c r="Y451" s="136" t="s">
        <v>64</v>
      </c>
      <c r="Z451" s="127">
        <f t="shared" si="179"/>
        <v>42781</v>
      </c>
      <c r="AA451" s="6"/>
      <c r="AB451" s="38"/>
      <c r="AC451" s="169">
        <f>[2]Plan1!$A503</f>
        <v>51612</v>
      </c>
      <c r="AD451" s="168" t="str">
        <f>[2]Plan1!$C503</f>
        <v>Tiradentes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28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8"/>
      <c r="BH451" s="1"/>
      <c r="BI451" s="1"/>
      <c r="BJ451" s="1"/>
      <c r="BK451" s="1"/>
      <c r="BL451" s="1"/>
      <c r="BM451" s="1"/>
      <c r="BN451" s="1"/>
      <c r="BO451" s="1"/>
      <c r="BP451" s="1"/>
      <c r="BQ451" s="6"/>
      <c r="BR451" s="1"/>
      <c r="BS451" s="1"/>
      <c r="BT451" s="1"/>
      <c r="BU451" s="1"/>
      <c r="BV451" s="1"/>
      <c r="BW451" s="1"/>
    </row>
    <row r="452" spans="1:75" x14ac:dyDescent="0.2">
      <c r="A452" s="137">
        <f t="shared" si="171"/>
        <v>42673</v>
      </c>
      <c r="B452" s="124">
        <f t="shared" si="161"/>
        <v>1113.9153780000001</v>
      </c>
      <c r="C452" s="124">
        <f t="shared" si="172"/>
        <v>1000</v>
      </c>
      <c r="D452" s="138">
        <f t="shared" si="173"/>
        <v>4740.53</v>
      </c>
      <c r="E452" s="126">
        <f>IF(K452=1,VLOOKUP(A451,[1]Plan1!$DA$106:$DC$226,3),E451)</f>
        <v>4752.8599999999997</v>
      </c>
      <c r="F452" s="127">
        <f t="shared" si="174"/>
        <v>42661</v>
      </c>
      <c r="G452" s="128">
        <f t="shared" si="162"/>
        <v>2.6009749964666096E-3</v>
      </c>
      <c r="H452" s="127">
        <f t="shared" si="175"/>
        <v>42690</v>
      </c>
      <c r="I452" s="127">
        <f t="shared" si="163"/>
        <v>42690</v>
      </c>
      <c r="J452" s="130">
        <f t="shared" si="176"/>
        <v>20</v>
      </c>
      <c r="K452" s="130">
        <f t="shared" si="164"/>
        <v>10</v>
      </c>
      <c r="L452" s="131">
        <f t="shared" si="165"/>
        <v>1.00129964</v>
      </c>
      <c r="M452" s="132">
        <f t="shared" si="182"/>
        <v>1.0008001200000001</v>
      </c>
      <c r="N452" s="132">
        <f t="shared" si="180"/>
        <v>1.093015775778337</v>
      </c>
      <c r="O452" s="131">
        <f t="shared" si="181"/>
        <v>1.0944362999999999</v>
      </c>
      <c r="P452" s="124">
        <f t="shared" si="166"/>
        <v>1094.4363000000001</v>
      </c>
      <c r="Q452" s="133">
        <f t="shared" si="167"/>
        <v>0</v>
      </c>
      <c r="R452" s="134">
        <f t="shared" si="168"/>
        <v>0</v>
      </c>
      <c r="S452" s="124">
        <f t="shared" si="169"/>
        <v>0</v>
      </c>
      <c r="T452" s="134">
        <f t="shared" si="177"/>
        <v>8.7499999999999994E-2</v>
      </c>
      <c r="U452" s="133">
        <f t="shared" si="178"/>
        <v>53</v>
      </c>
      <c r="V452" s="133">
        <v>252</v>
      </c>
      <c r="W452" s="132">
        <f t="shared" si="183"/>
        <v>1.0177982750000001</v>
      </c>
      <c r="X452" s="124">
        <f t="shared" si="170"/>
        <v>19.479078000000001</v>
      </c>
      <c r="Y452" s="136" t="s">
        <v>64</v>
      </c>
      <c r="Z452" s="127">
        <f t="shared" si="179"/>
        <v>42781</v>
      </c>
      <c r="AA452" s="6"/>
      <c r="AB452" s="38"/>
      <c r="AC452" s="169">
        <f>[2]Plan1!$A504</f>
        <v>51622</v>
      </c>
      <c r="AD452" s="168" t="str">
        <f>[2]Plan1!$C504</f>
        <v>Dia do Trabalho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28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8"/>
      <c r="BH452" s="1"/>
      <c r="BI452" s="1"/>
      <c r="BJ452" s="1"/>
      <c r="BK452" s="1"/>
      <c r="BL452" s="1"/>
      <c r="BM452" s="1"/>
      <c r="BN452" s="1"/>
      <c r="BO452" s="1"/>
      <c r="BP452" s="1"/>
      <c r="BQ452" s="6"/>
      <c r="BR452" s="1"/>
      <c r="BS452" s="1"/>
      <c r="BT452" s="1"/>
      <c r="BU452" s="1"/>
      <c r="BV452" s="1"/>
      <c r="BW452" s="1"/>
    </row>
    <row r="453" spans="1:75" x14ac:dyDescent="0.2">
      <c r="A453" s="137">
        <f t="shared" si="171"/>
        <v>42674</v>
      </c>
      <c r="B453" s="124">
        <f t="shared" si="161"/>
        <v>1113.9153780000001</v>
      </c>
      <c r="C453" s="124">
        <f t="shared" si="172"/>
        <v>1000</v>
      </c>
      <c r="D453" s="138">
        <f t="shared" si="173"/>
        <v>4740.53</v>
      </c>
      <c r="E453" s="126">
        <f>IF(K453=1,VLOOKUP(A452,[1]Plan1!$DA$106:$DC$226,3),E452)</f>
        <v>4752.8599999999997</v>
      </c>
      <c r="F453" s="127">
        <f t="shared" si="174"/>
        <v>42661</v>
      </c>
      <c r="G453" s="128">
        <f t="shared" si="162"/>
        <v>2.6009749964666096E-3</v>
      </c>
      <c r="H453" s="127">
        <f t="shared" si="175"/>
        <v>42690</v>
      </c>
      <c r="I453" s="127">
        <f t="shared" si="163"/>
        <v>42690</v>
      </c>
      <c r="J453" s="130">
        <f t="shared" si="176"/>
        <v>20</v>
      </c>
      <c r="K453" s="130">
        <f t="shared" si="164"/>
        <v>10</v>
      </c>
      <c r="L453" s="131">
        <f t="shared" si="165"/>
        <v>1.00129964</v>
      </c>
      <c r="M453" s="132">
        <f t="shared" si="182"/>
        <v>1.0008001200000001</v>
      </c>
      <c r="N453" s="132">
        <f t="shared" si="180"/>
        <v>1.093015775778337</v>
      </c>
      <c r="O453" s="131">
        <f t="shared" si="181"/>
        <v>1.0944362999999999</v>
      </c>
      <c r="P453" s="124">
        <f t="shared" si="166"/>
        <v>1094.4363000000001</v>
      </c>
      <c r="Q453" s="133">
        <f t="shared" si="167"/>
        <v>0</v>
      </c>
      <c r="R453" s="134">
        <f t="shared" si="168"/>
        <v>0</v>
      </c>
      <c r="S453" s="124">
        <f t="shared" si="169"/>
        <v>0</v>
      </c>
      <c r="T453" s="134">
        <f t="shared" si="177"/>
        <v>8.7499999999999994E-2</v>
      </c>
      <c r="U453" s="133">
        <f t="shared" si="178"/>
        <v>53</v>
      </c>
      <c r="V453" s="133">
        <v>252</v>
      </c>
      <c r="W453" s="132">
        <f t="shared" si="183"/>
        <v>1.0177982750000001</v>
      </c>
      <c r="X453" s="124">
        <f t="shared" si="170"/>
        <v>19.479078000000001</v>
      </c>
      <c r="Y453" s="136" t="s">
        <v>64</v>
      </c>
      <c r="Z453" s="127">
        <f t="shared" si="179"/>
        <v>42781</v>
      </c>
      <c r="AA453" s="6"/>
      <c r="AB453" s="38"/>
      <c r="AC453" s="169">
        <f>[2]Plan1!$A505</f>
        <v>51672</v>
      </c>
      <c r="AD453" s="168" t="str">
        <f>[2]Plan1!$C505</f>
        <v>Corpus Christi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28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8"/>
      <c r="BH453" s="1"/>
      <c r="BI453" s="1"/>
      <c r="BJ453" s="1"/>
      <c r="BK453" s="1"/>
      <c r="BL453" s="1"/>
      <c r="BM453" s="1"/>
      <c r="BN453" s="1"/>
      <c r="BO453" s="1"/>
      <c r="BP453" s="1"/>
      <c r="BQ453" s="6"/>
      <c r="BR453" s="1"/>
      <c r="BS453" s="1"/>
      <c r="BT453" s="1"/>
      <c r="BU453" s="1"/>
      <c r="BV453" s="1"/>
      <c r="BW453" s="1"/>
    </row>
    <row r="454" spans="1:75" x14ac:dyDescent="0.2">
      <c r="A454" s="137">
        <f t="shared" si="171"/>
        <v>42675</v>
      </c>
      <c r="B454" s="124">
        <f t="shared" si="161"/>
        <v>1114.430959</v>
      </c>
      <c r="C454" s="124">
        <f t="shared" si="172"/>
        <v>1000</v>
      </c>
      <c r="D454" s="138">
        <f t="shared" si="173"/>
        <v>4740.53</v>
      </c>
      <c r="E454" s="126">
        <f>IF(K454=1,VLOOKUP(A453,[1]Plan1!$DA$106:$DC$226,3),E453)</f>
        <v>4752.8599999999997</v>
      </c>
      <c r="F454" s="127">
        <f t="shared" si="174"/>
        <v>42661</v>
      </c>
      <c r="G454" s="128">
        <f t="shared" si="162"/>
        <v>2.6009749964666096E-3</v>
      </c>
      <c r="H454" s="127">
        <f t="shared" si="175"/>
        <v>42690</v>
      </c>
      <c r="I454" s="127">
        <f t="shared" si="163"/>
        <v>42690</v>
      </c>
      <c r="J454" s="130">
        <f t="shared" si="176"/>
        <v>20</v>
      </c>
      <c r="K454" s="130">
        <f t="shared" si="164"/>
        <v>11</v>
      </c>
      <c r="L454" s="131">
        <f t="shared" si="165"/>
        <v>1.0014297000000001</v>
      </c>
      <c r="M454" s="132">
        <f t="shared" si="182"/>
        <v>1.0008001200000001</v>
      </c>
      <c r="N454" s="132">
        <f t="shared" si="180"/>
        <v>1.093015775778337</v>
      </c>
      <c r="O454" s="131">
        <f t="shared" si="181"/>
        <v>1.0945784599999999</v>
      </c>
      <c r="P454" s="124">
        <f t="shared" si="166"/>
        <v>1094.57846</v>
      </c>
      <c r="Q454" s="133">
        <f t="shared" si="167"/>
        <v>0</v>
      </c>
      <c r="R454" s="134">
        <f t="shared" si="168"/>
        <v>0</v>
      </c>
      <c r="S454" s="124">
        <f t="shared" si="169"/>
        <v>0</v>
      </c>
      <c r="T454" s="134">
        <f t="shared" si="177"/>
        <v>8.7499999999999994E-2</v>
      </c>
      <c r="U454" s="133">
        <f t="shared" si="178"/>
        <v>54</v>
      </c>
      <c r="V454" s="133">
        <v>252</v>
      </c>
      <c r="W454" s="132">
        <f t="shared" si="183"/>
        <v>1.0181371189999999</v>
      </c>
      <c r="X454" s="124">
        <f t="shared" si="170"/>
        <v>19.852499000000002</v>
      </c>
      <c r="Y454" s="136" t="s">
        <v>64</v>
      </c>
      <c r="Z454" s="127">
        <f t="shared" si="179"/>
        <v>42781</v>
      </c>
      <c r="AA454" s="6"/>
      <c r="AB454" s="38"/>
      <c r="AC454" s="169">
        <f>[2]Plan1!$A506</f>
        <v>51751</v>
      </c>
      <c r="AD454" s="168" t="str">
        <f>[2]Plan1!$C506</f>
        <v>Independência do Brasil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28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8"/>
      <c r="BH454" s="1"/>
      <c r="BI454" s="1"/>
      <c r="BJ454" s="1"/>
      <c r="BK454" s="1"/>
      <c r="BL454" s="1"/>
      <c r="BM454" s="1"/>
      <c r="BN454" s="1"/>
      <c r="BO454" s="1"/>
      <c r="BP454" s="1"/>
      <c r="BQ454" s="6"/>
      <c r="BR454" s="1"/>
      <c r="BS454" s="1"/>
      <c r="BT454" s="1"/>
      <c r="BU454" s="1"/>
      <c r="BV454" s="1"/>
      <c r="BW454" s="1"/>
    </row>
    <row r="455" spans="1:75" x14ac:dyDescent="0.2">
      <c r="A455" s="137">
        <f t="shared" si="171"/>
        <v>42676</v>
      </c>
      <c r="B455" s="124">
        <f t="shared" si="161"/>
        <v>1114.9467610000002</v>
      </c>
      <c r="C455" s="124">
        <f t="shared" si="172"/>
        <v>1000</v>
      </c>
      <c r="D455" s="138">
        <f t="shared" si="173"/>
        <v>4740.53</v>
      </c>
      <c r="E455" s="126">
        <f>IF(K455=1,VLOOKUP(A454,[1]Plan1!$DA$106:$DC$226,3),E454)</f>
        <v>4752.8599999999997</v>
      </c>
      <c r="F455" s="127">
        <f t="shared" si="174"/>
        <v>42661</v>
      </c>
      <c r="G455" s="128">
        <f t="shared" si="162"/>
        <v>2.6009749964666096E-3</v>
      </c>
      <c r="H455" s="127">
        <f t="shared" si="175"/>
        <v>42690</v>
      </c>
      <c r="I455" s="127">
        <f t="shared" si="163"/>
        <v>42690</v>
      </c>
      <c r="J455" s="130">
        <f t="shared" si="176"/>
        <v>20</v>
      </c>
      <c r="K455" s="130">
        <f t="shared" si="164"/>
        <v>12</v>
      </c>
      <c r="L455" s="131">
        <f t="shared" si="165"/>
        <v>1.0015597700000001</v>
      </c>
      <c r="M455" s="132">
        <f t="shared" si="182"/>
        <v>1.0008001200000001</v>
      </c>
      <c r="N455" s="132">
        <f t="shared" si="180"/>
        <v>1.093015775778337</v>
      </c>
      <c r="O455" s="131">
        <f t="shared" si="181"/>
        <v>1.0947206199999999</v>
      </c>
      <c r="P455" s="124">
        <f t="shared" si="166"/>
        <v>1094.7206200000001</v>
      </c>
      <c r="Q455" s="133">
        <f t="shared" si="167"/>
        <v>0</v>
      </c>
      <c r="R455" s="134">
        <f t="shared" si="168"/>
        <v>0</v>
      </c>
      <c r="S455" s="124">
        <f t="shared" si="169"/>
        <v>0</v>
      </c>
      <c r="T455" s="134">
        <f t="shared" si="177"/>
        <v>8.7499999999999994E-2</v>
      </c>
      <c r="U455" s="133">
        <f t="shared" si="178"/>
        <v>55</v>
      </c>
      <c r="V455" s="133">
        <v>252</v>
      </c>
      <c r="W455" s="132">
        <f t="shared" si="183"/>
        <v>1.018476076</v>
      </c>
      <c r="X455" s="124">
        <f t="shared" si="170"/>
        <v>20.226140999999998</v>
      </c>
      <c r="Y455" s="136" t="s">
        <v>64</v>
      </c>
      <c r="Z455" s="127">
        <f t="shared" si="179"/>
        <v>42781</v>
      </c>
      <c r="AA455" s="6"/>
      <c r="AB455" s="38"/>
      <c r="AC455" s="169">
        <f>[2]Plan1!$A507</f>
        <v>51786</v>
      </c>
      <c r="AD455" s="168" t="str">
        <f>[2]Plan1!$C507</f>
        <v>Nossa Sr.a Aparecida - Padroeira do Brasil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28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8"/>
      <c r="BH455" s="1"/>
      <c r="BI455" s="1"/>
      <c r="BJ455" s="1"/>
      <c r="BK455" s="1"/>
      <c r="BL455" s="1"/>
      <c r="BM455" s="1"/>
      <c r="BN455" s="1"/>
      <c r="BO455" s="1"/>
      <c r="BP455" s="1"/>
      <c r="BQ455" s="6"/>
      <c r="BR455" s="1"/>
      <c r="BS455" s="1"/>
      <c r="BT455" s="1"/>
      <c r="BU455" s="1"/>
      <c r="BV455" s="1"/>
      <c r="BW455" s="1"/>
    </row>
    <row r="456" spans="1:75" x14ac:dyDescent="0.2">
      <c r="A456" s="137">
        <f t="shared" si="171"/>
        <v>42677</v>
      </c>
      <c r="B456" s="124">
        <f t="shared" si="161"/>
        <v>1114.9467610000002</v>
      </c>
      <c r="C456" s="124">
        <f t="shared" si="172"/>
        <v>1000</v>
      </c>
      <c r="D456" s="138">
        <f t="shared" si="173"/>
        <v>4740.53</v>
      </c>
      <c r="E456" s="126">
        <f>IF(K456=1,VLOOKUP(A455,[1]Plan1!$DA$106:$DC$226,3),E455)</f>
        <v>4752.8599999999997</v>
      </c>
      <c r="F456" s="127">
        <f t="shared" si="174"/>
        <v>42661</v>
      </c>
      <c r="G456" s="128">
        <f t="shared" si="162"/>
        <v>2.6009749964666096E-3</v>
      </c>
      <c r="H456" s="127">
        <f t="shared" si="175"/>
        <v>42690</v>
      </c>
      <c r="I456" s="127">
        <f t="shared" si="163"/>
        <v>42690</v>
      </c>
      <c r="J456" s="130">
        <f t="shared" si="176"/>
        <v>20</v>
      </c>
      <c r="K456" s="130">
        <f t="shared" si="164"/>
        <v>12</v>
      </c>
      <c r="L456" s="131">
        <f t="shared" si="165"/>
        <v>1.0015597700000001</v>
      </c>
      <c r="M456" s="132">
        <f t="shared" si="182"/>
        <v>1.0008001200000001</v>
      </c>
      <c r="N456" s="132">
        <f t="shared" si="180"/>
        <v>1.093015775778337</v>
      </c>
      <c r="O456" s="131">
        <f t="shared" si="181"/>
        <v>1.0947206199999999</v>
      </c>
      <c r="P456" s="124">
        <f t="shared" si="166"/>
        <v>1094.7206200000001</v>
      </c>
      <c r="Q456" s="133">
        <f t="shared" si="167"/>
        <v>0</v>
      </c>
      <c r="R456" s="134">
        <f t="shared" si="168"/>
        <v>0</v>
      </c>
      <c r="S456" s="124">
        <f t="shared" si="169"/>
        <v>0</v>
      </c>
      <c r="T456" s="134">
        <f t="shared" si="177"/>
        <v>8.7499999999999994E-2</v>
      </c>
      <c r="U456" s="133">
        <f t="shared" si="178"/>
        <v>55</v>
      </c>
      <c r="V456" s="133">
        <v>252</v>
      </c>
      <c r="W456" s="132">
        <f t="shared" si="183"/>
        <v>1.018476076</v>
      </c>
      <c r="X456" s="124">
        <f t="shared" si="170"/>
        <v>20.226140999999998</v>
      </c>
      <c r="Y456" s="136" t="s">
        <v>64</v>
      </c>
      <c r="Z456" s="127">
        <f t="shared" si="179"/>
        <v>42781</v>
      </c>
      <c r="AA456" s="6"/>
      <c r="AB456" s="38"/>
      <c r="AC456" s="169">
        <f>[2]Plan1!$A508</f>
        <v>51807</v>
      </c>
      <c r="AD456" s="168" t="str">
        <f>[2]Plan1!$C508</f>
        <v>Finados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28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8"/>
      <c r="BH456" s="1"/>
      <c r="BI456" s="1"/>
      <c r="BJ456" s="1"/>
      <c r="BK456" s="1"/>
      <c r="BL456" s="1"/>
      <c r="BM456" s="1"/>
      <c r="BN456" s="1"/>
      <c r="BO456" s="1"/>
      <c r="BP456" s="1"/>
      <c r="BQ456" s="6"/>
      <c r="BR456" s="1"/>
      <c r="BS456" s="1"/>
      <c r="BT456" s="1"/>
      <c r="BU456" s="1"/>
      <c r="BV456" s="1"/>
      <c r="BW456" s="1"/>
    </row>
    <row r="457" spans="1:75" x14ac:dyDescent="0.2">
      <c r="A457" s="137">
        <f t="shared" si="171"/>
        <v>42678</v>
      </c>
      <c r="B457" s="124">
        <f t="shared" si="161"/>
        <v>1115.462812</v>
      </c>
      <c r="C457" s="124">
        <f t="shared" si="172"/>
        <v>1000</v>
      </c>
      <c r="D457" s="138">
        <f t="shared" si="173"/>
        <v>4740.53</v>
      </c>
      <c r="E457" s="126">
        <f>IF(K457=1,VLOOKUP(A456,[1]Plan1!$DA$106:$DC$226,3),E456)</f>
        <v>4752.8599999999997</v>
      </c>
      <c r="F457" s="127">
        <f t="shared" si="174"/>
        <v>42661</v>
      </c>
      <c r="G457" s="128">
        <f t="shared" si="162"/>
        <v>2.6009749964666096E-3</v>
      </c>
      <c r="H457" s="127">
        <f t="shared" si="175"/>
        <v>42690</v>
      </c>
      <c r="I457" s="127">
        <f t="shared" si="163"/>
        <v>42690</v>
      </c>
      <c r="J457" s="130">
        <f t="shared" si="176"/>
        <v>20</v>
      </c>
      <c r="K457" s="130">
        <f t="shared" si="164"/>
        <v>13</v>
      </c>
      <c r="L457" s="131">
        <f t="shared" si="165"/>
        <v>1.0016898599999999</v>
      </c>
      <c r="M457" s="132">
        <f t="shared" si="182"/>
        <v>1.0008001200000001</v>
      </c>
      <c r="N457" s="132">
        <f t="shared" si="180"/>
        <v>1.093015775778337</v>
      </c>
      <c r="O457" s="131">
        <f t="shared" si="181"/>
        <v>1.09486281</v>
      </c>
      <c r="P457" s="124">
        <f t="shared" si="166"/>
        <v>1094.8628100000001</v>
      </c>
      <c r="Q457" s="133">
        <f t="shared" si="167"/>
        <v>0</v>
      </c>
      <c r="R457" s="134">
        <f t="shared" si="168"/>
        <v>0</v>
      </c>
      <c r="S457" s="124">
        <f t="shared" si="169"/>
        <v>0</v>
      </c>
      <c r="T457" s="134">
        <f t="shared" si="177"/>
        <v>8.7499999999999994E-2</v>
      </c>
      <c r="U457" s="133">
        <f t="shared" si="178"/>
        <v>56</v>
      </c>
      <c r="V457" s="133">
        <v>252</v>
      </c>
      <c r="W457" s="132">
        <f t="shared" si="183"/>
        <v>1.018815145</v>
      </c>
      <c r="X457" s="124">
        <f t="shared" si="170"/>
        <v>20.600002</v>
      </c>
      <c r="Y457" s="136" t="s">
        <v>64</v>
      </c>
      <c r="Z457" s="127">
        <f t="shared" si="179"/>
        <v>42781</v>
      </c>
      <c r="AA457" s="6"/>
      <c r="AB457" s="38"/>
      <c r="AC457" s="169">
        <f>[2]Plan1!$A509</f>
        <v>51820</v>
      </c>
      <c r="AD457" s="168" t="str">
        <f>[2]Plan1!$C509</f>
        <v>Proclamação da República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28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8"/>
      <c r="BH457" s="1"/>
      <c r="BI457" s="1"/>
      <c r="BJ457" s="1"/>
      <c r="BK457" s="1"/>
      <c r="BL457" s="1"/>
      <c r="BM457" s="1"/>
      <c r="BN457" s="1"/>
      <c r="BO457" s="1"/>
      <c r="BP457" s="1"/>
      <c r="BQ457" s="6"/>
      <c r="BR457" s="1"/>
      <c r="BS457" s="1"/>
      <c r="BT457" s="1"/>
      <c r="BU457" s="1"/>
      <c r="BV457" s="1"/>
      <c r="BW457" s="1"/>
    </row>
    <row r="458" spans="1:75" x14ac:dyDescent="0.2">
      <c r="A458" s="137">
        <f t="shared" si="171"/>
        <v>42679</v>
      </c>
      <c r="B458" s="124">
        <f t="shared" ref="B458:B521" si="184">(P458+X458)</f>
        <v>1115.9791150000001</v>
      </c>
      <c r="C458" s="124">
        <f t="shared" si="172"/>
        <v>1000</v>
      </c>
      <c r="D458" s="138">
        <f t="shared" si="173"/>
        <v>4740.53</v>
      </c>
      <c r="E458" s="126">
        <f>IF(K458=1,VLOOKUP(A457,[1]Plan1!$DA$106:$DC$226,3),E457)</f>
        <v>4752.8599999999997</v>
      </c>
      <c r="F458" s="127">
        <f t="shared" si="174"/>
        <v>42661</v>
      </c>
      <c r="G458" s="128">
        <f t="shared" ref="G458:G521" si="185">(E458/D458)-1</f>
        <v>2.6009749964666096E-3</v>
      </c>
      <c r="H458" s="127">
        <f t="shared" si="175"/>
        <v>42690</v>
      </c>
      <c r="I458" s="127">
        <f t="shared" ref="I458:I521" si="186">IF(A458&gt;I457,H458,I457)</f>
        <v>42690</v>
      </c>
      <c r="J458" s="130">
        <f t="shared" si="176"/>
        <v>20</v>
      </c>
      <c r="K458" s="130">
        <f t="shared" ref="K458:K521" si="187">(J458-(NETWORKDAYS(A458,I458,AC$118:AC$502)-1))</f>
        <v>14</v>
      </c>
      <c r="L458" s="131">
        <f t="shared" ref="L458:L521" si="188">TRUNC((E458/D458)^TRUNC((K458/J458),9),8)</f>
        <v>1.0018199699999999</v>
      </c>
      <c r="M458" s="132">
        <f t="shared" si="182"/>
        <v>1.0008001200000001</v>
      </c>
      <c r="N458" s="132">
        <f t="shared" si="180"/>
        <v>1.093015775778337</v>
      </c>
      <c r="O458" s="131">
        <f t="shared" si="181"/>
        <v>1.09500503</v>
      </c>
      <c r="P458" s="124">
        <f t="shared" ref="P458:P521" si="189">TRUNC(C458*O458,6)</f>
        <v>1095.00503</v>
      </c>
      <c r="Q458" s="133">
        <f t="shared" ref="Q458:Q521" si="190">IF(VLOOKUP(A458,AC$10:AJ$114,8)=VLOOKUP(A457,AC$10:AJ$114,8),0,VLOOKUP(A458,AC$10:AJ$114,8))</f>
        <v>0</v>
      </c>
      <c r="R458" s="134">
        <f t="shared" ref="R458:R521" si="191">IF(Q458&gt;0,VLOOKUP($A458,$AC$10:$AH$114,6),0)</f>
        <v>0</v>
      </c>
      <c r="S458" s="124">
        <f t="shared" ref="S458:S521" si="192">IF(R458&gt;0,TRUNC(R458*P458,6),0)</f>
        <v>0</v>
      </c>
      <c r="T458" s="134">
        <f t="shared" si="177"/>
        <v>8.7499999999999994E-2</v>
      </c>
      <c r="U458" s="133">
        <f t="shared" si="178"/>
        <v>57</v>
      </c>
      <c r="V458" s="133">
        <v>252</v>
      </c>
      <c r="W458" s="132">
        <f t="shared" si="183"/>
        <v>1.0191543279999999</v>
      </c>
      <c r="X458" s="124">
        <f t="shared" ref="X458:X521" si="193">TRUNC((P458*(W458-1)),6)</f>
        <v>20.974084999999999</v>
      </c>
      <c r="Y458" s="136" t="s">
        <v>64</v>
      </c>
      <c r="Z458" s="127">
        <f t="shared" si="179"/>
        <v>42781</v>
      </c>
      <c r="AA458" s="6"/>
      <c r="AB458" s="38"/>
      <c r="AC458" s="169">
        <f>[2]Plan1!$A510</f>
        <v>51825</v>
      </c>
      <c r="AD458" s="168" t="str">
        <f>[2]Plan1!$C510</f>
        <v>Dia Nacional de Zumbi e da Consciência Negra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28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8"/>
      <c r="BH458" s="1"/>
      <c r="BI458" s="1"/>
      <c r="BJ458" s="1"/>
      <c r="BK458" s="1"/>
      <c r="BL458" s="1"/>
      <c r="BM458" s="1"/>
      <c r="BN458" s="1"/>
      <c r="BO458" s="1"/>
      <c r="BP458" s="1"/>
      <c r="BQ458" s="6"/>
      <c r="BR458" s="1"/>
      <c r="BS458" s="1"/>
      <c r="BT458" s="1"/>
      <c r="BU458" s="1"/>
      <c r="BV458" s="1"/>
      <c r="BW458" s="1"/>
    </row>
    <row r="459" spans="1:75" x14ac:dyDescent="0.2">
      <c r="A459" s="137">
        <f t="shared" ref="A459:A522" si="194">(A458+1)</f>
        <v>42680</v>
      </c>
      <c r="B459" s="124">
        <f t="shared" si="184"/>
        <v>1115.9791150000001</v>
      </c>
      <c r="C459" s="124">
        <f t="shared" ref="C459:C522" si="195">TRUNC(IF(Q458&gt;0,VLOOKUP(A458,$AC$12:$AD$114,2),C458),6)</f>
        <v>1000</v>
      </c>
      <c r="D459" s="138">
        <f t="shared" ref="D459:D522" si="196">IF(E459=E458,D458,E458)</f>
        <v>4740.53</v>
      </c>
      <c r="E459" s="126">
        <f>IF(K459=1,VLOOKUP(A458,[1]Plan1!$DA$106:$DC$226,3),E458)</f>
        <v>4752.8599999999997</v>
      </c>
      <c r="F459" s="127">
        <f t="shared" ref="F459:F522" si="197">IF(D459=D458,F458,A459)</f>
        <v>42661</v>
      </c>
      <c r="G459" s="128">
        <f t="shared" si="185"/>
        <v>2.6009749964666096E-3</v>
      </c>
      <c r="H459" s="127">
        <f t="shared" ref="H459:H522" si="198">IF(DAY(A459)=15,VLOOKUP(A459,AG$118:AL$450,4),H458)</f>
        <v>42690</v>
      </c>
      <c r="I459" s="127">
        <f t="shared" si="186"/>
        <v>42690</v>
      </c>
      <c r="J459" s="130">
        <f t="shared" ref="J459:J522" si="199">IF(I459=I458,J458,NETWORKDAYS(I458,I459,$AC$118:$AC$502)-1)</f>
        <v>20</v>
      </c>
      <c r="K459" s="130">
        <f t="shared" si="187"/>
        <v>14</v>
      </c>
      <c r="L459" s="131">
        <f t="shared" si="188"/>
        <v>1.0018199699999999</v>
      </c>
      <c r="M459" s="132">
        <f t="shared" si="182"/>
        <v>1.0008001200000001</v>
      </c>
      <c r="N459" s="132">
        <f t="shared" si="180"/>
        <v>1.093015775778337</v>
      </c>
      <c r="O459" s="131">
        <f t="shared" si="181"/>
        <v>1.09500503</v>
      </c>
      <c r="P459" s="124">
        <f t="shared" si="189"/>
        <v>1095.00503</v>
      </c>
      <c r="Q459" s="133">
        <f t="shared" si="190"/>
        <v>0</v>
      </c>
      <c r="R459" s="134">
        <f t="shared" si="191"/>
        <v>0</v>
      </c>
      <c r="S459" s="124">
        <f t="shared" si="192"/>
        <v>0</v>
      </c>
      <c r="T459" s="134">
        <f t="shared" ref="T459:T522" si="200">(T458)</f>
        <v>8.7499999999999994E-2</v>
      </c>
      <c r="U459" s="133">
        <f t="shared" ref="U459:U522" si="201">IF(Q458&gt;0,1,IF(K459=K458,U458,U458+1))</f>
        <v>57</v>
      </c>
      <c r="V459" s="133">
        <v>252</v>
      </c>
      <c r="W459" s="132">
        <f t="shared" si="183"/>
        <v>1.0191543279999999</v>
      </c>
      <c r="X459" s="124">
        <f t="shared" si="193"/>
        <v>20.974084999999999</v>
      </c>
      <c r="Y459" s="136" t="s">
        <v>64</v>
      </c>
      <c r="Z459" s="127">
        <f t="shared" ref="Z459:Z522" si="202">IF(Q458&gt;0,VLOOKUP(A458,$AC$10:$AK$114,9),Z458)</f>
        <v>42781</v>
      </c>
      <c r="AA459" s="6"/>
      <c r="AB459" s="38"/>
      <c r="AC459" s="169">
        <f>[2]Plan1!$A511</f>
        <v>51860</v>
      </c>
      <c r="AD459" s="168" t="str">
        <f>[2]Plan1!$C511</f>
        <v>Natal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28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8"/>
      <c r="BH459" s="1"/>
      <c r="BI459" s="1"/>
      <c r="BJ459" s="1"/>
      <c r="BK459" s="1"/>
      <c r="BL459" s="1"/>
      <c r="BM459" s="1"/>
      <c r="BN459" s="1"/>
      <c r="BO459" s="1"/>
      <c r="BP459" s="1"/>
      <c r="BQ459" s="6"/>
      <c r="BR459" s="1"/>
      <c r="BS459" s="1"/>
      <c r="BT459" s="1"/>
      <c r="BU459" s="1"/>
      <c r="BV459" s="1"/>
      <c r="BW459" s="1"/>
    </row>
    <row r="460" spans="1:75" x14ac:dyDescent="0.2">
      <c r="A460" s="137">
        <f t="shared" si="194"/>
        <v>42681</v>
      </c>
      <c r="B460" s="124">
        <f t="shared" si="184"/>
        <v>1115.9791150000001</v>
      </c>
      <c r="C460" s="124">
        <f t="shared" si="195"/>
        <v>1000</v>
      </c>
      <c r="D460" s="138">
        <f t="shared" si="196"/>
        <v>4740.53</v>
      </c>
      <c r="E460" s="126">
        <f>IF(K460=1,VLOOKUP(A459,[1]Plan1!$DA$106:$DC$226,3),E459)</f>
        <v>4752.8599999999997</v>
      </c>
      <c r="F460" s="127">
        <f t="shared" si="197"/>
        <v>42661</v>
      </c>
      <c r="G460" s="128">
        <f t="shared" si="185"/>
        <v>2.6009749964666096E-3</v>
      </c>
      <c r="H460" s="127">
        <f t="shared" si="198"/>
        <v>42690</v>
      </c>
      <c r="I460" s="127">
        <f t="shared" si="186"/>
        <v>42690</v>
      </c>
      <c r="J460" s="130">
        <f t="shared" si="199"/>
        <v>20</v>
      </c>
      <c r="K460" s="130">
        <f t="shared" si="187"/>
        <v>14</v>
      </c>
      <c r="L460" s="131">
        <f t="shared" si="188"/>
        <v>1.0018199699999999</v>
      </c>
      <c r="M460" s="132">
        <f t="shared" si="182"/>
        <v>1.0008001200000001</v>
      </c>
      <c r="N460" s="132">
        <f t="shared" si="180"/>
        <v>1.093015775778337</v>
      </c>
      <c r="O460" s="131">
        <f t="shared" si="181"/>
        <v>1.09500503</v>
      </c>
      <c r="P460" s="124">
        <f t="shared" si="189"/>
        <v>1095.00503</v>
      </c>
      <c r="Q460" s="133">
        <f t="shared" si="190"/>
        <v>0</v>
      </c>
      <c r="R460" s="134">
        <f t="shared" si="191"/>
        <v>0</v>
      </c>
      <c r="S460" s="124">
        <f t="shared" si="192"/>
        <v>0</v>
      </c>
      <c r="T460" s="134">
        <f t="shared" si="200"/>
        <v>8.7499999999999994E-2</v>
      </c>
      <c r="U460" s="133">
        <f t="shared" si="201"/>
        <v>57</v>
      </c>
      <c r="V460" s="133">
        <v>252</v>
      </c>
      <c r="W460" s="132">
        <f t="shared" si="183"/>
        <v>1.0191543279999999</v>
      </c>
      <c r="X460" s="124">
        <f t="shared" si="193"/>
        <v>20.974084999999999</v>
      </c>
      <c r="Y460" s="136" t="s">
        <v>64</v>
      </c>
      <c r="Z460" s="127">
        <f t="shared" si="202"/>
        <v>42781</v>
      </c>
      <c r="AA460" s="6"/>
      <c r="AB460" s="38"/>
      <c r="AC460" s="169">
        <f>[2]Plan1!$A512</f>
        <v>51867</v>
      </c>
      <c r="AD460" s="168" t="str">
        <f>[2]Plan1!$C512</f>
        <v>Confraternização Universal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28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8"/>
      <c r="BH460" s="1"/>
      <c r="BI460" s="1"/>
      <c r="BJ460" s="1"/>
      <c r="BK460" s="1"/>
      <c r="BL460" s="1"/>
      <c r="BM460" s="1"/>
      <c r="BN460" s="1"/>
      <c r="BO460" s="1"/>
      <c r="BP460" s="1"/>
      <c r="BQ460" s="6"/>
      <c r="BR460" s="1"/>
      <c r="BS460" s="1"/>
      <c r="BT460" s="1"/>
      <c r="BU460" s="1"/>
      <c r="BV460" s="1"/>
      <c r="BW460" s="1"/>
    </row>
    <row r="461" spans="1:75" x14ac:dyDescent="0.2">
      <c r="A461" s="137">
        <f t="shared" si="194"/>
        <v>42682</v>
      </c>
      <c r="B461" s="124">
        <f t="shared" si="184"/>
        <v>1116.495637</v>
      </c>
      <c r="C461" s="124">
        <f t="shared" si="195"/>
        <v>1000</v>
      </c>
      <c r="D461" s="138">
        <f t="shared" si="196"/>
        <v>4740.53</v>
      </c>
      <c r="E461" s="126">
        <f>IF(K461=1,VLOOKUP(A460,[1]Plan1!$DA$106:$DC$226,3),E460)</f>
        <v>4752.8599999999997</v>
      </c>
      <c r="F461" s="127">
        <f t="shared" si="197"/>
        <v>42661</v>
      </c>
      <c r="G461" s="128">
        <f t="shared" si="185"/>
        <v>2.6009749964666096E-3</v>
      </c>
      <c r="H461" s="127">
        <f t="shared" si="198"/>
        <v>42690</v>
      </c>
      <c r="I461" s="127">
        <f t="shared" si="186"/>
        <v>42690</v>
      </c>
      <c r="J461" s="130">
        <f t="shared" si="199"/>
        <v>20</v>
      </c>
      <c r="K461" s="130">
        <f t="shared" si="187"/>
        <v>15</v>
      </c>
      <c r="L461" s="131">
        <f t="shared" si="188"/>
        <v>1.00195009</v>
      </c>
      <c r="M461" s="132">
        <f t="shared" si="182"/>
        <v>1.0008001200000001</v>
      </c>
      <c r="N461" s="132">
        <f t="shared" si="180"/>
        <v>1.093015775778337</v>
      </c>
      <c r="O461" s="131">
        <f t="shared" si="181"/>
        <v>1.0951472499999999</v>
      </c>
      <c r="P461" s="124">
        <f t="shared" si="189"/>
        <v>1095.14725</v>
      </c>
      <c r="Q461" s="133">
        <f t="shared" si="190"/>
        <v>0</v>
      </c>
      <c r="R461" s="134">
        <f t="shared" si="191"/>
        <v>0</v>
      </c>
      <c r="S461" s="124">
        <f t="shared" si="192"/>
        <v>0</v>
      </c>
      <c r="T461" s="134">
        <f t="shared" si="200"/>
        <v>8.7499999999999994E-2</v>
      </c>
      <c r="U461" s="133">
        <f t="shared" si="201"/>
        <v>58</v>
      </c>
      <c r="V461" s="133">
        <v>252</v>
      </c>
      <c r="W461" s="132">
        <f t="shared" si="183"/>
        <v>1.019493623</v>
      </c>
      <c r="X461" s="124">
        <f t="shared" si="193"/>
        <v>21.348386999999999</v>
      </c>
      <c r="Y461" s="136" t="s">
        <v>64</v>
      </c>
      <c r="Z461" s="127">
        <f t="shared" si="202"/>
        <v>42781</v>
      </c>
      <c r="AA461" s="6"/>
      <c r="AB461" s="38"/>
      <c r="AC461" s="169">
        <f>[2]Plan1!$A513</f>
        <v>51914</v>
      </c>
      <c r="AD461" s="168" t="str">
        <f>[2]Plan1!$C513</f>
        <v>Carnaval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28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8"/>
      <c r="BH461" s="1"/>
      <c r="BI461" s="1"/>
      <c r="BJ461" s="1"/>
      <c r="BK461" s="1"/>
      <c r="BL461" s="1"/>
      <c r="BM461" s="1"/>
      <c r="BN461" s="1"/>
      <c r="BO461" s="1"/>
      <c r="BP461" s="1"/>
      <c r="BQ461" s="6"/>
      <c r="BR461" s="1"/>
      <c r="BS461" s="1"/>
      <c r="BT461" s="1"/>
      <c r="BU461" s="1"/>
      <c r="BV461" s="1"/>
      <c r="BW461" s="1"/>
    </row>
    <row r="462" spans="1:75" x14ac:dyDescent="0.2">
      <c r="A462" s="137">
        <f t="shared" si="194"/>
        <v>42683</v>
      </c>
      <c r="B462" s="124">
        <f t="shared" si="184"/>
        <v>1117.0123999999998</v>
      </c>
      <c r="C462" s="124">
        <f t="shared" si="195"/>
        <v>1000</v>
      </c>
      <c r="D462" s="138">
        <f t="shared" si="196"/>
        <v>4740.53</v>
      </c>
      <c r="E462" s="126">
        <f>IF(K462=1,VLOOKUP(A461,[1]Plan1!$DA$106:$DC$226,3),E461)</f>
        <v>4752.8599999999997</v>
      </c>
      <c r="F462" s="127">
        <f t="shared" si="197"/>
        <v>42661</v>
      </c>
      <c r="G462" s="128">
        <f t="shared" si="185"/>
        <v>2.6009749964666096E-3</v>
      </c>
      <c r="H462" s="127">
        <f t="shared" si="198"/>
        <v>42690</v>
      </c>
      <c r="I462" s="127">
        <f t="shared" si="186"/>
        <v>42690</v>
      </c>
      <c r="J462" s="130">
        <f t="shared" si="199"/>
        <v>20</v>
      </c>
      <c r="K462" s="130">
        <f t="shared" si="187"/>
        <v>16</v>
      </c>
      <c r="L462" s="131">
        <f t="shared" si="188"/>
        <v>1.00208023</v>
      </c>
      <c r="M462" s="132">
        <f t="shared" si="182"/>
        <v>1.0008001200000001</v>
      </c>
      <c r="N462" s="132">
        <f t="shared" si="180"/>
        <v>1.093015775778337</v>
      </c>
      <c r="O462" s="131">
        <f t="shared" si="181"/>
        <v>1.0952894900000001</v>
      </c>
      <c r="P462" s="124">
        <f t="shared" si="189"/>
        <v>1095.2894899999999</v>
      </c>
      <c r="Q462" s="133">
        <f t="shared" si="190"/>
        <v>0</v>
      </c>
      <c r="R462" s="134">
        <f t="shared" si="191"/>
        <v>0</v>
      </c>
      <c r="S462" s="124">
        <f t="shared" si="192"/>
        <v>0</v>
      </c>
      <c r="T462" s="134">
        <f t="shared" si="200"/>
        <v>8.7499999999999994E-2</v>
      </c>
      <c r="U462" s="133">
        <f t="shared" si="201"/>
        <v>59</v>
      </c>
      <c r="V462" s="133">
        <v>252</v>
      </c>
      <c r="W462" s="132">
        <f t="shared" si="183"/>
        <v>1.0198330309999999</v>
      </c>
      <c r="X462" s="124">
        <f t="shared" si="193"/>
        <v>21.722909999999999</v>
      </c>
      <c r="Y462" s="136" t="s">
        <v>64</v>
      </c>
      <c r="Z462" s="127">
        <f t="shared" si="202"/>
        <v>42781</v>
      </c>
      <c r="AA462" s="6"/>
      <c r="AB462" s="38"/>
      <c r="AC462" s="169">
        <f>[2]Plan1!$A514</f>
        <v>51915</v>
      </c>
      <c r="AD462" s="168" t="str">
        <f>[2]Plan1!$C514</f>
        <v>Carnaval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28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8"/>
      <c r="BH462" s="1"/>
      <c r="BI462" s="1"/>
      <c r="BJ462" s="1"/>
      <c r="BK462" s="1"/>
      <c r="BL462" s="1"/>
      <c r="BM462" s="1"/>
      <c r="BN462" s="1"/>
      <c r="BO462" s="1"/>
      <c r="BP462" s="1"/>
      <c r="BQ462" s="6"/>
      <c r="BR462" s="1"/>
      <c r="BS462" s="1"/>
      <c r="BT462" s="1"/>
      <c r="BU462" s="1"/>
      <c r="BV462" s="1"/>
      <c r="BW462" s="1"/>
    </row>
    <row r="463" spans="1:75" x14ac:dyDescent="0.2">
      <c r="A463" s="137">
        <f t="shared" si="194"/>
        <v>42684</v>
      </c>
      <c r="B463" s="124">
        <f t="shared" si="184"/>
        <v>1117.5294139999999</v>
      </c>
      <c r="C463" s="124">
        <f t="shared" si="195"/>
        <v>1000</v>
      </c>
      <c r="D463" s="138">
        <f t="shared" si="196"/>
        <v>4740.53</v>
      </c>
      <c r="E463" s="126">
        <f>IF(K463=1,VLOOKUP(A462,[1]Plan1!$DA$106:$DC$226,3),E462)</f>
        <v>4752.8599999999997</v>
      </c>
      <c r="F463" s="127">
        <f t="shared" si="197"/>
        <v>42661</v>
      </c>
      <c r="G463" s="128">
        <f t="shared" si="185"/>
        <v>2.6009749964666096E-3</v>
      </c>
      <c r="H463" s="127">
        <f t="shared" si="198"/>
        <v>42690</v>
      </c>
      <c r="I463" s="127">
        <f t="shared" si="186"/>
        <v>42690</v>
      </c>
      <c r="J463" s="130">
        <f t="shared" si="199"/>
        <v>20</v>
      </c>
      <c r="K463" s="130">
        <f t="shared" si="187"/>
        <v>17</v>
      </c>
      <c r="L463" s="131">
        <f t="shared" si="188"/>
        <v>1.0022103899999999</v>
      </c>
      <c r="M463" s="132">
        <f t="shared" si="182"/>
        <v>1.0008001200000001</v>
      </c>
      <c r="N463" s="132">
        <f t="shared" si="180"/>
        <v>1.093015775778337</v>
      </c>
      <c r="O463" s="131">
        <f t="shared" si="181"/>
        <v>1.0954317600000001</v>
      </c>
      <c r="P463" s="124">
        <f t="shared" si="189"/>
        <v>1095.4317599999999</v>
      </c>
      <c r="Q463" s="133">
        <f t="shared" si="190"/>
        <v>0</v>
      </c>
      <c r="R463" s="134">
        <f t="shared" si="191"/>
        <v>0</v>
      </c>
      <c r="S463" s="124">
        <f t="shared" si="192"/>
        <v>0</v>
      </c>
      <c r="T463" s="134">
        <f t="shared" si="200"/>
        <v>8.7499999999999994E-2</v>
      </c>
      <c r="U463" s="133">
        <f t="shared" si="201"/>
        <v>60</v>
      </c>
      <c r="V463" s="133">
        <v>252</v>
      </c>
      <c r="W463" s="132">
        <f t="shared" si="183"/>
        <v>1.020172552</v>
      </c>
      <c r="X463" s="124">
        <f t="shared" si="193"/>
        <v>22.097653999999999</v>
      </c>
      <c r="Y463" s="136" t="s">
        <v>64</v>
      </c>
      <c r="Z463" s="127">
        <f t="shared" si="202"/>
        <v>42781</v>
      </c>
      <c r="AA463" s="6"/>
      <c r="AB463" s="38"/>
      <c r="AC463" s="169">
        <f>[2]Plan1!$A515</f>
        <v>51960</v>
      </c>
      <c r="AD463" s="168" t="str">
        <f>[2]Plan1!$C515</f>
        <v>Paixão de Cristo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28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8"/>
      <c r="BH463" s="1"/>
      <c r="BI463" s="1"/>
      <c r="BJ463" s="1"/>
      <c r="BK463" s="1"/>
      <c r="BL463" s="1"/>
      <c r="BM463" s="1"/>
      <c r="BN463" s="1"/>
      <c r="BO463" s="1"/>
      <c r="BP463" s="1"/>
      <c r="BQ463" s="6"/>
      <c r="BR463" s="1"/>
      <c r="BS463" s="1"/>
      <c r="BT463" s="1"/>
      <c r="BU463" s="1"/>
      <c r="BV463" s="1"/>
      <c r="BW463" s="1"/>
    </row>
    <row r="464" spans="1:75" x14ac:dyDescent="0.2">
      <c r="A464" s="137">
        <f t="shared" si="194"/>
        <v>42685</v>
      </c>
      <c r="B464" s="124">
        <f t="shared" si="184"/>
        <v>1118.0466689999998</v>
      </c>
      <c r="C464" s="124">
        <f t="shared" si="195"/>
        <v>1000</v>
      </c>
      <c r="D464" s="138">
        <f t="shared" si="196"/>
        <v>4740.53</v>
      </c>
      <c r="E464" s="126">
        <f>IF(K464=1,VLOOKUP(A463,[1]Plan1!$DA$106:$DC$226,3),E463)</f>
        <v>4752.8599999999997</v>
      </c>
      <c r="F464" s="127">
        <f t="shared" si="197"/>
        <v>42661</v>
      </c>
      <c r="G464" s="128">
        <f t="shared" si="185"/>
        <v>2.6009749964666096E-3</v>
      </c>
      <c r="H464" s="127">
        <f t="shared" si="198"/>
        <v>42690</v>
      </c>
      <c r="I464" s="127">
        <f t="shared" si="186"/>
        <v>42690</v>
      </c>
      <c r="J464" s="130">
        <f t="shared" si="199"/>
        <v>20</v>
      </c>
      <c r="K464" s="130">
        <f t="shared" si="187"/>
        <v>18</v>
      </c>
      <c r="L464" s="131">
        <f t="shared" si="188"/>
        <v>1.0023405700000001</v>
      </c>
      <c r="M464" s="132">
        <f t="shared" si="182"/>
        <v>1.0008001200000001</v>
      </c>
      <c r="N464" s="132">
        <f t="shared" si="180"/>
        <v>1.093015775778337</v>
      </c>
      <c r="O464" s="131">
        <f t="shared" si="181"/>
        <v>1.09557405</v>
      </c>
      <c r="P464" s="124">
        <f t="shared" si="189"/>
        <v>1095.5740499999999</v>
      </c>
      <c r="Q464" s="133">
        <f t="shared" si="190"/>
        <v>0</v>
      </c>
      <c r="R464" s="134">
        <f t="shared" si="191"/>
        <v>0</v>
      </c>
      <c r="S464" s="124">
        <f t="shared" si="192"/>
        <v>0</v>
      </c>
      <c r="T464" s="134">
        <f t="shared" si="200"/>
        <v>8.7499999999999994E-2</v>
      </c>
      <c r="U464" s="133">
        <f t="shared" si="201"/>
        <v>61</v>
      </c>
      <c r="V464" s="133">
        <v>252</v>
      </c>
      <c r="W464" s="132">
        <f t="shared" si="183"/>
        <v>1.020512187</v>
      </c>
      <c r="X464" s="124">
        <f t="shared" si="193"/>
        <v>22.472619000000002</v>
      </c>
      <c r="Y464" s="136" t="s">
        <v>64</v>
      </c>
      <c r="Z464" s="127">
        <f t="shared" si="202"/>
        <v>42781</v>
      </c>
      <c r="AA464" s="6"/>
      <c r="AB464" s="38"/>
      <c r="AC464" s="169">
        <f>[2]Plan1!$A516</f>
        <v>51977</v>
      </c>
      <c r="AD464" s="168" t="str">
        <f>[2]Plan1!$C516</f>
        <v>Tiradentes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28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8"/>
      <c r="BH464" s="1"/>
      <c r="BI464" s="1"/>
      <c r="BJ464" s="1"/>
      <c r="BK464" s="1"/>
      <c r="BL464" s="1"/>
      <c r="BM464" s="1"/>
      <c r="BN464" s="1"/>
      <c r="BO464" s="1"/>
      <c r="BP464" s="1"/>
      <c r="BQ464" s="6"/>
      <c r="BR464" s="1"/>
      <c r="BS464" s="1"/>
      <c r="BT464" s="1"/>
      <c r="BU464" s="1"/>
      <c r="BV464" s="1"/>
      <c r="BW464" s="1"/>
    </row>
    <row r="465" spans="1:75" x14ac:dyDescent="0.2">
      <c r="A465" s="137">
        <f t="shared" si="194"/>
        <v>42686</v>
      </c>
      <c r="B465" s="124">
        <f t="shared" si="184"/>
        <v>1118.564155</v>
      </c>
      <c r="C465" s="124">
        <f t="shared" si="195"/>
        <v>1000</v>
      </c>
      <c r="D465" s="138">
        <f t="shared" si="196"/>
        <v>4740.53</v>
      </c>
      <c r="E465" s="126">
        <f>IF(K465=1,VLOOKUP(A464,[1]Plan1!$DA$106:$DC$226,3),E464)</f>
        <v>4752.8599999999997</v>
      </c>
      <c r="F465" s="127">
        <f t="shared" si="197"/>
        <v>42661</v>
      </c>
      <c r="G465" s="128">
        <f t="shared" si="185"/>
        <v>2.6009749964666096E-3</v>
      </c>
      <c r="H465" s="127">
        <f t="shared" si="198"/>
        <v>42690</v>
      </c>
      <c r="I465" s="127">
        <f t="shared" si="186"/>
        <v>42690</v>
      </c>
      <c r="J465" s="130">
        <f t="shared" si="199"/>
        <v>20</v>
      </c>
      <c r="K465" s="130">
        <f t="shared" si="187"/>
        <v>19</v>
      </c>
      <c r="L465" s="131">
        <f t="shared" si="188"/>
        <v>1.00247076</v>
      </c>
      <c r="M465" s="132">
        <f t="shared" si="182"/>
        <v>1.0008001200000001</v>
      </c>
      <c r="N465" s="132">
        <f t="shared" si="180"/>
        <v>1.093015775778337</v>
      </c>
      <c r="O465" s="131">
        <f t="shared" si="181"/>
        <v>1.09571635</v>
      </c>
      <c r="P465" s="124">
        <f t="shared" si="189"/>
        <v>1095.7163499999999</v>
      </c>
      <c r="Q465" s="133">
        <f t="shared" si="190"/>
        <v>0</v>
      </c>
      <c r="R465" s="134">
        <f t="shared" si="191"/>
        <v>0</v>
      </c>
      <c r="S465" s="124">
        <f t="shared" si="192"/>
        <v>0</v>
      </c>
      <c r="T465" s="134">
        <f t="shared" si="200"/>
        <v>8.7499999999999994E-2</v>
      </c>
      <c r="U465" s="133">
        <f t="shared" si="201"/>
        <v>62</v>
      </c>
      <c r="V465" s="133">
        <v>252</v>
      </c>
      <c r="W465" s="132">
        <f t="shared" si="183"/>
        <v>1.020851934</v>
      </c>
      <c r="X465" s="124">
        <f t="shared" si="193"/>
        <v>22.847805000000001</v>
      </c>
      <c r="Y465" s="136" t="s">
        <v>64</v>
      </c>
      <c r="Z465" s="127">
        <f t="shared" si="202"/>
        <v>42781</v>
      </c>
      <c r="AA465" s="6"/>
      <c r="AB465" s="38"/>
      <c r="AC465" s="169">
        <f>[2]Plan1!$A517</f>
        <v>51987</v>
      </c>
      <c r="AD465" s="168" t="str">
        <f>[2]Plan1!$C517</f>
        <v>Dia do Trabalho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28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8"/>
      <c r="BH465" s="1"/>
      <c r="BI465" s="1"/>
      <c r="BJ465" s="1"/>
      <c r="BK465" s="1"/>
      <c r="BL465" s="1"/>
      <c r="BM465" s="1"/>
      <c r="BN465" s="1"/>
      <c r="BO465" s="1"/>
      <c r="BP465" s="1"/>
      <c r="BQ465" s="6"/>
      <c r="BR465" s="1"/>
      <c r="BS465" s="1"/>
      <c r="BT465" s="1"/>
      <c r="BU465" s="1"/>
      <c r="BV465" s="1"/>
      <c r="BW465" s="1"/>
    </row>
    <row r="466" spans="1:75" x14ac:dyDescent="0.2">
      <c r="A466" s="137">
        <f t="shared" si="194"/>
        <v>42687</v>
      </c>
      <c r="B466" s="124">
        <f t="shared" si="184"/>
        <v>1118.564155</v>
      </c>
      <c r="C466" s="124">
        <f t="shared" si="195"/>
        <v>1000</v>
      </c>
      <c r="D466" s="138">
        <f t="shared" si="196"/>
        <v>4740.53</v>
      </c>
      <c r="E466" s="126">
        <f>IF(K466=1,VLOOKUP(A465,[1]Plan1!$DA$106:$DC$226,3),E465)</f>
        <v>4752.8599999999997</v>
      </c>
      <c r="F466" s="127">
        <f t="shared" si="197"/>
        <v>42661</v>
      </c>
      <c r="G466" s="128">
        <f t="shared" si="185"/>
        <v>2.6009749964666096E-3</v>
      </c>
      <c r="H466" s="127">
        <f t="shared" si="198"/>
        <v>42690</v>
      </c>
      <c r="I466" s="127">
        <f t="shared" si="186"/>
        <v>42690</v>
      </c>
      <c r="J466" s="130">
        <f t="shared" si="199"/>
        <v>20</v>
      </c>
      <c r="K466" s="130">
        <f t="shared" si="187"/>
        <v>19</v>
      </c>
      <c r="L466" s="131">
        <f t="shared" si="188"/>
        <v>1.00247076</v>
      </c>
      <c r="M466" s="132">
        <f t="shared" si="182"/>
        <v>1.0008001200000001</v>
      </c>
      <c r="N466" s="132">
        <f t="shared" si="180"/>
        <v>1.093015775778337</v>
      </c>
      <c r="O466" s="131">
        <f t="shared" si="181"/>
        <v>1.09571635</v>
      </c>
      <c r="P466" s="124">
        <f t="shared" si="189"/>
        <v>1095.7163499999999</v>
      </c>
      <c r="Q466" s="133">
        <f t="shared" si="190"/>
        <v>0</v>
      </c>
      <c r="R466" s="134">
        <f t="shared" si="191"/>
        <v>0</v>
      </c>
      <c r="S466" s="124">
        <f t="shared" si="192"/>
        <v>0</v>
      </c>
      <c r="T466" s="134">
        <f t="shared" si="200"/>
        <v>8.7499999999999994E-2</v>
      </c>
      <c r="U466" s="133">
        <f t="shared" si="201"/>
        <v>62</v>
      </c>
      <c r="V466" s="133">
        <v>252</v>
      </c>
      <c r="W466" s="132">
        <f t="shared" si="183"/>
        <v>1.020851934</v>
      </c>
      <c r="X466" s="124">
        <f t="shared" si="193"/>
        <v>22.847805000000001</v>
      </c>
      <c r="Y466" s="136" t="s">
        <v>64</v>
      </c>
      <c r="Z466" s="127">
        <f t="shared" si="202"/>
        <v>42781</v>
      </c>
      <c r="AA466" s="6"/>
      <c r="AB466" s="38"/>
      <c r="AC466" s="169">
        <f>[2]Plan1!$A518</f>
        <v>52022</v>
      </c>
      <c r="AD466" s="168" t="str">
        <f>[2]Plan1!$C518</f>
        <v>Corpus Christi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28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8"/>
      <c r="BH466" s="1"/>
      <c r="BI466" s="1"/>
      <c r="BJ466" s="1"/>
      <c r="BK466" s="1"/>
      <c r="BL466" s="1"/>
      <c r="BM466" s="1"/>
      <c r="BN466" s="1"/>
      <c r="BO466" s="1"/>
      <c r="BP466" s="1"/>
      <c r="BQ466" s="6"/>
      <c r="BR466" s="1"/>
      <c r="BS466" s="1"/>
      <c r="BT466" s="1"/>
      <c r="BU466" s="1"/>
      <c r="BV466" s="1"/>
      <c r="BW466" s="1"/>
    </row>
    <row r="467" spans="1:75" x14ac:dyDescent="0.2">
      <c r="A467" s="137">
        <f t="shared" si="194"/>
        <v>42688</v>
      </c>
      <c r="B467" s="124">
        <f t="shared" si="184"/>
        <v>1118.564155</v>
      </c>
      <c r="C467" s="124">
        <f t="shared" si="195"/>
        <v>1000</v>
      </c>
      <c r="D467" s="138">
        <f t="shared" si="196"/>
        <v>4740.53</v>
      </c>
      <c r="E467" s="126">
        <f>IF(K467=1,VLOOKUP(A466,[1]Plan1!$DA$106:$DC$226,3),E466)</f>
        <v>4752.8599999999997</v>
      </c>
      <c r="F467" s="127">
        <f t="shared" si="197"/>
        <v>42661</v>
      </c>
      <c r="G467" s="128">
        <f t="shared" si="185"/>
        <v>2.6009749964666096E-3</v>
      </c>
      <c r="H467" s="127">
        <f t="shared" si="198"/>
        <v>42690</v>
      </c>
      <c r="I467" s="127">
        <f t="shared" si="186"/>
        <v>42690</v>
      </c>
      <c r="J467" s="130">
        <f t="shared" si="199"/>
        <v>20</v>
      </c>
      <c r="K467" s="130">
        <f t="shared" si="187"/>
        <v>19</v>
      </c>
      <c r="L467" s="131">
        <f t="shared" si="188"/>
        <v>1.00247076</v>
      </c>
      <c r="M467" s="132">
        <f t="shared" si="182"/>
        <v>1.0008001200000001</v>
      </c>
      <c r="N467" s="132">
        <f t="shared" si="180"/>
        <v>1.093015775778337</v>
      </c>
      <c r="O467" s="131">
        <f t="shared" si="181"/>
        <v>1.09571635</v>
      </c>
      <c r="P467" s="124">
        <f t="shared" si="189"/>
        <v>1095.7163499999999</v>
      </c>
      <c r="Q467" s="133">
        <f t="shared" si="190"/>
        <v>0</v>
      </c>
      <c r="R467" s="134">
        <f t="shared" si="191"/>
        <v>0</v>
      </c>
      <c r="S467" s="124">
        <f t="shared" si="192"/>
        <v>0</v>
      </c>
      <c r="T467" s="134">
        <f t="shared" si="200"/>
        <v>8.7499999999999994E-2</v>
      </c>
      <c r="U467" s="133">
        <f t="shared" si="201"/>
        <v>62</v>
      </c>
      <c r="V467" s="133">
        <v>252</v>
      </c>
      <c r="W467" s="132">
        <f t="shared" si="183"/>
        <v>1.020851934</v>
      </c>
      <c r="X467" s="124">
        <f t="shared" si="193"/>
        <v>22.847805000000001</v>
      </c>
      <c r="Y467" s="136" t="s">
        <v>64</v>
      </c>
      <c r="Z467" s="127">
        <f t="shared" si="202"/>
        <v>42781</v>
      </c>
      <c r="AA467" s="6"/>
      <c r="AB467" s="38"/>
      <c r="AC467" s="169">
        <f>[2]Plan1!$A519</f>
        <v>52116</v>
      </c>
      <c r="AD467" s="168" t="str">
        <f>[2]Plan1!$C519</f>
        <v>Independência do Brasil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28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8"/>
      <c r="BH467" s="1"/>
      <c r="BI467" s="1"/>
      <c r="BJ467" s="1"/>
      <c r="BK467" s="1"/>
      <c r="BL467" s="1"/>
      <c r="BM467" s="1"/>
      <c r="BN467" s="1"/>
      <c r="BO467" s="1"/>
      <c r="BP467" s="1"/>
      <c r="BQ467" s="6"/>
      <c r="BR467" s="1"/>
      <c r="BS467" s="1"/>
      <c r="BT467" s="1"/>
      <c r="BU467" s="1"/>
      <c r="BV467" s="1"/>
      <c r="BW467" s="1"/>
    </row>
    <row r="468" spans="1:75" x14ac:dyDescent="0.2">
      <c r="A468" s="137">
        <f t="shared" si="194"/>
        <v>42689</v>
      </c>
      <c r="B468" s="124">
        <f t="shared" si="184"/>
        <v>1119.0818810000001</v>
      </c>
      <c r="C468" s="124">
        <f t="shared" si="195"/>
        <v>1000</v>
      </c>
      <c r="D468" s="138">
        <f t="shared" si="196"/>
        <v>4740.53</v>
      </c>
      <c r="E468" s="126">
        <f>IF(K468=1,VLOOKUP(A467,[1]Plan1!$DA$106:$DC$226,3),E467)</f>
        <v>4752.8599999999997</v>
      </c>
      <c r="F468" s="127">
        <f t="shared" si="197"/>
        <v>42661</v>
      </c>
      <c r="G468" s="128">
        <f t="shared" si="185"/>
        <v>2.6009749964666096E-3</v>
      </c>
      <c r="H468" s="127">
        <f t="shared" si="198"/>
        <v>42719</v>
      </c>
      <c r="I468" s="127">
        <f t="shared" si="186"/>
        <v>42690</v>
      </c>
      <c r="J468" s="130">
        <f t="shared" si="199"/>
        <v>20</v>
      </c>
      <c r="K468" s="130">
        <f t="shared" si="187"/>
        <v>20</v>
      </c>
      <c r="L468" s="131">
        <f t="shared" si="188"/>
        <v>1.00260097</v>
      </c>
      <c r="M468" s="132">
        <f t="shared" si="182"/>
        <v>1.0008001200000001</v>
      </c>
      <c r="N468" s="132">
        <f t="shared" si="180"/>
        <v>1.093015775778337</v>
      </c>
      <c r="O468" s="131">
        <f t="shared" si="181"/>
        <v>1.0958586699999999</v>
      </c>
      <c r="P468" s="124">
        <f t="shared" si="189"/>
        <v>1095.8586700000001</v>
      </c>
      <c r="Q468" s="133">
        <f t="shared" si="190"/>
        <v>0</v>
      </c>
      <c r="R468" s="134">
        <f t="shared" si="191"/>
        <v>0</v>
      </c>
      <c r="S468" s="124">
        <f t="shared" si="192"/>
        <v>0</v>
      </c>
      <c r="T468" s="134">
        <f t="shared" si="200"/>
        <v>8.7499999999999994E-2</v>
      </c>
      <c r="U468" s="133">
        <f t="shared" si="201"/>
        <v>63</v>
      </c>
      <c r="V468" s="133">
        <v>252</v>
      </c>
      <c r="W468" s="132">
        <f t="shared" si="183"/>
        <v>1.0211917939999999</v>
      </c>
      <c r="X468" s="124">
        <f t="shared" si="193"/>
        <v>23.223210999999999</v>
      </c>
      <c r="Y468" s="136" t="s">
        <v>64</v>
      </c>
      <c r="Z468" s="127">
        <f t="shared" si="202"/>
        <v>42781</v>
      </c>
      <c r="AA468" s="6"/>
      <c r="AB468" s="38"/>
      <c r="AC468" s="169">
        <f>[2]Plan1!$A520</f>
        <v>52151</v>
      </c>
      <c r="AD468" s="168" t="str">
        <f>[2]Plan1!$C520</f>
        <v>Nossa Sr.a Aparecida - Padroeira do Brasil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28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8"/>
      <c r="BH468" s="1"/>
      <c r="BI468" s="1"/>
      <c r="BJ468" s="1"/>
      <c r="BK468" s="1"/>
      <c r="BL468" s="1"/>
      <c r="BM468" s="1"/>
      <c r="BN468" s="1"/>
      <c r="BO468" s="1"/>
      <c r="BP468" s="1"/>
      <c r="BQ468" s="6"/>
      <c r="BR468" s="1"/>
      <c r="BS468" s="1"/>
      <c r="BT468" s="1"/>
      <c r="BU468" s="1"/>
      <c r="BV468" s="1"/>
      <c r="BW468" s="1"/>
    </row>
    <row r="469" spans="1:75" x14ac:dyDescent="0.2">
      <c r="A469" s="137">
        <f t="shared" si="194"/>
        <v>42690</v>
      </c>
      <c r="B469" s="124">
        <f t="shared" si="184"/>
        <v>1119.0818810000001</v>
      </c>
      <c r="C469" s="124">
        <f t="shared" si="195"/>
        <v>1000</v>
      </c>
      <c r="D469" s="138">
        <f t="shared" si="196"/>
        <v>4740.53</v>
      </c>
      <c r="E469" s="126">
        <f>IF(K469=1,VLOOKUP(A468,[1]Plan1!$DA$106:$DC$226,3),E468)</f>
        <v>4752.8599999999997</v>
      </c>
      <c r="F469" s="127">
        <f t="shared" si="197"/>
        <v>42661</v>
      </c>
      <c r="G469" s="128">
        <f t="shared" si="185"/>
        <v>2.6009749964666096E-3</v>
      </c>
      <c r="H469" s="127">
        <f t="shared" si="198"/>
        <v>42719</v>
      </c>
      <c r="I469" s="127">
        <f t="shared" si="186"/>
        <v>42690</v>
      </c>
      <c r="J469" s="130">
        <f t="shared" si="199"/>
        <v>20</v>
      </c>
      <c r="K469" s="130">
        <f t="shared" si="187"/>
        <v>20</v>
      </c>
      <c r="L469" s="131">
        <f t="shared" si="188"/>
        <v>1.00260097</v>
      </c>
      <c r="M469" s="132">
        <f t="shared" si="182"/>
        <v>1.0008001200000001</v>
      </c>
      <c r="N469" s="132">
        <f t="shared" si="180"/>
        <v>1.093015775778337</v>
      </c>
      <c r="O469" s="131">
        <f t="shared" si="181"/>
        <v>1.0958586699999999</v>
      </c>
      <c r="P469" s="124">
        <f t="shared" si="189"/>
        <v>1095.8586700000001</v>
      </c>
      <c r="Q469" s="133">
        <f t="shared" si="190"/>
        <v>0</v>
      </c>
      <c r="R469" s="134">
        <f t="shared" si="191"/>
        <v>0</v>
      </c>
      <c r="S469" s="124">
        <f t="shared" si="192"/>
        <v>0</v>
      </c>
      <c r="T469" s="134">
        <f t="shared" si="200"/>
        <v>8.7499999999999994E-2</v>
      </c>
      <c r="U469" s="133">
        <f t="shared" si="201"/>
        <v>63</v>
      </c>
      <c r="V469" s="133">
        <v>252</v>
      </c>
      <c r="W469" s="132">
        <f t="shared" si="183"/>
        <v>1.0211917939999999</v>
      </c>
      <c r="X469" s="124">
        <f t="shared" si="193"/>
        <v>23.223210999999999</v>
      </c>
      <c r="Y469" s="136" t="s">
        <v>64</v>
      </c>
      <c r="Z469" s="127">
        <f t="shared" si="202"/>
        <v>42781</v>
      </c>
      <c r="AA469" s="6"/>
      <c r="AB469" s="38"/>
      <c r="AC469" s="169">
        <f>[2]Plan1!$A521</f>
        <v>52172</v>
      </c>
      <c r="AD469" s="168" t="str">
        <f>[2]Plan1!$C521</f>
        <v>Finados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28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8"/>
      <c r="BH469" s="1"/>
      <c r="BI469" s="1"/>
      <c r="BJ469" s="1"/>
      <c r="BK469" s="1"/>
      <c r="BL469" s="1"/>
      <c r="BM469" s="1"/>
      <c r="BN469" s="1"/>
      <c r="BO469" s="1"/>
      <c r="BP469" s="1"/>
      <c r="BQ469" s="6"/>
      <c r="BR469" s="1"/>
      <c r="BS469" s="1"/>
      <c r="BT469" s="1"/>
      <c r="BU469" s="1"/>
      <c r="BV469" s="1"/>
      <c r="BW469" s="1"/>
    </row>
    <row r="470" spans="1:75" x14ac:dyDescent="0.2">
      <c r="A470" s="137">
        <f t="shared" si="194"/>
        <v>42691</v>
      </c>
      <c r="B470" s="124">
        <f t="shared" si="184"/>
        <v>1119.5503659999999</v>
      </c>
      <c r="C470" s="124">
        <f t="shared" si="195"/>
        <v>1000</v>
      </c>
      <c r="D470" s="138">
        <f t="shared" si="196"/>
        <v>4752.8599999999997</v>
      </c>
      <c r="E470" s="126">
        <f>IF(K470=1,VLOOKUP(A469,[1]Plan1!$DA$106:$DC$226,3),E469)</f>
        <v>4761.42</v>
      </c>
      <c r="F470" s="127">
        <f t="shared" si="197"/>
        <v>42691</v>
      </c>
      <c r="G470" s="128">
        <f t="shared" si="185"/>
        <v>1.8010208590197863E-3</v>
      </c>
      <c r="H470" s="127">
        <f t="shared" si="198"/>
        <v>42719</v>
      </c>
      <c r="I470" s="127">
        <f t="shared" si="186"/>
        <v>42719</v>
      </c>
      <c r="J470" s="130">
        <f t="shared" si="199"/>
        <v>21</v>
      </c>
      <c r="K470" s="130">
        <f t="shared" si="187"/>
        <v>1</v>
      </c>
      <c r="L470" s="131">
        <f t="shared" si="188"/>
        <v>1.00008568</v>
      </c>
      <c r="M470" s="132">
        <f t="shared" si="182"/>
        <v>1.00260097</v>
      </c>
      <c r="N470" s="132">
        <f t="shared" si="180"/>
        <v>1.0958586770206631</v>
      </c>
      <c r="O470" s="131">
        <f t="shared" si="181"/>
        <v>1.0959525699999999</v>
      </c>
      <c r="P470" s="124">
        <f t="shared" si="189"/>
        <v>1095.9525699999999</v>
      </c>
      <c r="Q470" s="133">
        <f t="shared" si="190"/>
        <v>0</v>
      </c>
      <c r="R470" s="134">
        <f t="shared" si="191"/>
        <v>0</v>
      </c>
      <c r="S470" s="124">
        <f t="shared" si="192"/>
        <v>0</v>
      </c>
      <c r="T470" s="134">
        <f t="shared" si="200"/>
        <v>8.7499999999999994E-2</v>
      </c>
      <c r="U470" s="133">
        <f t="shared" si="201"/>
        <v>64</v>
      </c>
      <c r="V470" s="133">
        <v>252</v>
      </c>
      <c r="W470" s="132">
        <f t="shared" si="183"/>
        <v>1.021531768</v>
      </c>
      <c r="X470" s="124">
        <f t="shared" si="193"/>
        <v>23.597795999999999</v>
      </c>
      <c r="Y470" s="136" t="s">
        <v>64</v>
      </c>
      <c r="Z470" s="127">
        <f t="shared" si="202"/>
        <v>42781</v>
      </c>
      <c r="AA470" s="6"/>
      <c r="AB470" s="38"/>
      <c r="AC470" s="169">
        <f>[2]Plan1!$A522</f>
        <v>52185</v>
      </c>
      <c r="AD470" s="168" t="str">
        <f>[2]Plan1!$C522</f>
        <v>Proclamação da República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28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8"/>
      <c r="BH470" s="1"/>
      <c r="BI470" s="1"/>
      <c r="BJ470" s="1"/>
      <c r="BK470" s="1"/>
      <c r="BL470" s="1"/>
      <c r="BM470" s="1"/>
      <c r="BN470" s="1"/>
      <c r="BO470" s="1"/>
      <c r="BP470" s="1"/>
      <c r="BQ470" s="6"/>
      <c r="BR470" s="1"/>
      <c r="BS470" s="1"/>
      <c r="BT470" s="1"/>
      <c r="BU470" s="1"/>
      <c r="BV470" s="1"/>
      <c r="BW470" s="1"/>
    </row>
    <row r="471" spans="1:75" x14ac:dyDescent="0.2">
      <c r="A471" s="137">
        <f t="shared" si="194"/>
        <v>42692</v>
      </c>
      <c r="B471" s="124">
        <f t="shared" si="184"/>
        <v>1120.019049</v>
      </c>
      <c r="C471" s="124">
        <f t="shared" si="195"/>
        <v>1000</v>
      </c>
      <c r="D471" s="138">
        <f t="shared" si="196"/>
        <v>4752.8599999999997</v>
      </c>
      <c r="E471" s="126">
        <f>IF(K471=1,VLOOKUP(A470,[1]Plan1!$DA$106:$DC$226,3),E470)</f>
        <v>4761.42</v>
      </c>
      <c r="F471" s="127">
        <f t="shared" si="197"/>
        <v>42691</v>
      </c>
      <c r="G471" s="128">
        <f t="shared" si="185"/>
        <v>1.8010208590197863E-3</v>
      </c>
      <c r="H471" s="127">
        <f t="shared" si="198"/>
        <v>42719</v>
      </c>
      <c r="I471" s="127">
        <f t="shared" si="186"/>
        <v>42719</v>
      </c>
      <c r="J471" s="130">
        <f t="shared" si="199"/>
        <v>21</v>
      </c>
      <c r="K471" s="130">
        <f t="shared" si="187"/>
        <v>2</v>
      </c>
      <c r="L471" s="131">
        <f t="shared" si="188"/>
        <v>1.0001713800000001</v>
      </c>
      <c r="M471" s="132">
        <f t="shared" si="182"/>
        <v>1.00260097</v>
      </c>
      <c r="N471" s="132">
        <f t="shared" si="180"/>
        <v>1.0958586770206631</v>
      </c>
      <c r="O471" s="131">
        <f t="shared" si="181"/>
        <v>1.09604648</v>
      </c>
      <c r="P471" s="124">
        <f t="shared" si="189"/>
        <v>1096.04648</v>
      </c>
      <c r="Q471" s="133">
        <f t="shared" si="190"/>
        <v>0</v>
      </c>
      <c r="R471" s="134">
        <f t="shared" si="191"/>
        <v>0</v>
      </c>
      <c r="S471" s="124">
        <f t="shared" si="192"/>
        <v>0</v>
      </c>
      <c r="T471" s="134">
        <f t="shared" si="200"/>
        <v>8.7499999999999994E-2</v>
      </c>
      <c r="U471" s="133">
        <f t="shared" si="201"/>
        <v>65</v>
      </c>
      <c r="V471" s="133">
        <v>252</v>
      </c>
      <c r="W471" s="132">
        <f t="shared" si="183"/>
        <v>1.0218718550000001</v>
      </c>
      <c r="X471" s="124">
        <f t="shared" si="193"/>
        <v>23.972569</v>
      </c>
      <c r="Y471" s="136" t="s">
        <v>64</v>
      </c>
      <c r="Z471" s="127">
        <f t="shared" si="202"/>
        <v>42781</v>
      </c>
      <c r="AA471" s="6"/>
      <c r="AB471" s="1"/>
      <c r="AC471" s="169">
        <f>[2]Plan1!$A523</f>
        <v>52190</v>
      </c>
      <c r="AD471" s="168" t="str">
        <f>[2]Plan1!$C523</f>
        <v>Dia Nacional de Zumbi e da Consciência Negra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28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8"/>
      <c r="BH471" s="1"/>
      <c r="BI471" s="1"/>
      <c r="BJ471" s="1"/>
      <c r="BK471" s="1"/>
      <c r="BL471" s="1"/>
      <c r="BM471" s="1"/>
      <c r="BN471" s="1"/>
      <c r="BO471" s="1"/>
      <c r="BP471" s="1"/>
      <c r="BQ471" s="6"/>
      <c r="BR471" s="1"/>
      <c r="BS471" s="1"/>
      <c r="BT471" s="1"/>
      <c r="BU471" s="1"/>
      <c r="BV471" s="1"/>
      <c r="BW471" s="1"/>
    </row>
    <row r="472" spans="1:75" x14ac:dyDescent="0.2">
      <c r="A472" s="137">
        <f t="shared" si="194"/>
        <v>42693</v>
      </c>
      <c r="B472" s="124">
        <f t="shared" si="184"/>
        <v>1120.4879409999999</v>
      </c>
      <c r="C472" s="124">
        <f t="shared" si="195"/>
        <v>1000</v>
      </c>
      <c r="D472" s="138">
        <f t="shared" si="196"/>
        <v>4752.8599999999997</v>
      </c>
      <c r="E472" s="126">
        <f>IF(K472=1,VLOOKUP(A471,[1]Plan1!$DA$106:$DC$226,3),E471)</f>
        <v>4761.42</v>
      </c>
      <c r="F472" s="127">
        <f t="shared" si="197"/>
        <v>42691</v>
      </c>
      <c r="G472" s="128">
        <f t="shared" si="185"/>
        <v>1.8010208590197863E-3</v>
      </c>
      <c r="H472" s="127">
        <f t="shared" si="198"/>
        <v>42719</v>
      </c>
      <c r="I472" s="127">
        <f t="shared" si="186"/>
        <v>42719</v>
      </c>
      <c r="J472" s="130">
        <f t="shared" si="199"/>
        <v>21</v>
      </c>
      <c r="K472" s="130">
        <f t="shared" si="187"/>
        <v>3</v>
      </c>
      <c r="L472" s="131">
        <f t="shared" si="188"/>
        <v>1.0002570900000001</v>
      </c>
      <c r="M472" s="132">
        <f t="shared" si="182"/>
        <v>1.00260097</v>
      </c>
      <c r="N472" s="132">
        <f t="shared" si="180"/>
        <v>1.0958586770206631</v>
      </c>
      <c r="O472" s="131">
        <f t="shared" si="181"/>
        <v>1.0961404100000001</v>
      </c>
      <c r="P472" s="124">
        <f t="shared" si="189"/>
        <v>1096.14041</v>
      </c>
      <c r="Q472" s="133">
        <f t="shared" si="190"/>
        <v>0</v>
      </c>
      <c r="R472" s="134">
        <f t="shared" si="191"/>
        <v>0</v>
      </c>
      <c r="S472" s="124">
        <f t="shared" si="192"/>
        <v>0</v>
      </c>
      <c r="T472" s="134">
        <f t="shared" si="200"/>
        <v>8.7499999999999994E-2</v>
      </c>
      <c r="U472" s="133">
        <f t="shared" si="201"/>
        <v>66</v>
      </c>
      <c r="V472" s="133">
        <v>252</v>
      </c>
      <c r="W472" s="132">
        <f t="shared" si="183"/>
        <v>1.022212055</v>
      </c>
      <c r="X472" s="124">
        <f t="shared" si="193"/>
        <v>24.347531</v>
      </c>
      <c r="Y472" s="136" t="s">
        <v>64</v>
      </c>
      <c r="Z472" s="127">
        <f t="shared" si="202"/>
        <v>42781</v>
      </c>
      <c r="AA472" s="6"/>
      <c r="AB472" s="1"/>
      <c r="AC472" s="169">
        <f>[2]Plan1!$A524</f>
        <v>52225</v>
      </c>
      <c r="AD472" s="168" t="str">
        <f>[2]Plan1!$C524</f>
        <v>Natal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28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8"/>
      <c r="BH472" s="1"/>
      <c r="BI472" s="1"/>
      <c r="BJ472" s="1"/>
      <c r="BK472" s="1"/>
      <c r="BL472" s="1"/>
      <c r="BM472" s="1"/>
      <c r="BN472" s="1"/>
      <c r="BO472" s="1"/>
      <c r="BP472" s="1"/>
      <c r="BQ472" s="6"/>
      <c r="BR472" s="1"/>
      <c r="BS472" s="1"/>
      <c r="BT472" s="1"/>
      <c r="BU472" s="1"/>
      <c r="BV472" s="1"/>
      <c r="BW472" s="1"/>
    </row>
    <row r="473" spans="1:75" x14ac:dyDescent="0.2">
      <c r="A473" s="137">
        <f t="shared" si="194"/>
        <v>42694</v>
      </c>
      <c r="B473" s="124">
        <f t="shared" si="184"/>
        <v>1120.4879409999999</v>
      </c>
      <c r="C473" s="124">
        <f t="shared" si="195"/>
        <v>1000</v>
      </c>
      <c r="D473" s="138">
        <f t="shared" si="196"/>
        <v>4752.8599999999997</v>
      </c>
      <c r="E473" s="126">
        <f>IF(K473=1,VLOOKUP(A472,[1]Plan1!$DA$106:$DC$226,3),E472)</f>
        <v>4761.42</v>
      </c>
      <c r="F473" s="127">
        <f t="shared" si="197"/>
        <v>42691</v>
      </c>
      <c r="G473" s="128">
        <f t="shared" si="185"/>
        <v>1.8010208590197863E-3</v>
      </c>
      <c r="H473" s="127">
        <f t="shared" si="198"/>
        <v>42719</v>
      </c>
      <c r="I473" s="127">
        <f t="shared" si="186"/>
        <v>42719</v>
      </c>
      <c r="J473" s="130">
        <f t="shared" si="199"/>
        <v>21</v>
      </c>
      <c r="K473" s="130">
        <f t="shared" si="187"/>
        <v>3</v>
      </c>
      <c r="L473" s="131">
        <f t="shared" si="188"/>
        <v>1.0002570900000001</v>
      </c>
      <c r="M473" s="132">
        <f t="shared" si="182"/>
        <v>1.00260097</v>
      </c>
      <c r="N473" s="132">
        <f t="shared" si="180"/>
        <v>1.0958586770206631</v>
      </c>
      <c r="O473" s="131">
        <f t="shared" si="181"/>
        <v>1.0961404100000001</v>
      </c>
      <c r="P473" s="124">
        <f t="shared" si="189"/>
        <v>1096.14041</v>
      </c>
      <c r="Q473" s="133">
        <f t="shared" si="190"/>
        <v>0</v>
      </c>
      <c r="R473" s="134">
        <f t="shared" si="191"/>
        <v>0</v>
      </c>
      <c r="S473" s="124">
        <f t="shared" si="192"/>
        <v>0</v>
      </c>
      <c r="T473" s="134">
        <f t="shared" si="200"/>
        <v>8.7499999999999994E-2</v>
      </c>
      <c r="U473" s="133">
        <f t="shared" si="201"/>
        <v>66</v>
      </c>
      <c r="V473" s="133">
        <v>252</v>
      </c>
      <c r="W473" s="132">
        <f t="shared" si="183"/>
        <v>1.022212055</v>
      </c>
      <c r="X473" s="124">
        <f t="shared" si="193"/>
        <v>24.347531</v>
      </c>
      <c r="Y473" s="136" t="s">
        <v>64</v>
      </c>
      <c r="Z473" s="127">
        <f t="shared" si="202"/>
        <v>42781</v>
      </c>
      <c r="AA473" s="6"/>
      <c r="AB473" s="1"/>
      <c r="AC473" s="169">
        <f>[2]Plan1!$A525</f>
        <v>52232</v>
      </c>
      <c r="AD473" s="168" t="str">
        <f>[2]Plan1!$C525</f>
        <v>Confraternização Universal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28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8"/>
      <c r="BH473" s="1"/>
      <c r="BI473" s="1"/>
      <c r="BJ473" s="1"/>
      <c r="BK473" s="1"/>
      <c r="BL473" s="1"/>
      <c r="BM473" s="1"/>
      <c r="BN473" s="1"/>
      <c r="BO473" s="1"/>
      <c r="BP473" s="1"/>
      <c r="BQ473" s="6"/>
      <c r="BR473" s="1"/>
      <c r="BS473" s="1"/>
      <c r="BT473" s="1"/>
      <c r="BU473" s="1"/>
      <c r="BV473" s="1"/>
      <c r="BW473" s="1"/>
    </row>
    <row r="474" spans="1:75" x14ac:dyDescent="0.2">
      <c r="A474" s="137">
        <f t="shared" si="194"/>
        <v>42695</v>
      </c>
      <c r="B474" s="124">
        <f t="shared" si="184"/>
        <v>1120.4879409999999</v>
      </c>
      <c r="C474" s="124">
        <f t="shared" si="195"/>
        <v>1000</v>
      </c>
      <c r="D474" s="138">
        <f t="shared" si="196"/>
        <v>4752.8599999999997</v>
      </c>
      <c r="E474" s="126">
        <f>IF(K474=1,VLOOKUP(A473,[1]Plan1!$DA$106:$DC$226,3),E473)</f>
        <v>4761.42</v>
      </c>
      <c r="F474" s="127">
        <f t="shared" si="197"/>
        <v>42691</v>
      </c>
      <c r="G474" s="128">
        <f t="shared" si="185"/>
        <v>1.8010208590197863E-3</v>
      </c>
      <c r="H474" s="127">
        <f t="shared" si="198"/>
        <v>42719</v>
      </c>
      <c r="I474" s="127">
        <f t="shared" si="186"/>
        <v>42719</v>
      </c>
      <c r="J474" s="130">
        <f t="shared" si="199"/>
        <v>21</v>
      </c>
      <c r="K474" s="130">
        <f t="shared" si="187"/>
        <v>3</v>
      </c>
      <c r="L474" s="131">
        <f t="shared" si="188"/>
        <v>1.0002570900000001</v>
      </c>
      <c r="M474" s="132">
        <f t="shared" si="182"/>
        <v>1.00260097</v>
      </c>
      <c r="N474" s="132">
        <f t="shared" si="180"/>
        <v>1.0958586770206631</v>
      </c>
      <c r="O474" s="131">
        <f t="shared" si="181"/>
        <v>1.0961404100000001</v>
      </c>
      <c r="P474" s="124">
        <f t="shared" si="189"/>
        <v>1096.14041</v>
      </c>
      <c r="Q474" s="133">
        <f t="shared" si="190"/>
        <v>0</v>
      </c>
      <c r="R474" s="134">
        <f t="shared" si="191"/>
        <v>0</v>
      </c>
      <c r="S474" s="124">
        <f t="shared" si="192"/>
        <v>0</v>
      </c>
      <c r="T474" s="134">
        <f t="shared" si="200"/>
        <v>8.7499999999999994E-2</v>
      </c>
      <c r="U474" s="133">
        <f t="shared" si="201"/>
        <v>66</v>
      </c>
      <c r="V474" s="133">
        <v>252</v>
      </c>
      <c r="W474" s="132">
        <f t="shared" si="183"/>
        <v>1.022212055</v>
      </c>
      <c r="X474" s="124">
        <f t="shared" si="193"/>
        <v>24.347531</v>
      </c>
      <c r="Y474" s="136" t="s">
        <v>64</v>
      </c>
      <c r="Z474" s="127">
        <f t="shared" si="202"/>
        <v>42781</v>
      </c>
      <c r="AA474" s="6"/>
      <c r="AB474" s="1"/>
      <c r="AC474" s="169">
        <f>[2]Plan1!$A526</f>
        <v>52271</v>
      </c>
      <c r="AD474" s="168" t="str">
        <f>[2]Plan1!$C526</f>
        <v>Carnaval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28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8"/>
      <c r="BH474" s="1"/>
      <c r="BI474" s="1"/>
      <c r="BJ474" s="1"/>
      <c r="BK474" s="1"/>
      <c r="BL474" s="1"/>
      <c r="BM474" s="1"/>
      <c r="BN474" s="1"/>
      <c r="BO474" s="1"/>
      <c r="BP474" s="1"/>
      <c r="BQ474" s="6"/>
      <c r="BR474" s="1"/>
      <c r="BS474" s="1"/>
      <c r="BT474" s="1"/>
      <c r="BU474" s="1"/>
      <c r="BV474" s="1"/>
      <c r="BW474" s="1"/>
    </row>
    <row r="475" spans="1:75" x14ac:dyDescent="0.2">
      <c r="A475" s="137">
        <f t="shared" si="194"/>
        <v>42696</v>
      </c>
      <c r="B475" s="124">
        <f t="shared" si="184"/>
        <v>1120.9570100000001</v>
      </c>
      <c r="C475" s="124">
        <f t="shared" si="195"/>
        <v>1000</v>
      </c>
      <c r="D475" s="138">
        <f t="shared" si="196"/>
        <v>4752.8599999999997</v>
      </c>
      <c r="E475" s="126">
        <f>IF(K475=1,VLOOKUP(A474,[1]Plan1!$DA$106:$DC$226,3),E474)</f>
        <v>4761.42</v>
      </c>
      <c r="F475" s="127">
        <f t="shared" si="197"/>
        <v>42691</v>
      </c>
      <c r="G475" s="128">
        <f t="shared" si="185"/>
        <v>1.8010208590197863E-3</v>
      </c>
      <c r="H475" s="127">
        <f t="shared" si="198"/>
        <v>42719</v>
      </c>
      <c r="I475" s="127">
        <f t="shared" si="186"/>
        <v>42719</v>
      </c>
      <c r="J475" s="130">
        <f t="shared" si="199"/>
        <v>21</v>
      </c>
      <c r="K475" s="130">
        <f t="shared" si="187"/>
        <v>4</v>
      </c>
      <c r="L475" s="131">
        <f t="shared" si="188"/>
        <v>1.0003428000000001</v>
      </c>
      <c r="M475" s="132">
        <f t="shared" si="182"/>
        <v>1.00260097</v>
      </c>
      <c r="N475" s="132">
        <f t="shared" si="180"/>
        <v>1.0958586770206631</v>
      </c>
      <c r="O475" s="131">
        <f t="shared" si="181"/>
        <v>1.0962343299999999</v>
      </c>
      <c r="P475" s="124">
        <f t="shared" si="189"/>
        <v>1096.23433</v>
      </c>
      <c r="Q475" s="133">
        <f t="shared" si="190"/>
        <v>0</v>
      </c>
      <c r="R475" s="134">
        <f t="shared" si="191"/>
        <v>0</v>
      </c>
      <c r="S475" s="124">
        <f t="shared" si="192"/>
        <v>0</v>
      </c>
      <c r="T475" s="134">
        <f t="shared" si="200"/>
        <v>8.7499999999999994E-2</v>
      </c>
      <c r="U475" s="133">
        <f t="shared" si="201"/>
        <v>67</v>
      </c>
      <c r="V475" s="133">
        <v>252</v>
      </c>
      <c r="W475" s="132">
        <f t="shared" si="183"/>
        <v>1.0225523679999999</v>
      </c>
      <c r="X475" s="124">
        <f t="shared" si="193"/>
        <v>24.72268</v>
      </c>
      <c r="Y475" s="136" t="s">
        <v>64</v>
      </c>
      <c r="Z475" s="127">
        <f t="shared" si="202"/>
        <v>42781</v>
      </c>
      <c r="AA475" s="6"/>
      <c r="AB475" s="1"/>
      <c r="AC475" s="169">
        <f>[2]Plan1!$A527</f>
        <v>52272</v>
      </c>
      <c r="AD475" s="168" t="str">
        <f>[2]Plan1!$C527</f>
        <v>Carnaval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28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8"/>
      <c r="BH475" s="1"/>
      <c r="BI475" s="1"/>
      <c r="BJ475" s="1"/>
      <c r="BK475" s="1"/>
      <c r="BL475" s="1"/>
      <c r="BM475" s="1"/>
      <c r="BN475" s="1"/>
      <c r="BO475" s="1"/>
      <c r="BP475" s="1"/>
      <c r="BQ475" s="6"/>
      <c r="BR475" s="1"/>
      <c r="BS475" s="1"/>
      <c r="BT475" s="1"/>
      <c r="BU475" s="1"/>
      <c r="BV475" s="1"/>
      <c r="BW475" s="1"/>
    </row>
    <row r="476" spans="1:75" x14ac:dyDescent="0.2">
      <c r="A476" s="137">
        <f t="shared" si="194"/>
        <v>42697</v>
      </c>
      <c r="B476" s="124">
        <f t="shared" si="184"/>
        <v>1121.426287</v>
      </c>
      <c r="C476" s="124">
        <f t="shared" si="195"/>
        <v>1000</v>
      </c>
      <c r="D476" s="138">
        <f t="shared" si="196"/>
        <v>4752.8599999999997</v>
      </c>
      <c r="E476" s="126">
        <f>IF(K476=1,VLOOKUP(A475,[1]Plan1!$DA$106:$DC$226,3),E475)</f>
        <v>4761.42</v>
      </c>
      <c r="F476" s="127">
        <f t="shared" si="197"/>
        <v>42691</v>
      </c>
      <c r="G476" s="128">
        <f t="shared" si="185"/>
        <v>1.8010208590197863E-3</v>
      </c>
      <c r="H476" s="127">
        <f t="shared" si="198"/>
        <v>42719</v>
      </c>
      <c r="I476" s="127">
        <f t="shared" si="186"/>
        <v>42719</v>
      </c>
      <c r="J476" s="130">
        <f t="shared" si="199"/>
        <v>21</v>
      </c>
      <c r="K476" s="130">
        <f t="shared" si="187"/>
        <v>5</v>
      </c>
      <c r="L476" s="131">
        <f t="shared" si="188"/>
        <v>1.00042852</v>
      </c>
      <c r="M476" s="132">
        <f t="shared" si="182"/>
        <v>1.00260097</v>
      </c>
      <c r="N476" s="132">
        <f t="shared" si="180"/>
        <v>1.0958586770206631</v>
      </c>
      <c r="O476" s="131">
        <f t="shared" si="181"/>
        <v>1.0963282700000001</v>
      </c>
      <c r="P476" s="124">
        <f t="shared" si="189"/>
        <v>1096.32827</v>
      </c>
      <c r="Q476" s="133">
        <f t="shared" si="190"/>
        <v>0</v>
      </c>
      <c r="R476" s="134">
        <f t="shared" si="191"/>
        <v>0</v>
      </c>
      <c r="S476" s="124">
        <f t="shared" si="192"/>
        <v>0</v>
      </c>
      <c r="T476" s="134">
        <f t="shared" si="200"/>
        <v>8.7499999999999994E-2</v>
      </c>
      <c r="U476" s="133">
        <f t="shared" si="201"/>
        <v>68</v>
      </c>
      <c r="V476" s="133">
        <v>252</v>
      </c>
      <c r="W476" s="132">
        <f t="shared" si="183"/>
        <v>1.0228927940000001</v>
      </c>
      <c r="X476" s="124">
        <f t="shared" si="193"/>
        <v>25.098016999999999</v>
      </c>
      <c r="Y476" s="136" t="s">
        <v>64</v>
      </c>
      <c r="Z476" s="127">
        <f t="shared" si="202"/>
        <v>42781</v>
      </c>
      <c r="AA476" s="6"/>
      <c r="AB476" s="1"/>
      <c r="AC476" s="169">
        <f>[2]Plan1!$A528</f>
        <v>52317</v>
      </c>
      <c r="AD476" s="168" t="str">
        <f>[2]Plan1!$C528</f>
        <v>Paixão de Cristo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28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8"/>
      <c r="BH476" s="1"/>
      <c r="BI476" s="1"/>
      <c r="BJ476" s="1"/>
      <c r="BK476" s="1"/>
      <c r="BL476" s="1"/>
      <c r="BM476" s="1"/>
      <c r="BN476" s="1"/>
      <c r="BO476" s="1"/>
      <c r="BP476" s="1"/>
      <c r="BQ476" s="6"/>
      <c r="BR476" s="1"/>
      <c r="BS476" s="1"/>
      <c r="BT476" s="1"/>
      <c r="BU476" s="1"/>
      <c r="BV476" s="1"/>
      <c r="BW476" s="1"/>
    </row>
    <row r="477" spans="1:75" x14ac:dyDescent="0.2">
      <c r="A477" s="137">
        <f t="shared" si="194"/>
        <v>42698</v>
      </c>
      <c r="B477" s="124">
        <f t="shared" si="184"/>
        <v>1121.895753</v>
      </c>
      <c r="C477" s="124">
        <f t="shared" si="195"/>
        <v>1000</v>
      </c>
      <c r="D477" s="138">
        <f t="shared" si="196"/>
        <v>4752.8599999999997</v>
      </c>
      <c r="E477" s="126">
        <f>IF(K477=1,VLOOKUP(A476,[1]Plan1!$DA$106:$DC$226,3),E476)</f>
        <v>4761.42</v>
      </c>
      <c r="F477" s="127">
        <f t="shared" si="197"/>
        <v>42691</v>
      </c>
      <c r="G477" s="128">
        <f t="shared" si="185"/>
        <v>1.8010208590197863E-3</v>
      </c>
      <c r="H477" s="127">
        <f t="shared" si="198"/>
        <v>42719</v>
      </c>
      <c r="I477" s="127">
        <f t="shared" si="186"/>
        <v>42719</v>
      </c>
      <c r="J477" s="130">
        <f t="shared" si="199"/>
        <v>21</v>
      </c>
      <c r="K477" s="130">
        <f t="shared" si="187"/>
        <v>6</v>
      </c>
      <c r="L477" s="131">
        <f t="shared" si="188"/>
        <v>1.00051424</v>
      </c>
      <c r="M477" s="132">
        <f t="shared" si="182"/>
        <v>1.00260097</v>
      </c>
      <c r="N477" s="132">
        <f t="shared" si="180"/>
        <v>1.0958586770206631</v>
      </c>
      <c r="O477" s="131">
        <f t="shared" si="181"/>
        <v>1.0964222100000001</v>
      </c>
      <c r="P477" s="124">
        <f t="shared" si="189"/>
        <v>1096.42221</v>
      </c>
      <c r="Q477" s="133">
        <f t="shared" si="190"/>
        <v>0</v>
      </c>
      <c r="R477" s="134">
        <f t="shared" si="191"/>
        <v>0</v>
      </c>
      <c r="S477" s="124">
        <f t="shared" si="192"/>
        <v>0</v>
      </c>
      <c r="T477" s="134">
        <f t="shared" si="200"/>
        <v>8.7499999999999994E-2</v>
      </c>
      <c r="U477" s="133">
        <f t="shared" si="201"/>
        <v>69</v>
      </c>
      <c r="V477" s="133">
        <v>252</v>
      </c>
      <c r="W477" s="132">
        <f t="shared" si="183"/>
        <v>1.0232333339999999</v>
      </c>
      <c r="X477" s="124">
        <f t="shared" si="193"/>
        <v>25.473542999999999</v>
      </c>
      <c r="Y477" s="136" t="s">
        <v>64</v>
      </c>
      <c r="Z477" s="127">
        <f t="shared" si="202"/>
        <v>42781</v>
      </c>
      <c r="AA477" s="6"/>
      <c r="AB477" s="1"/>
      <c r="AC477" s="169">
        <f>[2]Plan1!$A529</f>
        <v>52342</v>
      </c>
      <c r="AD477" s="168" t="str">
        <f>[2]Plan1!$C529</f>
        <v>Tiradentes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28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8"/>
      <c r="BH477" s="1"/>
      <c r="BI477" s="1"/>
      <c r="BJ477" s="1"/>
      <c r="BK477" s="1"/>
      <c r="BL477" s="1"/>
      <c r="BM477" s="1"/>
      <c r="BN477" s="1"/>
      <c r="BO477" s="1"/>
      <c r="BP477" s="1"/>
      <c r="BQ477" s="6"/>
      <c r="BR477" s="1"/>
      <c r="BS477" s="1"/>
      <c r="BT477" s="1"/>
      <c r="BU477" s="1"/>
      <c r="BV477" s="1"/>
      <c r="BW477" s="1"/>
    </row>
    <row r="478" spans="1:75" x14ac:dyDescent="0.2">
      <c r="A478" s="137">
        <f t="shared" si="194"/>
        <v>42699</v>
      </c>
      <c r="B478" s="124">
        <f t="shared" si="184"/>
        <v>1122.3654270000002</v>
      </c>
      <c r="C478" s="124">
        <f t="shared" si="195"/>
        <v>1000</v>
      </c>
      <c r="D478" s="138">
        <f t="shared" si="196"/>
        <v>4752.8599999999997</v>
      </c>
      <c r="E478" s="126">
        <f>IF(K478=1,VLOOKUP(A477,[1]Plan1!$DA$106:$DC$226,3),E477)</f>
        <v>4761.42</v>
      </c>
      <c r="F478" s="127">
        <f t="shared" si="197"/>
        <v>42691</v>
      </c>
      <c r="G478" s="128">
        <f t="shared" si="185"/>
        <v>1.8010208590197863E-3</v>
      </c>
      <c r="H478" s="127">
        <f t="shared" si="198"/>
        <v>42719</v>
      </c>
      <c r="I478" s="127">
        <f t="shared" si="186"/>
        <v>42719</v>
      </c>
      <c r="J478" s="130">
        <f t="shared" si="199"/>
        <v>21</v>
      </c>
      <c r="K478" s="130">
        <f t="shared" si="187"/>
        <v>7</v>
      </c>
      <c r="L478" s="131">
        <f t="shared" si="188"/>
        <v>1.0005999800000001</v>
      </c>
      <c r="M478" s="132">
        <f t="shared" si="182"/>
        <v>1.00260097</v>
      </c>
      <c r="N478" s="132">
        <f t="shared" si="180"/>
        <v>1.0958586770206631</v>
      </c>
      <c r="O478" s="131">
        <f t="shared" si="181"/>
        <v>1.0965161699999999</v>
      </c>
      <c r="P478" s="124">
        <f t="shared" si="189"/>
        <v>1096.5161700000001</v>
      </c>
      <c r="Q478" s="133">
        <f t="shared" si="190"/>
        <v>0</v>
      </c>
      <c r="R478" s="134">
        <f t="shared" si="191"/>
        <v>0</v>
      </c>
      <c r="S478" s="124">
        <f t="shared" si="192"/>
        <v>0</v>
      </c>
      <c r="T478" s="134">
        <f t="shared" si="200"/>
        <v>8.7499999999999994E-2</v>
      </c>
      <c r="U478" s="133">
        <f t="shared" si="201"/>
        <v>70</v>
      </c>
      <c r="V478" s="133">
        <v>252</v>
      </c>
      <c r="W478" s="132">
        <f t="shared" si="183"/>
        <v>1.023573987</v>
      </c>
      <c r="X478" s="124">
        <f t="shared" si="193"/>
        <v>25.849257000000001</v>
      </c>
      <c r="Y478" s="136" t="s">
        <v>64</v>
      </c>
      <c r="Z478" s="127">
        <f t="shared" si="202"/>
        <v>42781</v>
      </c>
      <c r="AA478" s="6"/>
      <c r="AB478" s="1"/>
      <c r="AC478" s="169">
        <f>[2]Plan1!$A530</f>
        <v>52352</v>
      </c>
      <c r="AD478" s="168" t="str">
        <f>[2]Plan1!$C530</f>
        <v>Dia do Trabalho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28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8"/>
      <c r="BH478" s="1"/>
      <c r="BI478" s="1"/>
      <c r="BJ478" s="1"/>
      <c r="BK478" s="1"/>
      <c r="BL478" s="1"/>
      <c r="BM478" s="1"/>
      <c r="BN478" s="1"/>
      <c r="BO478" s="1"/>
      <c r="BP478" s="1"/>
      <c r="BQ478" s="6"/>
      <c r="BR478" s="1"/>
      <c r="BS478" s="1"/>
      <c r="BT478" s="1"/>
      <c r="BU478" s="1"/>
      <c r="BV478" s="1"/>
      <c r="BW478" s="1"/>
    </row>
    <row r="479" spans="1:75" x14ac:dyDescent="0.2">
      <c r="A479" s="137">
        <f t="shared" si="194"/>
        <v>42700</v>
      </c>
      <c r="B479" s="124">
        <f t="shared" si="184"/>
        <v>1122.8352810000001</v>
      </c>
      <c r="C479" s="124">
        <f t="shared" si="195"/>
        <v>1000</v>
      </c>
      <c r="D479" s="138">
        <f t="shared" si="196"/>
        <v>4752.8599999999997</v>
      </c>
      <c r="E479" s="126">
        <f>IF(K479=1,VLOOKUP(A478,[1]Plan1!$DA$106:$DC$226,3),E478)</f>
        <v>4761.42</v>
      </c>
      <c r="F479" s="127">
        <f t="shared" si="197"/>
        <v>42691</v>
      </c>
      <c r="G479" s="128">
        <f t="shared" si="185"/>
        <v>1.8010208590197863E-3</v>
      </c>
      <c r="H479" s="127">
        <f t="shared" si="198"/>
        <v>42719</v>
      </c>
      <c r="I479" s="127">
        <f t="shared" si="186"/>
        <v>42719</v>
      </c>
      <c r="J479" s="130">
        <f t="shared" si="199"/>
        <v>21</v>
      </c>
      <c r="K479" s="130">
        <f t="shared" si="187"/>
        <v>8</v>
      </c>
      <c r="L479" s="131">
        <f t="shared" si="188"/>
        <v>1.0006857199999999</v>
      </c>
      <c r="M479" s="132">
        <f t="shared" si="182"/>
        <v>1.00260097</v>
      </c>
      <c r="N479" s="132">
        <f t="shared" ref="N479:N542" si="203">IF(I479&gt;I478,N478*M479,N478)</f>
        <v>1.0958586770206631</v>
      </c>
      <c r="O479" s="131">
        <f t="shared" si="181"/>
        <v>1.09661012</v>
      </c>
      <c r="P479" s="124">
        <f t="shared" si="189"/>
        <v>1096.6101200000001</v>
      </c>
      <c r="Q479" s="133">
        <f t="shared" si="190"/>
        <v>0</v>
      </c>
      <c r="R479" s="134">
        <f t="shared" si="191"/>
        <v>0</v>
      </c>
      <c r="S479" s="124">
        <f t="shared" si="192"/>
        <v>0</v>
      </c>
      <c r="T479" s="134">
        <f t="shared" si="200"/>
        <v>8.7499999999999994E-2</v>
      </c>
      <c r="U479" s="133">
        <f t="shared" si="201"/>
        <v>71</v>
      </c>
      <c r="V479" s="133">
        <v>252</v>
      </c>
      <c r="W479" s="132">
        <f t="shared" si="183"/>
        <v>1.023914754</v>
      </c>
      <c r="X479" s="124">
        <f t="shared" si="193"/>
        <v>26.225161</v>
      </c>
      <c r="Y479" s="136" t="s">
        <v>64</v>
      </c>
      <c r="Z479" s="127">
        <f t="shared" si="202"/>
        <v>42781</v>
      </c>
      <c r="AA479" s="6"/>
      <c r="AB479" s="1"/>
      <c r="AC479" s="169">
        <f>[2]Plan1!$A531</f>
        <v>52379</v>
      </c>
      <c r="AD479" s="168" t="str">
        <f>[2]Plan1!$C531</f>
        <v>Corpus Christi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28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8"/>
      <c r="BH479" s="1"/>
      <c r="BI479" s="1"/>
      <c r="BJ479" s="1"/>
      <c r="BK479" s="1"/>
      <c r="BL479" s="1"/>
      <c r="BM479" s="1"/>
      <c r="BN479" s="1"/>
      <c r="BO479" s="1"/>
      <c r="BP479" s="1"/>
      <c r="BQ479" s="6"/>
      <c r="BR479" s="1"/>
      <c r="BS479" s="1"/>
      <c r="BT479" s="1"/>
      <c r="BU479" s="1"/>
      <c r="BV479" s="1"/>
      <c r="BW479" s="1"/>
    </row>
    <row r="480" spans="1:75" x14ac:dyDescent="0.2">
      <c r="A480" s="137">
        <f t="shared" si="194"/>
        <v>42701</v>
      </c>
      <c r="B480" s="124">
        <f t="shared" si="184"/>
        <v>1122.8352810000001</v>
      </c>
      <c r="C480" s="124">
        <f t="shared" si="195"/>
        <v>1000</v>
      </c>
      <c r="D480" s="138">
        <f t="shared" si="196"/>
        <v>4752.8599999999997</v>
      </c>
      <c r="E480" s="126">
        <f>IF(K480=1,VLOOKUP(A479,[1]Plan1!$DA$106:$DC$226,3),E479)</f>
        <v>4761.42</v>
      </c>
      <c r="F480" s="127">
        <f t="shared" si="197"/>
        <v>42691</v>
      </c>
      <c r="G480" s="128">
        <f t="shared" si="185"/>
        <v>1.8010208590197863E-3</v>
      </c>
      <c r="H480" s="127">
        <f t="shared" si="198"/>
        <v>42719</v>
      </c>
      <c r="I480" s="127">
        <f t="shared" si="186"/>
        <v>42719</v>
      </c>
      <c r="J480" s="130">
        <f t="shared" si="199"/>
        <v>21</v>
      </c>
      <c r="K480" s="130">
        <f t="shared" si="187"/>
        <v>8</v>
      </c>
      <c r="L480" s="131">
        <f t="shared" si="188"/>
        <v>1.0006857199999999</v>
      </c>
      <c r="M480" s="132">
        <f t="shared" si="182"/>
        <v>1.00260097</v>
      </c>
      <c r="N480" s="132">
        <f t="shared" si="203"/>
        <v>1.0958586770206631</v>
      </c>
      <c r="O480" s="131">
        <f t="shared" si="181"/>
        <v>1.09661012</v>
      </c>
      <c r="P480" s="124">
        <f t="shared" si="189"/>
        <v>1096.6101200000001</v>
      </c>
      <c r="Q480" s="133">
        <f t="shared" si="190"/>
        <v>0</v>
      </c>
      <c r="R480" s="134">
        <f t="shared" si="191"/>
        <v>0</v>
      </c>
      <c r="S480" s="124">
        <f t="shared" si="192"/>
        <v>0</v>
      </c>
      <c r="T480" s="134">
        <f t="shared" si="200"/>
        <v>8.7499999999999994E-2</v>
      </c>
      <c r="U480" s="133">
        <f t="shared" si="201"/>
        <v>71</v>
      </c>
      <c r="V480" s="133">
        <v>252</v>
      </c>
      <c r="W480" s="132">
        <f t="shared" si="183"/>
        <v>1.023914754</v>
      </c>
      <c r="X480" s="124">
        <f t="shared" si="193"/>
        <v>26.225161</v>
      </c>
      <c r="Y480" s="136" t="s">
        <v>64</v>
      </c>
      <c r="Z480" s="127">
        <f t="shared" si="202"/>
        <v>42781</v>
      </c>
      <c r="AA480" s="6"/>
      <c r="AB480" s="1"/>
      <c r="AC480" s="169">
        <f>[2]Plan1!$A532</f>
        <v>52481</v>
      </c>
      <c r="AD480" s="168" t="str">
        <f>[2]Plan1!$C532</f>
        <v>Independência do Brasil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28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8"/>
      <c r="BH480" s="1"/>
      <c r="BI480" s="1"/>
      <c r="BJ480" s="1"/>
      <c r="BK480" s="1"/>
      <c r="BL480" s="1"/>
      <c r="BM480" s="1"/>
      <c r="BN480" s="1"/>
      <c r="BO480" s="1"/>
      <c r="BP480" s="1"/>
      <c r="BQ480" s="6"/>
      <c r="BR480" s="1"/>
      <c r="BS480" s="1"/>
      <c r="BT480" s="1"/>
      <c r="BU480" s="1"/>
      <c r="BV480" s="1"/>
      <c r="BW480" s="1"/>
    </row>
    <row r="481" spans="1:75" x14ac:dyDescent="0.2">
      <c r="A481" s="137">
        <f t="shared" si="194"/>
        <v>42702</v>
      </c>
      <c r="B481" s="124">
        <f t="shared" si="184"/>
        <v>1122.8352810000001</v>
      </c>
      <c r="C481" s="124">
        <f t="shared" si="195"/>
        <v>1000</v>
      </c>
      <c r="D481" s="138">
        <f t="shared" si="196"/>
        <v>4752.8599999999997</v>
      </c>
      <c r="E481" s="126">
        <f>IF(K481=1,VLOOKUP(A480,[1]Plan1!$DA$106:$DC$226,3),E480)</f>
        <v>4761.42</v>
      </c>
      <c r="F481" s="127">
        <f t="shared" si="197"/>
        <v>42691</v>
      </c>
      <c r="G481" s="128">
        <f t="shared" si="185"/>
        <v>1.8010208590197863E-3</v>
      </c>
      <c r="H481" s="127">
        <f t="shared" si="198"/>
        <v>42719</v>
      </c>
      <c r="I481" s="127">
        <f t="shared" si="186"/>
        <v>42719</v>
      </c>
      <c r="J481" s="130">
        <f t="shared" si="199"/>
        <v>21</v>
      </c>
      <c r="K481" s="130">
        <f t="shared" si="187"/>
        <v>8</v>
      </c>
      <c r="L481" s="131">
        <f t="shared" si="188"/>
        <v>1.0006857199999999</v>
      </c>
      <c r="M481" s="132">
        <f t="shared" si="182"/>
        <v>1.00260097</v>
      </c>
      <c r="N481" s="132">
        <f t="shared" si="203"/>
        <v>1.0958586770206631</v>
      </c>
      <c r="O481" s="131">
        <f t="shared" si="181"/>
        <v>1.09661012</v>
      </c>
      <c r="P481" s="124">
        <f t="shared" si="189"/>
        <v>1096.6101200000001</v>
      </c>
      <c r="Q481" s="133">
        <f t="shared" si="190"/>
        <v>0</v>
      </c>
      <c r="R481" s="134">
        <f t="shared" si="191"/>
        <v>0</v>
      </c>
      <c r="S481" s="124">
        <f t="shared" si="192"/>
        <v>0</v>
      </c>
      <c r="T481" s="134">
        <f t="shared" si="200"/>
        <v>8.7499999999999994E-2</v>
      </c>
      <c r="U481" s="133">
        <f t="shared" si="201"/>
        <v>71</v>
      </c>
      <c r="V481" s="133">
        <v>252</v>
      </c>
      <c r="W481" s="132">
        <f t="shared" si="183"/>
        <v>1.023914754</v>
      </c>
      <c r="X481" s="124">
        <f t="shared" si="193"/>
        <v>26.225161</v>
      </c>
      <c r="Y481" s="136" t="s">
        <v>64</v>
      </c>
      <c r="Z481" s="127">
        <f t="shared" si="202"/>
        <v>42781</v>
      </c>
      <c r="AA481" s="6"/>
      <c r="AB481" s="1"/>
      <c r="AC481" s="169">
        <f>[2]Plan1!$A533</f>
        <v>52516</v>
      </c>
      <c r="AD481" s="168" t="str">
        <f>[2]Plan1!$C533</f>
        <v>Nossa Sr.a Aparecida - Padroeira do Brasil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28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8"/>
      <c r="BH481" s="1"/>
      <c r="BI481" s="1"/>
      <c r="BJ481" s="1"/>
      <c r="BK481" s="1"/>
      <c r="BL481" s="1"/>
      <c r="BM481" s="1"/>
      <c r="BN481" s="1"/>
      <c r="BO481" s="1"/>
      <c r="BP481" s="1"/>
      <c r="BQ481" s="6"/>
      <c r="BR481" s="1"/>
      <c r="BS481" s="1"/>
      <c r="BT481" s="1"/>
      <c r="BU481" s="1"/>
      <c r="BV481" s="1"/>
      <c r="BW481" s="1"/>
    </row>
    <row r="482" spans="1:75" x14ac:dyDescent="0.2">
      <c r="A482" s="137">
        <f t="shared" si="194"/>
        <v>42703</v>
      </c>
      <c r="B482" s="124">
        <f t="shared" si="184"/>
        <v>1123.3053319999999</v>
      </c>
      <c r="C482" s="124">
        <f t="shared" si="195"/>
        <v>1000</v>
      </c>
      <c r="D482" s="138">
        <f t="shared" si="196"/>
        <v>4752.8599999999997</v>
      </c>
      <c r="E482" s="126">
        <f>IF(K482=1,VLOOKUP(A481,[1]Plan1!$DA$106:$DC$226,3),E481)</f>
        <v>4761.42</v>
      </c>
      <c r="F482" s="127">
        <f t="shared" si="197"/>
        <v>42691</v>
      </c>
      <c r="G482" s="128">
        <f t="shared" si="185"/>
        <v>1.8010208590197863E-3</v>
      </c>
      <c r="H482" s="127">
        <f t="shared" si="198"/>
        <v>42719</v>
      </c>
      <c r="I482" s="127">
        <f t="shared" si="186"/>
        <v>42719</v>
      </c>
      <c r="J482" s="130">
        <f t="shared" si="199"/>
        <v>21</v>
      </c>
      <c r="K482" s="130">
        <f t="shared" si="187"/>
        <v>9</v>
      </c>
      <c r="L482" s="131">
        <f t="shared" si="188"/>
        <v>1.0007714599999999</v>
      </c>
      <c r="M482" s="132">
        <f t="shared" si="182"/>
        <v>1.00260097</v>
      </c>
      <c r="N482" s="132">
        <f t="shared" si="203"/>
        <v>1.0958586770206631</v>
      </c>
      <c r="O482" s="131">
        <f t="shared" si="181"/>
        <v>1.0967040800000001</v>
      </c>
      <c r="P482" s="124">
        <f t="shared" si="189"/>
        <v>1096.70408</v>
      </c>
      <c r="Q482" s="133">
        <f t="shared" si="190"/>
        <v>0</v>
      </c>
      <c r="R482" s="134">
        <f t="shared" si="191"/>
        <v>0</v>
      </c>
      <c r="S482" s="124">
        <f t="shared" si="192"/>
        <v>0</v>
      </c>
      <c r="T482" s="134">
        <f t="shared" si="200"/>
        <v>8.7499999999999994E-2</v>
      </c>
      <c r="U482" s="133">
        <f t="shared" si="201"/>
        <v>72</v>
      </c>
      <c r="V482" s="133">
        <v>252</v>
      </c>
      <c r="W482" s="132">
        <f t="shared" si="183"/>
        <v>1.024255634</v>
      </c>
      <c r="X482" s="124">
        <f t="shared" si="193"/>
        <v>26.601251999999999</v>
      </c>
      <c r="Y482" s="136" t="s">
        <v>64</v>
      </c>
      <c r="Z482" s="127">
        <f t="shared" si="202"/>
        <v>42781</v>
      </c>
      <c r="AA482" s="6"/>
      <c r="AB482" s="1"/>
      <c r="AC482" s="169">
        <f>[2]Plan1!$A534</f>
        <v>52537</v>
      </c>
      <c r="AD482" s="168" t="str">
        <f>[2]Plan1!$C534</f>
        <v>Finados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28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8"/>
      <c r="BH482" s="1"/>
      <c r="BI482" s="1"/>
      <c r="BJ482" s="1"/>
      <c r="BK482" s="1"/>
      <c r="BL482" s="1"/>
      <c r="BM482" s="1"/>
      <c r="BN482" s="1"/>
      <c r="BO482" s="1"/>
      <c r="BP482" s="1"/>
      <c r="BQ482" s="6"/>
      <c r="BR482" s="1"/>
      <c r="BS482" s="1"/>
      <c r="BT482" s="1"/>
      <c r="BU482" s="1"/>
      <c r="BV482" s="1"/>
      <c r="BW482" s="1"/>
    </row>
    <row r="483" spans="1:75" x14ac:dyDescent="0.2">
      <c r="A483" s="137">
        <f t="shared" si="194"/>
        <v>42704</v>
      </c>
      <c r="B483" s="124">
        <f t="shared" si="184"/>
        <v>1123.7755930000001</v>
      </c>
      <c r="C483" s="124">
        <f t="shared" si="195"/>
        <v>1000</v>
      </c>
      <c r="D483" s="138">
        <f t="shared" si="196"/>
        <v>4752.8599999999997</v>
      </c>
      <c r="E483" s="126">
        <f>IF(K483=1,VLOOKUP(A482,[1]Plan1!$DA$106:$DC$226,3),E482)</f>
        <v>4761.42</v>
      </c>
      <c r="F483" s="127">
        <f t="shared" si="197"/>
        <v>42691</v>
      </c>
      <c r="G483" s="128">
        <f t="shared" si="185"/>
        <v>1.8010208590197863E-3</v>
      </c>
      <c r="H483" s="127">
        <f t="shared" si="198"/>
        <v>42719</v>
      </c>
      <c r="I483" s="127">
        <f t="shared" si="186"/>
        <v>42719</v>
      </c>
      <c r="J483" s="130">
        <f t="shared" si="199"/>
        <v>21</v>
      </c>
      <c r="K483" s="130">
        <f t="shared" si="187"/>
        <v>10</v>
      </c>
      <c r="L483" s="131">
        <f t="shared" si="188"/>
        <v>1.0008572200000001</v>
      </c>
      <c r="M483" s="132">
        <f t="shared" si="182"/>
        <v>1.00260097</v>
      </c>
      <c r="N483" s="132">
        <f t="shared" si="203"/>
        <v>1.0958586770206631</v>
      </c>
      <c r="O483" s="131">
        <f t="shared" si="181"/>
        <v>1.09679806</v>
      </c>
      <c r="P483" s="124">
        <f t="shared" si="189"/>
        <v>1096.7980600000001</v>
      </c>
      <c r="Q483" s="133">
        <f t="shared" si="190"/>
        <v>0</v>
      </c>
      <c r="R483" s="134">
        <f t="shared" si="191"/>
        <v>0</v>
      </c>
      <c r="S483" s="124">
        <f t="shared" si="192"/>
        <v>0</v>
      </c>
      <c r="T483" s="134">
        <f t="shared" si="200"/>
        <v>8.7499999999999994E-2</v>
      </c>
      <c r="U483" s="133">
        <f t="shared" si="201"/>
        <v>73</v>
      </c>
      <c r="V483" s="133">
        <v>252</v>
      </c>
      <c r="W483" s="132">
        <f t="shared" si="183"/>
        <v>1.0245966280000001</v>
      </c>
      <c r="X483" s="124">
        <f t="shared" si="193"/>
        <v>26.977533000000001</v>
      </c>
      <c r="Y483" s="136" t="s">
        <v>64</v>
      </c>
      <c r="Z483" s="127">
        <f t="shared" si="202"/>
        <v>42781</v>
      </c>
      <c r="AA483" s="6"/>
      <c r="AB483" s="1"/>
      <c r="AC483" s="169">
        <f>[2]Plan1!$A535</f>
        <v>52550</v>
      </c>
      <c r="AD483" s="168" t="str">
        <f>[2]Plan1!$C535</f>
        <v>Proclamação da República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28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8"/>
      <c r="BH483" s="1"/>
      <c r="BI483" s="1"/>
      <c r="BJ483" s="1"/>
      <c r="BK483" s="1"/>
      <c r="BL483" s="1"/>
      <c r="BM483" s="1"/>
      <c r="BN483" s="1"/>
      <c r="BO483" s="1"/>
      <c r="BP483" s="1"/>
      <c r="BQ483" s="6"/>
      <c r="BR483" s="1"/>
      <c r="BS483" s="1"/>
      <c r="BT483" s="1"/>
      <c r="BU483" s="1"/>
      <c r="BV483" s="1"/>
      <c r="BW483" s="1"/>
    </row>
    <row r="484" spans="1:75" x14ac:dyDescent="0.2">
      <c r="A484" s="137">
        <f t="shared" si="194"/>
        <v>42705</v>
      </c>
      <c r="B484" s="124">
        <f t="shared" si="184"/>
        <v>1124.2460429999999</v>
      </c>
      <c r="C484" s="124">
        <f t="shared" si="195"/>
        <v>1000</v>
      </c>
      <c r="D484" s="138">
        <f t="shared" si="196"/>
        <v>4752.8599999999997</v>
      </c>
      <c r="E484" s="126">
        <f>IF(K484=1,VLOOKUP(A483,[1]Plan1!$DA$106:$DC$226,3),E483)</f>
        <v>4761.42</v>
      </c>
      <c r="F484" s="127">
        <f t="shared" si="197"/>
        <v>42691</v>
      </c>
      <c r="G484" s="128">
        <f t="shared" si="185"/>
        <v>1.8010208590197863E-3</v>
      </c>
      <c r="H484" s="127">
        <f t="shared" si="198"/>
        <v>42719</v>
      </c>
      <c r="I484" s="127">
        <f t="shared" si="186"/>
        <v>42719</v>
      </c>
      <c r="J484" s="130">
        <f t="shared" si="199"/>
        <v>21</v>
      </c>
      <c r="K484" s="130">
        <f t="shared" si="187"/>
        <v>11</v>
      </c>
      <c r="L484" s="131">
        <f t="shared" si="188"/>
        <v>1.00094298</v>
      </c>
      <c r="M484" s="132">
        <f t="shared" si="182"/>
        <v>1.00260097</v>
      </c>
      <c r="N484" s="132">
        <f t="shared" si="203"/>
        <v>1.0958586770206631</v>
      </c>
      <c r="O484" s="131">
        <f t="shared" si="181"/>
        <v>1.09689204</v>
      </c>
      <c r="P484" s="124">
        <f t="shared" si="189"/>
        <v>1096.89204</v>
      </c>
      <c r="Q484" s="133">
        <f t="shared" si="190"/>
        <v>0</v>
      </c>
      <c r="R484" s="134">
        <f t="shared" si="191"/>
        <v>0</v>
      </c>
      <c r="S484" s="124">
        <f t="shared" si="192"/>
        <v>0</v>
      </c>
      <c r="T484" s="134">
        <f t="shared" si="200"/>
        <v>8.7499999999999994E-2</v>
      </c>
      <c r="U484" s="133">
        <f t="shared" si="201"/>
        <v>74</v>
      </c>
      <c r="V484" s="133">
        <v>252</v>
      </c>
      <c r="W484" s="132">
        <f t="shared" si="183"/>
        <v>1.024937735</v>
      </c>
      <c r="X484" s="124">
        <f t="shared" si="193"/>
        <v>27.354002999999999</v>
      </c>
      <c r="Y484" s="136" t="s">
        <v>64</v>
      </c>
      <c r="Z484" s="127">
        <f t="shared" si="202"/>
        <v>42781</v>
      </c>
      <c r="AA484" s="6"/>
      <c r="AB484" s="1"/>
      <c r="AC484" s="169">
        <f>[2]Plan1!$A536</f>
        <v>52555</v>
      </c>
      <c r="AD484" s="168" t="str">
        <f>[2]Plan1!$C536</f>
        <v>Dia Nacional de Zumbi e da Consciência Negra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28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8"/>
      <c r="BH484" s="1"/>
      <c r="BI484" s="1"/>
      <c r="BJ484" s="1"/>
      <c r="BK484" s="1"/>
      <c r="BL484" s="1"/>
      <c r="BM484" s="1"/>
      <c r="BN484" s="1"/>
      <c r="BO484" s="1"/>
      <c r="BP484" s="1"/>
      <c r="BQ484" s="6"/>
      <c r="BR484" s="1"/>
      <c r="BS484" s="1"/>
      <c r="BT484" s="1"/>
      <c r="BU484" s="1"/>
      <c r="BV484" s="1"/>
      <c r="BW484" s="1"/>
    </row>
    <row r="485" spans="1:75" x14ac:dyDescent="0.2">
      <c r="A485" s="137">
        <f t="shared" si="194"/>
        <v>42706</v>
      </c>
      <c r="B485" s="124">
        <f t="shared" si="184"/>
        <v>1124.7167010000001</v>
      </c>
      <c r="C485" s="124">
        <f t="shared" si="195"/>
        <v>1000</v>
      </c>
      <c r="D485" s="138">
        <f t="shared" si="196"/>
        <v>4752.8599999999997</v>
      </c>
      <c r="E485" s="126">
        <f>IF(K485=1,VLOOKUP(A484,[1]Plan1!$DA$106:$DC$226,3),E484)</f>
        <v>4761.42</v>
      </c>
      <c r="F485" s="127">
        <f t="shared" si="197"/>
        <v>42691</v>
      </c>
      <c r="G485" s="128">
        <f t="shared" si="185"/>
        <v>1.8010208590197863E-3</v>
      </c>
      <c r="H485" s="127">
        <f t="shared" si="198"/>
        <v>42719</v>
      </c>
      <c r="I485" s="127">
        <f t="shared" si="186"/>
        <v>42719</v>
      </c>
      <c r="J485" s="130">
        <f t="shared" si="199"/>
        <v>21</v>
      </c>
      <c r="K485" s="130">
        <f t="shared" si="187"/>
        <v>12</v>
      </c>
      <c r="L485" s="131">
        <f t="shared" si="188"/>
        <v>1.0010287499999999</v>
      </c>
      <c r="M485" s="132">
        <f t="shared" si="182"/>
        <v>1.00260097</v>
      </c>
      <c r="N485" s="132">
        <f t="shared" si="203"/>
        <v>1.0958586770206631</v>
      </c>
      <c r="O485" s="131">
        <f t="shared" si="181"/>
        <v>1.09698604</v>
      </c>
      <c r="P485" s="124">
        <f t="shared" si="189"/>
        <v>1096.98604</v>
      </c>
      <c r="Q485" s="133">
        <f t="shared" si="190"/>
        <v>0</v>
      </c>
      <c r="R485" s="134">
        <f t="shared" si="191"/>
        <v>0</v>
      </c>
      <c r="S485" s="124">
        <f t="shared" si="192"/>
        <v>0</v>
      </c>
      <c r="T485" s="134">
        <f t="shared" si="200"/>
        <v>8.7499999999999994E-2</v>
      </c>
      <c r="U485" s="133">
        <f t="shared" si="201"/>
        <v>75</v>
      </c>
      <c r="V485" s="133">
        <v>252</v>
      </c>
      <c r="W485" s="132">
        <f t="shared" si="183"/>
        <v>1.025278956</v>
      </c>
      <c r="X485" s="124">
        <f t="shared" si="193"/>
        <v>27.730661000000001</v>
      </c>
      <c r="Y485" s="136" t="s">
        <v>64</v>
      </c>
      <c r="Z485" s="127">
        <f t="shared" si="202"/>
        <v>42781</v>
      </c>
      <c r="AA485" s="6"/>
      <c r="AB485" s="1"/>
      <c r="AC485" s="169">
        <f>[2]Plan1!$A537</f>
        <v>52590</v>
      </c>
      <c r="AD485" s="168" t="str">
        <f>[2]Plan1!$C537</f>
        <v>Natal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28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8"/>
      <c r="BH485" s="1"/>
      <c r="BI485" s="1"/>
      <c r="BJ485" s="1"/>
      <c r="BK485" s="1"/>
      <c r="BL485" s="1"/>
      <c r="BM485" s="1"/>
      <c r="BN485" s="1"/>
      <c r="BO485" s="1"/>
      <c r="BP485" s="1"/>
      <c r="BQ485" s="6"/>
      <c r="BR485" s="1"/>
      <c r="BS485" s="1"/>
      <c r="BT485" s="1"/>
      <c r="BU485" s="1"/>
      <c r="BV485" s="1"/>
      <c r="BW485" s="1"/>
    </row>
    <row r="486" spans="1:75" x14ac:dyDescent="0.2">
      <c r="A486" s="137">
        <f t="shared" si="194"/>
        <v>42707</v>
      </c>
      <c r="B486" s="124">
        <f t="shared" si="184"/>
        <v>1125.1875480000001</v>
      </c>
      <c r="C486" s="124">
        <f t="shared" si="195"/>
        <v>1000</v>
      </c>
      <c r="D486" s="138">
        <f t="shared" si="196"/>
        <v>4752.8599999999997</v>
      </c>
      <c r="E486" s="126">
        <f>IF(K486=1,VLOOKUP(A485,[1]Plan1!$DA$106:$DC$226,3),E485)</f>
        <v>4761.42</v>
      </c>
      <c r="F486" s="127">
        <f t="shared" si="197"/>
        <v>42691</v>
      </c>
      <c r="G486" s="128">
        <f t="shared" si="185"/>
        <v>1.8010208590197863E-3</v>
      </c>
      <c r="H486" s="127">
        <f t="shared" si="198"/>
        <v>42719</v>
      </c>
      <c r="I486" s="127">
        <f t="shared" si="186"/>
        <v>42719</v>
      </c>
      <c r="J486" s="130">
        <f t="shared" si="199"/>
        <v>21</v>
      </c>
      <c r="K486" s="130">
        <f t="shared" si="187"/>
        <v>13</v>
      </c>
      <c r="L486" s="131">
        <f t="shared" si="188"/>
        <v>1.0011145299999999</v>
      </c>
      <c r="M486" s="132">
        <f t="shared" si="182"/>
        <v>1.00260097</v>
      </c>
      <c r="N486" s="132">
        <f t="shared" si="203"/>
        <v>1.0958586770206631</v>
      </c>
      <c r="O486" s="131">
        <f t="shared" si="181"/>
        <v>1.09708004</v>
      </c>
      <c r="P486" s="124">
        <f t="shared" si="189"/>
        <v>1097.0800400000001</v>
      </c>
      <c r="Q486" s="133">
        <f t="shared" si="190"/>
        <v>0</v>
      </c>
      <c r="R486" s="134">
        <f t="shared" si="191"/>
        <v>0</v>
      </c>
      <c r="S486" s="124">
        <f t="shared" si="192"/>
        <v>0</v>
      </c>
      <c r="T486" s="134">
        <f t="shared" si="200"/>
        <v>8.7499999999999994E-2</v>
      </c>
      <c r="U486" s="133">
        <f t="shared" si="201"/>
        <v>76</v>
      </c>
      <c r="V486" s="133">
        <v>252</v>
      </c>
      <c r="W486" s="132">
        <f t="shared" si="183"/>
        <v>1.02562029</v>
      </c>
      <c r="X486" s="124">
        <f t="shared" si="193"/>
        <v>28.107507999999999</v>
      </c>
      <c r="Y486" s="136" t="s">
        <v>64</v>
      </c>
      <c r="Z486" s="127">
        <f t="shared" si="202"/>
        <v>42781</v>
      </c>
      <c r="AA486" s="6"/>
      <c r="AB486" s="1"/>
      <c r="AC486" s="169">
        <f>[2]Plan1!$A538</f>
        <v>52597</v>
      </c>
      <c r="AD486" s="168" t="str">
        <f>[2]Plan1!$C538</f>
        <v>Confraternização Universal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28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8"/>
      <c r="BH486" s="1"/>
      <c r="BI486" s="1"/>
      <c r="BJ486" s="1"/>
      <c r="BK486" s="1"/>
      <c r="BL486" s="1"/>
      <c r="BM486" s="1"/>
      <c r="BN486" s="1"/>
      <c r="BO486" s="1"/>
      <c r="BP486" s="1"/>
      <c r="BQ486" s="6"/>
      <c r="BR486" s="1"/>
      <c r="BS486" s="1"/>
      <c r="BT486" s="1"/>
      <c r="BU486" s="1"/>
      <c r="BV486" s="1"/>
      <c r="BW486" s="1"/>
    </row>
    <row r="487" spans="1:75" x14ac:dyDescent="0.2">
      <c r="A487" s="137">
        <f t="shared" si="194"/>
        <v>42708</v>
      </c>
      <c r="B487" s="124">
        <f t="shared" si="184"/>
        <v>1125.1875480000001</v>
      </c>
      <c r="C487" s="124">
        <f t="shared" si="195"/>
        <v>1000</v>
      </c>
      <c r="D487" s="138">
        <f t="shared" si="196"/>
        <v>4752.8599999999997</v>
      </c>
      <c r="E487" s="126">
        <f>IF(K487=1,VLOOKUP(A486,[1]Plan1!$DA$106:$DC$226,3),E486)</f>
        <v>4761.42</v>
      </c>
      <c r="F487" s="127">
        <f t="shared" si="197"/>
        <v>42691</v>
      </c>
      <c r="G487" s="128">
        <f t="shared" si="185"/>
        <v>1.8010208590197863E-3</v>
      </c>
      <c r="H487" s="127">
        <f t="shared" si="198"/>
        <v>42719</v>
      </c>
      <c r="I487" s="127">
        <f t="shared" si="186"/>
        <v>42719</v>
      </c>
      <c r="J487" s="130">
        <f t="shared" si="199"/>
        <v>21</v>
      </c>
      <c r="K487" s="130">
        <f t="shared" si="187"/>
        <v>13</v>
      </c>
      <c r="L487" s="131">
        <f t="shared" si="188"/>
        <v>1.0011145299999999</v>
      </c>
      <c r="M487" s="132">
        <f t="shared" si="182"/>
        <v>1.00260097</v>
      </c>
      <c r="N487" s="132">
        <f t="shared" si="203"/>
        <v>1.0958586770206631</v>
      </c>
      <c r="O487" s="131">
        <f t="shared" si="181"/>
        <v>1.09708004</v>
      </c>
      <c r="P487" s="124">
        <f t="shared" si="189"/>
        <v>1097.0800400000001</v>
      </c>
      <c r="Q487" s="133">
        <f t="shared" si="190"/>
        <v>0</v>
      </c>
      <c r="R487" s="134">
        <f t="shared" si="191"/>
        <v>0</v>
      </c>
      <c r="S487" s="124">
        <f t="shared" si="192"/>
        <v>0</v>
      </c>
      <c r="T487" s="134">
        <f t="shared" si="200"/>
        <v>8.7499999999999994E-2</v>
      </c>
      <c r="U487" s="133">
        <f t="shared" si="201"/>
        <v>76</v>
      </c>
      <c r="V487" s="133">
        <v>252</v>
      </c>
      <c r="W487" s="132">
        <f t="shared" si="183"/>
        <v>1.02562029</v>
      </c>
      <c r="X487" s="124">
        <f t="shared" si="193"/>
        <v>28.107507999999999</v>
      </c>
      <c r="Y487" s="136" t="s">
        <v>64</v>
      </c>
      <c r="Z487" s="127">
        <f t="shared" si="202"/>
        <v>42781</v>
      </c>
      <c r="AA487" s="6"/>
      <c r="AB487" s="1"/>
      <c r="AC487" s="169">
        <f>[2]Plan1!$A539</f>
        <v>52656</v>
      </c>
      <c r="AD487" s="168" t="str">
        <f>[2]Plan1!$C539</f>
        <v>Carnaval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28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8"/>
      <c r="BH487" s="1"/>
      <c r="BI487" s="1"/>
      <c r="BJ487" s="1"/>
      <c r="BK487" s="1"/>
      <c r="BL487" s="1"/>
      <c r="BM487" s="1"/>
      <c r="BN487" s="1"/>
      <c r="BO487" s="1"/>
      <c r="BP487" s="1"/>
      <c r="BQ487" s="6"/>
      <c r="BR487" s="1"/>
      <c r="BS487" s="1"/>
      <c r="BT487" s="1"/>
      <c r="BU487" s="1"/>
      <c r="BV487" s="1"/>
      <c r="BW487" s="1"/>
    </row>
    <row r="488" spans="1:75" x14ac:dyDescent="0.2">
      <c r="A488" s="137">
        <f t="shared" si="194"/>
        <v>42709</v>
      </c>
      <c r="B488" s="124">
        <f t="shared" si="184"/>
        <v>1125.1875480000001</v>
      </c>
      <c r="C488" s="124">
        <f t="shared" si="195"/>
        <v>1000</v>
      </c>
      <c r="D488" s="138">
        <f t="shared" si="196"/>
        <v>4752.8599999999997</v>
      </c>
      <c r="E488" s="126">
        <f>IF(K488=1,VLOOKUP(A487,[1]Plan1!$DA$106:$DC$226,3),E487)</f>
        <v>4761.42</v>
      </c>
      <c r="F488" s="127">
        <f t="shared" si="197"/>
        <v>42691</v>
      </c>
      <c r="G488" s="128">
        <f t="shared" si="185"/>
        <v>1.8010208590197863E-3</v>
      </c>
      <c r="H488" s="127">
        <f t="shared" si="198"/>
        <v>42719</v>
      </c>
      <c r="I488" s="127">
        <f t="shared" si="186"/>
        <v>42719</v>
      </c>
      <c r="J488" s="130">
        <f t="shared" si="199"/>
        <v>21</v>
      </c>
      <c r="K488" s="130">
        <f t="shared" si="187"/>
        <v>13</v>
      </c>
      <c r="L488" s="131">
        <f t="shared" si="188"/>
        <v>1.0011145299999999</v>
      </c>
      <c r="M488" s="132">
        <f t="shared" si="182"/>
        <v>1.00260097</v>
      </c>
      <c r="N488" s="132">
        <f t="shared" si="203"/>
        <v>1.0958586770206631</v>
      </c>
      <c r="O488" s="131">
        <f t="shared" si="181"/>
        <v>1.09708004</v>
      </c>
      <c r="P488" s="124">
        <f t="shared" si="189"/>
        <v>1097.0800400000001</v>
      </c>
      <c r="Q488" s="133">
        <f t="shared" si="190"/>
        <v>0</v>
      </c>
      <c r="R488" s="134">
        <f t="shared" si="191"/>
        <v>0</v>
      </c>
      <c r="S488" s="124">
        <f t="shared" si="192"/>
        <v>0</v>
      </c>
      <c r="T488" s="134">
        <f t="shared" si="200"/>
        <v>8.7499999999999994E-2</v>
      </c>
      <c r="U488" s="133">
        <f t="shared" si="201"/>
        <v>76</v>
      </c>
      <c r="V488" s="133">
        <v>252</v>
      </c>
      <c r="W488" s="132">
        <f t="shared" si="183"/>
        <v>1.02562029</v>
      </c>
      <c r="X488" s="124">
        <f t="shared" si="193"/>
        <v>28.107507999999999</v>
      </c>
      <c r="Y488" s="136" t="s">
        <v>64</v>
      </c>
      <c r="Z488" s="127">
        <f t="shared" si="202"/>
        <v>42781</v>
      </c>
      <c r="AA488" s="6"/>
      <c r="AB488" s="1"/>
      <c r="AC488" s="169">
        <f>[2]Plan1!$A540</f>
        <v>52657</v>
      </c>
      <c r="AD488" s="168" t="str">
        <f>[2]Plan1!$C540</f>
        <v>Carnaval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28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8"/>
      <c r="BH488" s="1"/>
      <c r="BI488" s="1"/>
      <c r="BJ488" s="1"/>
      <c r="BK488" s="1"/>
      <c r="BL488" s="1"/>
      <c r="BM488" s="1"/>
      <c r="BN488" s="1"/>
      <c r="BO488" s="1"/>
      <c r="BP488" s="1"/>
      <c r="BQ488" s="6"/>
      <c r="BR488" s="1"/>
      <c r="BS488" s="1"/>
      <c r="BT488" s="1"/>
      <c r="BU488" s="1"/>
      <c r="BV488" s="1"/>
      <c r="BW488" s="1"/>
    </row>
    <row r="489" spans="1:75" x14ac:dyDescent="0.2">
      <c r="A489" s="137">
        <f t="shared" si="194"/>
        <v>42710</v>
      </c>
      <c r="B489" s="124">
        <f t="shared" si="184"/>
        <v>1125.6585950000001</v>
      </c>
      <c r="C489" s="124">
        <f t="shared" si="195"/>
        <v>1000</v>
      </c>
      <c r="D489" s="138">
        <f t="shared" si="196"/>
        <v>4752.8599999999997</v>
      </c>
      <c r="E489" s="126">
        <f>IF(K489=1,VLOOKUP(A488,[1]Plan1!$DA$106:$DC$226,3),E488)</f>
        <v>4761.42</v>
      </c>
      <c r="F489" s="127">
        <f t="shared" si="197"/>
        <v>42691</v>
      </c>
      <c r="G489" s="128">
        <f t="shared" si="185"/>
        <v>1.8010208590197863E-3</v>
      </c>
      <c r="H489" s="127">
        <f t="shared" si="198"/>
        <v>42719</v>
      </c>
      <c r="I489" s="127">
        <f t="shared" si="186"/>
        <v>42719</v>
      </c>
      <c r="J489" s="130">
        <f t="shared" si="199"/>
        <v>21</v>
      </c>
      <c r="K489" s="130">
        <f t="shared" si="187"/>
        <v>14</v>
      </c>
      <c r="L489" s="131">
        <f t="shared" si="188"/>
        <v>1.0012003199999999</v>
      </c>
      <c r="M489" s="132">
        <f t="shared" si="182"/>
        <v>1.00260097</v>
      </c>
      <c r="N489" s="132">
        <f t="shared" si="203"/>
        <v>1.0958586770206631</v>
      </c>
      <c r="O489" s="131">
        <f t="shared" ref="O489:O552" si="204">TRUNC(TRUNC((L489*N489),15),8)</f>
        <v>1.09717405</v>
      </c>
      <c r="P489" s="124">
        <f t="shared" si="189"/>
        <v>1097.1740500000001</v>
      </c>
      <c r="Q489" s="133">
        <f t="shared" si="190"/>
        <v>0</v>
      </c>
      <c r="R489" s="134">
        <f t="shared" si="191"/>
        <v>0</v>
      </c>
      <c r="S489" s="124">
        <f t="shared" si="192"/>
        <v>0</v>
      </c>
      <c r="T489" s="134">
        <f t="shared" si="200"/>
        <v>8.7499999999999994E-2</v>
      </c>
      <c r="U489" s="133">
        <f t="shared" si="201"/>
        <v>77</v>
      </c>
      <c r="V489" s="133">
        <v>252</v>
      </c>
      <c r="W489" s="132">
        <f t="shared" si="183"/>
        <v>1.0259617379999999</v>
      </c>
      <c r="X489" s="124">
        <f t="shared" si="193"/>
        <v>28.484545000000001</v>
      </c>
      <c r="Y489" s="136" t="s">
        <v>64</v>
      </c>
      <c r="Z489" s="127">
        <f t="shared" si="202"/>
        <v>42781</v>
      </c>
      <c r="AA489" s="6"/>
      <c r="AB489" s="1"/>
      <c r="AC489" s="169">
        <f>[2]Plan1!$A541</f>
        <v>52702</v>
      </c>
      <c r="AD489" s="168" t="str">
        <f>[2]Plan1!$C541</f>
        <v>Paixão de Cristo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28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8"/>
      <c r="BH489" s="1"/>
      <c r="BI489" s="1"/>
      <c r="BJ489" s="1"/>
      <c r="BK489" s="1"/>
      <c r="BL489" s="1"/>
      <c r="BM489" s="1"/>
      <c r="BN489" s="1"/>
      <c r="BO489" s="1"/>
      <c r="BP489" s="1"/>
      <c r="BQ489" s="6"/>
      <c r="BR489" s="1"/>
      <c r="BS489" s="1"/>
      <c r="BT489" s="1"/>
      <c r="BU489" s="1"/>
      <c r="BV489" s="1"/>
      <c r="BW489" s="1"/>
    </row>
    <row r="490" spans="1:75" x14ac:dyDescent="0.2">
      <c r="A490" s="137">
        <f t="shared" si="194"/>
        <v>42711</v>
      </c>
      <c r="B490" s="124">
        <f t="shared" si="184"/>
        <v>1126.1298400000001</v>
      </c>
      <c r="C490" s="124">
        <f t="shared" si="195"/>
        <v>1000</v>
      </c>
      <c r="D490" s="138">
        <f t="shared" si="196"/>
        <v>4752.8599999999997</v>
      </c>
      <c r="E490" s="126">
        <f>IF(K490=1,VLOOKUP(A489,[1]Plan1!$DA$106:$DC$226,3),E489)</f>
        <v>4761.42</v>
      </c>
      <c r="F490" s="127">
        <f t="shared" si="197"/>
        <v>42691</v>
      </c>
      <c r="G490" s="128">
        <f t="shared" si="185"/>
        <v>1.8010208590197863E-3</v>
      </c>
      <c r="H490" s="127">
        <f t="shared" si="198"/>
        <v>42719</v>
      </c>
      <c r="I490" s="127">
        <f t="shared" si="186"/>
        <v>42719</v>
      </c>
      <c r="J490" s="130">
        <f t="shared" si="199"/>
        <v>21</v>
      </c>
      <c r="K490" s="130">
        <f t="shared" si="187"/>
        <v>15</v>
      </c>
      <c r="L490" s="131">
        <f t="shared" si="188"/>
        <v>1.0012861099999999</v>
      </c>
      <c r="M490" s="132">
        <f t="shared" ref="M490:M553" si="205">IF(I490&gt;I489,L489,M489)</f>
        <v>1.00260097</v>
      </c>
      <c r="N490" s="132">
        <f t="shared" si="203"/>
        <v>1.0958586770206631</v>
      </c>
      <c r="O490" s="131">
        <f t="shared" si="204"/>
        <v>1.0972680699999999</v>
      </c>
      <c r="P490" s="124">
        <f t="shared" si="189"/>
        <v>1097.2680700000001</v>
      </c>
      <c r="Q490" s="133">
        <f t="shared" si="190"/>
        <v>0</v>
      </c>
      <c r="R490" s="134">
        <f t="shared" si="191"/>
        <v>0</v>
      </c>
      <c r="S490" s="124">
        <f t="shared" si="192"/>
        <v>0</v>
      </c>
      <c r="T490" s="134">
        <f t="shared" si="200"/>
        <v>8.7499999999999994E-2</v>
      </c>
      <c r="U490" s="133">
        <f t="shared" si="201"/>
        <v>78</v>
      </c>
      <c r="V490" s="133">
        <v>252</v>
      </c>
      <c r="W490" s="132">
        <f t="shared" si="183"/>
        <v>1.0263032990000001</v>
      </c>
      <c r="X490" s="124">
        <f t="shared" si="193"/>
        <v>28.86177</v>
      </c>
      <c r="Y490" s="136" t="s">
        <v>64</v>
      </c>
      <c r="Z490" s="127">
        <f t="shared" si="202"/>
        <v>42781</v>
      </c>
      <c r="AA490" s="6"/>
      <c r="AB490" s="1"/>
      <c r="AC490" s="169">
        <f>[2]Plan1!$A542</f>
        <v>52708</v>
      </c>
      <c r="AD490" s="168" t="str">
        <f>[2]Plan1!$C542</f>
        <v>Tiradentes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28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8"/>
      <c r="BH490" s="1"/>
      <c r="BI490" s="1"/>
      <c r="BJ490" s="1"/>
      <c r="BK490" s="1"/>
      <c r="BL490" s="1"/>
      <c r="BM490" s="1"/>
      <c r="BN490" s="1"/>
      <c r="BO490" s="1"/>
      <c r="BP490" s="1"/>
      <c r="BQ490" s="6"/>
      <c r="BR490" s="1"/>
      <c r="BS490" s="1"/>
      <c r="BT490" s="1"/>
      <c r="BU490" s="1"/>
      <c r="BV490" s="1"/>
      <c r="BW490" s="1"/>
    </row>
    <row r="491" spans="1:75" x14ac:dyDescent="0.2">
      <c r="A491" s="137">
        <f t="shared" si="194"/>
        <v>42712</v>
      </c>
      <c r="B491" s="124">
        <f t="shared" si="184"/>
        <v>1126.601275</v>
      </c>
      <c r="C491" s="124">
        <f t="shared" si="195"/>
        <v>1000</v>
      </c>
      <c r="D491" s="138">
        <f t="shared" si="196"/>
        <v>4752.8599999999997</v>
      </c>
      <c r="E491" s="126">
        <f>IF(K491=1,VLOOKUP(A490,[1]Plan1!$DA$106:$DC$226,3),E490)</f>
        <v>4761.42</v>
      </c>
      <c r="F491" s="127">
        <f t="shared" si="197"/>
        <v>42691</v>
      </c>
      <c r="G491" s="128">
        <f t="shared" si="185"/>
        <v>1.8010208590197863E-3</v>
      </c>
      <c r="H491" s="127">
        <f t="shared" si="198"/>
        <v>42719</v>
      </c>
      <c r="I491" s="127">
        <f t="shared" si="186"/>
        <v>42719</v>
      </c>
      <c r="J491" s="130">
        <f t="shared" si="199"/>
        <v>21</v>
      </c>
      <c r="K491" s="130">
        <f t="shared" si="187"/>
        <v>16</v>
      </c>
      <c r="L491" s="131">
        <f t="shared" si="188"/>
        <v>1.00137191</v>
      </c>
      <c r="M491" s="132">
        <f t="shared" si="205"/>
        <v>1.00260097</v>
      </c>
      <c r="N491" s="132">
        <f t="shared" si="203"/>
        <v>1.0958586770206631</v>
      </c>
      <c r="O491" s="131">
        <f t="shared" si="204"/>
        <v>1.0973620900000001</v>
      </c>
      <c r="P491" s="124">
        <f t="shared" si="189"/>
        <v>1097.3620900000001</v>
      </c>
      <c r="Q491" s="133">
        <f t="shared" si="190"/>
        <v>0</v>
      </c>
      <c r="R491" s="134">
        <f t="shared" si="191"/>
        <v>0</v>
      </c>
      <c r="S491" s="124">
        <f t="shared" si="192"/>
        <v>0</v>
      </c>
      <c r="T491" s="134">
        <f t="shared" si="200"/>
        <v>8.7499999999999994E-2</v>
      </c>
      <c r="U491" s="133">
        <f t="shared" si="201"/>
        <v>79</v>
      </c>
      <c r="V491" s="133">
        <v>252</v>
      </c>
      <c r="W491" s="132">
        <f t="shared" si="183"/>
        <v>1.026644975</v>
      </c>
      <c r="X491" s="124">
        <f t="shared" si="193"/>
        <v>29.239184999999999</v>
      </c>
      <c r="Y491" s="136" t="s">
        <v>64</v>
      </c>
      <c r="Z491" s="127">
        <f t="shared" si="202"/>
        <v>42781</v>
      </c>
      <c r="AA491" s="6"/>
      <c r="AB491" s="1"/>
      <c r="AC491" s="169">
        <f>[2]Plan1!$A543</f>
        <v>52718</v>
      </c>
      <c r="AD491" s="168" t="str">
        <f>[2]Plan1!$C543</f>
        <v>Dia do Trabalho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28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8"/>
      <c r="BH491" s="1"/>
      <c r="BI491" s="1"/>
      <c r="BJ491" s="1"/>
      <c r="BK491" s="1"/>
      <c r="BL491" s="1"/>
      <c r="BM491" s="1"/>
      <c r="BN491" s="1"/>
      <c r="BO491" s="1"/>
      <c r="BP491" s="1"/>
      <c r="BQ491" s="6"/>
      <c r="BR491" s="1"/>
      <c r="BS491" s="1"/>
      <c r="BT491" s="1"/>
      <c r="BU491" s="1"/>
      <c r="BV491" s="1"/>
      <c r="BW491" s="1"/>
    </row>
    <row r="492" spans="1:75" x14ac:dyDescent="0.2">
      <c r="A492" s="137">
        <f t="shared" si="194"/>
        <v>42713</v>
      </c>
      <c r="B492" s="124">
        <f t="shared" si="184"/>
        <v>1127.072909</v>
      </c>
      <c r="C492" s="124">
        <f t="shared" si="195"/>
        <v>1000</v>
      </c>
      <c r="D492" s="138">
        <f t="shared" si="196"/>
        <v>4752.8599999999997</v>
      </c>
      <c r="E492" s="126">
        <f>IF(K492=1,VLOOKUP(A491,[1]Plan1!$DA$106:$DC$226,3),E491)</f>
        <v>4761.42</v>
      </c>
      <c r="F492" s="127">
        <f t="shared" si="197"/>
        <v>42691</v>
      </c>
      <c r="G492" s="128">
        <f t="shared" si="185"/>
        <v>1.8010208590197863E-3</v>
      </c>
      <c r="H492" s="127">
        <f t="shared" si="198"/>
        <v>42719</v>
      </c>
      <c r="I492" s="127">
        <f t="shared" si="186"/>
        <v>42719</v>
      </c>
      <c r="J492" s="130">
        <f t="shared" si="199"/>
        <v>21</v>
      </c>
      <c r="K492" s="130">
        <f t="shared" si="187"/>
        <v>17</v>
      </c>
      <c r="L492" s="131">
        <f t="shared" si="188"/>
        <v>1.0014577099999999</v>
      </c>
      <c r="M492" s="132">
        <f t="shared" si="205"/>
        <v>1.00260097</v>
      </c>
      <c r="N492" s="132">
        <f t="shared" si="203"/>
        <v>1.0958586770206631</v>
      </c>
      <c r="O492" s="131">
        <f t="shared" si="204"/>
        <v>1.0974561199999999</v>
      </c>
      <c r="P492" s="124">
        <f t="shared" si="189"/>
        <v>1097.4561200000001</v>
      </c>
      <c r="Q492" s="133">
        <f t="shared" si="190"/>
        <v>0</v>
      </c>
      <c r="R492" s="134">
        <f t="shared" si="191"/>
        <v>0</v>
      </c>
      <c r="S492" s="124">
        <f t="shared" si="192"/>
        <v>0</v>
      </c>
      <c r="T492" s="134">
        <f t="shared" si="200"/>
        <v>8.7499999999999994E-2</v>
      </c>
      <c r="U492" s="133">
        <f t="shared" si="201"/>
        <v>80</v>
      </c>
      <c r="V492" s="133">
        <v>252</v>
      </c>
      <c r="W492" s="132">
        <f t="shared" si="183"/>
        <v>1.0269867640000001</v>
      </c>
      <c r="X492" s="124">
        <f t="shared" si="193"/>
        <v>29.616789000000001</v>
      </c>
      <c r="Y492" s="136" t="s">
        <v>64</v>
      </c>
      <c r="Z492" s="127">
        <f t="shared" si="202"/>
        <v>42781</v>
      </c>
      <c r="AA492" s="6"/>
      <c r="AB492" s="1"/>
      <c r="AC492" s="169">
        <f>[2]Plan1!$A544</f>
        <v>52764</v>
      </c>
      <c r="AD492" s="168" t="str">
        <f>[2]Plan1!$C544</f>
        <v>Corpus Christi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28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8"/>
      <c r="BH492" s="1"/>
      <c r="BI492" s="1"/>
      <c r="BJ492" s="1"/>
      <c r="BK492" s="1"/>
      <c r="BL492" s="1"/>
      <c r="BM492" s="1"/>
      <c r="BN492" s="1"/>
      <c r="BO492" s="1"/>
      <c r="BP492" s="1"/>
      <c r="BQ492" s="6"/>
      <c r="BR492" s="1"/>
      <c r="BS492" s="1"/>
      <c r="BT492" s="1"/>
      <c r="BU492" s="1"/>
      <c r="BV492" s="1"/>
      <c r="BW492" s="1"/>
    </row>
    <row r="493" spans="1:75" x14ac:dyDescent="0.2">
      <c r="A493" s="137">
        <f t="shared" si="194"/>
        <v>42714</v>
      </c>
      <c r="B493" s="124">
        <f t="shared" si="184"/>
        <v>1127.544742</v>
      </c>
      <c r="C493" s="124">
        <f t="shared" si="195"/>
        <v>1000</v>
      </c>
      <c r="D493" s="138">
        <f t="shared" si="196"/>
        <v>4752.8599999999997</v>
      </c>
      <c r="E493" s="126">
        <f>IF(K493=1,VLOOKUP(A492,[1]Plan1!$DA$106:$DC$226,3),E492)</f>
        <v>4761.42</v>
      </c>
      <c r="F493" s="127">
        <f t="shared" si="197"/>
        <v>42691</v>
      </c>
      <c r="G493" s="128">
        <f t="shared" si="185"/>
        <v>1.8010208590197863E-3</v>
      </c>
      <c r="H493" s="127">
        <f t="shared" si="198"/>
        <v>42719</v>
      </c>
      <c r="I493" s="127">
        <f t="shared" si="186"/>
        <v>42719</v>
      </c>
      <c r="J493" s="130">
        <f t="shared" si="199"/>
        <v>21</v>
      </c>
      <c r="K493" s="130">
        <f t="shared" si="187"/>
        <v>18</v>
      </c>
      <c r="L493" s="131">
        <f t="shared" si="188"/>
        <v>1.00154353</v>
      </c>
      <c r="M493" s="132">
        <f t="shared" si="205"/>
        <v>1.00260097</v>
      </c>
      <c r="N493" s="132">
        <f t="shared" si="203"/>
        <v>1.0958586770206631</v>
      </c>
      <c r="O493" s="131">
        <f t="shared" si="204"/>
        <v>1.0975501599999999</v>
      </c>
      <c r="P493" s="124">
        <f t="shared" si="189"/>
        <v>1097.55016</v>
      </c>
      <c r="Q493" s="133">
        <f t="shared" si="190"/>
        <v>0</v>
      </c>
      <c r="R493" s="134">
        <f t="shared" si="191"/>
        <v>0</v>
      </c>
      <c r="S493" s="124">
        <f t="shared" si="192"/>
        <v>0</v>
      </c>
      <c r="T493" s="134">
        <f t="shared" si="200"/>
        <v>8.7499999999999994E-2</v>
      </c>
      <c r="U493" s="133">
        <f t="shared" si="201"/>
        <v>81</v>
      </c>
      <c r="V493" s="133">
        <v>252</v>
      </c>
      <c r="W493" s="132">
        <f t="shared" si="183"/>
        <v>1.0273286669999999</v>
      </c>
      <c r="X493" s="124">
        <f t="shared" si="193"/>
        <v>29.994582000000001</v>
      </c>
      <c r="Y493" s="136" t="s">
        <v>64</v>
      </c>
      <c r="Z493" s="127">
        <f t="shared" si="202"/>
        <v>42781</v>
      </c>
      <c r="AA493" s="6"/>
      <c r="AB493" s="1"/>
      <c r="AC493" s="169">
        <f>[2]Plan1!$A545</f>
        <v>52847</v>
      </c>
      <c r="AD493" s="168" t="str">
        <f>[2]Plan1!$C545</f>
        <v>Independência do Brasil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28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8"/>
      <c r="BH493" s="1"/>
      <c r="BI493" s="1"/>
      <c r="BJ493" s="1"/>
      <c r="BK493" s="1"/>
      <c r="BL493" s="1"/>
      <c r="BM493" s="1"/>
      <c r="BN493" s="1"/>
      <c r="BO493" s="1"/>
      <c r="BP493" s="1"/>
      <c r="BQ493" s="6"/>
      <c r="BR493" s="1"/>
      <c r="BS493" s="1"/>
      <c r="BT493" s="1"/>
      <c r="BU493" s="1"/>
      <c r="BV493" s="1"/>
      <c r="BW493" s="1"/>
    </row>
    <row r="494" spans="1:75" x14ac:dyDescent="0.2">
      <c r="A494" s="137">
        <f t="shared" si="194"/>
        <v>42715</v>
      </c>
      <c r="B494" s="124">
        <f t="shared" si="184"/>
        <v>1127.544742</v>
      </c>
      <c r="C494" s="124">
        <f t="shared" si="195"/>
        <v>1000</v>
      </c>
      <c r="D494" s="138">
        <f t="shared" si="196"/>
        <v>4752.8599999999997</v>
      </c>
      <c r="E494" s="126">
        <f>IF(K494=1,VLOOKUP(A493,[1]Plan1!$DA$106:$DC$226,3),E493)</f>
        <v>4761.42</v>
      </c>
      <c r="F494" s="127">
        <f t="shared" si="197"/>
        <v>42691</v>
      </c>
      <c r="G494" s="128">
        <f t="shared" si="185"/>
        <v>1.8010208590197863E-3</v>
      </c>
      <c r="H494" s="127">
        <f t="shared" si="198"/>
        <v>42719</v>
      </c>
      <c r="I494" s="127">
        <f t="shared" si="186"/>
        <v>42719</v>
      </c>
      <c r="J494" s="130">
        <f t="shared" si="199"/>
        <v>21</v>
      </c>
      <c r="K494" s="130">
        <f t="shared" si="187"/>
        <v>18</v>
      </c>
      <c r="L494" s="131">
        <f t="shared" si="188"/>
        <v>1.00154353</v>
      </c>
      <c r="M494" s="132">
        <f t="shared" si="205"/>
        <v>1.00260097</v>
      </c>
      <c r="N494" s="132">
        <f t="shared" si="203"/>
        <v>1.0958586770206631</v>
      </c>
      <c r="O494" s="131">
        <f t="shared" si="204"/>
        <v>1.0975501599999999</v>
      </c>
      <c r="P494" s="124">
        <f t="shared" si="189"/>
        <v>1097.55016</v>
      </c>
      <c r="Q494" s="133">
        <f t="shared" si="190"/>
        <v>0</v>
      </c>
      <c r="R494" s="134">
        <f t="shared" si="191"/>
        <v>0</v>
      </c>
      <c r="S494" s="124">
        <f t="shared" si="192"/>
        <v>0</v>
      </c>
      <c r="T494" s="134">
        <f t="shared" si="200"/>
        <v>8.7499999999999994E-2</v>
      </c>
      <c r="U494" s="133">
        <f t="shared" si="201"/>
        <v>81</v>
      </c>
      <c r="V494" s="133">
        <v>252</v>
      </c>
      <c r="W494" s="132">
        <f t="shared" si="183"/>
        <v>1.0273286669999999</v>
      </c>
      <c r="X494" s="124">
        <f t="shared" si="193"/>
        <v>29.994582000000001</v>
      </c>
      <c r="Y494" s="136" t="s">
        <v>64</v>
      </c>
      <c r="Z494" s="127">
        <f t="shared" si="202"/>
        <v>42781</v>
      </c>
      <c r="AA494" s="6"/>
      <c r="AB494" s="1"/>
      <c r="AC494" s="169">
        <f>[2]Plan1!$A546</f>
        <v>52882</v>
      </c>
      <c r="AD494" s="168" t="str">
        <f>[2]Plan1!$C546</f>
        <v>Nossa Sr.a Aparecida - Padroeira do Brasil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28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8"/>
      <c r="BH494" s="1"/>
      <c r="BI494" s="1"/>
      <c r="BJ494" s="1"/>
      <c r="BK494" s="1"/>
      <c r="BL494" s="1"/>
      <c r="BM494" s="1"/>
      <c r="BN494" s="1"/>
      <c r="BO494" s="1"/>
      <c r="BP494" s="1"/>
      <c r="BQ494" s="6"/>
      <c r="BR494" s="1"/>
      <c r="BS494" s="1"/>
      <c r="BT494" s="1"/>
      <c r="BU494" s="1"/>
      <c r="BV494" s="1"/>
      <c r="BW494" s="1"/>
    </row>
    <row r="495" spans="1:75" x14ac:dyDescent="0.2">
      <c r="A495" s="137">
        <f t="shared" si="194"/>
        <v>42716</v>
      </c>
      <c r="B495" s="124">
        <f t="shared" si="184"/>
        <v>1127.544742</v>
      </c>
      <c r="C495" s="124">
        <f t="shared" si="195"/>
        <v>1000</v>
      </c>
      <c r="D495" s="138">
        <f t="shared" si="196"/>
        <v>4752.8599999999997</v>
      </c>
      <c r="E495" s="126">
        <f>IF(K495=1,VLOOKUP(A494,[1]Plan1!$DA$106:$DC$226,3),E494)</f>
        <v>4761.42</v>
      </c>
      <c r="F495" s="127">
        <f t="shared" si="197"/>
        <v>42691</v>
      </c>
      <c r="G495" s="128">
        <f t="shared" si="185"/>
        <v>1.8010208590197863E-3</v>
      </c>
      <c r="H495" s="127">
        <f t="shared" si="198"/>
        <v>42719</v>
      </c>
      <c r="I495" s="127">
        <f t="shared" si="186"/>
        <v>42719</v>
      </c>
      <c r="J495" s="130">
        <f t="shared" si="199"/>
        <v>21</v>
      </c>
      <c r="K495" s="130">
        <f t="shared" si="187"/>
        <v>18</v>
      </c>
      <c r="L495" s="131">
        <f t="shared" si="188"/>
        <v>1.00154353</v>
      </c>
      <c r="M495" s="132">
        <f t="shared" si="205"/>
        <v>1.00260097</v>
      </c>
      <c r="N495" s="132">
        <f t="shared" si="203"/>
        <v>1.0958586770206631</v>
      </c>
      <c r="O495" s="131">
        <f t="shared" si="204"/>
        <v>1.0975501599999999</v>
      </c>
      <c r="P495" s="124">
        <f t="shared" si="189"/>
        <v>1097.55016</v>
      </c>
      <c r="Q495" s="133">
        <f t="shared" si="190"/>
        <v>0</v>
      </c>
      <c r="R495" s="134">
        <f t="shared" si="191"/>
        <v>0</v>
      </c>
      <c r="S495" s="124">
        <f t="shared" si="192"/>
        <v>0</v>
      </c>
      <c r="T495" s="134">
        <f t="shared" si="200"/>
        <v>8.7499999999999994E-2</v>
      </c>
      <c r="U495" s="133">
        <f t="shared" si="201"/>
        <v>81</v>
      </c>
      <c r="V495" s="133">
        <v>252</v>
      </c>
      <c r="W495" s="132">
        <f t="shared" si="183"/>
        <v>1.0273286669999999</v>
      </c>
      <c r="X495" s="124">
        <f t="shared" si="193"/>
        <v>29.994582000000001</v>
      </c>
      <c r="Y495" s="136" t="s">
        <v>64</v>
      </c>
      <c r="Z495" s="127">
        <f t="shared" si="202"/>
        <v>42781</v>
      </c>
      <c r="AA495" s="6"/>
      <c r="AB495" s="1"/>
      <c r="AC495" s="169">
        <f>[2]Plan1!$A547</f>
        <v>52903</v>
      </c>
      <c r="AD495" s="168" t="str">
        <f>[2]Plan1!$C547</f>
        <v>Finados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28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8"/>
      <c r="BH495" s="1"/>
      <c r="BI495" s="1"/>
      <c r="BJ495" s="1"/>
      <c r="BK495" s="1"/>
      <c r="BL495" s="1"/>
      <c r="BM495" s="1"/>
      <c r="BN495" s="1"/>
      <c r="BO495" s="1"/>
      <c r="BP495" s="1"/>
      <c r="BQ495" s="6"/>
      <c r="BR495" s="1"/>
      <c r="BS495" s="1"/>
      <c r="BT495" s="1"/>
      <c r="BU495" s="1"/>
      <c r="BV495" s="1"/>
      <c r="BW495" s="1"/>
    </row>
    <row r="496" spans="1:75" x14ac:dyDescent="0.2">
      <c r="A496" s="137">
        <f t="shared" si="194"/>
        <v>42717</v>
      </c>
      <c r="B496" s="124">
        <f t="shared" si="184"/>
        <v>1128.0167739999999</v>
      </c>
      <c r="C496" s="124">
        <f t="shared" si="195"/>
        <v>1000</v>
      </c>
      <c r="D496" s="138">
        <f t="shared" si="196"/>
        <v>4752.8599999999997</v>
      </c>
      <c r="E496" s="126">
        <f>IF(K496=1,VLOOKUP(A495,[1]Plan1!$DA$106:$DC$226,3),E495)</f>
        <v>4761.42</v>
      </c>
      <c r="F496" s="127">
        <f t="shared" si="197"/>
        <v>42691</v>
      </c>
      <c r="G496" s="128">
        <f t="shared" si="185"/>
        <v>1.8010208590197863E-3</v>
      </c>
      <c r="H496" s="127">
        <f t="shared" si="198"/>
        <v>42719</v>
      </c>
      <c r="I496" s="127">
        <f t="shared" si="186"/>
        <v>42719</v>
      </c>
      <c r="J496" s="130">
        <f t="shared" si="199"/>
        <v>21</v>
      </c>
      <c r="K496" s="130">
        <f t="shared" si="187"/>
        <v>19</v>
      </c>
      <c r="L496" s="131">
        <f t="shared" si="188"/>
        <v>1.00162935</v>
      </c>
      <c r="M496" s="132">
        <f t="shared" si="205"/>
        <v>1.00260097</v>
      </c>
      <c r="N496" s="132">
        <f t="shared" si="203"/>
        <v>1.0958586770206631</v>
      </c>
      <c r="O496" s="131">
        <f t="shared" si="204"/>
        <v>1.0976442099999999</v>
      </c>
      <c r="P496" s="124">
        <f t="shared" si="189"/>
        <v>1097.6442099999999</v>
      </c>
      <c r="Q496" s="133">
        <f t="shared" si="190"/>
        <v>0</v>
      </c>
      <c r="R496" s="134">
        <f t="shared" si="191"/>
        <v>0</v>
      </c>
      <c r="S496" s="124">
        <f t="shared" si="192"/>
        <v>0</v>
      </c>
      <c r="T496" s="134">
        <f t="shared" si="200"/>
        <v>8.7499999999999994E-2</v>
      </c>
      <c r="U496" s="133">
        <f t="shared" si="201"/>
        <v>82</v>
      </c>
      <c r="V496" s="133">
        <v>252</v>
      </c>
      <c r="W496" s="132">
        <f t="shared" si="183"/>
        <v>1.027670683</v>
      </c>
      <c r="X496" s="124">
        <f t="shared" si="193"/>
        <v>30.372564000000001</v>
      </c>
      <c r="Y496" s="136" t="s">
        <v>64</v>
      </c>
      <c r="Z496" s="127">
        <f t="shared" si="202"/>
        <v>42781</v>
      </c>
      <c r="AA496" s="6"/>
      <c r="AB496" s="1"/>
      <c r="AC496" s="169">
        <f>[2]Plan1!$A548</f>
        <v>52916</v>
      </c>
      <c r="AD496" s="168" t="str">
        <f>[2]Plan1!$C548</f>
        <v>Proclamação da República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28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8"/>
      <c r="BH496" s="1"/>
      <c r="BI496" s="1"/>
      <c r="BJ496" s="1"/>
      <c r="BK496" s="1"/>
      <c r="BL496" s="1"/>
      <c r="BM496" s="1"/>
      <c r="BN496" s="1"/>
      <c r="BO496" s="1"/>
      <c r="BP496" s="1"/>
      <c r="BQ496" s="6"/>
      <c r="BR496" s="1"/>
      <c r="BS496" s="1"/>
      <c r="BT496" s="1"/>
      <c r="BU496" s="1"/>
      <c r="BV496" s="1"/>
      <c r="BW496" s="1"/>
    </row>
    <row r="497" spans="1:75" x14ac:dyDescent="0.2">
      <c r="A497" s="137">
        <f t="shared" si="194"/>
        <v>42718</v>
      </c>
      <c r="B497" s="124">
        <f t="shared" si="184"/>
        <v>1128.4890070000001</v>
      </c>
      <c r="C497" s="124">
        <f t="shared" si="195"/>
        <v>1000</v>
      </c>
      <c r="D497" s="138">
        <f t="shared" si="196"/>
        <v>4752.8599999999997</v>
      </c>
      <c r="E497" s="126">
        <f>IF(K497=1,VLOOKUP(A496,[1]Plan1!$DA$106:$DC$226,3),E496)</f>
        <v>4761.42</v>
      </c>
      <c r="F497" s="127">
        <f t="shared" si="197"/>
        <v>42691</v>
      </c>
      <c r="G497" s="128">
        <f t="shared" si="185"/>
        <v>1.8010208590197863E-3</v>
      </c>
      <c r="H497" s="127">
        <f t="shared" si="198"/>
        <v>42719</v>
      </c>
      <c r="I497" s="127">
        <f t="shared" si="186"/>
        <v>42719</v>
      </c>
      <c r="J497" s="130">
        <f t="shared" si="199"/>
        <v>21</v>
      </c>
      <c r="K497" s="130">
        <f t="shared" si="187"/>
        <v>20</v>
      </c>
      <c r="L497" s="131">
        <f t="shared" si="188"/>
        <v>1.0017151799999999</v>
      </c>
      <c r="M497" s="132">
        <f t="shared" si="205"/>
        <v>1.00260097</v>
      </c>
      <c r="N497" s="132">
        <f t="shared" si="203"/>
        <v>1.0958586770206631</v>
      </c>
      <c r="O497" s="131">
        <f t="shared" si="204"/>
        <v>1.09773827</v>
      </c>
      <c r="P497" s="124">
        <f t="shared" si="189"/>
        <v>1097.7382700000001</v>
      </c>
      <c r="Q497" s="133">
        <f t="shared" si="190"/>
        <v>0</v>
      </c>
      <c r="R497" s="134">
        <f t="shared" si="191"/>
        <v>0</v>
      </c>
      <c r="S497" s="124">
        <f t="shared" si="192"/>
        <v>0</v>
      </c>
      <c r="T497" s="134">
        <f t="shared" si="200"/>
        <v>8.7499999999999994E-2</v>
      </c>
      <c r="U497" s="133">
        <f t="shared" si="201"/>
        <v>83</v>
      </c>
      <c r="V497" s="133">
        <v>252</v>
      </c>
      <c r="W497" s="132">
        <f t="shared" si="183"/>
        <v>1.028012814</v>
      </c>
      <c r="X497" s="124">
        <f t="shared" si="193"/>
        <v>30.750737000000001</v>
      </c>
      <c r="Y497" s="136" t="s">
        <v>64</v>
      </c>
      <c r="Z497" s="127">
        <f t="shared" si="202"/>
        <v>42781</v>
      </c>
      <c r="AA497" s="6"/>
      <c r="AB497" s="1"/>
      <c r="AC497" s="169">
        <f>[2]Plan1!$A549</f>
        <v>52921</v>
      </c>
      <c r="AD497" s="168" t="str">
        <f>[2]Plan1!$C549</f>
        <v>Dia Nacional de Zumbi e da Consciência Negra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28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8"/>
      <c r="BH497" s="1"/>
      <c r="BI497" s="1"/>
      <c r="BJ497" s="1"/>
      <c r="BK497" s="1"/>
      <c r="BL497" s="1"/>
      <c r="BM497" s="1"/>
      <c r="BN497" s="1"/>
      <c r="BO497" s="1"/>
      <c r="BP497" s="1"/>
      <c r="BQ497" s="6"/>
      <c r="BR497" s="1"/>
      <c r="BS497" s="1"/>
      <c r="BT497" s="1"/>
      <c r="BU497" s="1"/>
      <c r="BV497" s="1"/>
      <c r="BW497" s="1"/>
    </row>
    <row r="498" spans="1:75" x14ac:dyDescent="0.2">
      <c r="A498" s="137">
        <f t="shared" si="194"/>
        <v>42719</v>
      </c>
      <c r="B498" s="124">
        <f t="shared" si="184"/>
        <v>1128.9614389999999</v>
      </c>
      <c r="C498" s="124">
        <f t="shared" si="195"/>
        <v>1000</v>
      </c>
      <c r="D498" s="138">
        <f t="shared" si="196"/>
        <v>4752.8599999999997</v>
      </c>
      <c r="E498" s="126">
        <f>IF(K498=1,VLOOKUP(A497,[1]Plan1!$DA$106:$DC$226,3),E497)</f>
        <v>4761.42</v>
      </c>
      <c r="F498" s="127">
        <f t="shared" si="197"/>
        <v>42691</v>
      </c>
      <c r="G498" s="128">
        <f t="shared" si="185"/>
        <v>1.8010208590197863E-3</v>
      </c>
      <c r="H498" s="127">
        <f t="shared" si="198"/>
        <v>42751</v>
      </c>
      <c r="I498" s="127">
        <f t="shared" si="186"/>
        <v>42719</v>
      </c>
      <c r="J498" s="130">
        <f t="shared" si="199"/>
        <v>21</v>
      </c>
      <c r="K498" s="130">
        <f t="shared" si="187"/>
        <v>21</v>
      </c>
      <c r="L498" s="131">
        <f t="shared" si="188"/>
        <v>1.00180102</v>
      </c>
      <c r="M498" s="132">
        <f t="shared" si="205"/>
        <v>1.00260097</v>
      </c>
      <c r="N498" s="132">
        <f t="shared" si="203"/>
        <v>1.0958586770206631</v>
      </c>
      <c r="O498" s="131">
        <f t="shared" si="204"/>
        <v>1.0978323400000001</v>
      </c>
      <c r="P498" s="124">
        <f t="shared" si="189"/>
        <v>1097.8323399999999</v>
      </c>
      <c r="Q498" s="133">
        <f t="shared" si="190"/>
        <v>0</v>
      </c>
      <c r="R498" s="134">
        <f t="shared" si="191"/>
        <v>0</v>
      </c>
      <c r="S498" s="124">
        <f t="shared" si="192"/>
        <v>0</v>
      </c>
      <c r="T498" s="134">
        <f t="shared" si="200"/>
        <v>8.7499999999999994E-2</v>
      </c>
      <c r="U498" s="133">
        <f t="shared" si="201"/>
        <v>84</v>
      </c>
      <c r="V498" s="133">
        <v>252</v>
      </c>
      <c r="W498" s="132">
        <f t="shared" si="183"/>
        <v>1.028355058</v>
      </c>
      <c r="X498" s="124">
        <f t="shared" si="193"/>
        <v>31.129099</v>
      </c>
      <c r="Y498" s="136" t="s">
        <v>64</v>
      </c>
      <c r="Z498" s="127">
        <f t="shared" si="202"/>
        <v>42781</v>
      </c>
      <c r="AA498" s="6"/>
      <c r="AB498" s="1"/>
      <c r="AC498" s="169">
        <f>[2]Plan1!$A550</f>
        <v>52956</v>
      </c>
      <c r="AD498" s="168" t="str">
        <f>[2]Plan1!$C550</f>
        <v>Natal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28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8"/>
      <c r="BH498" s="1"/>
      <c r="BI498" s="1"/>
      <c r="BJ498" s="1"/>
      <c r="BK498" s="1"/>
      <c r="BL498" s="1"/>
      <c r="BM498" s="1"/>
      <c r="BN498" s="1"/>
      <c r="BO498" s="1"/>
      <c r="BP498" s="1"/>
      <c r="BQ498" s="6"/>
      <c r="BR498" s="1"/>
      <c r="BS498" s="1"/>
      <c r="BT498" s="1"/>
      <c r="BU498" s="1"/>
      <c r="BV498" s="1"/>
      <c r="BW498" s="1"/>
    </row>
    <row r="499" spans="1:75" x14ac:dyDescent="0.2">
      <c r="A499" s="137">
        <f t="shared" si="194"/>
        <v>42720</v>
      </c>
      <c r="B499" s="124">
        <f t="shared" si="184"/>
        <v>1129.4910090000001</v>
      </c>
      <c r="C499" s="124">
        <f t="shared" si="195"/>
        <v>1000</v>
      </c>
      <c r="D499" s="138">
        <f t="shared" si="196"/>
        <v>4761.42</v>
      </c>
      <c r="E499" s="126">
        <f>IF(K499=1,VLOOKUP(A498,[1]Plan1!$DA$106:$DC$226,3),E498)</f>
        <v>4775.7</v>
      </c>
      <c r="F499" s="127">
        <f t="shared" si="197"/>
        <v>42720</v>
      </c>
      <c r="G499" s="128">
        <f t="shared" si="185"/>
        <v>2.9991053089204467E-3</v>
      </c>
      <c r="H499" s="127">
        <f t="shared" si="198"/>
        <v>42751</v>
      </c>
      <c r="I499" s="127">
        <f t="shared" si="186"/>
        <v>42751</v>
      </c>
      <c r="J499" s="130">
        <f t="shared" si="199"/>
        <v>22</v>
      </c>
      <c r="K499" s="130">
        <f t="shared" si="187"/>
        <v>1</v>
      </c>
      <c r="L499" s="131">
        <f t="shared" si="188"/>
        <v>1.0001361200000001</v>
      </c>
      <c r="M499" s="132">
        <f t="shared" si="205"/>
        <v>1.00180102</v>
      </c>
      <c r="N499" s="132">
        <f t="shared" si="203"/>
        <v>1.0978323404151509</v>
      </c>
      <c r="O499" s="131">
        <f t="shared" si="204"/>
        <v>1.0979817700000001</v>
      </c>
      <c r="P499" s="124">
        <f t="shared" si="189"/>
        <v>1097.9817700000001</v>
      </c>
      <c r="Q499" s="133">
        <f t="shared" si="190"/>
        <v>0</v>
      </c>
      <c r="R499" s="134">
        <f t="shared" si="191"/>
        <v>0</v>
      </c>
      <c r="S499" s="124">
        <f t="shared" si="192"/>
        <v>0</v>
      </c>
      <c r="T499" s="134">
        <f t="shared" si="200"/>
        <v>8.7499999999999994E-2</v>
      </c>
      <c r="U499" s="133">
        <f t="shared" si="201"/>
        <v>85</v>
      </c>
      <c r="V499" s="133">
        <v>252</v>
      </c>
      <c r="W499" s="132">
        <f t="shared" si="183"/>
        <v>1.028697416</v>
      </c>
      <c r="X499" s="124">
        <f t="shared" si="193"/>
        <v>31.509239000000001</v>
      </c>
      <c r="Y499" s="136" t="s">
        <v>64</v>
      </c>
      <c r="Z499" s="127">
        <f t="shared" si="202"/>
        <v>42781</v>
      </c>
      <c r="AA499" s="6"/>
      <c r="AB499" s="1"/>
      <c r="AC499" s="169">
        <f>[2]Plan1!$A551</f>
        <v>52963</v>
      </c>
      <c r="AD499" s="168" t="str">
        <f>[2]Plan1!$C551</f>
        <v>Confraternização Universal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28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8"/>
      <c r="BH499" s="1"/>
      <c r="BI499" s="1"/>
      <c r="BJ499" s="1"/>
      <c r="BK499" s="1"/>
      <c r="BL499" s="1"/>
      <c r="BM499" s="1"/>
      <c r="BN499" s="1"/>
      <c r="BO499" s="1"/>
      <c r="BP499" s="1"/>
      <c r="BQ499" s="6"/>
      <c r="BR499" s="1"/>
      <c r="BS499" s="1"/>
      <c r="BT499" s="1"/>
      <c r="BU499" s="1"/>
      <c r="BV499" s="1"/>
      <c r="BW499" s="1"/>
    </row>
    <row r="500" spans="1:75" x14ac:dyDescent="0.2">
      <c r="A500" s="137">
        <f t="shared" si="194"/>
        <v>42721</v>
      </c>
      <c r="B500" s="124">
        <f t="shared" si="184"/>
        <v>1130.020849</v>
      </c>
      <c r="C500" s="124">
        <f t="shared" si="195"/>
        <v>1000</v>
      </c>
      <c r="D500" s="138">
        <f t="shared" si="196"/>
        <v>4761.42</v>
      </c>
      <c r="E500" s="126">
        <f>IF(K500=1,VLOOKUP(A499,[1]Plan1!$DA$106:$DC$226,3),E499)</f>
        <v>4775.7</v>
      </c>
      <c r="F500" s="127">
        <f t="shared" si="197"/>
        <v>42720</v>
      </c>
      <c r="G500" s="128">
        <f t="shared" si="185"/>
        <v>2.9991053089204467E-3</v>
      </c>
      <c r="H500" s="127">
        <f t="shared" si="198"/>
        <v>42751</v>
      </c>
      <c r="I500" s="127">
        <f t="shared" si="186"/>
        <v>42751</v>
      </c>
      <c r="J500" s="130">
        <f t="shared" si="199"/>
        <v>22</v>
      </c>
      <c r="K500" s="130">
        <f t="shared" si="187"/>
        <v>2</v>
      </c>
      <c r="L500" s="131">
        <f t="shared" si="188"/>
        <v>1.00027227</v>
      </c>
      <c r="M500" s="132">
        <f t="shared" si="205"/>
        <v>1.00180102</v>
      </c>
      <c r="N500" s="132">
        <f t="shared" si="203"/>
        <v>1.0978323404151509</v>
      </c>
      <c r="O500" s="131">
        <f t="shared" si="204"/>
        <v>1.0981312400000001</v>
      </c>
      <c r="P500" s="124">
        <f t="shared" si="189"/>
        <v>1098.1312399999999</v>
      </c>
      <c r="Q500" s="133">
        <f t="shared" si="190"/>
        <v>0</v>
      </c>
      <c r="R500" s="134">
        <f t="shared" si="191"/>
        <v>0</v>
      </c>
      <c r="S500" s="124">
        <f t="shared" si="192"/>
        <v>0</v>
      </c>
      <c r="T500" s="134">
        <f t="shared" si="200"/>
        <v>8.7499999999999994E-2</v>
      </c>
      <c r="U500" s="133">
        <f t="shared" si="201"/>
        <v>86</v>
      </c>
      <c r="V500" s="133">
        <v>252</v>
      </c>
      <c r="W500" s="132">
        <f t="shared" si="183"/>
        <v>1.0290398890000001</v>
      </c>
      <c r="X500" s="124">
        <f t="shared" si="193"/>
        <v>31.889609</v>
      </c>
      <c r="Y500" s="136" t="s">
        <v>64</v>
      </c>
      <c r="Z500" s="127">
        <f t="shared" si="202"/>
        <v>42781</v>
      </c>
      <c r="AA500" s="6"/>
      <c r="AB500" s="1"/>
      <c r="AC500" s="169">
        <f>[2]Plan1!$A552</f>
        <v>53013</v>
      </c>
      <c r="AD500" s="168" t="str">
        <f>[2]Plan1!$C552</f>
        <v>Carnaval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28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8"/>
      <c r="BH500" s="1"/>
      <c r="BI500" s="1"/>
      <c r="BJ500" s="1"/>
      <c r="BK500" s="1"/>
      <c r="BL500" s="1"/>
      <c r="BM500" s="1"/>
      <c r="BN500" s="1"/>
      <c r="BO500" s="1"/>
      <c r="BP500" s="1"/>
      <c r="BQ500" s="6"/>
      <c r="BR500" s="1"/>
      <c r="BS500" s="1"/>
      <c r="BT500" s="1"/>
      <c r="BU500" s="1"/>
      <c r="BV500" s="1"/>
      <c r="BW500" s="1"/>
    </row>
    <row r="501" spans="1:75" x14ac:dyDescent="0.2">
      <c r="A501" s="137">
        <f t="shared" si="194"/>
        <v>42722</v>
      </c>
      <c r="B501" s="124">
        <f t="shared" si="184"/>
        <v>1130.020849</v>
      </c>
      <c r="C501" s="124">
        <f t="shared" si="195"/>
        <v>1000</v>
      </c>
      <c r="D501" s="138">
        <f t="shared" si="196"/>
        <v>4761.42</v>
      </c>
      <c r="E501" s="126">
        <f>IF(K501=1,VLOOKUP(A500,[1]Plan1!$DA$106:$DC$226,3),E500)</f>
        <v>4775.7</v>
      </c>
      <c r="F501" s="127">
        <f t="shared" si="197"/>
        <v>42720</v>
      </c>
      <c r="G501" s="128">
        <f t="shared" si="185"/>
        <v>2.9991053089204467E-3</v>
      </c>
      <c r="H501" s="127">
        <f t="shared" si="198"/>
        <v>42751</v>
      </c>
      <c r="I501" s="127">
        <f t="shared" si="186"/>
        <v>42751</v>
      </c>
      <c r="J501" s="130">
        <f t="shared" si="199"/>
        <v>22</v>
      </c>
      <c r="K501" s="130">
        <f t="shared" si="187"/>
        <v>2</v>
      </c>
      <c r="L501" s="131">
        <f t="shared" si="188"/>
        <v>1.00027227</v>
      </c>
      <c r="M501" s="132">
        <f t="shared" si="205"/>
        <v>1.00180102</v>
      </c>
      <c r="N501" s="132">
        <f t="shared" si="203"/>
        <v>1.0978323404151509</v>
      </c>
      <c r="O501" s="131">
        <f t="shared" si="204"/>
        <v>1.0981312400000001</v>
      </c>
      <c r="P501" s="124">
        <f t="shared" si="189"/>
        <v>1098.1312399999999</v>
      </c>
      <c r="Q501" s="133">
        <f t="shared" si="190"/>
        <v>0</v>
      </c>
      <c r="R501" s="134">
        <f t="shared" si="191"/>
        <v>0</v>
      </c>
      <c r="S501" s="124">
        <f t="shared" si="192"/>
        <v>0</v>
      </c>
      <c r="T501" s="134">
        <f t="shared" si="200"/>
        <v>8.7499999999999994E-2</v>
      </c>
      <c r="U501" s="133">
        <f t="shared" si="201"/>
        <v>86</v>
      </c>
      <c r="V501" s="133">
        <v>252</v>
      </c>
      <c r="W501" s="132">
        <f t="shared" si="183"/>
        <v>1.0290398890000001</v>
      </c>
      <c r="X501" s="124">
        <f t="shared" si="193"/>
        <v>31.889609</v>
      </c>
      <c r="Y501" s="136" t="s">
        <v>64</v>
      </c>
      <c r="Z501" s="127">
        <f t="shared" si="202"/>
        <v>42781</v>
      </c>
      <c r="AA501" s="6"/>
      <c r="AB501" s="1"/>
      <c r="AC501" s="169">
        <f>[2]Plan1!$A553</f>
        <v>53014</v>
      </c>
      <c r="AD501" s="168" t="str">
        <f>[2]Plan1!$C553</f>
        <v>Carnaval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28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8"/>
      <c r="BH501" s="1"/>
      <c r="BI501" s="1"/>
      <c r="BJ501" s="1"/>
      <c r="BK501" s="1"/>
      <c r="BL501" s="1"/>
      <c r="BM501" s="1"/>
      <c r="BN501" s="1"/>
      <c r="BO501" s="1"/>
      <c r="BP501" s="1"/>
      <c r="BQ501" s="6"/>
      <c r="BR501" s="1"/>
      <c r="BS501" s="1"/>
      <c r="BT501" s="1"/>
      <c r="BU501" s="1"/>
      <c r="BV501" s="1"/>
      <c r="BW501" s="1"/>
    </row>
    <row r="502" spans="1:75" x14ac:dyDescent="0.2">
      <c r="A502" s="137">
        <f t="shared" si="194"/>
        <v>42723</v>
      </c>
      <c r="B502" s="124">
        <f t="shared" si="184"/>
        <v>1130.020849</v>
      </c>
      <c r="C502" s="124">
        <f t="shared" si="195"/>
        <v>1000</v>
      </c>
      <c r="D502" s="138">
        <f t="shared" si="196"/>
        <v>4761.42</v>
      </c>
      <c r="E502" s="126">
        <f>IF(K502=1,VLOOKUP(A501,[1]Plan1!$DA$106:$DC$226,3),E501)</f>
        <v>4775.7</v>
      </c>
      <c r="F502" s="127">
        <f t="shared" si="197"/>
        <v>42720</v>
      </c>
      <c r="G502" s="128">
        <f t="shared" si="185"/>
        <v>2.9991053089204467E-3</v>
      </c>
      <c r="H502" s="127">
        <f t="shared" si="198"/>
        <v>42751</v>
      </c>
      <c r="I502" s="127">
        <f t="shared" si="186"/>
        <v>42751</v>
      </c>
      <c r="J502" s="130">
        <f t="shared" si="199"/>
        <v>22</v>
      </c>
      <c r="K502" s="130">
        <f t="shared" si="187"/>
        <v>2</v>
      </c>
      <c r="L502" s="131">
        <f t="shared" si="188"/>
        <v>1.00027227</v>
      </c>
      <c r="M502" s="132">
        <f t="shared" si="205"/>
        <v>1.00180102</v>
      </c>
      <c r="N502" s="132">
        <f t="shared" si="203"/>
        <v>1.0978323404151509</v>
      </c>
      <c r="O502" s="131">
        <f t="shared" si="204"/>
        <v>1.0981312400000001</v>
      </c>
      <c r="P502" s="124">
        <f t="shared" si="189"/>
        <v>1098.1312399999999</v>
      </c>
      <c r="Q502" s="133">
        <f t="shared" si="190"/>
        <v>0</v>
      </c>
      <c r="R502" s="134">
        <f t="shared" si="191"/>
        <v>0</v>
      </c>
      <c r="S502" s="124">
        <f t="shared" si="192"/>
        <v>0</v>
      </c>
      <c r="T502" s="134">
        <f t="shared" si="200"/>
        <v>8.7499999999999994E-2</v>
      </c>
      <c r="U502" s="133">
        <f t="shared" si="201"/>
        <v>86</v>
      </c>
      <c r="V502" s="133">
        <v>252</v>
      </c>
      <c r="W502" s="132">
        <f t="shared" si="183"/>
        <v>1.0290398890000001</v>
      </c>
      <c r="X502" s="124">
        <f t="shared" si="193"/>
        <v>31.889609</v>
      </c>
      <c r="Y502" s="136" t="s">
        <v>64</v>
      </c>
      <c r="Z502" s="127">
        <f t="shared" si="202"/>
        <v>42781</v>
      </c>
      <c r="AA502" s="6"/>
      <c r="AB502" s="1"/>
      <c r="AC502" s="169">
        <f>[2]Plan1!$A554</f>
        <v>53059</v>
      </c>
      <c r="AD502" s="168" t="str">
        <f>[2]Plan1!$C554</f>
        <v>Paixão de Cristo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28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8"/>
      <c r="BH502" s="1"/>
      <c r="BI502" s="1"/>
      <c r="BJ502" s="1"/>
      <c r="BK502" s="1"/>
      <c r="BL502" s="1"/>
      <c r="BM502" s="1"/>
      <c r="BN502" s="1"/>
      <c r="BO502" s="1"/>
      <c r="BP502" s="1"/>
      <c r="BQ502" s="6"/>
      <c r="BR502" s="1"/>
      <c r="BS502" s="1"/>
      <c r="BT502" s="1"/>
      <c r="BU502" s="1"/>
      <c r="BV502" s="1"/>
      <c r="BW502" s="1"/>
    </row>
    <row r="503" spans="1:75" x14ac:dyDescent="0.2">
      <c r="A503" s="137">
        <f t="shared" si="194"/>
        <v>42724</v>
      </c>
      <c r="B503" s="124">
        <f t="shared" si="184"/>
        <v>1130.5509359999999</v>
      </c>
      <c r="C503" s="124">
        <f t="shared" si="195"/>
        <v>1000</v>
      </c>
      <c r="D503" s="138">
        <f t="shared" si="196"/>
        <v>4761.42</v>
      </c>
      <c r="E503" s="126">
        <f>IF(K503=1,VLOOKUP(A502,[1]Plan1!$DA$106:$DC$226,3),E502)</f>
        <v>4775.7</v>
      </c>
      <c r="F503" s="127">
        <f t="shared" si="197"/>
        <v>42720</v>
      </c>
      <c r="G503" s="128">
        <f t="shared" si="185"/>
        <v>2.9991053089204467E-3</v>
      </c>
      <c r="H503" s="127">
        <f t="shared" si="198"/>
        <v>42751</v>
      </c>
      <c r="I503" s="127">
        <f t="shared" si="186"/>
        <v>42751</v>
      </c>
      <c r="J503" s="130">
        <f t="shared" si="199"/>
        <v>22</v>
      </c>
      <c r="K503" s="130">
        <f t="shared" si="187"/>
        <v>3</v>
      </c>
      <c r="L503" s="131">
        <f t="shared" si="188"/>
        <v>1.00040844</v>
      </c>
      <c r="M503" s="132">
        <f t="shared" si="205"/>
        <v>1.00180102</v>
      </c>
      <c r="N503" s="132">
        <f t="shared" si="203"/>
        <v>1.0978323404151509</v>
      </c>
      <c r="O503" s="131">
        <f t="shared" si="204"/>
        <v>1.0982807299999999</v>
      </c>
      <c r="P503" s="124">
        <f t="shared" si="189"/>
        <v>1098.2807299999999</v>
      </c>
      <c r="Q503" s="133">
        <f t="shared" si="190"/>
        <v>0</v>
      </c>
      <c r="R503" s="134">
        <f t="shared" si="191"/>
        <v>0</v>
      </c>
      <c r="S503" s="124">
        <f t="shared" si="192"/>
        <v>0</v>
      </c>
      <c r="T503" s="134">
        <f t="shared" si="200"/>
        <v>8.7499999999999994E-2</v>
      </c>
      <c r="U503" s="133">
        <f t="shared" si="201"/>
        <v>87</v>
      </c>
      <c r="V503" s="133">
        <v>252</v>
      </c>
      <c r="W503" s="132">
        <f t="shared" si="183"/>
        <v>1.029382475</v>
      </c>
      <c r="X503" s="124">
        <f t="shared" si="193"/>
        <v>32.270206000000002</v>
      </c>
      <c r="Y503" s="136" t="s">
        <v>64</v>
      </c>
      <c r="Z503" s="127">
        <f t="shared" si="202"/>
        <v>42781</v>
      </c>
      <c r="AA503" s="6"/>
      <c r="AB503" s="1"/>
      <c r="AM503" s="1"/>
      <c r="AN503" s="1"/>
      <c r="AO503" s="1"/>
      <c r="AP503" s="1"/>
      <c r="AQ503" s="1"/>
      <c r="AR503" s="28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8"/>
      <c r="BH503" s="1"/>
      <c r="BI503" s="1"/>
      <c r="BJ503" s="1"/>
      <c r="BK503" s="1"/>
      <c r="BL503" s="1"/>
      <c r="BM503" s="1"/>
      <c r="BN503" s="1"/>
      <c r="BO503" s="1"/>
      <c r="BP503" s="1"/>
      <c r="BQ503" s="6"/>
      <c r="BR503" s="1"/>
      <c r="BS503" s="1"/>
      <c r="BT503" s="1"/>
      <c r="BU503" s="1"/>
      <c r="BV503" s="1"/>
      <c r="BW503" s="1"/>
    </row>
    <row r="504" spans="1:75" x14ac:dyDescent="0.2">
      <c r="A504" s="137">
        <f t="shared" si="194"/>
        <v>42725</v>
      </c>
      <c r="B504" s="124">
        <f t="shared" si="184"/>
        <v>1131.0812719999999</v>
      </c>
      <c r="C504" s="124">
        <f t="shared" si="195"/>
        <v>1000</v>
      </c>
      <c r="D504" s="138">
        <f t="shared" si="196"/>
        <v>4761.42</v>
      </c>
      <c r="E504" s="126">
        <f>IF(K504=1,VLOOKUP(A503,[1]Plan1!$DA$106:$DC$226,3),E503)</f>
        <v>4775.7</v>
      </c>
      <c r="F504" s="127">
        <f t="shared" si="197"/>
        <v>42720</v>
      </c>
      <c r="G504" s="128">
        <f t="shared" si="185"/>
        <v>2.9991053089204467E-3</v>
      </c>
      <c r="H504" s="127">
        <f t="shared" si="198"/>
        <v>42751</v>
      </c>
      <c r="I504" s="127">
        <f t="shared" si="186"/>
        <v>42751</v>
      </c>
      <c r="J504" s="130">
        <f t="shared" si="199"/>
        <v>22</v>
      </c>
      <c r="K504" s="130">
        <f t="shared" si="187"/>
        <v>4</v>
      </c>
      <c r="L504" s="131">
        <f t="shared" si="188"/>
        <v>1.0005446200000001</v>
      </c>
      <c r="M504" s="132">
        <f t="shared" si="205"/>
        <v>1.00180102</v>
      </c>
      <c r="N504" s="132">
        <f t="shared" si="203"/>
        <v>1.0978323404151509</v>
      </c>
      <c r="O504" s="131">
        <f t="shared" si="204"/>
        <v>1.0984302399999999</v>
      </c>
      <c r="P504" s="124">
        <f t="shared" si="189"/>
        <v>1098.4302399999999</v>
      </c>
      <c r="Q504" s="133">
        <f t="shared" si="190"/>
        <v>0</v>
      </c>
      <c r="R504" s="134">
        <f t="shared" si="191"/>
        <v>0</v>
      </c>
      <c r="S504" s="124">
        <f t="shared" si="192"/>
        <v>0</v>
      </c>
      <c r="T504" s="134">
        <f t="shared" si="200"/>
        <v>8.7499999999999994E-2</v>
      </c>
      <c r="U504" s="133">
        <f t="shared" si="201"/>
        <v>88</v>
      </c>
      <c r="V504" s="133">
        <v>252</v>
      </c>
      <c r="W504" s="132">
        <f t="shared" si="183"/>
        <v>1.0297251759999999</v>
      </c>
      <c r="X504" s="124">
        <f t="shared" si="193"/>
        <v>32.651032000000001</v>
      </c>
      <c r="Y504" s="136" t="s">
        <v>64</v>
      </c>
      <c r="Z504" s="127">
        <f t="shared" si="202"/>
        <v>42781</v>
      </c>
      <c r="AA504" s="6"/>
      <c r="AB504" s="1"/>
      <c r="AM504" s="1"/>
      <c r="AN504" s="1"/>
      <c r="AO504" s="1"/>
      <c r="AP504" s="1"/>
      <c r="AQ504" s="1"/>
      <c r="AR504" s="28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8"/>
      <c r="BH504" s="1"/>
      <c r="BI504" s="1"/>
      <c r="BJ504" s="1"/>
      <c r="BK504" s="1"/>
      <c r="BL504" s="1"/>
      <c r="BM504" s="1"/>
      <c r="BN504" s="1"/>
      <c r="BO504" s="1"/>
      <c r="BP504" s="1"/>
      <c r="BQ504" s="6"/>
      <c r="BR504" s="1"/>
      <c r="BS504" s="1"/>
      <c r="BT504" s="1"/>
      <c r="BU504" s="1"/>
      <c r="BV504" s="1"/>
      <c r="BW504" s="1"/>
    </row>
    <row r="505" spans="1:75" x14ac:dyDescent="0.2">
      <c r="A505" s="137">
        <f t="shared" si="194"/>
        <v>42726</v>
      </c>
      <c r="B505" s="124">
        <f t="shared" si="184"/>
        <v>1131.6118450000001</v>
      </c>
      <c r="C505" s="124">
        <f t="shared" si="195"/>
        <v>1000</v>
      </c>
      <c r="D505" s="138">
        <f t="shared" si="196"/>
        <v>4761.42</v>
      </c>
      <c r="E505" s="126">
        <f>IF(K505=1,VLOOKUP(A504,[1]Plan1!$DA$106:$DC$226,3),E504)</f>
        <v>4775.7</v>
      </c>
      <c r="F505" s="127">
        <f t="shared" si="197"/>
        <v>42720</v>
      </c>
      <c r="G505" s="128">
        <f t="shared" si="185"/>
        <v>2.9991053089204467E-3</v>
      </c>
      <c r="H505" s="127">
        <f t="shared" si="198"/>
        <v>42751</v>
      </c>
      <c r="I505" s="127">
        <f t="shared" si="186"/>
        <v>42751</v>
      </c>
      <c r="J505" s="130">
        <f t="shared" si="199"/>
        <v>22</v>
      </c>
      <c r="K505" s="130">
        <f t="shared" si="187"/>
        <v>5</v>
      </c>
      <c r="L505" s="131">
        <f t="shared" si="188"/>
        <v>1.0006808199999999</v>
      </c>
      <c r="M505" s="132">
        <f t="shared" si="205"/>
        <v>1.00180102</v>
      </c>
      <c r="N505" s="132">
        <f t="shared" si="203"/>
        <v>1.0978323404151509</v>
      </c>
      <c r="O505" s="131">
        <f t="shared" si="204"/>
        <v>1.09857976</v>
      </c>
      <c r="P505" s="124">
        <f t="shared" si="189"/>
        <v>1098.5797600000001</v>
      </c>
      <c r="Q505" s="133">
        <f t="shared" si="190"/>
        <v>0</v>
      </c>
      <c r="R505" s="134">
        <f t="shared" si="191"/>
        <v>0</v>
      </c>
      <c r="S505" s="124">
        <f t="shared" si="192"/>
        <v>0</v>
      </c>
      <c r="T505" s="134">
        <f t="shared" si="200"/>
        <v>8.7499999999999994E-2</v>
      </c>
      <c r="U505" s="133">
        <f t="shared" si="201"/>
        <v>89</v>
      </c>
      <c r="V505" s="133">
        <v>252</v>
      </c>
      <c r="W505" s="132">
        <f t="shared" ref="W505:W568" si="206">ROUND((1+T505)^(U505/V505),9)</f>
        <v>1.03006799</v>
      </c>
      <c r="X505" s="124">
        <f t="shared" si="193"/>
        <v>33.032085000000002</v>
      </c>
      <c r="Y505" s="136" t="s">
        <v>64</v>
      </c>
      <c r="Z505" s="127">
        <f t="shared" si="202"/>
        <v>42781</v>
      </c>
      <c r="AA505" s="6"/>
      <c r="AB505" s="1"/>
      <c r="AM505" s="1"/>
      <c r="AN505" s="1"/>
      <c r="AO505" s="1"/>
      <c r="AP505" s="1"/>
      <c r="AQ505" s="1"/>
      <c r="AR505" s="28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8"/>
      <c r="BH505" s="1"/>
      <c r="BI505" s="1"/>
      <c r="BJ505" s="1"/>
      <c r="BK505" s="1"/>
      <c r="BL505" s="1"/>
      <c r="BM505" s="1"/>
      <c r="BN505" s="1"/>
      <c r="BO505" s="1"/>
      <c r="BP505" s="1"/>
      <c r="BQ505" s="6"/>
      <c r="BR505" s="1"/>
      <c r="BS505" s="1"/>
      <c r="BT505" s="1"/>
      <c r="BU505" s="1"/>
      <c r="BV505" s="1"/>
      <c r="BW505" s="1"/>
    </row>
    <row r="506" spans="1:75" x14ac:dyDescent="0.2">
      <c r="A506" s="137">
        <f t="shared" si="194"/>
        <v>42727</v>
      </c>
      <c r="B506" s="124">
        <f t="shared" si="184"/>
        <v>1132.1426779999999</v>
      </c>
      <c r="C506" s="124">
        <f t="shared" si="195"/>
        <v>1000</v>
      </c>
      <c r="D506" s="138">
        <f t="shared" si="196"/>
        <v>4761.42</v>
      </c>
      <c r="E506" s="126">
        <f>IF(K506=1,VLOOKUP(A505,[1]Plan1!$DA$106:$DC$226,3),E505)</f>
        <v>4775.7</v>
      </c>
      <c r="F506" s="127">
        <f t="shared" si="197"/>
        <v>42720</v>
      </c>
      <c r="G506" s="128">
        <f t="shared" si="185"/>
        <v>2.9991053089204467E-3</v>
      </c>
      <c r="H506" s="127">
        <f t="shared" si="198"/>
        <v>42751</v>
      </c>
      <c r="I506" s="127">
        <f t="shared" si="186"/>
        <v>42751</v>
      </c>
      <c r="J506" s="130">
        <f t="shared" si="199"/>
        <v>22</v>
      </c>
      <c r="K506" s="130">
        <f t="shared" si="187"/>
        <v>6</v>
      </c>
      <c r="L506" s="131">
        <f t="shared" si="188"/>
        <v>1.00081704</v>
      </c>
      <c r="M506" s="132">
        <f t="shared" si="205"/>
        <v>1.00180102</v>
      </c>
      <c r="N506" s="132">
        <f t="shared" si="203"/>
        <v>1.0978323404151509</v>
      </c>
      <c r="O506" s="131">
        <f t="shared" si="204"/>
        <v>1.09872931</v>
      </c>
      <c r="P506" s="124">
        <f t="shared" si="189"/>
        <v>1098.7293099999999</v>
      </c>
      <c r="Q506" s="133">
        <f t="shared" si="190"/>
        <v>0</v>
      </c>
      <c r="R506" s="134">
        <f t="shared" si="191"/>
        <v>0</v>
      </c>
      <c r="S506" s="124">
        <f t="shared" si="192"/>
        <v>0</v>
      </c>
      <c r="T506" s="134">
        <f t="shared" si="200"/>
        <v>8.7499999999999994E-2</v>
      </c>
      <c r="U506" s="133">
        <f t="shared" si="201"/>
        <v>90</v>
      </c>
      <c r="V506" s="133">
        <v>252</v>
      </c>
      <c r="W506" s="132">
        <f t="shared" si="206"/>
        <v>1.0304109189999999</v>
      </c>
      <c r="X506" s="124">
        <f t="shared" si="193"/>
        <v>33.413367999999998</v>
      </c>
      <c r="Y506" s="136" t="s">
        <v>64</v>
      </c>
      <c r="Z506" s="127">
        <f t="shared" si="202"/>
        <v>42781</v>
      </c>
      <c r="AA506" s="6"/>
      <c r="AB506" s="1"/>
      <c r="AM506" s="1"/>
      <c r="AN506" s="1"/>
      <c r="AO506" s="1"/>
      <c r="AP506" s="1"/>
      <c r="AQ506" s="1"/>
      <c r="AR506" s="28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8"/>
      <c r="BH506" s="1"/>
      <c r="BI506" s="1"/>
      <c r="BJ506" s="1"/>
      <c r="BK506" s="1"/>
      <c r="BL506" s="1"/>
      <c r="BM506" s="1"/>
      <c r="BN506" s="1"/>
      <c r="BO506" s="1"/>
      <c r="BP506" s="1"/>
      <c r="BQ506" s="6"/>
      <c r="BR506" s="1"/>
      <c r="BS506" s="1"/>
      <c r="BT506" s="1"/>
      <c r="BU506" s="1"/>
      <c r="BV506" s="1"/>
      <c r="BW506" s="1"/>
    </row>
    <row r="507" spans="1:75" x14ac:dyDescent="0.2">
      <c r="A507" s="137">
        <f t="shared" si="194"/>
        <v>42728</v>
      </c>
      <c r="B507" s="124">
        <f t="shared" si="184"/>
        <v>1132.6737579999999</v>
      </c>
      <c r="C507" s="124">
        <f t="shared" si="195"/>
        <v>1000</v>
      </c>
      <c r="D507" s="138">
        <f t="shared" si="196"/>
        <v>4761.42</v>
      </c>
      <c r="E507" s="126">
        <f>IF(K507=1,VLOOKUP(A506,[1]Plan1!$DA$106:$DC$226,3),E506)</f>
        <v>4775.7</v>
      </c>
      <c r="F507" s="127">
        <f t="shared" si="197"/>
        <v>42720</v>
      </c>
      <c r="G507" s="128">
        <f t="shared" si="185"/>
        <v>2.9991053089204467E-3</v>
      </c>
      <c r="H507" s="127">
        <f t="shared" si="198"/>
        <v>42751</v>
      </c>
      <c r="I507" s="127">
        <f t="shared" si="186"/>
        <v>42751</v>
      </c>
      <c r="J507" s="130">
        <f t="shared" si="199"/>
        <v>22</v>
      </c>
      <c r="K507" s="130">
        <f t="shared" si="187"/>
        <v>7</v>
      </c>
      <c r="L507" s="131">
        <f t="shared" si="188"/>
        <v>1.0009532800000001</v>
      </c>
      <c r="M507" s="132">
        <f t="shared" si="205"/>
        <v>1.00180102</v>
      </c>
      <c r="N507" s="132">
        <f t="shared" si="203"/>
        <v>1.0978323404151509</v>
      </c>
      <c r="O507" s="131">
        <f t="shared" si="204"/>
        <v>1.09887888</v>
      </c>
      <c r="P507" s="124">
        <f t="shared" si="189"/>
        <v>1098.87888</v>
      </c>
      <c r="Q507" s="133">
        <f t="shared" si="190"/>
        <v>0</v>
      </c>
      <c r="R507" s="134">
        <f t="shared" si="191"/>
        <v>0</v>
      </c>
      <c r="S507" s="124">
        <f t="shared" si="192"/>
        <v>0</v>
      </c>
      <c r="T507" s="134">
        <f t="shared" si="200"/>
        <v>8.7499999999999994E-2</v>
      </c>
      <c r="U507" s="133">
        <f t="shared" si="201"/>
        <v>91</v>
      </c>
      <c r="V507" s="133">
        <v>252</v>
      </c>
      <c r="W507" s="132">
        <f t="shared" si="206"/>
        <v>1.0307539610000001</v>
      </c>
      <c r="X507" s="124">
        <f t="shared" si="193"/>
        <v>33.794877999999997</v>
      </c>
      <c r="Y507" s="136" t="s">
        <v>64</v>
      </c>
      <c r="Z507" s="127">
        <f t="shared" si="202"/>
        <v>42781</v>
      </c>
      <c r="AA507" s="6"/>
      <c r="AB507" s="1"/>
      <c r="AM507" s="1"/>
      <c r="AN507" s="1"/>
      <c r="AO507" s="1"/>
      <c r="AP507" s="1"/>
      <c r="AQ507" s="1"/>
      <c r="AR507" s="28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8"/>
      <c r="BH507" s="1"/>
      <c r="BI507" s="1"/>
      <c r="BJ507" s="1"/>
      <c r="BK507" s="1"/>
      <c r="BL507" s="1"/>
      <c r="BM507" s="1"/>
      <c r="BN507" s="1"/>
      <c r="BO507" s="1"/>
      <c r="BP507" s="1"/>
      <c r="BQ507" s="6"/>
      <c r="BR507" s="1"/>
      <c r="BS507" s="1"/>
      <c r="BT507" s="1"/>
      <c r="BU507" s="1"/>
      <c r="BV507" s="1"/>
      <c r="BW507" s="1"/>
    </row>
    <row r="508" spans="1:75" x14ac:dyDescent="0.2">
      <c r="A508" s="137">
        <f t="shared" si="194"/>
        <v>42729</v>
      </c>
      <c r="B508" s="124">
        <f t="shared" si="184"/>
        <v>1132.6737579999999</v>
      </c>
      <c r="C508" s="124">
        <f t="shared" si="195"/>
        <v>1000</v>
      </c>
      <c r="D508" s="138">
        <f t="shared" si="196"/>
        <v>4761.42</v>
      </c>
      <c r="E508" s="126">
        <f>IF(K508=1,VLOOKUP(A507,[1]Plan1!$DA$106:$DC$226,3),E507)</f>
        <v>4775.7</v>
      </c>
      <c r="F508" s="127">
        <f t="shared" si="197"/>
        <v>42720</v>
      </c>
      <c r="G508" s="128">
        <f t="shared" si="185"/>
        <v>2.9991053089204467E-3</v>
      </c>
      <c r="H508" s="127">
        <f t="shared" si="198"/>
        <v>42751</v>
      </c>
      <c r="I508" s="127">
        <f t="shared" si="186"/>
        <v>42751</v>
      </c>
      <c r="J508" s="130">
        <f t="shared" si="199"/>
        <v>22</v>
      </c>
      <c r="K508" s="130">
        <f t="shared" si="187"/>
        <v>7</v>
      </c>
      <c r="L508" s="131">
        <f t="shared" si="188"/>
        <v>1.0009532800000001</v>
      </c>
      <c r="M508" s="132">
        <f t="shared" si="205"/>
        <v>1.00180102</v>
      </c>
      <c r="N508" s="132">
        <f t="shared" si="203"/>
        <v>1.0978323404151509</v>
      </c>
      <c r="O508" s="131">
        <f t="shared" si="204"/>
        <v>1.09887888</v>
      </c>
      <c r="P508" s="124">
        <f t="shared" si="189"/>
        <v>1098.87888</v>
      </c>
      <c r="Q508" s="133">
        <f t="shared" si="190"/>
        <v>0</v>
      </c>
      <c r="R508" s="134">
        <f t="shared" si="191"/>
        <v>0</v>
      </c>
      <c r="S508" s="124">
        <f t="shared" si="192"/>
        <v>0</v>
      </c>
      <c r="T508" s="134">
        <f t="shared" si="200"/>
        <v>8.7499999999999994E-2</v>
      </c>
      <c r="U508" s="133">
        <f t="shared" si="201"/>
        <v>91</v>
      </c>
      <c r="V508" s="133">
        <v>252</v>
      </c>
      <c r="W508" s="132">
        <f t="shared" si="206"/>
        <v>1.0307539610000001</v>
      </c>
      <c r="X508" s="124">
        <f t="shared" si="193"/>
        <v>33.794877999999997</v>
      </c>
      <c r="Y508" s="136" t="s">
        <v>64</v>
      </c>
      <c r="Z508" s="127">
        <f t="shared" si="202"/>
        <v>42781</v>
      </c>
      <c r="AA508" s="6"/>
      <c r="AB508" s="1"/>
      <c r="AM508" s="1"/>
      <c r="AN508" s="1"/>
      <c r="AO508" s="1"/>
      <c r="AP508" s="1"/>
      <c r="AQ508" s="1"/>
      <c r="AR508" s="28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8"/>
      <c r="BH508" s="1"/>
      <c r="BI508" s="1"/>
      <c r="BJ508" s="1"/>
      <c r="BK508" s="1"/>
      <c r="BL508" s="1"/>
      <c r="BM508" s="1"/>
      <c r="BN508" s="1"/>
      <c r="BO508" s="1"/>
      <c r="BP508" s="1"/>
      <c r="BQ508" s="6"/>
      <c r="BR508" s="1"/>
      <c r="BS508" s="1"/>
      <c r="BT508" s="1"/>
      <c r="BU508" s="1"/>
      <c r="BV508" s="1"/>
      <c r="BW508" s="1"/>
    </row>
    <row r="509" spans="1:75" x14ac:dyDescent="0.2">
      <c r="A509" s="137">
        <f t="shared" si="194"/>
        <v>42730</v>
      </c>
      <c r="B509" s="124">
        <f t="shared" si="184"/>
        <v>1132.6737579999999</v>
      </c>
      <c r="C509" s="124">
        <f t="shared" si="195"/>
        <v>1000</v>
      </c>
      <c r="D509" s="138">
        <f t="shared" si="196"/>
        <v>4761.42</v>
      </c>
      <c r="E509" s="126">
        <f>IF(K509=1,VLOOKUP(A508,[1]Plan1!$DA$106:$DC$226,3),E508)</f>
        <v>4775.7</v>
      </c>
      <c r="F509" s="127">
        <f t="shared" si="197"/>
        <v>42720</v>
      </c>
      <c r="G509" s="128">
        <f t="shared" si="185"/>
        <v>2.9991053089204467E-3</v>
      </c>
      <c r="H509" s="127">
        <f t="shared" si="198"/>
        <v>42751</v>
      </c>
      <c r="I509" s="127">
        <f t="shared" si="186"/>
        <v>42751</v>
      </c>
      <c r="J509" s="130">
        <f t="shared" si="199"/>
        <v>22</v>
      </c>
      <c r="K509" s="130">
        <f t="shared" si="187"/>
        <v>7</v>
      </c>
      <c r="L509" s="131">
        <f t="shared" si="188"/>
        <v>1.0009532800000001</v>
      </c>
      <c r="M509" s="132">
        <f t="shared" si="205"/>
        <v>1.00180102</v>
      </c>
      <c r="N509" s="132">
        <f t="shared" si="203"/>
        <v>1.0978323404151509</v>
      </c>
      <c r="O509" s="131">
        <f t="shared" si="204"/>
        <v>1.09887888</v>
      </c>
      <c r="P509" s="124">
        <f t="shared" si="189"/>
        <v>1098.87888</v>
      </c>
      <c r="Q509" s="133">
        <f t="shared" si="190"/>
        <v>0</v>
      </c>
      <c r="R509" s="134">
        <f t="shared" si="191"/>
        <v>0</v>
      </c>
      <c r="S509" s="124">
        <f t="shared" si="192"/>
        <v>0</v>
      </c>
      <c r="T509" s="134">
        <f t="shared" si="200"/>
        <v>8.7499999999999994E-2</v>
      </c>
      <c r="U509" s="133">
        <f t="shared" si="201"/>
        <v>91</v>
      </c>
      <c r="V509" s="133">
        <v>252</v>
      </c>
      <c r="W509" s="132">
        <f t="shared" si="206"/>
        <v>1.0307539610000001</v>
      </c>
      <c r="X509" s="124">
        <f t="shared" si="193"/>
        <v>33.794877999999997</v>
      </c>
      <c r="Y509" s="136" t="s">
        <v>64</v>
      </c>
      <c r="Z509" s="127">
        <f t="shared" si="202"/>
        <v>42781</v>
      </c>
      <c r="AA509" s="6"/>
      <c r="AB509" s="1"/>
      <c r="AM509" s="1"/>
      <c r="AN509" s="1"/>
      <c r="AO509" s="1"/>
      <c r="AP509" s="1"/>
      <c r="AQ509" s="1"/>
      <c r="AR509" s="28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8"/>
      <c r="BH509" s="1"/>
      <c r="BI509" s="1"/>
      <c r="BJ509" s="1"/>
      <c r="BK509" s="1"/>
      <c r="BL509" s="1"/>
      <c r="BM509" s="1"/>
      <c r="BN509" s="1"/>
      <c r="BO509" s="1"/>
      <c r="BP509" s="1"/>
      <c r="BQ509" s="6"/>
      <c r="BR509" s="1"/>
      <c r="BS509" s="1"/>
      <c r="BT509" s="1"/>
      <c r="BU509" s="1"/>
      <c r="BV509" s="1"/>
      <c r="BW509" s="1"/>
    </row>
    <row r="510" spans="1:75" x14ac:dyDescent="0.2">
      <c r="A510" s="137">
        <f t="shared" si="194"/>
        <v>42731</v>
      </c>
      <c r="B510" s="124">
        <f t="shared" si="184"/>
        <v>1133.2050879999999</v>
      </c>
      <c r="C510" s="124">
        <f t="shared" si="195"/>
        <v>1000</v>
      </c>
      <c r="D510" s="138">
        <f t="shared" si="196"/>
        <v>4761.42</v>
      </c>
      <c r="E510" s="126">
        <f>IF(K510=1,VLOOKUP(A509,[1]Plan1!$DA$106:$DC$226,3),E509)</f>
        <v>4775.7</v>
      </c>
      <c r="F510" s="127">
        <f t="shared" si="197"/>
        <v>42720</v>
      </c>
      <c r="G510" s="128">
        <f t="shared" si="185"/>
        <v>2.9991053089204467E-3</v>
      </c>
      <c r="H510" s="127">
        <f t="shared" si="198"/>
        <v>42751</v>
      </c>
      <c r="I510" s="127">
        <f t="shared" si="186"/>
        <v>42751</v>
      </c>
      <c r="J510" s="130">
        <f t="shared" si="199"/>
        <v>22</v>
      </c>
      <c r="K510" s="130">
        <f t="shared" si="187"/>
        <v>8</v>
      </c>
      <c r="L510" s="131">
        <f t="shared" si="188"/>
        <v>1.0010895399999999</v>
      </c>
      <c r="M510" s="132">
        <f t="shared" si="205"/>
        <v>1.00180102</v>
      </c>
      <c r="N510" s="132">
        <f t="shared" si="203"/>
        <v>1.0978323404151509</v>
      </c>
      <c r="O510" s="131">
        <f t="shared" si="204"/>
        <v>1.0990284699999999</v>
      </c>
      <c r="P510" s="124">
        <f t="shared" si="189"/>
        <v>1099.02847</v>
      </c>
      <c r="Q510" s="133">
        <f t="shared" si="190"/>
        <v>0</v>
      </c>
      <c r="R510" s="134">
        <f t="shared" si="191"/>
        <v>0</v>
      </c>
      <c r="S510" s="124">
        <f t="shared" si="192"/>
        <v>0</v>
      </c>
      <c r="T510" s="134">
        <f t="shared" si="200"/>
        <v>8.7499999999999994E-2</v>
      </c>
      <c r="U510" s="133">
        <f t="shared" si="201"/>
        <v>92</v>
      </c>
      <c r="V510" s="133">
        <v>252</v>
      </c>
      <c r="W510" s="132">
        <f t="shared" si="206"/>
        <v>1.0310971179999999</v>
      </c>
      <c r="X510" s="124">
        <f t="shared" si="193"/>
        <v>34.176617999999998</v>
      </c>
      <c r="Y510" s="136" t="s">
        <v>64</v>
      </c>
      <c r="Z510" s="127">
        <f t="shared" si="202"/>
        <v>42781</v>
      </c>
      <c r="AA510" s="6"/>
      <c r="AB510" s="1"/>
      <c r="AM510" s="1"/>
      <c r="AN510" s="1"/>
      <c r="AO510" s="1"/>
      <c r="AP510" s="1"/>
      <c r="AQ510" s="1"/>
      <c r="AR510" s="28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8"/>
      <c r="BH510" s="1"/>
      <c r="BI510" s="1"/>
      <c r="BJ510" s="1"/>
      <c r="BK510" s="1"/>
      <c r="BL510" s="1"/>
      <c r="BM510" s="1"/>
      <c r="BN510" s="1"/>
      <c r="BO510" s="1"/>
      <c r="BP510" s="1"/>
      <c r="BQ510" s="6"/>
      <c r="BR510" s="1"/>
      <c r="BS510" s="1"/>
      <c r="BT510" s="1"/>
      <c r="BU510" s="1"/>
      <c r="BV510" s="1"/>
      <c r="BW510" s="1"/>
    </row>
    <row r="511" spans="1:75" x14ac:dyDescent="0.2">
      <c r="A511" s="137">
        <f t="shared" si="194"/>
        <v>42732</v>
      </c>
      <c r="B511" s="124">
        <f t="shared" si="184"/>
        <v>1133.7366669999999</v>
      </c>
      <c r="C511" s="124">
        <f t="shared" si="195"/>
        <v>1000</v>
      </c>
      <c r="D511" s="138">
        <f t="shared" si="196"/>
        <v>4761.42</v>
      </c>
      <c r="E511" s="126">
        <f>IF(K511=1,VLOOKUP(A510,[1]Plan1!$DA$106:$DC$226,3),E510)</f>
        <v>4775.7</v>
      </c>
      <c r="F511" s="127">
        <f t="shared" si="197"/>
        <v>42720</v>
      </c>
      <c r="G511" s="128">
        <f t="shared" si="185"/>
        <v>2.9991053089204467E-3</v>
      </c>
      <c r="H511" s="127">
        <f t="shared" si="198"/>
        <v>42751</v>
      </c>
      <c r="I511" s="127">
        <f t="shared" si="186"/>
        <v>42751</v>
      </c>
      <c r="J511" s="130">
        <f t="shared" si="199"/>
        <v>22</v>
      </c>
      <c r="K511" s="130">
        <f t="shared" si="187"/>
        <v>9</v>
      </c>
      <c r="L511" s="131">
        <f t="shared" si="188"/>
        <v>1.0012258199999999</v>
      </c>
      <c r="M511" s="132">
        <f t="shared" si="205"/>
        <v>1.00180102</v>
      </c>
      <c r="N511" s="132">
        <f t="shared" si="203"/>
        <v>1.0978323404151509</v>
      </c>
      <c r="O511" s="131">
        <f t="shared" si="204"/>
        <v>1.0991780799999999</v>
      </c>
      <c r="P511" s="124">
        <f t="shared" si="189"/>
        <v>1099.1780799999999</v>
      </c>
      <c r="Q511" s="133">
        <f t="shared" si="190"/>
        <v>0</v>
      </c>
      <c r="R511" s="134">
        <f t="shared" si="191"/>
        <v>0</v>
      </c>
      <c r="S511" s="124">
        <f t="shared" si="192"/>
        <v>0</v>
      </c>
      <c r="T511" s="134">
        <f t="shared" si="200"/>
        <v>8.7499999999999994E-2</v>
      </c>
      <c r="U511" s="133">
        <f t="shared" si="201"/>
        <v>93</v>
      </c>
      <c r="V511" s="133">
        <v>252</v>
      </c>
      <c r="W511" s="132">
        <f t="shared" si="206"/>
        <v>1.03144039</v>
      </c>
      <c r="X511" s="124">
        <f t="shared" si="193"/>
        <v>34.558587000000003</v>
      </c>
      <c r="Y511" s="136" t="s">
        <v>64</v>
      </c>
      <c r="Z511" s="127">
        <f t="shared" si="202"/>
        <v>42781</v>
      </c>
      <c r="AA511" s="6"/>
      <c r="AB511" s="1"/>
      <c r="AM511" s="1"/>
      <c r="AN511" s="1"/>
      <c r="AO511" s="1"/>
      <c r="AP511" s="1"/>
      <c r="AQ511" s="1"/>
      <c r="AR511" s="28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8"/>
      <c r="BH511" s="1"/>
      <c r="BI511" s="1"/>
      <c r="BJ511" s="1"/>
      <c r="BK511" s="1"/>
      <c r="BL511" s="1"/>
      <c r="BM511" s="1"/>
      <c r="BN511" s="1"/>
      <c r="BO511" s="1"/>
      <c r="BP511" s="1"/>
      <c r="BQ511" s="6"/>
      <c r="BR511" s="1"/>
      <c r="BS511" s="1"/>
      <c r="BT511" s="1"/>
      <c r="BU511" s="1"/>
      <c r="BV511" s="1"/>
      <c r="BW511" s="1"/>
    </row>
    <row r="512" spans="1:75" x14ac:dyDescent="0.2">
      <c r="A512" s="137">
        <f t="shared" si="194"/>
        <v>42733</v>
      </c>
      <c r="B512" s="124">
        <f t="shared" si="184"/>
        <v>1134.2684839999999</v>
      </c>
      <c r="C512" s="124">
        <f t="shared" si="195"/>
        <v>1000</v>
      </c>
      <c r="D512" s="138">
        <f t="shared" si="196"/>
        <v>4761.42</v>
      </c>
      <c r="E512" s="126">
        <f>IF(K512=1,VLOOKUP(A511,[1]Plan1!$DA$106:$DC$226,3),E511)</f>
        <v>4775.7</v>
      </c>
      <c r="F512" s="127">
        <f t="shared" si="197"/>
        <v>42720</v>
      </c>
      <c r="G512" s="128">
        <f t="shared" si="185"/>
        <v>2.9991053089204467E-3</v>
      </c>
      <c r="H512" s="127">
        <f t="shared" si="198"/>
        <v>42751</v>
      </c>
      <c r="I512" s="127">
        <f t="shared" si="186"/>
        <v>42751</v>
      </c>
      <c r="J512" s="130">
        <f t="shared" si="199"/>
        <v>22</v>
      </c>
      <c r="K512" s="130">
        <f t="shared" si="187"/>
        <v>10</v>
      </c>
      <c r="L512" s="131">
        <f t="shared" si="188"/>
        <v>1.0013621100000001</v>
      </c>
      <c r="M512" s="132">
        <f t="shared" si="205"/>
        <v>1.00180102</v>
      </c>
      <c r="N512" s="132">
        <f t="shared" si="203"/>
        <v>1.0978323404151509</v>
      </c>
      <c r="O512" s="131">
        <f t="shared" si="204"/>
        <v>1.0993276999999999</v>
      </c>
      <c r="P512" s="124">
        <f t="shared" si="189"/>
        <v>1099.3277</v>
      </c>
      <c r="Q512" s="133">
        <f t="shared" si="190"/>
        <v>0</v>
      </c>
      <c r="R512" s="134">
        <f t="shared" si="191"/>
        <v>0</v>
      </c>
      <c r="S512" s="124">
        <f t="shared" si="192"/>
        <v>0</v>
      </c>
      <c r="T512" s="134">
        <f t="shared" si="200"/>
        <v>8.7499999999999994E-2</v>
      </c>
      <c r="U512" s="133">
        <f t="shared" si="201"/>
        <v>94</v>
      </c>
      <c r="V512" s="133">
        <v>252</v>
      </c>
      <c r="W512" s="132">
        <f t="shared" si="206"/>
        <v>1.0317837750000001</v>
      </c>
      <c r="X512" s="124">
        <f t="shared" si="193"/>
        <v>34.940784000000001</v>
      </c>
      <c r="Y512" s="136" t="s">
        <v>64</v>
      </c>
      <c r="Z512" s="127">
        <f t="shared" si="202"/>
        <v>42781</v>
      </c>
      <c r="AA512" s="6"/>
      <c r="AB512" s="1"/>
      <c r="AM512" s="1"/>
      <c r="AN512" s="1"/>
      <c r="AO512" s="1"/>
      <c r="AP512" s="1"/>
      <c r="AQ512" s="1"/>
      <c r="AR512" s="28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8"/>
      <c r="BH512" s="1"/>
      <c r="BI512" s="1"/>
      <c r="BJ512" s="1"/>
      <c r="BK512" s="1"/>
      <c r="BL512" s="1"/>
      <c r="BM512" s="1"/>
      <c r="BN512" s="1"/>
      <c r="BO512" s="1"/>
      <c r="BP512" s="1"/>
      <c r="BQ512" s="6"/>
      <c r="BR512" s="1"/>
      <c r="BS512" s="1"/>
      <c r="BT512" s="1"/>
      <c r="BU512" s="1"/>
      <c r="BV512" s="1"/>
      <c r="BW512" s="1"/>
    </row>
    <row r="513" spans="1:75" x14ac:dyDescent="0.2">
      <c r="A513" s="137">
        <f t="shared" si="194"/>
        <v>42734</v>
      </c>
      <c r="B513" s="124">
        <f t="shared" si="184"/>
        <v>1134.800571</v>
      </c>
      <c r="C513" s="124">
        <f t="shared" si="195"/>
        <v>1000</v>
      </c>
      <c r="D513" s="138">
        <f t="shared" si="196"/>
        <v>4761.42</v>
      </c>
      <c r="E513" s="126">
        <f>IF(K513=1,VLOOKUP(A512,[1]Plan1!$DA$106:$DC$226,3),E512)</f>
        <v>4775.7</v>
      </c>
      <c r="F513" s="127">
        <f t="shared" si="197"/>
        <v>42720</v>
      </c>
      <c r="G513" s="128">
        <f t="shared" si="185"/>
        <v>2.9991053089204467E-3</v>
      </c>
      <c r="H513" s="127">
        <f t="shared" si="198"/>
        <v>42751</v>
      </c>
      <c r="I513" s="127">
        <f t="shared" si="186"/>
        <v>42751</v>
      </c>
      <c r="J513" s="130">
        <f t="shared" si="199"/>
        <v>22</v>
      </c>
      <c r="K513" s="130">
        <f t="shared" si="187"/>
        <v>11</v>
      </c>
      <c r="L513" s="131">
        <f t="shared" si="188"/>
        <v>1.0014984300000001</v>
      </c>
      <c r="M513" s="132">
        <f t="shared" si="205"/>
        <v>1.00180102</v>
      </c>
      <c r="N513" s="132">
        <f t="shared" si="203"/>
        <v>1.0978323404151509</v>
      </c>
      <c r="O513" s="131">
        <f t="shared" si="204"/>
        <v>1.0994773600000001</v>
      </c>
      <c r="P513" s="124">
        <f t="shared" si="189"/>
        <v>1099.4773600000001</v>
      </c>
      <c r="Q513" s="133">
        <f t="shared" si="190"/>
        <v>0</v>
      </c>
      <c r="R513" s="134">
        <f t="shared" si="191"/>
        <v>0</v>
      </c>
      <c r="S513" s="124">
        <f t="shared" si="192"/>
        <v>0</v>
      </c>
      <c r="T513" s="134">
        <f t="shared" si="200"/>
        <v>8.7499999999999994E-2</v>
      </c>
      <c r="U513" s="133">
        <f t="shared" si="201"/>
        <v>95</v>
      </c>
      <c r="V513" s="133">
        <v>252</v>
      </c>
      <c r="W513" s="132">
        <f t="shared" si="206"/>
        <v>1.0321272749999999</v>
      </c>
      <c r="X513" s="124">
        <f t="shared" si="193"/>
        <v>35.323211000000001</v>
      </c>
      <c r="Y513" s="136" t="s">
        <v>64</v>
      </c>
      <c r="Z513" s="127">
        <f t="shared" si="202"/>
        <v>42781</v>
      </c>
      <c r="AA513" s="6"/>
      <c r="AB513" s="1"/>
      <c r="AM513" s="1"/>
      <c r="AN513" s="1"/>
      <c r="AO513" s="1"/>
      <c r="AP513" s="1"/>
      <c r="AQ513" s="1"/>
      <c r="AR513" s="28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8"/>
      <c r="BH513" s="1"/>
      <c r="BI513" s="1"/>
      <c r="BJ513" s="1"/>
      <c r="BK513" s="1"/>
      <c r="BL513" s="1"/>
      <c r="BM513" s="1"/>
      <c r="BN513" s="1"/>
      <c r="BO513" s="1"/>
      <c r="BP513" s="1"/>
      <c r="BQ513" s="6"/>
      <c r="BR513" s="1"/>
      <c r="BS513" s="1"/>
      <c r="BT513" s="1"/>
      <c r="BU513" s="1"/>
      <c r="BV513" s="1"/>
      <c r="BW513" s="1"/>
    </row>
    <row r="514" spans="1:75" x14ac:dyDescent="0.2">
      <c r="A514" s="137">
        <f t="shared" si="194"/>
        <v>42735</v>
      </c>
      <c r="B514" s="124">
        <f t="shared" si="184"/>
        <v>1135.332897</v>
      </c>
      <c r="C514" s="124">
        <f t="shared" si="195"/>
        <v>1000</v>
      </c>
      <c r="D514" s="138">
        <f t="shared" si="196"/>
        <v>4761.42</v>
      </c>
      <c r="E514" s="126">
        <f>IF(K514=1,VLOOKUP(A513,[1]Plan1!$DA$106:$DC$226,3),E513)</f>
        <v>4775.7</v>
      </c>
      <c r="F514" s="127">
        <f t="shared" si="197"/>
        <v>42720</v>
      </c>
      <c r="G514" s="128">
        <f t="shared" si="185"/>
        <v>2.9991053089204467E-3</v>
      </c>
      <c r="H514" s="127">
        <f t="shared" si="198"/>
        <v>42751</v>
      </c>
      <c r="I514" s="127">
        <f t="shared" si="186"/>
        <v>42751</v>
      </c>
      <c r="J514" s="130">
        <f t="shared" si="199"/>
        <v>22</v>
      </c>
      <c r="K514" s="130">
        <f t="shared" si="187"/>
        <v>12</v>
      </c>
      <c r="L514" s="131">
        <f t="shared" si="188"/>
        <v>1.00163476</v>
      </c>
      <c r="M514" s="132">
        <f t="shared" si="205"/>
        <v>1.00180102</v>
      </c>
      <c r="N514" s="132">
        <f t="shared" si="203"/>
        <v>1.0978323404151509</v>
      </c>
      <c r="O514" s="131">
        <f t="shared" si="204"/>
        <v>1.0996270299999999</v>
      </c>
      <c r="P514" s="124">
        <f t="shared" si="189"/>
        <v>1099.6270300000001</v>
      </c>
      <c r="Q514" s="133">
        <f t="shared" si="190"/>
        <v>0</v>
      </c>
      <c r="R514" s="134">
        <f t="shared" si="191"/>
        <v>0</v>
      </c>
      <c r="S514" s="124">
        <f t="shared" si="192"/>
        <v>0</v>
      </c>
      <c r="T514" s="134">
        <f t="shared" si="200"/>
        <v>8.7499999999999994E-2</v>
      </c>
      <c r="U514" s="133">
        <f t="shared" si="201"/>
        <v>96</v>
      </c>
      <c r="V514" s="133">
        <v>252</v>
      </c>
      <c r="W514" s="132">
        <f t="shared" si="206"/>
        <v>1.0324708890000001</v>
      </c>
      <c r="X514" s="124">
        <f t="shared" si="193"/>
        <v>35.705866999999998</v>
      </c>
      <c r="Y514" s="136" t="s">
        <v>64</v>
      </c>
      <c r="Z514" s="127">
        <f t="shared" si="202"/>
        <v>42781</v>
      </c>
      <c r="AA514" s="6"/>
      <c r="AB514" s="1"/>
      <c r="AM514" s="1"/>
      <c r="AN514" s="1"/>
      <c r="AO514" s="1"/>
      <c r="AP514" s="1"/>
      <c r="AQ514" s="1"/>
      <c r="AR514" s="28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8"/>
      <c r="BH514" s="1"/>
      <c r="BI514" s="1"/>
      <c r="BJ514" s="1"/>
      <c r="BK514" s="1"/>
      <c r="BL514" s="1"/>
      <c r="BM514" s="1"/>
      <c r="BN514" s="1"/>
      <c r="BO514" s="1"/>
      <c r="BP514" s="1"/>
      <c r="BQ514" s="6"/>
      <c r="BR514" s="1"/>
      <c r="BS514" s="1"/>
      <c r="BT514" s="1"/>
      <c r="BU514" s="1"/>
      <c r="BV514" s="1"/>
      <c r="BW514" s="1"/>
    </row>
    <row r="515" spans="1:75" x14ac:dyDescent="0.2">
      <c r="A515" s="137">
        <f t="shared" si="194"/>
        <v>42736</v>
      </c>
      <c r="B515" s="124">
        <f t="shared" si="184"/>
        <v>1135.332897</v>
      </c>
      <c r="C515" s="124">
        <f t="shared" si="195"/>
        <v>1000</v>
      </c>
      <c r="D515" s="138">
        <f t="shared" si="196"/>
        <v>4761.42</v>
      </c>
      <c r="E515" s="126">
        <f>IF(K515=1,VLOOKUP(A514,[1]Plan1!$DA$106:$DC$226,3),E514)</f>
        <v>4775.7</v>
      </c>
      <c r="F515" s="127">
        <f t="shared" si="197"/>
        <v>42720</v>
      </c>
      <c r="G515" s="128">
        <f t="shared" si="185"/>
        <v>2.9991053089204467E-3</v>
      </c>
      <c r="H515" s="127">
        <f t="shared" si="198"/>
        <v>42751</v>
      </c>
      <c r="I515" s="127">
        <f t="shared" si="186"/>
        <v>42751</v>
      </c>
      <c r="J515" s="130">
        <f t="shared" si="199"/>
        <v>22</v>
      </c>
      <c r="K515" s="130">
        <f t="shared" si="187"/>
        <v>12</v>
      </c>
      <c r="L515" s="131">
        <f t="shared" si="188"/>
        <v>1.00163476</v>
      </c>
      <c r="M515" s="132">
        <f t="shared" si="205"/>
        <v>1.00180102</v>
      </c>
      <c r="N515" s="132">
        <f t="shared" si="203"/>
        <v>1.0978323404151509</v>
      </c>
      <c r="O515" s="131">
        <f t="shared" si="204"/>
        <v>1.0996270299999999</v>
      </c>
      <c r="P515" s="124">
        <f t="shared" si="189"/>
        <v>1099.6270300000001</v>
      </c>
      <c r="Q515" s="133">
        <f t="shared" si="190"/>
        <v>0</v>
      </c>
      <c r="R515" s="134">
        <f t="shared" si="191"/>
        <v>0</v>
      </c>
      <c r="S515" s="124">
        <f t="shared" si="192"/>
        <v>0</v>
      </c>
      <c r="T515" s="134">
        <f t="shared" si="200"/>
        <v>8.7499999999999994E-2</v>
      </c>
      <c r="U515" s="133">
        <f t="shared" si="201"/>
        <v>96</v>
      </c>
      <c r="V515" s="133">
        <v>252</v>
      </c>
      <c r="W515" s="132">
        <f t="shared" si="206"/>
        <v>1.0324708890000001</v>
      </c>
      <c r="X515" s="124">
        <f t="shared" si="193"/>
        <v>35.705866999999998</v>
      </c>
      <c r="Y515" s="136" t="s">
        <v>64</v>
      </c>
      <c r="Z515" s="127">
        <f t="shared" si="202"/>
        <v>42781</v>
      </c>
      <c r="AA515" s="6"/>
      <c r="AB515" s="1"/>
      <c r="AM515" s="1"/>
      <c r="AN515" s="1"/>
      <c r="AO515" s="1"/>
      <c r="AP515" s="1"/>
      <c r="AQ515" s="1"/>
      <c r="AR515" s="28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8"/>
      <c r="BH515" s="1"/>
      <c r="BI515" s="1"/>
      <c r="BJ515" s="1"/>
      <c r="BK515" s="1"/>
      <c r="BL515" s="1"/>
      <c r="BM515" s="1"/>
      <c r="BN515" s="1"/>
      <c r="BO515" s="1"/>
      <c r="BP515" s="1"/>
      <c r="BQ515" s="6"/>
      <c r="BR515" s="1"/>
      <c r="BS515" s="1"/>
      <c r="BT515" s="1"/>
      <c r="BU515" s="1"/>
      <c r="BV515" s="1"/>
      <c r="BW515" s="1"/>
    </row>
    <row r="516" spans="1:75" x14ac:dyDescent="0.2">
      <c r="A516" s="137">
        <f t="shared" si="194"/>
        <v>42737</v>
      </c>
      <c r="B516" s="124">
        <f t="shared" si="184"/>
        <v>1135.332897</v>
      </c>
      <c r="C516" s="124">
        <f t="shared" si="195"/>
        <v>1000</v>
      </c>
      <c r="D516" s="138">
        <f t="shared" si="196"/>
        <v>4761.42</v>
      </c>
      <c r="E516" s="126">
        <f>IF(K516=1,VLOOKUP(A515,[1]Plan1!$DA$106:$DC$226,3),E515)</f>
        <v>4775.7</v>
      </c>
      <c r="F516" s="127">
        <f t="shared" si="197"/>
        <v>42720</v>
      </c>
      <c r="G516" s="128">
        <f t="shared" si="185"/>
        <v>2.9991053089204467E-3</v>
      </c>
      <c r="H516" s="127">
        <f t="shared" si="198"/>
        <v>42751</v>
      </c>
      <c r="I516" s="127">
        <f t="shared" si="186"/>
        <v>42751</v>
      </c>
      <c r="J516" s="130">
        <f t="shared" si="199"/>
        <v>22</v>
      </c>
      <c r="K516" s="130">
        <f t="shared" si="187"/>
        <v>12</v>
      </c>
      <c r="L516" s="131">
        <f t="shared" si="188"/>
        <v>1.00163476</v>
      </c>
      <c r="M516" s="132">
        <f t="shared" si="205"/>
        <v>1.00180102</v>
      </c>
      <c r="N516" s="132">
        <f t="shared" si="203"/>
        <v>1.0978323404151509</v>
      </c>
      <c r="O516" s="131">
        <f t="shared" si="204"/>
        <v>1.0996270299999999</v>
      </c>
      <c r="P516" s="124">
        <f t="shared" si="189"/>
        <v>1099.6270300000001</v>
      </c>
      <c r="Q516" s="133">
        <f t="shared" si="190"/>
        <v>0</v>
      </c>
      <c r="R516" s="134">
        <f t="shared" si="191"/>
        <v>0</v>
      </c>
      <c r="S516" s="124">
        <f t="shared" si="192"/>
        <v>0</v>
      </c>
      <c r="T516" s="134">
        <f t="shared" si="200"/>
        <v>8.7499999999999994E-2</v>
      </c>
      <c r="U516" s="133">
        <f t="shared" si="201"/>
        <v>96</v>
      </c>
      <c r="V516" s="133">
        <v>252</v>
      </c>
      <c r="W516" s="132">
        <f t="shared" si="206"/>
        <v>1.0324708890000001</v>
      </c>
      <c r="X516" s="124">
        <f t="shared" si="193"/>
        <v>35.705866999999998</v>
      </c>
      <c r="Y516" s="136" t="s">
        <v>64</v>
      </c>
      <c r="Z516" s="127">
        <f t="shared" si="202"/>
        <v>42781</v>
      </c>
      <c r="AA516" s="6"/>
      <c r="AB516" s="1"/>
      <c r="AM516" s="1"/>
      <c r="AN516" s="1"/>
      <c r="AO516" s="1"/>
      <c r="AP516" s="1"/>
      <c r="AQ516" s="1"/>
      <c r="AR516" s="28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8"/>
      <c r="BH516" s="1"/>
      <c r="BI516" s="1"/>
      <c r="BJ516" s="1"/>
      <c r="BK516" s="1"/>
      <c r="BL516" s="1"/>
      <c r="BM516" s="1"/>
      <c r="BN516" s="1"/>
      <c r="BO516" s="1"/>
      <c r="BP516" s="1"/>
      <c r="BQ516" s="6"/>
      <c r="BR516" s="1"/>
      <c r="BS516" s="1"/>
      <c r="BT516" s="1"/>
      <c r="BU516" s="1"/>
      <c r="BV516" s="1"/>
      <c r="BW516" s="1"/>
    </row>
    <row r="517" spans="1:75" x14ac:dyDescent="0.2">
      <c r="A517" s="137">
        <f t="shared" si="194"/>
        <v>42738</v>
      </c>
      <c r="B517" s="124">
        <f t="shared" si="184"/>
        <v>1135.865472</v>
      </c>
      <c r="C517" s="124">
        <f t="shared" si="195"/>
        <v>1000</v>
      </c>
      <c r="D517" s="138">
        <f t="shared" si="196"/>
        <v>4761.42</v>
      </c>
      <c r="E517" s="126">
        <f>IF(K517=1,VLOOKUP(A516,[1]Plan1!$DA$106:$DC$226,3),E516)</f>
        <v>4775.7</v>
      </c>
      <c r="F517" s="127">
        <f t="shared" si="197"/>
        <v>42720</v>
      </c>
      <c r="G517" s="128">
        <f t="shared" si="185"/>
        <v>2.9991053089204467E-3</v>
      </c>
      <c r="H517" s="127">
        <f t="shared" si="198"/>
        <v>42751</v>
      </c>
      <c r="I517" s="127">
        <f t="shared" si="186"/>
        <v>42751</v>
      </c>
      <c r="J517" s="130">
        <f t="shared" si="199"/>
        <v>22</v>
      </c>
      <c r="K517" s="130">
        <f t="shared" si="187"/>
        <v>13</v>
      </c>
      <c r="L517" s="131">
        <f t="shared" si="188"/>
        <v>1.00177111</v>
      </c>
      <c r="M517" s="132">
        <f t="shared" si="205"/>
        <v>1.00180102</v>
      </c>
      <c r="N517" s="132">
        <f t="shared" si="203"/>
        <v>1.0978323404151509</v>
      </c>
      <c r="O517" s="131">
        <f t="shared" si="204"/>
        <v>1.0997767199999999</v>
      </c>
      <c r="P517" s="124">
        <f t="shared" si="189"/>
        <v>1099.7767200000001</v>
      </c>
      <c r="Q517" s="133">
        <f t="shared" si="190"/>
        <v>0</v>
      </c>
      <c r="R517" s="134">
        <f t="shared" si="191"/>
        <v>0</v>
      </c>
      <c r="S517" s="124">
        <f t="shared" si="192"/>
        <v>0</v>
      </c>
      <c r="T517" s="134">
        <f t="shared" si="200"/>
        <v>8.7499999999999994E-2</v>
      </c>
      <c r="U517" s="133">
        <f t="shared" si="201"/>
        <v>97</v>
      </c>
      <c r="V517" s="133">
        <v>252</v>
      </c>
      <c r="W517" s="132">
        <f t="shared" si="206"/>
        <v>1.032814618</v>
      </c>
      <c r="X517" s="124">
        <f t="shared" si="193"/>
        <v>36.088751999999999</v>
      </c>
      <c r="Y517" s="136" t="s">
        <v>64</v>
      </c>
      <c r="Z517" s="127">
        <f t="shared" si="202"/>
        <v>42781</v>
      </c>
      <c r="AA517" s="6"/>
      <c r="AB517" s="1"/>
      <c r="AM517" s="1"/>
      <c r="AN517" s="1"/>
      <c r="AO517" s="1"/>
      <c r="AP517" s="1"/>
      <c r="AQ517" s="1"/>
      <c r="AR517" s="28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8"/>
      <c r="BH517" s="1"/>
      <c r="BI517" s="1"/>
      <c r="BJ517" s="1"/>
      <c r="BK517" s="1"/>
      <c r="BL517" s="1"/>
      <c r="BM517" s="1"/>
      <c r="BN517" s="1"/>
      <c r="BO517" s="1"/>
      <c r="BP517" s="1"/>
      <c r="BQ517" s="6"/>
      <c r="BR517" s="1"/>
      <c r="BS517" s="1"/>
      <c r="BT517" s="1"/>
      <c r="BU517" s="1"/>
      <c r="BV517" s="1"/>
      <c r="BW517" s="1"/>
    </row>
    <row r="518" spans="1:75" x14ac:dyDescent="0.2">
      <c r="A518" s="137">
        <f t="shared" si="194"/>
        <v>42739</v>
      </c>
      <c r="B518" s="124">
        <f t="shared" si="184"/>
        <v>1136.398297</v>
      </c>
      <c r="C518" s="124">
        <f t="shared" si="195"/>
        <v>1000</v>
      </c>
      <c r="D518" s="138">
        <f t="shared" si="196"/>
        <v>4761.42</v>
      </c>
      <c r="E518" s="126">
        <f>IF(K518=1,VLOOKUP(A517,[1]Plan1!$DA$106:$DC$226,3),E517)</f>
        <v>4775.7</v>
      </c>
      <c r="F518" s="127">
        <f t="shared" si="197"/>
        <v>42720</v>
      </c>
      <c r="G518" s="128">
        <f t="shared" si="185"/>
        <v>2.9991053089204467E-3</v>
      </c>
      <c r="H518" s="127">
        <f t="shared" si="198"/>
        <v>42751</v>
      </c>
      <c r="I518" s="127">
        <f t="shared" si="186"/>
        <v>42751</v>
      </c>
      <c r="J518" s="130">
        <f t="shared" si="199"/>
        <v>22</v>
      </c>
      <c r="K518" s="130">
        <f t="shared" si="187"/>
        <v>14</v>
      </c>
      <c r="L518" s="131">
        <f t="shared" si="188"/>
        <v>1.0019074800000001</v>
      </c>
      <c r="M518" s="132">
        <f t="shared" si="205"/>
        <v>1.00180102</v>
      </c>
      <c r="N518" s="132">
        <f t="shared" si="203"/>
        <v>1.0978323404151509</v>
      </c>
      <c r="O518" s="131">
        <f t="shared" si="204"/>
        <v>1.09992643</v>
      </c>
      <c r="P518" s="124">
        <f t="shared" si="189"/>
        <v>1099.92643</v>
      </c>
      <c r="Q518" s="133">
        <f t="shared" si="190"/>
        <v>0</v>
      </c>
      <c r="R518" s="134">
        <f t="shared" si="191"/>
        <v>0</v>
      </c>
      <c r="S518" s="124">
        <f t="shared" si="192"/>
        <v>0</v>
      </c>
      <c r="T518" s="134">
        <f t="shared" si="200"/>
        <v>8.7499999999999994E-2</v>
      </c>
      <c r="U518" s="133">
        <f t="shared" si="201"/>
        <v>98</v>
      </c>
      <c r="V518" s="133">
        <v>252</v>
      </c>
      <c r="W518" s="132">
        <f t="shared" si="206"/>
        <v>1.033158461</v>
      </c>
      <c r="X518" s="124">
        <f t="shared" si="193"/>
        <v>36.471867000000003</v>
      </c>
      <c r="Y518" s="136" t="s">
        <v>64</v>
      </c>
      <c r="Z518" s="127">
        <f t="shared" si="202"/>
        <v>42781</v>
      </c>
      <c r="AA518" s="6"/>
      <c r="AB518" s="1"/>
      <c r="AM518" s="1"/>
      <c r="AN518" s="1"/>
      <c r="AO518" s="1"/>
      <c r="AP518" s="1"/>
      <c r="AQ518" s="1"/>
      <c r="AR518" s="28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8"/>
      <c r="BH518" s="1"/>
      <c r="BI518" s="1"/>
      <c r="BJ518" s="1"/>
      <c r="BK518" s="1"/>
      <c r="BL518" s="1"/>
      <c r="BM518" s="1"/>
      <c r="BN518" s="1"/>
      <c r="BO518" s="1"/>
      <c r="BP518" s="1"/>
      <c r="BQ518" s="6"/>
      <c r="BR518" s="1"/>
      <c r="BS518" s="1"/>
      <c r="BT518" s="1"/>
      <c r="BU518" s="1"/>
      <c r="BV518" s="1"/>
      <c r="BW518" s="1"/>
    </row>
    <row r="519" spans="1:75" x14ac:dyDescent="0.2">
      <c r="A519" s="137">
        <f t="shared" si="194"/>
        <v>42740</v>
      </c>
      <c r="B519" s="124">
        <f t="shared" si="184"/>
        <v>1136.9313710000001</v>
      </c>
      <c r="C519" s="124">
        <f t="shared" si="195"/>
        <v>1000</v>
      </c>
      <c r="D519" s="138">
        <f t="shared" si="196"/>
        <v>4761.42</v>
      </c>
      <c r="E519" s="126">
        <f>IF(K519=1,VLOOKUP(A518,[1]Plan1!$DA$106:$DC$226,3),E518)</f>
        <v>4775.7</v>
      </c>
      <c r="F519" s="127">
        <f t="shared" si="197"/>
        <v>42720</v>
      </c>
      <c r="G519" s="128">
        <f t="shared" si="185"/>
        <v>2.9991053089204467E-3</v>
      </c>
      <c r="H519" s="127">
        <f t="shared" si="198"/>
        <v>42751</v>
      </c>
      <c r="I519" s="127">
        <f t="shared" si="186"/>
        <v>42751</v>
      </c>
      <c r="J519" s="130">
        <f t="shared" si="199"/>
        <v>22</v>
      </c>
      <c r="K519" s="130">
        <f t="shared" si="187"/>
        <v>15</v>
      </c>
      <c r="L519" s="131">
        <f t="shared" si="188"/>
        <v>1.0020438700000001</v>
      </c>
      <c r="M519" s="132">
        <f t="shared" si="205"/>
        <v>1.00180102</v>
      </c>
      <c r="N519" s="132">
        <f t="shared" si="203"/>
        <v>1.0978323404151509</v>
      </c>
      <c r="O519" s="131">
        <f t="shared" si="204"/>
        <v>1.10007616</v>
      </c>
      <c r="P519" s="124">
        <f t="shared" si="189"/>
        <v>1100.0761600000001</v>
      </c>
      <c r="Q519" s="133">
        <f t="shared" si="190"/>
        <v>0</v>
      </c>
      <c r="R519" s="134">
        <f t="shared" si="191"/>
        <v>0</v>
      </c>
      <c r="S519" s="124">
        <f t="shared" si="192"/>
        <v>0</v>
      </c>
      <c r="T519" s="134">
        <f t="shared" si="200"/>
        <v>8.7499999999999994E-2</v>
      </c>
      <c r="U519" s="133">
        <f t="shared" si="201"/>
        <v>99</v>
      </c>
      <c r="V519" s="133">
        <v>252</v>
      </c>
      <c r="W519" s="132">
        <f t="shared" si="206"/>
        <v>1.0335024180000001</v>
      </c>
      <c r="X519" s="124">
        <f t="shared" si="193"/>
        <v>36.855210999999997</v>
      </c>
      <c r="Y519" s="136" t="s">
        <v>64</v>
      </c>
      <c r="Z519" s="127">
        <f t="shared" si="202"/>
        <v>42781</v>
      </c>
      <c r="AA519" s="6"/>
      <c r="AB519" s="1"/>
      <c r="AM519" s="1"/>
      <c r="AN519" s="1"/>
      <c r="AO519" s="1"/>
      <c r="AP519" s="1"/>
      <c r="AQ519" s="1"/>
      <c r="AR519" s="28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8"/>
      <c r="BH519" s="1"/>
      <c r="BI519" s="1"/>
      <c r="BJ519" s="1"/>
      <c r="BK519" s="1"/>
      <c r="BL519" s="1"/>
      <c r="BM519" s="1"/>
      <c r="BN519" s="1"/>
      <c r="BO519" s="1"/>
      <c r="BP519" s="1"/>
      <c r="BQ519" s="6"/>
      <c r="BR519" s="1"/>
      <c r="BS519" s="1"/>
      <c r="BT519" s="1"/>
      <c r="BU519" s="1"/>
      <c r="BV519" s="1"/>
      <c r="BW519" s="1"/>
    </row>
    <row r="520" spans="1:75" x14ac:dyDescent="0.2">
      <c r="A520" s="137">
        <f t="shared" si="194"/>
        <v>42741</v>
      </c>
      <c r="B520" s="124">
        <f t="shared" si="184"/>
        <v>1137.4646950000001</v>
      </c>
      <c r="C520" s="124">
        <f t="shared" si="195"/>
        <v>1000</v>
      </c>
      <c r="D520" s="138">
        <f t="shared" si="196"/>
        <v>4761.42</v>
      </c>
      <c r="E520" s="126">
        <f>IF(K520=1,VLOOKUP(A519,[1]Plan1!$DA$106:$DC$226,3),E519)</f>
        <v>4775.7</v>
      </c>
      <c r="F520" s="127">
        <f t="shared" si="197"/>
        <v>42720</v>
      </c>
      <c r="G520" s="128">
        <f t="shared" si="185"/>
        <v>2.9991053089204467E-3</v>
      </c>
      <c r="H520" s="127">
        <f t="shared" si="198"/>
        <v>42751</v>
      </c>
      <c r="I520" s="127">
        <f t="shared" si="186"/>
        <v>42751</v>
      </c>
      <c r="J520" s="130">
        <f t="shared" si="199"/>
        <v>22</v>
      </c>
      <c r="K520" s="130">
        <f t="shared" si="187"/>
        <v>16</v>
      </c>
      <c r="L520" s="131">
        <f t="shared" si="188"/>
        <v>1.00218027</v>
      </c>
      <c r="M520" s="132">
        <f t="shared" si="205"/>
        <v>1.00180102</v>
      </c>
      <c r="N520" s="132">
        <f t="shared" si="203"/>
        <v>1.0978323404151509</v>
      </c>
      <c r="O520" s="131">
        <f t="shared" si="204"/>
        <v>1.10022591</v>
      </c>
      <c r="P520" s="124">
        <f t="shared" si="189"/>
        <v>1100.2259100000001</v>
      </c>
      <c r="Q520" s="133">
        <f t="shared" si="190"/>
        <v>0</v>
      </c>
      <c r="R520" s="134">
        <f t="shared" si="191"/>
        <v>0</v>
      </c>
      <c r="S520" s="124">
        <f t="shared" si="192"/>
        <v>0</v>
      </c>
      <c r="T520" s="134">
        <f t="shared" si="200"/>
        <v>8.7499999999999994E-2</v>
      </c>
      <c r="U520" s="133">
        <f t="shared" si="201"/>
        <v>100</v>
      </c>
      <c r="V520" s="133">
        <v>252</v>
      </c>
      <c r="W520" s="132">
        <f t="shared" si="206"/>
        <v>1.03384649</v>
      </c>
      <c r="X520" s="124">
        <f t="shared" si="193"/>
        <v>37.238785</v>
      </c>
      <c r="Y520" s="136" t="s">
        <v>64</v>
      </c>
      <c r="Z520" s="127">
        <f t="shared" si="202"/>
        <v>42781</v>
      </c>
      <c r="AA520" s="6"/>
      <c r="AB520" s="1"/>
      <c r="AM520" s="1"/>
      <c r="AN520" s="1"/>
      <c r="AO520" s="1"/>
      <c r="AP520" s="1"/>
      <c r="AQ520" s="1"/>
      <c r="AR520" s="28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8"/>
      <c r="BH520" s="1"/>
      <c r="BI520" s="1"/>
      <c r="BJ520" s="1"/>
      <c r="BK520" s="1"/>
      <c r="BL520" s="1"/>
      <c r="BM520" s="1"/>
      <c r="BN520" s="1"/>
      <c r="BO520" s="1"/>
      <c r="BP520" s="1"/>
      <c r="BQ520" s="6"/>
      <c r="BR520" s="1"/>
      <c r="BS520" s="1"/>
      <c r="BT520" s="1"/>
      <c r="BU520" s="1"/>
      <c r="BV520" s="1"/>
      <c r="BW520" s="1"/>
    </row>
    <row r="521" spans="1:75" x14ac:dyDescent="0.2">
      <c r="A521" s="137">
        <f t="shared" si="194"/>
        <v>42742</v>
      </c>
      <c r="B521" s="124">
        <f t="shared" si="184"/>
        <v>1137.9982690000002</v>
      </c>
      <c r="C521" s="124">
        <f t="shared" si="195"/>
        <v>1000</v>
      </c>
      <c r="D521" s="138">
        <f t="shared" si="196"/>
        <v>4761.42</v>
      </c>
      <c r="E521" s="126">
        <f>IF(K521=1,VLOOKUP(A520,[1]Plan1!$DA$106:$DC$226,3),E520)</f>
        <v>4775.7</v>
      </c>
      <c r="F521" s="127">
        <f t="shared" si="197"/>
        <v>42720</v>
      </c>
      <c r="G521" s="128">
        <f t="shared" si="185"/>
        <v>2.9991053089204467E-3</v>
      </c>
      <c r="H521" s="127">
        <f t="shared" si="198"/>
        <v>42751</v>
      </c>
      <c r="I521" s="127">
        <f t="shared" si="186"/>
        <v>42751</v>
      </c>
      <c r="J521" s="130">
        <f t="shared" si="199"/>
        <v>22</v>
      </c>
      <c r="K521" s="130">
        <f t="shared" si="187"/>
        <v>17</v>
      </c>
      <c r="L521" s="131">
        <f t="shared" si="188"/>
        <v>1.0023166999999999</v>
      </c>
      <c r="M521" s="132">
        <f t="shared" si="205"/>
        <v>1.00180102</v>
      </c>
      <c r="N521" s="132">
        <f t="shared" si="203"/>
        <v>1.0978323404151509</v>
      </c>
      <c r="O521" s="131">
        <f t="shared" si="204"/>
        <v>1.10037568</v>
      </c>
      <c r="P521" s="124">
        <f t="shared" si="189"/>
        <v>1100.3756800000001</v>
      </c>
      <c r="Q521" s="133">
        <f t="shared" si="190"/>
        <v>0</v>
      </c>
      <c r="R521" s="134">
        <f t="shared" si="191"/>
        <v>0</v>
      </c>
      <c r="S521" s="124">
        <f t="shared" si="192"/>
        <v>0</v>
      </c>
      <c r="T521" s="134">
        <f t="shared" si="200"/>
        <v>8.7499999999999994E-2</v>
      </c>
      <c r="U521" s="133">
        <f t="shared" si="201"/>
        <v>101</v>
      </c>
      <c r="V521" s="133">
        <v>252</v>
      </c>
      <c r="W521" s="132">
        <f t="shared" si="206"/>
        <v>1.034190677</v>
      </c>
      <c r="X521" s="124">
        <f t="shared" si="193"/>
        <v>37.622588999999998</v>
      </c>
      <c r="Y521" s="136" t="s">
        <v>64</v>
      </c>
      <c r="Z521" s="127">
        <f t="shared" si="202"/>
        <v>42781</v>
      </c>
      <c r="AA521" s="6"/>
      <c r="AB521" s="1"/>
      <c r="AM521" s="1"/>
      <c r="AN521" s="1"/>
      <c r="AO521" s="1"/>
      <c r="AP521" s="1"/>
      <c r="AQ521" s="1"/>
      <c r="AR521" s="28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8"/>
      <c r="BH521" s="1"/>
      <c r="BI521" s="1"/>
      <c r="BJ521" s="1"/>
      <c r="BK521" s="1"/>
      <c r="BL521" s="1"/>
      <c r="BM521" s="1"/>
      <c r="BN521" s="1"/>
      <c r="BO521" s="1"/>
      <c r="BP521" s="1"/>
      <c r="BQ521" s="6"/>
      <c r="BR521" s="1"/>
      <c r="BS521" s="1"/>
      <c r="BT521" s="1"/>
      <c r="BU521" s="1"/>
      <c r="BV521" s="1"/>
      <c r="BW521" s="1"/>
    </row>
    <row r="522" spans="1:75" x14ac:dyDescent="0.2">
      <c r="A522" s="137">
        <f t="shared" si="194"/>
        <v>42743</v>
      </c>
      <c r="B522" s="124">
        <f t="shared" ref="B522:B585" si="207">(P522+X522)</f>
        <v>1137.9982690000002</v>
      </c>
      <c r="C522" s="124">
        <f t="shared" si="195"/>
        <v>1000</v>
      </c>
      <c r="D522" s="138">
        <f t="shared" si="196"/>
        <v>4761.42</v>
      </c>
      <c r="E522" s="126">
        <f>IF(K522=1,VLOOKUP(A521,[1]Plan1!$DA$106:$DC$226,3),E521)</f>
        <v>4775.7</v>
      </c>
      <c r="F522" s="127">
        <f t="shared" si="197"/>
        <v>42720</v>
      </c>
      <c r="G522" s="128">
        <f t="shared" ref="G522:G585" si="208">(E522/D522)-1</f>
        <v>2.9991053089204467E-3</v>
      </c>
      <c r="H522" s="127">
        <f t="shared" si="198"/>
        <v>42751</v>
      </c>
      <c r="I522" s="127">
        <f t="shared" ref="I522:I585" si="209">IF(A522&gt;I521,H522,I521)</f>
        <v>42751</v>
      </c>
      <c r="J522" s="130">
        <f t="shared" si="199"/>
        <v>22</v>
      </c>
      <c r="K522" s="130">
        <f t="shared" ref="K522:K585" si="210">(J522-(NETWORKDAYS(A522,I522,AC$118:AC$502)-1))</f>
        <v>17</v>
      </c>
      <c r="L522" s="131">
        <f t="shared" ref="L522:L585" si="211">TRUNC((E522/D522)^TRUNC((K522/J522),9),8)</f>
        <v>1.0023166999999999</v>
      </c>
      <c r="M522" s="132">
        <f t="shared" si="205"/>
        <v>1.00180102</v>
      </c>
      <c r="N522" s="132">
        <f t="shared" si="203"/>
        <v>1.0978323404151509</v>
      </c>
      <c r="O522" s="131">
        <f t="shared" si="204"/>
        <v>1.10037568</v>
      </c>
      <c r="P522" s="124">
        <f t="shared" ref="P522:P585" si="212">TRUNC(C522*O522,6)</f>
        <v>1100.3756800000001</v>
      </c>
      <c r="Q522" s="133">
        <f t="shared" ref="Q522:Q585" si="213">IF(VLOOKUP(A522,AC$10:AJ$114,8)=VLOOKUP(A521,AC$10:AJ$114,8),0,VLOOKUP(A522,AC$10:AJ$114,8))</f>
        <v>0</v>
      </c>
      <c r="R522" s="134">
        <f t="shared" ref="R522:R585" si="214">IF(Q522&gt;0,VLOOKUP($A522,$AC$10:$AH$114,6),0)</f>
        <v>0</v>
      </c>
      <c r="S522" s="124">
        <f t="shared" ref="S522:S585" si="215">IF(R522&gt;0,TRUNC(R522*P522,6),0)</f>
        <v>0</v>
      </c>
      <c r="T522" s="134">
        <f t="shared" si="200"/>
        <v>8.7499999999999994E-2</v>
      </c>
      <c r="U522" s="133">
        <f t="shared" si="201"/>
        <v>101</v>
      </c>
      <c r="V522" s="133">
        <v>252</v>
      </c>
      <c r="W522" s="132">
        <f t="shared" si="206"/>
        <v>1.034190677</v>
      </c>
      <c r="X522" s="124">
        <f t="shared" ref="X522:X585" si="216">TRUNC((P522*(W522-1)),6)</f>
        <v>37.622588999999998</v>
      </c>
      <c r="Y522" s="136" t="s">
        <v>64</v>
      </c>
      <c r="Z522" s="127">
        <f t="shared" si="202"/>
        <v>42781</v>
      </c>
      <c r="AA522" s="6"/>
      <c r="AB522" s="1"/>
      <c r="AM522" s="1"/>
      <c r="AN522" s="1"/>
      <c r="AO522" s="1"/>
      <c r="AP522" s="1"/>
      <c r="AQ522" s="1"/>
      <c r="AR522" s="28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8"/>
      <c r="BH522" s="1"/>
      <c r="BI522" s="1"/>
      <c r="BJ522" s="1"/>
      <c r="BK522" s="1"/>
      <c r="BL522" s="1"/>
      <c r="BM522" s="1"/>
      <c r="BN522" s="1"/>
      <c r="BO522" s="1"/>
      <c r="BP522" s="1"/>
      <c r="BQ522" s="6"/>
      <c r="BR522" s="1"/>
      <c r="BS522" s="1"/>
      <c r="BT522" s="1"/>
      <c r="BU522" s="1"/>
      <c r="BV522" s="1"/>
      <c r="BW522" s="1"/>
    </row>
    <row r="523" spans="1:75" x14ac:dyDescent="0.2">
      <c r="A523" s="137">
        <f t="shared" ref="A523:A586" si="217">(A522+1)</f>
        <v>42744</v>
      </c>
      <c r="B523" s="124">
        <f t="shared" si="207"/>
        <v>1137.9982690000002</v>
      </c>
      <c r="C523" s="124">
        <f t="shared" ref="C523:C586" si="218">TRUNC(IF(Q522&gt;0,VLOOKUP(A522,$AC$12:$AD$114,2),C522),6)</f>
        <v>1000</v>
      </c>
      <c r="D523" s="138">
        <f t="shared" ref="D523:D586" si="219">IF(E523=E522,D522,E522)</f>
        <v>4761.42</v>
      </c>
      <c r="E523" s="126">
        <f>IF(K523=1,VLOOKUP(A522,[1]Plan1!$DA$106:$DC$226,3),E522)</f>
        <v>4775.7</v>
      </c>
      <c r="F523" s="127">
        <f t="shared" ref="F523:F586" si="220">IF(D523=D522,F522,A523)</f>
        <v>42720</v>
      </c>
      <c r="G523" s="128">
        <f t="shared" si="208"/>
        <v>2.9991053089204467E-3</v>
      </c>
      <c r="H523" s="127">
        <f t="shared" ref="H523:H586" si="221">IF(DAY(A523)=15,VLOOKUP(A523,AG$118:AL$450,4),H522)</f>
        <v>42751</v>
      </c>
      <c r="I523" s="127">
        <f t="shared" si="209"/>
        <v>42751</v>
      </c>
      <c r="J523" s="130">
        <f t="shared" ref="J523:J586" si="222">IF(I523=I522,J522,NETWORKDAYS(I522,I523,$AC$118:$AC$502)-1)</f>
        <v>22</v>
      </c>
      <c r="K523" s="130">
        <f t="shared" si="210"/>
        <v>17</v>
      </c>
      <c r="L523" s="131">
        <f t="shared" si="211"/>
        <v>1.0023166999999999</v>
      </c>
      <c r="M523" s="132">
        <f t="shared" si="205"/>
        <v>1.00180102</v>
      </c>
      <c r="N523" s="132">
        <f t="shared" si="203"/>
        <v>1.0978323404151509</v>
      </c>
      <c r="O523" s="131">
        <f t="shared" si="204"/>
        <v>1.10037568</v>
      </c>
      <c r="P523" s="124">
        <f t="shared" si="212"/>
        <v>1100.3756800000001</v>
      </c>
      <c r="Q523" s="133">
        <f t="shared" si="213"/>
        <v>0</v>
      </c>
      <c r="R523" s="134">
        <f t="shared" si="214"/>
        <v>0</v>
      </c>
      <c r="S523" s="124">
        <f t="shared" si="215"/>
        <v>0</v>
      </c>
      <c r="T523" s="134">
        <f t="shared" ref="T523:T586" si="223">(T522)</f>
        <v>8.7499999999999994E-2</v>
      </c>
      <c r="U523" s="133">
        <f t="shared" ref="U523:U586" si="224">IF(Q522&gt;0,1,IF(K523=K522,U522,U522+1))</f>
        <v>101</v>
      </c>
      <c r="V523" s="133">
        <v>252</v>
      </c>
      <c r="W523" s="132">
        <f t="shared" si="206"/>
        <v>1.034190677</v>
      </c>
      <c r="X523" s="124">
        <f t="shared" si="216"/>
        <v>37.622588999999998</v>
      </c>
      <c r="Y523" s="136" t="s">
        <v>64</v>
      </c>
      <c r="Z523" s="127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28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8"/>
      <c r="BH523" s="1"/>
      <c r="BI523" s="1"/>
      <c r="BJ523" s="1"/>
      <c r="BK523" s="1"/>
      <c r="BL523" s="1"/>
      <c r="BM523" s="1"/>
      <c r="BN523" s="1"/>
      <c r="BO523" s="1"/>
      <c r="BP523" s="1"/>
      <c r="BQ523" s="6"/>
      <c r="BR523" s="1"/>
      <c r="BS523" s="1"/>
      <c r="BT523" s="1"/>
      <c r="BU523" s="1"/>
      <c r="BV523" s="1"/>
      <c r="BW523" s="1"/>
    </row>
    <row r="524" spans="1:75" x14ac:dyDescent="0.2">
      <c r="A524" s="137">
        <f t="shared" si="217"/>
        <v>42745</v>
      </c>
      <c r="B524" s="124">
        <f t="shared" si="207"/>
        <v>1138.5320920000001</v>
      </c>
      <c r="C524" s="124">
        <f t="shared" si="218"/>
        <v>1000</v>
      </c>
      <c r="D524" s="138">
        <f t="shared" si="219"/>
        <v>4761.42</v>
      </c>
      <c r="E524" s="126">
        <f>IF(K524=1,VLOOKUP(A523,[1]Plan1!$DA$106:$DC$226,3),E523)</f>
        <v>4775.7</v>
      </c>
      <c r="F524" s="127">
        <f t="shared" si="220"/>
        <v>42720</v>
      </c>
      <c r="G524" s="128">
        <f t="shared" si="208"/>
        <v>2.9991053089204467E-3</v>
      </c>
      <c r="H524" s="127">
        <f t="shared" si="221"/>
        <v>42751</v>
      </c>
      <c r="I524" s="127">
        <f t="shared" si="209"/>
        <v>42751</v>
      </c>
      <c r="J524" s="130">
        <f t="shared" si="222"/>
        <v>22</v>
      </c>
      <c r="K524" s="130">
        <f t="shared" si="210"/>
        <v>18</v>
      </c>
      <c r="L524" s="131">
        <f t="shared" si="211"/>
        <v>1.0024531400000001</v>
      </c>
      <c r="M524" s="132">
        <f t="shared" si="205"/>
        <v>1.00180102</v>
      </c>
      <c r="N524" s="132">
        <f t="shared" si="203"/>
        <v>1.0978323404151509</v>
      </c>
      <c r="O524" s="131">
        <f t="shared" si="204"/>
        <v>1.10052547</v>
      </c>
      <c r="P524" s="124">
        <f t="shared" si="212"/>
        <v>1100.52547</v>
      </c>
      <c r="Q524" s="133">
        <f t="shared" si="213"/>
        <v>0</v>
      </c>
      <c r="R524" s="134">
        <f t="shared" si="214"/>
        <v>0</v>
      </c>
      <c r="S524" s="124">
        <f t="shared" si="215"/>
        <v>0</v>
      </c>
      <c r="T524" s="134">
        <f t="shared" si="223"/>
        <v>8.7499999999999994E-2</v>
      </c>
      <c r="U524" s="133">
        <f t="shared" si="224"/>
        <v>102</v>
      </c>
      <c r="V524" s="133">
        <v>252</v>
      </c>
      <c r="W524" s="132">
        <f t="shared" si="206"/>
        <v>1.0345349779999999</v>
      </c>
      <c r="X524" s="124">
        <f t="shared" si="216"/>
        <v>38.006622</v>
      </c>
      <c r="Y524" s="136" t="s">
        <v>64</v>
      </c>
      <c r="Z524" s="127">
        <f t="shared" si="225"/>
        <v>42781</v>
      </c>
      <c r="AA524" s="6"/>
      <c r="AB524" s="1"/>
      <c r="AM524" s="1"/>
      <c r="AN524" s="1"/>
      <c r="AO524" s="1"/>
      <c r="AP524" s="1"/>
      <c r="AQ524" s="1"/>
      <c r="AR524" s="28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8"/>
      <c r="BH524" s="1"/>
      <c r="BI524" s="1"/>
      <c r="BJ524" s="1"/>
      <c r="BK524" s="1"/>
      <c r="BL524" s="1"/>
      <c r="BM524" s="1"/>
      <c r="BN524" s="1"/>
      <c r="BO524" s="1"/>
      <c r="BP524" s="1"/>
      <c r="BQ524" s="6"/>
      <c r="BR524" s="1"/>
      <c r="BS524" s="1"/>
      <c r="BT524" s="1"/>
      <c r="BU524" s="1"/>
      <c r="BV524" s="1"/>
      <c r="BW524" s="1"/>
    </row>
    <row r="525" spans="1:75" x14ac:dyDescent="0.2">
      <c r="A525" s="137">
        <f t="shared" si="217"/>
        <v>42746</v>
      </c>
      <c r="B525" s="124">
        <f t="shared" si="207"/>
        <v>1139.0661659999998</v>
      </c>
      <c r="C525" s="124">
        <f t="shared" si="218"/>
        <v>1000</v>
      </c>
      <c r="D525" s="138">
        <f t="shared" si="219"/>
        <v>4761.42</v>
      </c>
      <c r="E525" s="126">
        <f>IF(K525=1,VLOOKUP(A524,[1]Plan1!$DA$106:$DC$226,3),E524)</f>
        <v>4775.7</v>
      </c>
      <c r="F525" s="127">
        <f t="shared" si="220"/>
        <v>42720</v>
      </c>
      <c r="G525" s="128">
        <f t="shared" si="208"/>
        <v>2.9991053089204467E-3</v>
      </c>
      <c r="H525" s="127">
        <f t="shared" si="221"/>
        <v>42751</v>
      </c>
      <c r="I525" s="127">
        <f t="shared" si="209"/>
        <v>42751</v>
      </c>
      <c r="J525" s="130">
        <f t="shared" si="222"/>
        <v>22</v>
      </c>
      <c r="K525" s="130">
        <f t="shared" si="210"/>
        <v>19</v>
      </c>
      <c r="L525" s="131">
        <f t="shared" si="211"/>
        <v>1.0025896000000001</v>
      </c>
      <c r="M525" s="132">
        <f t="shared" si="205"/>
        <v>1.00180102</v>
      </c>
      <c r="N525" s="132">
        <f t="shared" si="203"/>
        <v>1.0978323404151509</v>
      </c>
      <c r="O525" s="131">
        <f t="shared" si="204"/>
        <v>1.1006752799999999</v>
      </c>
      <c r="P525" s="124">
        <f t="shared" si="212"/>
        <v>1100.6752799999999</v>
      </c>
      <c r="Q525" s="133">
        <f t="shared" si="213"/>
        <v>0</v>
      </c>
      <c r="R525" s="134">
        <f t="shared" si="214"/>
        <v>0</v>
      </c>
      <c r="S525" s="124">
        <f t="shared" si="215"/>
        <v>0</v>
      </c>
      <c r="T525" s="134">
        <f t="shared" si="223"/>
        <v>8.7499999999999994E-2</v>
      </c>
      <c r="U525" s="133">
        <f t="shared" si="224"/>
        <v>103</v>
      </c>
      <c r="V525" s="133">
        <v>252</v>
      </c>
      <c r="W525" s="132">
        <f t="shared" si="206"/>
        <v>1.0348793940000001</v>
      </c>
      <c r="X525" s="124">
        <f t="shared" si="216"/>
        <v>38.390886000000002</v>
      </c>
      <c r="Y525" s="136" t="s">
        <v>64</v>
      </c>
      <c r="Z525" s="127">
        <f t="shared" si="225"/>
        <v>42781</v>
      </c>
      <c r="AA525" s="6"/>
      <c r="AB525" s="1"/>
      <c r="AM525" s="1"/>
      <c r="AN525" s="1"/>
      <c r="AO525" s="1"/>
      <c r="AP525" s="1"/>
      <c r="AQ525" s="1"/>
      <c r="AR525" s="28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8"/>
      <c r="BH525" s="1"/>
      <c r="BI525" s="1"/>
      <c r="BJ525" s="1"/>
      <c r="BK525" s="1"/>
      <c r="BL525" s="1"/>
      <c r="BM525" s="1"/>
      <c r="BN525" s="1"/>
      <c r="BO525" s="1"/>
      <c r="BP525" s="1"/>
      <c r="BQ525" s="6"/>
      <c r="BR525" s="1"/>
      <c r="BS525" s="1"/>
      <c r="BT525" s="1"/>
      <c r="BU525" s="1"/>
      <c r="BV525" s="1"/>
      <c r="BW525" s="1"/>
    </row>
    <row r="526" spans="1:75" x14ac:dyDescent="0.2">
      <c r="A526" s="137">
        <f t="shared" si="217"/>
        <v>42747</v>
      </c>
      <c r="B526" s="124">
        <f t="shared" si="207"/>
        <v>1139.60049</v>
      </c>
      <c r="C526" s="124">
        <f t="shared" si="218"/>
        <v>1000</v>
      </c>
      <c r="D526" s="138">
        <f t="shared" si="219"/>
        <v>4761.42</v>
      </c>
      <c r="E526" s="126">
        <f>IF(K526=1,VLOOKUP(A525,[1]Plan1!$DA$106:$DC$226,3),E525)</f>
        <v>4775.7</v>
      </c>
      <c r="F526" s="127">
        <f t="shared" si="220"/>
        <v>42720</v>
      </c>
      <c r="G526" s="128">
        <f t="shared" si="208"/>
        <v>2.9991053089204467E-3</v>
      </c>
      <c r="H526" s="127">
        <f t="shared" si="221"/>
        <v>42751</v>
      </c>
      <c r="I526" s="127">
        <f t="shared" si="209"/>
        <v>42751</v>
      </c>
      <c r="J526" s="130">
        <f t="shared" si="222"/>
        <v>22</v>
      </c>
      <c r="K526" s="130">
        <f t="shared" si="210"/>
        <v>20</v>
      </c>
      <c r="L526" s="131">
        <f t="shared" si="211"/>
        <v>1.00272608</v>
      </c>
      <c r="M526" s="132">
        <f t="shared" si="205"/>
        <v>1.00180102</v>
      </c>
      <c r="N526" s="132">
        <f t="shared" si="203"/>
        <v>1.0978323404151509</v>
      </c>
      <c r="O526" s="131">
        <f t="shared" si="204"/>
        <v>1.1008251099999999</v>
      </c>
      <c r="P526" s="124">
        <f t="shared" si="212"/>
        <v>1100.82511</v>
      </c>
      <c r="Q526" s="133">
        <f t="shared" si="213"/>
        <v>0</v>
      </c>
      <c r="R526" s="134">
        <f t="shared" si="214"/>
        <v>0</v>
      </c>
      <c r="S526" s="124">
        <f t="shared" si="215"/>
        <v>0</v>
      </c>
      <c r="T526" s="134">
        <f t="shared" si="223"/>
        <v>8.7499999999999994E-2</v>
      </c>
      <c r="U526" s="133">
        <f t="shared" si="224"/>
        <v>104</v>
      </c>
      <c r="V526" s="133">
        <v>252</v>
      </c>
      <c r="W526" s="132">
        <f t="shared" si="206"/>
        <v>1.0352239240000001</v>
      </c>
      <c r="X526" s="124">
        <f t="shared" si="216"/>
        <v>38.775379999999998</v>
      </c>
      <c r="Y526" s="136" t="s">
        <v>64</v>
      </c>
      <c r="Z526" s="127">
        <f t="shared" si="225"/>
        <v>42781</v>
      </c>
      <c r="AA526" s="6"/>
      <c r="AB526" s="1"/>
      <c r="AM526" s="1"/>
      <c r="AN526" s="1"/>
      <c r="AO526" s="1"/>
      <c r="AP526" s="1"/>
      <c r="AQ526" s="1"/>
      <c r="AR526" s="28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8"/>
      <c r="BH526" s="1"/>
      <c r="BI526" s="1"/>
      <c r="BJ526" s="1"/>
      <c r="BK526" s="1"/>
      <c r="BL526" s="1"/>
      <c r="BM526" s="1"/>
      <c r="BN526" s="1"/>
      <c r="BO526" s="1"/>
      <c r="BP526" s="1"/>
      <c r="BQ526" s="6"/>
      <c r="BR526" s="1"/>
      <c r="BS526" s="1"/>
      <c r="BT526" s="1"/>
      <c r="BU526" s="1"/>
      <c r="BV526" s="1"/>
      <c r="BW526" s="1"/>
    </row>
    <row r="527" spans="1:75" x14ac:dyDescent="0.2">
      <c r="A527" s="137">
        <f t="shared" si="217"/>
        <v>42748</v>
      </c>
      <c r="B527" s="124">
        <f t="shared" si="207"/>
        <v>1140.135074</v>
      </c>
      <c r="C527" s="124">
        <f t="shared" si="218"/>
        <v>1000</v>
      </c>
      <c r="D527" s="138">
        <f t="shared" si="219"/>
        <v>4761.42</v>
      </c>
      <c r="E527" s="126">
        <f>IF(K527=1,VLOOKUP(A526,[1]Plan1!$DA$106:$DC$226,3),E526)</f>
        <v>4775.7</v>
      </c>
      <c r="F527" s="127">
        <f t="shared" si="220"/>
        <v>42720</v>
      </c>
      <c r="G527" s="128">
        <f t="shared" si="208"/>
        <v>2.9991053089204467E-3</v>
      </c>
      <c r="H527" s="127">
        <f t="shared" si="221"/>
        <v>42751</v>
      </c>
      <c r="I527" s="127">
        <f t="shared" si="209"/>
        <v>42751</v>
      </c>
      <c r="J527" s="130">
        <f t="shared" si="222"/>
        <v>22</v>
      </c>
      <c r="K527" s="130">
        <f t="shared" si="210"/>
        <v>21</v>
      </c>
      <c r="L527" s="131">
        <f t="shared" si="211"/>
        <v>1.0028625799999999</v>
      </c>
      <c r="M527" s="132">
        <f t="shared" si="205"/>
        <v>1.00180102</v>
      </c>
      <c r="N527" s="132">
        <f t="shared" si="203"/>
        <v>1.0978323404151509</v>
      </c>
      <c r="O527" s="131">
        <f t="shared" si="204"/>
        <v>1.10097497</v>
      </c>
      <c r="P527" s="124">
        <f t="shared" si="212"/>
        <v>1100.97497</v>
      </c>
      <c r="Q527" s="133">
        <f t="shared" si="213"/>
        <v>0</v>
      </c>
      <c r="R527" s="134">
        <f t="shared" si="214"/>
        <v>0</v>
      </c>
      <c r="S527" s="124">
        <f t="shared" si="215"/>
        <v>0</v>
      </c>
      <c r="T527" s="134">
        <f t="shared" si="223"/>
        <v>8.7499999999999994E-2</v>
      </c>
      <c r="U527" s="133">
        <f t="shared" si="224"/>
        <v>105</v>
      </c>
      <c r="V527" s="133">
        <v>252</v>
      </c>
      <c r="W527" s="132">
        <f t="shared" si="206"/>
        <v>1.035568569</v>
      </c>
      <c r="X527" s="124">
        <f t="shared" si="216"/>
        <v>39.160103999999997</v>
      </c>
      <c r="Y527" s="136" t="s">
        <v>64</v>
      </c>
      <c r="Z527" s="127">
        <f t="shared" si="225"/>
        <v>42781</v>
      </c>
      <c r="AA527" s="6"/>
      <c r="AB527" s="1"/>
      <c r="AM527" s="1"/>
      <c r="AN527" s="1"/>
      <c r="AO527" s="1"/>
      <c r="AP527" s="1"/>
      <c r="AQ527" s="1"/>
      <c r="AR527" s="28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8"/>
      <c r="BH527" s="1"/>
      <c r="BI527" s="1"/>
      <c r="BJ527" s="1"/>
      <c r="BK527" s="1"/>
      <c r="BL527" s="1"/>
      <c r="BM527" s="1"/>
      <c r="BN527" s="1"/>
      <c r="BO527" s="1"/>
      <c r="BP527" s="1"/>
      <c r="BQ527" s="6"/>
      <c r="BR527" s="1"/>
      <c r="BS527" s="1"/>
      <c r="BT527" s="1"/>
      <c r="BU527" s="1"/>
      <c r="BV527" s="1"/>
      <c r="BW527" s="1"/>
    </row>
    <row r="528" spans="1:75" x14ac:dyDescent="0.2">
      <c r="A528" s="137">
        <f t="shared" si="217"/>
        <v>42749</v>
      </c>
      <c r="B528" s="124">
        <f t="shared" si="207"/>
        <v>1140.6698979999999</v>
      </c>
      <c r="C528" s="124">
        <f t="shared" si="218"/>
        <v>1000</v>
      </c>
      <c r="D528" s="138">
        <f t="shared" si="219"/>
        <v>4761.42</v>
      </c>
      <c r="E528" s="126">
        <f>IF(K528=1,VLOOKUP(A527,[1]Plan1!$DA$106:$DC$226,3),E527)</f>
        <v>4775.7</v>
      </c>
      <c r="F528" s="127">
        <f t="shared" si="220"/>
        <v>42720</v>
      </c>
      <c r="G528" s="128">
        <f t="shared" si="208"/>
        <v>2.9991053089204467E-3</v>
      </c>
      <c r="H528" s="127">
        <f t="shared" si="221"/>
        <v>42751</v>
      </c>
      <c r="I528" s="127">
        <f t="shared" si="209"/>
        <v>42751</v>
      </c>
      <c r="J528" s="130">
        <f t="shared" si="222"/>
        <v>22</v>
      </c>
      <c r="K528" s="130">
        <f t="shared" si="210"/>
        <v>22</v>
      </c>
      <c r="L528" s="131">
        <f t="shared" si="211"/>
        <v>1.0029991</v>
      </c>
      <c r="M528" s="132">
        <f t="shared" si="205"/>
        <v>1.00180102</v>
      </c>
      <c r="N528" s="132">
        <f t="shared" si="203"/>
        <v>1.0978323404151509</v>
      </c>
      <c r="O528" s="131">
        <f t="shared" si="204"/>
        <v>1.10112484</v>
      </c>
      <c r="P528" s="124">
        <f t="shared" si="212"/>
        <v>1101.1248399999999</v>
      </c>
      <c r="Q528" s="133">
        <f t="shared" si="213"/>
        <v>0</v>
      </c>
      <c r="R528" s="134">
        <f t="shared" si="214"/>
        <v>0</v>
      </c>
      <c r="S528" s="124">
        <f t="shared" si="215"/>
        <v>0</v>
      </c>
      <c r="T528" s="134">
        <f t="shared" si="223"/>
        <v>8.7499999999999994E-2</v>
      </c>
      <c r="U528" s="133">
        <f t="shared" si="224"/>
        <v>106</v>
      </c>
      <c r="V528" s="133">
        <v>252</v>
      </c>
      <c r="W528" s="132">
        <f t="shared" si="206"/>
        <v>1.035913329</v>
      </c>
      <c r="X528" s="124">
        <f t="shared" si="216"/>
        <v>39.545057999999997</v>
      </c>
      <c r="Y528" s="136" t="s">
        <v>64</v>
      </c>
      <c r="Z528" s="127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28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8"/>
      <c r="BH528" s="1"/>
      <c r="BI528" s="1"/>
      <c r="BJ528" s="1"/>
      <c r="BK528" s="1"/>
      <c r="BL528" s="1"/>
      <c r="BM528" s="1"/>
      <c r="BN528" s="1"/>
      <c r="BO528" s="1"/>
      <c r="BP528" s="1"/>
      <c r="BQ528" s="6"/>
      <c r="BR528" s="1"/>
      <c r="BS528" s="1"/>
      <c r="BT528" s="1"/>
      <c r="BU528" s="1"/>
      <c r="BV528" s="1"/>
      <c r="BW528" s="1"/>
    </row>
    <row r="529" spans="1:75" x14ac:dyDescent="0.2">
      <c r="A529" s="137">
        <f t="shared" si="217"/>
        <v>42750</v>
      </c>
      <c r="B529" s="124">
        <f t="shared" si="207"/>
        <v>1140.6698979999999</v>
      </c>
      <c r="C529" s="124">
        <f t="shared" si="218"/>
        <v>1000</v>
      </c>
      <c r="D529" s="138">
        <f t="shared" si="219"/>
        <v>4761.42</v>
      </c>
      <c r="E529" s="126">
        <f>IF(K529=1,VLOOKUP(A528,[1]Plan1!$DA$106:$DC$226,3),E528)</f>
        <v>4775.7</v>
      </c>
      <c r="F529" s="127">
        <f t="shared" si="220"/>
        <v>42720</v>
      </c>
      <c r="G529" s="128">
        <f t="shared" si="208"/>
        <v>2.9991053089204467E-3</v>
      </c>
      <c r="H529" s="127">
        <f t="shared" si="221"/>
        <v>42781</v>
      </c>
      <c r="I529" s="127">
        <f t="shared" si="209"/>
        <v>42751</v>
      </c>
      <c r="J529" s="130">
        <f t="shared" si="222"/>
        <v>22</v>
      </c>
      <c r="K529" s="130">
        <f t="shared" si="210"/>
        <v>22</v>
      </c>
      <c r="L529" s="131">
        <f t="shared" si="211"/>
        <v>1.0029991</v>
      </c>
      <c r="M529" s="132">
        <f t="shared" si="205"/>
        <v>1.00180102</v>
      </c>
      <c r="N529" s="132">
        <f t="shared" si="203"/>
        <v>1.0978323404151509</v>
      </c>
      <c r="O529" s="131">
        <f t="shared" si="204"/>
        <v>1.10112484</v>
      </c>
      <c r="P529" s="124">
        <f t="shared" si="212"/>
        <v>1101.1248399999999</v>
      </c>
      <c r="Q529" s="133">
        <f t="shared" si="213"/>
        <v>0</v>
      </c>
      <c r="R529" s="134">
        <f t="shared" si="214"/>
        <v>0</v>
      </c>
      <c r="S529" s="124">
        <f t="shared" si="215"/>
        <v>0</v>
      </c>
      <c r="T529" s="134">
        <f t="shared" si="223"/>
        <v>8.7499999999999994E-2</v>
      </c>
      <c r="U529" s="133">
        <f t="shared" si="224"/>
        <v>106</v>
      </c>
      <c r="V529" s="133">
        <v>252</v>
      </c>
      <c r="W529" s="132">
        <f t="shared" si="206"/>
        <v>1.035913329</v>
      </c>
      <c r="X529" s="124">
        <f t="shared" si="216"/>
        <v>39.545057999999997</v>
      </c>
      <c r="Y529" s="136" t="s">
        <v>64</v>
      </c>
      <c r="Z529" s="127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28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8"/>
      <c r="BH529" s="1"/>
      <c r="BI529" s="1"/>
      <c r="BJ529" s="1"/>
      <c r="BK529" s="1"/>
      <c r="BL529" s="1"/>
      <c r="BM529" s="1"/>
      <c r="BN529" s="1"/>
      <c r="BO529" s="1"/>
      <c r="BP529" s="1"/>
      <c r="BQ529" s="6"/>
      <c r="BR529" s="1"/>
      <c r="BS529" s="1"/>
      <c r="BT529" s="1"/>
      <c r="BU529" s="1"/>
      <c r="BV529" s="1"/>
      <c r="BW529" s="1"/>
    </row>
    <row r="530" spans="1:75" x14ac:dyDescent="0.2">
      <c r="A530" s="137">
        <f t="shared" si="217"/>
        <v>42751</v>
      </c>
      <c r="B530" s="124">
        <f t="shared" si="207"/>
        <v>1140.6698979999999</v>
      </c>
      <c r="C530" s="124">
        <f t="shared" si="218"/>
        <v>1000</v>
      </c>
      <c r="D530" s="138">
        <f t="shared" si="219"/>
        <v>4761.42</v>
      </c>
      <c r="E530" s="126">
        <f>IF(K530=1,VLOOKUP(A529,[1]Plan1!$DA$106:$DC$226,3),E529)</f>
        <v>4775.7</v>
      </c>
      <c r="F530" s="127">
        <f t="shared" si="220"/>
        <v>42720</v>
      </c>
      <c r="G530" s="128">
        <f t="shared" si="208"/>
        <v>2.9991053089204467E-3</v>
      </c>
      <c r="H530" s="127">
        <f t="shared" si="221"/>
        <v>42781</v>
      </c>
      <c r="I530" s="127">
        <f t="shared" si="209"/>
        <v>42751</v>
      </c>
      <c r="J530" s="130">
        <f t="shared" si="222"/>
        <v>22</v>
      </c>
      <c r="K530" s="130">
        <f t="shared" si="210"/>
        <v>22</v>
      </c>
      <c r="L530" s="131">
        <f t="shared" si="211"/>
        <v>1.0029991</v>
      </c>
      <c r="M530" s="132">
        <f t="shared" si="205"/>
        <v>1.00180102</v>
      </c>
      <c r="N530" s="132">
        <f t="shared" si="203"/>
        <v>1.0978323404151509</v>
      </c>
      <c r="O530" s="131">
        <f t="shared" si="204"/>
        <v>1.10112484</v>
      </c>
      <c r="P530" s="124">
        <f t="shared" si="212"/>
        <v>1101.1248399999999</v>
      </c>
      <c r="Q530" s="133">
        <f t="shared" si="213"/>
        <v>0</v>
      </c>
      <c r="R530" s="134">
        <f t="shared" si="214"/>
        <v>0</v>
      </c>
      <c r="S530" s="124">
        <f t="shared" si="215"/>
        <v>0</v>
      </c>
      <c r="T530" s="134">
        <f t="shared" si="223"/>
        <v>8.7499999999999994E-2</v>
      </c>
      <c r="U530" s="133">
        <f t="shared" si="224"/>
        <v>106</v>
      </c>
      <c r="V530" s="133">
        <v>252</v>
      </c>
      <c r="W530" s="132">
        <f t="shared" si="206"/>
        <v>1.035913329</v>
      </c>
      <c r="X530" s="124">
        <f t="shared" si="216"/>
        <v>39.545057999999997</v>
      </c>
      <c r="Y530" s="136" t="s">
        <v>64</v>
      </c>
      <c r="Z530" s="127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28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8"/>
      <c r="BH530" s="1"/>
      <c r="BI530" s="1"/>
      <c r="BJ530" s="1"/>
      <c r="BK530" s="1"/>
      <c r="BL530" s="1"/>
      <c r="BM530" s="1"/>
      <c r="BN530" s="1"/>
      <c r="BO530" s="1"/>
      <c r="BP530" s="1"/>
      <c r="BQ530" s="6"/>
      <c r="BR530" s="1"/>
      <c r="BS530" s="1"/>
      <c r="BT530" s="1"/>
      <c r="BU530" s="1"/>
      <c r="BV530" s="1"/>
      <c r="BW530" s="1"/>
    </row>
    <row r="531" spans="1:75" x14ac:dyDescent="0.2">
      <c r="A531" s="137">
        <f t="shared" si="217"/>
        <v>42752</v>
      </c>
      <c r="B531" s="124">
        <f t="shared" si="207"/>
        <v>1141.2464030000001</v>
      </c>
      <c r="C531" s="124">
        <f t="shared" si="218"/>
        <v>1000</v>
      </c>
      <c r="D531" s="138">
        <f t="shared" si="219"/>
        <v>4775.7</v>
      </c>
      <c r="E531" s="126">
        <f>IF(K531=1,VLOOKUP(A530,[1]Plan1!$DA$106:$DC$226,3),E530)</f>
        <v>4793.8500000000004</v>
      </c>
      <c r="F531" s="127">
        <f t="shared" si="220"/>
        <v>42752</v>
      </c>
      <c r="G531" s="128">
        <f t="shared" si="208"/>
        <v>3.8004899805266223E-3</v>
      </c>
      <c r="H531" s="127">
        <f t="shared" si="221"/>
        <v>42781</v>
      </c>
      <c r="I531" s="127">
        <f t="shared" si="209"/>
        <v>42781</v>
      </c>
      <c r="J531" s="130">
        <f t="shared" si="222"/>
        <v>22</v>
      </c>
      <c r="K531" s="130">
        <f t="shared" si="210"/>
        <v>1</v>
      </c>
      <c r="L531" s="131">
        <f t="shared" si="211"/>
        <v>1.0001724299999999</v>
      </c>
      <c r="M531" s="132">
        <f t="shared" si="205"/>
        <v>1.0029991</v>
      </c>
      <c r="N531" s="132">
        <f t="shared" si="203"/>
        <v>1.1011248493872901</v>
      </c>
      <c r="O531" s="131">
        <f t="shared" si="204"/>
        <v>1.10131471</v>
      </c>
      <c r="P531" s="124">
        <f t="shared" si="212"/>
        <v>1101.3147100000001</v>
      </c>
      <c r="Q531" s="133">
        <f t="shared" si="213"/>
        <v>0</v>
      </c>
      <c r="R531" s="134">
        <f t="shared" si="214"/>
        <v>0</v>
      </c>
      <c r="S531" s="124">
        <f t="shared" si="215"/>
        <v>0</v>
      </c>
      <c r="T531" s="134">
        <f t="shared" si="223"/>
        <v>8.7499999999999994E-2</v>
      </c>
      <c r="U531" s="133">
        <f t="shared" si="224"/>
        <v>107</v>
      </c>
      <c r="V531" s="133">
        <v>252</v>
      </c>
      <c r="W531" s="132">
        <f t="shared" si="206"/>
        <v>1.0362582039999999</v>
      </c>
      <c r="X531" s="124">
        <f t="shared" si="216"/>
        <v>39.931693000000003</v>
      </c>
      <c r="Y531" s="136" t="s">
        <v>64</v>
      </c>
      <c r="Z531" s="127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28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8"/>
      <c r="BH531" s="1"/>
      <c r="BI531" s="1"/>
      <c r="BJ531" s="1"/>
      <c r="BK531" s="1"/>
      <c r="BL531" s="1"/>
      <c r="BM531" s="1"/>
      <c r="BN531" s="1"/>
      <c r="BO531" s="1"/>
      <c r="BP531" s="1"/>
      <c r="BQ531" s="6"/>
      <c r="BR531" s="1"/>
      <c r="BS531" s="1"/>
      <c r="BT531" s="1"/>
      <c r="BU531" s="1"/>
      <c r="BV531" s="1"/>
      <c r="BW531" s="1"/>
    </row>
    <row r="532" spans="1:75" x14ac:dyDescent="0.2">
      <c r="A532" s="137">
        <f t="shared" si="217"/>
        <v>42753</v>
      </c>
      <c r="B532" s="124">
        <f t="shared" si="207"/>
        <v>1141.823206</v>
      </c>
      <c r="C532" s="124">
        <f t="shared" si="218"/>
        <v>1000</v>
      </c>
      <c r="D532" s="138">
        <f t="shared" si="219"/>
        <v>4775.7</v>
      </c>
      <c r="E532" s="126">
        <f>IF(K532=1,VLOOKUP(A531,[1]Plan1!$DA$106:$DC$226,3),E531)</f>
        <v>4793.8500000000004</v>
      </c>
      <c r="F532" s="127">
        <f t="shared" si="220"/>
        <v>42752</v>
      </c>
      <c r="G532" s="128">
        <f t="shared" si="208"/>
        <v>3.8004899805266223E-3</v>
      </c>
      <c r="H532" s="127">
        <f t="shared" si="221"/>
        <v>42781</v>
      </c>
      <c r="I532" s="127">
        <f t="shared" si="209"/>
        <v>42781</v>
      </c>
      <c r="J532" s="130">
        <f t="shared" si="222"/>
        <v>22</v>
      </c>
      <c r="K532" s="130">
        <f t="shared" si="210"/>
        <v>2</v>
      </c>
      <c r="L532" s="131">
        <f t="shared" si="211"/>
        <v>1.0003449</v>
      </c>
      <c r="M532" s="132">
        <f t="shared" si="205"/>
        <v>1.0029991</v>
      </c>
      <c r="N532" s="132">
        <f t="shared" si="203"/>
        <v>1.1011248493872901</v>
      </c>
      <c r="O532" s="131">
        <f t="shared" si="204"/>
        <v>1.10150462</v>
      </c>
      <c r="P532" s="124">
        <f t="shared" si="212"/>
        <v>1101.5046199999999</v>
      </c>
      <c r="Q532" s="133">
        <f t="shared" si="213"/>
        <v>0</v>
      </c>
      <c r="R532" s="134">
        <f t="shared" si="214"/>
        <v>0</v>
      </c>
      <c r="S532" s="124">
        <f t="shared" si="215"/>
        <v>0</v>
      </c>
      <c r="T532" s="134">
        <f t="shared" si="223"/>
        <v>8.7499999999999994E-2</v>
      </c>
      <c r="U532" s="133">
        <f t="shared" si="224"/>
        <v>108</v>
      </c>
      <c r="V532" s="133">
        <v>252</v>
      </c>
      <c r="W532" s="132">
        <f t="shared" si="206"/>
        <v>1.0366031929999999</v>
      </c>
      <c r="X532" s="124">
        <f t="shared" si="216"/>
        <v>40.318586000000003</v>
      </c>
      <c r="Y532" s="136" t="s">
        <v>64</v>
      </c>
      <c r="Z532" s="127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28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8"/>
      <c r="BH532" s="1"/>
      <c r="BI532" s="1"/>
      <c r="BJ532" s="1"/>
      <c r="BK532" s="1"/>
      <c r="BL532" s="1"/>
      <c r="BM532" s="1"/>
      <c r="BN532" s="1"/>
      <c r="BO532" s="1"/>
      <c r="BP532" s="1"/>
      <c r="BQ532" s="6"/>
      <c r="BR532" s="1"/>
      <c r="BS532" s="1"/>
      <c r="BT532" s="1"/>
      <c r="BU532" s="1"/>
      <c r="BV532" s="1"/>
      <c r="BW532" s="1"/>
    </row>
    <row r="533" spans="1:75" x14ac:dyDescent="0.2">
      <c r="A533" s="137">
        <f t="shared" si="217"/>
        <v>42754</v>
      </c>
      <c r="B533" s="124">
        <f t="shared" si="207"/>
        <v>1142.4003090000001</v>
      </c>
      <c r="C533" s="124">
        <f t="shared" si="218"/>
        <v>1000</v>
      </c>
      <c r="D533" s="138">
        <f t="shared" si="219"/>
        <v>4775.7</v>
      </c>
      <c r="E533" s="126">
        <f>IF(K533=1,VLOOKUP(A532,[1]Plan1!$DA$106:$DC$226,3),E532)</f>
        <v>4793.8500000000004</v>
      </c>
      <c r="F533" s="127">
        <f t="shared" si="220"/>
        <v>42752</v>
      </c>
      <c r="G533" s="128">
        <f t="shared" si="208"/>
        <v>3.8004899805266223E-3</v>
      </c>
      <c r="H533" s="127">
        <f t="shared" si="221"/>
        <v>42781</v>
      </c>
      <c r="I533" s="127">
        <f t="shared" si="209"/>
        <v>42781</v>
      </c>
      <c r="J533" s="130">
        <f t="shared" si="222"/>
        <v>22</v>
      </c>
      <c r="K533" s="130">
        <f t="shared" si="210"/>
        <v>3</v>
      </c>
      <c r="L533" s="131">
        <f t="shared" si="211"/>
        <v>1.0005173999999999</v>
      </c>
      <c r="M533" s="132">
        <f t="shared" si="205"/>
        <v>1.0029991</v>
      </c>
      <c r="N533" s="132">
        <f t="shared" si="203"/>
        <v>1.1011248493872901</v>
      </c>
      <c r="O533" s="131">
        <f t="shared" si="204"/>
        <v>1.10169457</v>
      </c>
      <c r="P533" s="124">
        <f t="shared" si="212"/>
        <v>1101.6945700000001</v>
      </c>
      <c r="Q533" s="133">
        <f t="shared" si="213"/>
        <v>0</v>
      </c>
      <c r="R533" s="134">
        <f t="shared" si="214"/>
        <v>0</v>
      </c>
      <c r="S533" s="124">
        <f t="shared" si="215"/>
        <v>0</v>
      </c>
      <c r="T533" s="134">
        <f t="shared" si="223"/>
        <v>8.7499999999999994E-2</v>
      </c>
      <c r="U533" s="133">
        <f t="shared" si="224"/>
        <v>109</v>
      </c>
      <c r="V533" s="133">
        <v>252</v>
      </c>
      <c r="W533" s="132">
        <f t="shared" si="206"/>
        <v>1.036948298</v>
      </c>
      <c r="X533" s="124">
        <f t="shared" si="216"/>
        <v>40.705739000000001</v>
      </c>
      <c r="Y533" s="136" t="s">
        <v>64</v>
      </c>
      <c r="Z533" s="127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28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8"/>
      <c r="BH533" s="1"/>
      <c r="BI533" s="1"/>
      <c r="BJ533" s="1"/>
      <c r="BK533" s="1"/>
      <c r="BL533" s="1"/>
      <c r="BM533" s="1"/>
      <c r="BN533" s="1"/>
      <c r="BO533" s="1"/>
      <c r="BP533" s="1"/>
      <c r="BQ533" s="6"/>
      <c r="BR533" s="1"/>
      <c r="BS533" s="1"/>
      <c r="BT533" s="1"/>
      <c r="BU533" s="1"/>
      <c r="BV533" s="1"/>
      <c r="BW533" s="1"/>
    </row>
    <row r="534" spans="1:75" x14ac:dyDescent="0.2">
      <c r="A534" s="137">
        <f t="shared" si="217"/>
        <v>42755</v>
      </c>
      <c r="B534" s="124">
        <f t="shared" si="207"/>
        <v>1142.9776790000001</v>
      </c>
      <c r="C534" s="124">
        <f t="shared" si="218"/>
        <v>1000</v>
      </c>
      <c r="D534" s="138">
        <f t="shared" si="219"/>
        <v>4775.7</v>
      </c>
      <c r="E534" s="126">
        <f>IF(K534=1,VLOOKUP(A533,[1]Plan1!$DA$106:$DC$226,3),E533)</f>
        <v>4793.8500000000004</v>
      </c>
      <c r="F534" s="127">
        <f t="shared" si="220"/>
        <v>42752</v>
      </c>
      <c r="G534" s="128">
        <f t="shared" si="208"/>
        <v>3.8004899805266223E-3</v>
      </c>
      <c r="H534" s="127">
        <f t="shared" si="221"/>
        <v>42781</v>
      </c>
      <c r="I534" s="127">
        <f t="shared" si="209"/>
        <v>42781</v>
      </c>
      <c r="J534" s="130">
        <f t="shared" si="222"/>
        <v>22</v>
      </c>
      <c r="K534" s="130">
        <f t="shared" si="210"/>
        <v>4</v>
      </c>
      <c r="L534" s="131">
        <f t="shared" si="211"/>
        <v>1.0006899199999999</v>
      </c>
      <c r="M534" s="132">
        <f t="shared" si="205"/>
        <v>1.0029991</v>
      </c>
      <c r="N534" s="132">
        <f t="shared" si="203"/>
        <v>1.1011248493872901</v>
      </c>
      <c r="O534" s="131">
        <f t="shared" si="204"/>
        <v>1.10188453</v>
      </c>
      <c r="P534" s="124">
        <f t="shared" si="212"/>
        <v>1101.88453</v>
      </c>
      <c r="Q534" s="133">
        <f t="shared" si="213"/>
        <v>0</v>
      </c>
      <c r="R534" s="134">
        <f t="shared" si="214"/>
        <v>0</v>
      </c>
      <c r="S534" s="124">
        <f t="shared" si="215"/>
        <v>0</v>
      </c>
      <c r="T534" s="134">
        <f t="shared" si="223"/>
        <v>8.7499999999999994E-2</v>
      </c>
      <c r="U534" s="133">
        <f t="shared" si="224"/>
        <v>110</v>
      </c>
      <c r="V534" s="133">
        <v>252</v>
      </c>
      <c r="W534" s="132">
        <f t="shared" si="206"/>
        <v>1.0372935169999999</v>
      </c>
      <c r="X534" s="124">
        <f t="shared" si="216"/>
        <v>41.093148999999997</v>
      </c>
      <c r="Y534" s="136" t="s">
        <v>64</v>
      </c>
      <c r="Z534" s="127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28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8"/>
      <c r="BH534" s="1"/>
      <c r="BI534" s="1"/>
      <c r="BJ534" s="1"/>
      <c r="BK534" s="1"/>
      <c r="BL534" s="1"/>
      <c r="BM534" s="1"/>
      <c r="BN534" s="1"/>
      <c r="BO534" s="1"/>
      <c r="BP534" s="1"/>
      <c r="BQ534" s="6"/>
      <c r="BR534" s="1"/>
      <c r="BS534" s="1"/>
      <c r="BT534" s="1"/>
      <c r="BU534" s="1"/>
      <c r="BV534" s="1"/>
      <c r="BW534" s="1"/>
    </row>
    <row r="535" spans="1:75" x14ac:dyDescent="0.2">
      <c r="A535" s="137">
        <f t="shared" si="217"/>
        <v>42756</v>
      </c>
      <c r="B535" s="124">
        <f t="shared" si="207"/>
        <v>1143.555359</v>
      </c>
      <c r="C535" s="124">
        <f t="shared" si="218"/>
        <v>1000</v>
      </c>
      <c r="D535" s="138">
        <f t="shared" si="219"/>
        <v>4775.7</v>
      </c>
      <c r="E535" s="126">
        <f>IF(K535=1,VLOOKUP(A534,[1]Plan1!$DA$106:$DC$226,3),E534)</f>
        <v>4793.8500000000004</v>
      </c>
      <c r="F535" s="127">
        <f t="shared" si="220"/>
        <v>42752</v>
      </c>
      <c r="G535" s="128">
        <f t="shared" si="208"/>
        <v>3.8004899805266223E-3</v>
      </c>
      <c r="H535" s="127">
        <f t="shared" si="221"/>
        <v>42781</v>
      </c>
      <c r="I535" s="127">
        <f t="shared" si="209"/>
        <v>42781</v>
      </c>
      <c r="J535" s="130">
        <f t="shared" si="222"/>
        <v>22</v>
      </c>
      <c r="K535" s="130">
        <f t="shared" si="210"/>
        <v>5</v>
      </c>
      <c r="L535" s="131">
        <f t="shared" si="211"/>
        <v>1.0008624800000001</v>
      </c>
      <c r="M535" s="132">
        <f t="shared" si="205"/>
        <v>1.0029991</v>
      </c>
      <c r="N535" s="132">
        <f t="shared" si="203"/>
        <v>1.1011248493872901</v>
      </c>
      <c r="O535" s="131">
        <f t="shared" si="204"/>
        <v>1.10207454</v>
      </c>
      <c r="P535" s="124">
        <f t="shared" si="212"/>
        <v>1102.0745400000001</v>
      </c>
      <c r="Q535" s="133">
        <f t="shared" si="213"/>
        <v>0</v>
      </c>
      <c r="R535" s="134">
        <f t="shared" si="214"/>
        <v>0</v>
      </c>
      <c r="S535" s="124">
        <f t="shared" si="215"/>
        <v>0</v>
      </c>
      <c r="T535" s="134">
        <f t="shared" si="223"/>
        <v>8.7499999999999994E-2</v>
      </c>
      <c r="U535" s="133">
        <f t="shared" si="224"/>
        <v>111</v>
      </c>
      <c r="V535" s="133">
        <v>252</v>
      </c>
      <c r="W535" s="132">
        <f t="shared" si="206"/>
        <v>1.0376388510000001</v>
      </c>
      <c r="X535" s="124">
        <f t="shared" si="216"/>
        <v>41.480818999999997</v>
      </c>
      <c r="Y535" s="136" t="s">
        <v>64</v>
      </c>
      <c r="Z535" s="127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28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8"/>
      <c r="BH535" s="1"/>
      <c r="BI535" s="1"/>
      <c r="BJ535" s="1"/>
      <c r="BK535" s="1"/>
      <c r="BL535" s="1"/>
      <c r="BM535" s="1"/>
      <c r="BN535" s="1"/>
      <c r="BO535" s="1"/>
      <c r="BP535" s="1"/>
      <c r="BQ535" s="6"/>
      <c r="BR535" s="1"/>
      <c r="BS535" s="1"/>
      <c r="BT535" s="1"/>
      <c r="BU535" s="1"/>
      <c r="BV535" s="1"/>
      <c r="BW535" s="1"/>
    </row>
    <row r="536" spans="1:75" x14ac:dyDescent="0.2">
      <c r="A536" s="137">
        <f t="shared" si="217"/>
        <v>42757</v>
      </c>
      <c r="B536" s="124">
        <f t="shared" si="207"/>
        <v>1143.555359</v>
      </c>
      <c r="C536" s="124">
        <f t="shared" si="218"/>
        <v>1000</v>
      </c>
      <c r="D536" s="138">
        <f t="shared" si="219"/>
        <v>4775.7</v>
      </c>
      <c r="E536" s="126">
        <f>IF(K536=1,VLOOKUP(A535,[1]Plan1!$DA$106:$DC$226,3),E535)</f>
        <v>4793.8500000000004</v>
      </c>
      <c r="F536" s="127">
        <f t="shared" si="220"/>
        <v>42752</v>
      </c>
      <c r="G536" s="128">
        <f t="shared" si="208"/>
        <v>3.8004899805266223E-3</v>
      </c>
      <c r="H536" s="127">
        <f t="shared" si="221"/>
        <v>42781</v>
      </c>
      <c r="I536" s="127">
        <f t="shared" si="209"/>
        <v>42781</v>
      </c>
      <c r="J536" s="130">
        <f t="shared" si="222"/>
        <v>22</v>
      </c>
      <c r="K536" s="130">
        <f t="shared" si="210"/>
        <v>5</v>
      </c>
      <c r="L536" s="131">
        <f t="shared" si="211"/>
        <v>1.0008624800000001</v>
      </c>
      <c r="M536" s="132">
        <f t="shared" si="205"/>
        <v>1.0029991</v>
      </c>
      <c r="N536" s="132">
        <f t="shared" si="203"/>
        <v>1.1011248493872901</v>
      </c>
      <c r="O536" s="131">
        <f t="shared" si="204"/>
        <v>1.10207454</v>
      </c>
      <c r="P536" s="124">
        <f t="shared" si="212"/>
        <v>1102.0745400000001</v>
      </c>
      <c r="Q536" s="133">
        <f t="shared" si="213"/>
        <v>0</v>
      </c>
      <c r="R536" s="134">
        <f t="shared" si="214"/>
        <v>0</v>
      </c>
      <c r="S536" s="124">
        <f t="shared" si="215"/>
        <v>0</v>
      </c>
      <c r="T536" s="134">
        <f t="shared" si="223"/>
        <v>8.7499999999999994E-2</v>
      </c>
      <c r="U536" s="133">
        <f t="shared" si="224"/>
        <v>111</v>
      </c>
      <c r="V536" s="133">
        <v>252</v>
      </c>
      <c r="W536" s="132">
        <f t="shared" si="206"/>
        <v>1.0376388510000001</v>
      </c>
      <c r="X536" s="124">
        <f t="shared" si="216"/>
        <v>41.480818999999997</v>
      </c>
      <c r="Y536" s="136" t="s">
        <v>64</v>
      </c>
      <c r="Z536" s="127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28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8"/>
      <c r="BH536" s="1"/>
      <c r="BI536" s="1"/>
      <c r="BJ536" s="1"/>
      <c r="BK536" s="1"/>
      <c r="BL536" s="1"/>
      <c r="BM536" s="1"/>
      <c r="BN536" s="1"/>
      <c r="BO536" s="1"/>
      <c r="BP536" s="1"/>
      <c r="BQ536" s="6"/>
      <c r="BR536" s="1"/>
      <c r="BS536" s="1"/>
      <c r="BT536" s="1"/>
      <c r="BU536" s="1"/>
      <c r="BV536" s="1"/>
      <c r="BW536" s="1"/>
    </row>
    <row r="537" spans="1:75" x14ac:dyDescent="0.2">
      <c r="A537" s="137">
        <f t="shared" si="217"/>
        <v>42758</v>
      </c>
      <c r="B537" s="124">
        <f t="shared" si="207"/>
        <v>1143.555359</v>
      </c>
      <c r="C537" s="124">
        <f t="shared" si="218"/>
        <v>1000</v>
      </c>
      <c r="D537" s="138">
        <f t="shared" si="219"/>
        <v>4775.7</v>
      </c>
      <c r="E537" s="126">
        <f>IF(K537=1,VLOOKUP(A536,[1]Plan1!$DA$106:$DC$226,3),E536)</f>
        <v>4793.8500000000004</v>
      </c>
      <c r="F537" s="127">
        <f t="shared" si="220"/>
        <v>42752</v>
      </c>
      <c r="G537" s="128">
        <f t="shared" si="208"/>
        <v>3.8004899805266223E-3</v>
      </c>
      <c r="H537" s="127">
        <f t="shared" si="221"/>
        <v>42781</v>
      </c>
      <c r="I537" s="127">
        <f t="shared" si="209"/>
        <v>42781</v>
      </c>
      <c r="J537" s="130">
        <f t="shared" si="222"/>
        <v>22</v>
      </c>
      <c r="K537" s="130">
        <f t="shared" si="210"/>
        <v>5</v>
      </c>
      <c r="L537" s="131">
        <f t="shared" si="211"/>
        <v>1.0008624800000001</v>
      </c>
      <c r="M537" s="132">
        <f t="shared" si="205"/>
        <v>1.0029991</v>
      </c>
      <c r="N537" s="132">
        <f t="shared" si="203"/>
        <v>1.1011248493872901</v>
      </c>
      <c r="O537" s="131">
        <f t="shared" si="204"/>
        <v>1.10207454</v>
      </c>
      <c r="P537" s="124">
        <f t="shared" si="212"/>
        <v>1102.0745400000001</v>
      </c>
      <c r="Q537" s="133">
        <f t="shared" si="213"/>
        <v>0</v>
      </c>
      <c r="R537" s="134">
        <f t="shared" si="214"/>
        <v>0</v>
      </c>
      <c r="S537" s="124">
        <f t="shared" si="215"/>
        <v>0</v>
      </c>
      <c r="T537" s="134">
        <f t="shared" si="223"/>
        <v>8.7499999999999994E-2</v>
      </c>
      <c r="U537" s="133">
        <f t="shared" si="224"/>
        <v>111</v>
      </c>
      <c r="V537" s="133">
        <v>252</v>
      </c>
      <c r="W537" s="132">
        <f t="shared" si="206"/>
        <v>1.0376388510000001</v>
      </c>
      <c r="X537" s="124">
        <f t="shared" si="216"/>
        <v>41.480818999999997</v>
      </c>
      <c r="Y537" s="136" t="s">
        <v>64</v>
      </c>
      <c r="Z537" s="127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28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8"/>
      <c r="BH537" s="1"/>
      <c r="BI537" s="1"/>
      <c r="BJ537" s="1"/>
      <c r="BK537" s="1"/>
      <c r="BL537" s="1"/>
      <c r="BM537" s="1"/>
      <c r="BN537" s="1"/>
      <c r="BO537" s="1"/>
      <c r="BP537" s="1"/>
      <c r="BQ537" s="6"/>
      <c r="BR537" s="1"/>
      <c r="BS537" s="1"/>
      <c r="BT537" s="1"/>
      <c r="BU537" s="1"/>
      <c r="BV537" s="1"/>
      <c r="BW537" s="1"/>
    </row>
    <row r="538" spans="1:75" x14ac:dyDescent="0.2">
      <c r="A538" s="137">
        <f t="shared" si="217"/>
        <v>42759</v>
      </c>
      <c r="B538" s="124">
        <f t="shared" si="207"/>
        <v>1144.1333180000001</v>
      </c>
      <c r="C538" s="124">
        <f t="shared" si="218"/>
        <v>1000</v>
      </c>
      <c r="D538" s="138">
        <f t="shared" si="219"/>
        <v>4775.7</v>
      </c>
      <c r="E538" s="126">
        <f>IF(K538=1,VLOOKUP(A537,[1]Plan1!$DA$106:$DC$226,3),E537)</f>
        <v>4793.8500000000004</v>
      </c>
      <c r="F538" s="127">
        <f t="shared" si="220"/>
        <v>42752</v>
      </c>
      <c r="G538" s="128">
        <f t="shared" si="208"/>
        <v>3.8004899805266223E-3</v>
      </c>
      <c r="H538" s="127">
        <f t="shared" si="221"/>
        <v>42781</v>
      </c>
      <c r="I538" s="127">
        <f t="shared" si="209"/>
        <v>42781</v>
      </c>
      <c r="J538" s="130">
        <f t="shared" si="222"/>
        <v>22</v>
      </c>
      <c r="K538" s="130">
        <f t="shared" si="210"/>
        <v>6</v>
      </c>
      <c r="L538" s="131">
        <f t="shared" si="211"/>
        <v>1.00103506</v>
      </c>
      <c r="M538" s="132">
        <f t="shared" si="205"/>
        <v>1.0029991</v>
      </c>
      <c r="N538" s="132">
        <f t="shared" si="203"/>
        <v>1.1011248493872901</v>
      </c>
      <c r="O538" s="131">
        <f t="shared" si="204"/>
        <v>1.10226457</v>
      </c>
      <c r="P538" s="124">
        <f t="shared" si="212"/>
        <v>1102.26457</v>
      </c>
      <c r="Q538" s="133">
        <f t="shared" si="213"/>
        <v>0</v>
      </c>
      <c r="R538" s="134">
        <f t="shared" si="214"/>
        <v>0</v>
      </c>
      <c r="S538" s="124">
        <f t="shared" si="215"/>
        <v>0</v>
      </c>
      <c r="T538" s="134">
        <f t="shared" si="223"/>
        <v>8.7499999999999994E-2</v>
      </c>
      <c r="U538" s="133">
        <f t="shared" si="224"/>
        <v>112</v>
      </c>
      <c r="V538" s="133">
        <v>252</v>
      </c>
      <c r="W538" s="132">
        <f t="shared" si="206"/>
        <v>1.0379843</v>
      </c>
      <c r="X538" s="124">
        <f t="shared" si="216"/>
        <v>41.868747999999997</v>
      </c>
      <c r="Y538" s="136" t="s">
        <v>64</v>
      </c>
      <c r="Z538" s="127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28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8"/>
      <c r="BH538" s="1"/>
      <c r="BI538" s="1"/>
      <c r="BJ538" s="1"/>
      <c r="BK538" s="1"/>
      <c r="BL538" s="1"/>
      <c r="BM538" s="1"/>
      <c r="BN538" s="1"/>
      <c r="BO538" s="1"/>
      <c r="BP538" s="1"/>
      <c r="BQ538" s="6"/>
      <c r="BR538" s="1"/>
      <c r="BS538" s="1"/>
      <c r="BT538" s="1"/>
      <c r="BU538" s="1"/>
      <c r="BV538" s="1"/>
      <c r="BW538" s="1"/>
    </row>
    <row r="539" spans="1:75" x14ac:dyDescent="0.2">
      <c r="A539" s="137">
        <f t="shared" si="217"/>
        <v>42760</v>
      </c>
      <c r="B539" s="124">
        <f t="shared" si="207"/>
        <v>1144.7115859999999</v>
      </c>
      <c r="C539" s="124">
        <f t="shared" si="218"/>
        <v>1000</v>
      </c>
      <c r="D539" s="138">
        <f t="shared" si="219"/>
        <v>4775.7</v>
      </c>
      <c r="E539" s="126">
        <f>IF(K539=1,VLOOKUP(A538,[1]Plan1!$DA$106:$DC$226,3),E538)</f>
        <v>4793.8500000000004</v>
      </c>
      <c r="F539" s="127">
        <f t="shared" si="220"/>
        <v>42752</v>
      </c>
      <c r="G539" s="128">
        <f t="shared" si="208"/>
        <v>3.8004899805266223E-3</v>
      </c>
      <c r="H539" s="127">
        <f t="shared" si="221"/>
        <v>42781</v>
      </c>
      <c r="I539" s="127">
        <f t="shared" si="209"/>
        <v>42781</v>
      </c>
      <c r="J539" s="130">
        <f t="shared" si="222"/>
        <v>22</v>
      </c>
      <c r="K539" s="130">
        <f t="shared" si="210"/>
        <v>7</v>
      </c>
      <c r="L539" s="131">
        <f t="shared" si="211"/>
        <v>1.00120768</v>
      </c>
      <c r="M539" s="132">
        <f t="shared" si="205"/>
        <v>1.0029991</v>
      </c>
      <c r="N539" s="132">
        <f t="shared" si="203"/>
        <v>1.1011248493872901</v>
      </c>
      <c r="O539" s="131">
        <f t="shared" si="204"/>
        <v>1.1024546500000001</v>
      </c>
      <c r="P539" s="124">
        <f t="shared" si="212"/>
        <v>1102.4546499999999</v>
      </c>
      <c r="Q539" s="133">
        <f t="shared" si="213"/>
        <v>0</v>
      </c>
      <c r="R539" s="134">
        <f t="shared" si="214"/>
        <v>0</v>
      </c>
      <c r="S539" s="124">
        <f t="shared" si="215"/>
        <v>0</v>
      </c>
      <c r="T539" s="134">
        <f t="shared" si="223"/>
        <v>8.7499999999999994E-2</v>
      </c>
      <c r="U539" s="133">
        <f t="shared" si="224"/>
        <v>113</v>
      </c>
      <c r="V539" s="133">
        <v>252</v>
      </c>
      <c r="W539" s="132">
        <f t="shared" si="206"/>
        <v>1.038329864</v>
      </c>
      <c r="X539" s="124">
        <f t="shared" si="216"/>
        <v>42.256936000000003</v>
      </c>
      <c r="Y539" s="136" t="s">
        <v>64</v>
      </c>
      <c r="Z539" s="127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28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8"/>
      <c r="BH539" s="1"/>
      <c r="BI539" s="1"/>
      <c r="BJ539" s="1"/>
      <c r="BK539" s="1"/>
      <c r="BL539" s="1"/>
      <c r="BM539" s="1"/>
      <c r="BN539" s="1"/>
      <c r="BO539" s="1"/>
      <c r="BP539" s="1"/>
      <c r="BQ539" s="6"/>
      <c r="BR539" s="1"/>
      <c r="BS539" s="1"/>
      <c r="BT539" s="1"/>
      <c r="BU539" s="1"/>
      <c r="BV539" s="1"/>
      <c r="BW539" s="1"/>
    </row>
    <row r="540" spans="1:75" x14ac:dyDescent="0.2">
      <c r="A540" s="137">
        <f t="shared" si="217"/>
        <v>42761</v>
      </c>
      <c r="B540" s="124">
        <f t="shared" si="207"/>
        <v>1145.2901339999999</v>
      </c>
      <c r="C540" s="124">
        <f t="shared" si="218"/>
        <v>1000</v>
      </c>
      <c r="D540" s="138">
        <f t="shared" si="219"/>
        <v>4775.7</v>
      </c>
      <c r="E540" s="126">
        <f>IF(K540=1,VLOOKUP(A539,[1]Plan1!$DA$106:$DC$226,3),E539)</f>
        <v>4793.8500000000004</v>
      </c>
      <c r="F540" s="127">
        <f t="shared" si="220"/>
        <v>42752</v>
      </c>
      <c r="G540" s="128">
        <f t="shared" si="208"/>
        <v>3.8004899805266223E-3</v>
      </c>
      <c r="H540" s="127">
        <f t="shared" si="221"/>
        <v>42781</v>
      </c>
      <c r="I540" s="127">
        <f t="shared" si="209"/>
        <v>42781</v>
      </c>
      <c r="J540" s="130">
        <f t="shared" si="222"/>
        <v>22</v>
      </c>
      <c r="K540" s="130">
        <f t="shared" si="210"/>
        <v>8</v>
      </c>
      <c r="L540" s="131">
        <f t="shared" si="211"/>
        <v>1.00138032</v>
      </c>
      <c r="M540" s="132">
        <f t="shared" si="205"/>
        <v>1.0029991</v>
      </c>
      <c r="N540" s="132">
        <f t="shared" si="203"/>
        <v>1.1011248493872901</v>
      </c>
      <c r="O540" s="131">
        <f t="shared" si="204"/>
        <v>1.1026447500000001</v>
      </c>
      <c r="P540" s="124">
        <f t="shared" si="212"/>
        <v>1102.6447499999999</v>
      </c>
      <c r="Q540" s="133">
        <f t="shared" si="213"/>
        <v>0</v>
      </c>
      <c r="R540" s="134">
        <f t="shared" si="214"/>
        <v>0</v>
      </c>
      <c r="S540" s="124">
        <f t="shared" si="215"/>
        <v>0</v>
      </c>
      <c r="T540" s="134">
        <f t="shared" si="223"/>
        <v>8.7499999999999994E-2</v>
      </c>
      <c r="U540" s="133">
        <f t="shared" si="224"/>
        <v>114</v>
      </c>
      <c r="V540" s="133">
        <v>252</v>
      </c>
      <c r="W540" s="132">
        <f t="shared" si="206"/>
        <v>1.0386755430000001</v>
      </c>
      <c r="X540" s="124">
        <f t="shared" si="216"/>
        <v>42.645384</v>
      </c>
      <c r="Y540" s="136" t="s">
        <v>64</v>
      </c>
      <c r="Z540" s="127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28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8"/>
      <c r="BH540" s="1"/>
      <c r="BI540" s="1"/>
      <c r="BJ540" s="1"/>
      <c r="BK540" s="1"/>
      <c r="BL540" s="1"/>
      <c r="BM540" s="1"/>
      <c r="BN540" s="1"/>
      <c r="BO540" s="1"/>
      <c r="BP540" s="1"/>
      <c r="BQ540" s="6"/>
      <c r="BR540" s="1"/>
      <c r="BS540" s="1"/>
      <c r="BT540" s="1"/>
      <c r="BU540" s="1"/>
      <c r="BV540" s="1"/>
      <c r="BW540" s="1"/>
    </row>
    <row r="541" spans="1:75" x14ac:dyDescent="0.2">
      <c r="A541" s="137">
        <f t="shared" si="217"/>
        <v>42762</v>
      </c>
      <c r="B541" s="124">
        <f t="shared" si="207"/>
        <v>1145.8689830000001</v>
      </c>
      <c r="C541" s="124">
        <f t="shared" si="218"/>
        <v>1000</v>
      </c>
      <c r="D541" s="138">
        <f t="shared" si="219"/>
        <v>4775.7</v>
      </c>
      <c r="E541" s="126">
        <f>IF(K541=1,VLOOKUP(A540,[1]Plan1!$DA$106:$DC$226,3),E540)</f>
        <v>4793.8500000000004</v>
      </c>
      <c r="F541" s="127">
        <f t="shared" si="220"/>
        <v>42752</v>
      </c>
      <c r="G541" s="128">
        <f t="shared" si="208"/>
        <v>3.8004899805266223E-3</v>
      </c>
      <c r="H541" s="127">
        <f t="shared" si="221"/>
        <v>42781</v>
      </c>
      <c r="I541" s="127">
        <f t="shared" si="209"/>
        <v>42781</v>
      </c>
      <c r="J541" s="130">
        <f t="shared" si="222"/>
        <v>22</v>
      </c>
      <c r="K541" s="130">
        <f t="shared" si="210"/>
        <v>9</v>
      </c>
      <c r="L541" s="131">
        <f t="shared" si="211"/>
        <v>1.0015529999999999</v>
      </c>
      <c r="M541" s="132">
        <f t="shared" si="205"/>
        <v>1.0029991</v>
      </c>
      <c r="N541" s="132">
        <f t="shared" si="203"/>
        <v>1.1011248493872901</v>
      </c>
      <c r="O541" s="131">
        <f t="shared" si="204"/>
        <v>1.10283489</v>
      </c>
      <c r="P541" s="124">
        <f t="shared" si="212"/>
        <v>1102.8348900000001</v>
      </c>
      <c r="Q541" s="133">
        <f t="shared" si="213"/>
        <v>0</v>
      </c>
      <c r="R541" s="134">
        <f t="shared" si="214"/>
        <v>0</v>
      </c>
      <c r="S541" s="124">
        <f t="shared" si="215"/>
        <v>0</v>
      </c>
      <c r="T541" s="134">
        <f t="shared" si="223"/>
        <v>8.7499999999999994E-2</v>
      </c>
      <c r="U541" s="133">
        <f t="shared" si="224"/>
        <v>115</v>
      </c>
      <c r="V541" s="133">
        <v>252</v>
      </c>
      <c r="W541" s="132">
        <f t="shared" si="206"/>
        <v>1.039021338</v>
      </c>
      <c r="X541" s="124">
        <f t="shared" si="216"/>
        <v>43.034092999999999</v>
      </c>
      <c r="Y541" s="136" t="s">
        <v>64</v>
      </c>
      <c r="Z541" s="127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28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8"/>
      <c r="BH541" s="1"/>
      <c r="BI541" s="1"/>
      <c r="BJ541" s="1"/>
      <c r="BK541" s="1"/>
      <c r="BL541" s="1"/>
      <c r="BM541" s="1"/>
      <c r="BN541" s="1"/>
      <c r="BO541" s="1"/>
      <c r="BP541" s="1"/>
      <c r="BQ541" s="6"/>
      <c r="BR541" s="1"/>
      <c r="BS541" s="1"/>
      <c r="BT541" s="1"/>
      <c r="BU541" s="1"/>
      <c r="BV541" s="1"/>
      <c r="BW541" s="1"/>
    </row>
    <row r="542" spans="1:75" x14ac:dyDescent="0.2">
      <c r="A542" s="137">
        <f t="shared" si="217"/>
        <v>42763</v>
      </c>
      <c r="B542" s="124">
        <f t="shared" si="207"/>
        <v>1146.4481189999999</v>
      </c>
      <c r="C542" s="124">
        <f t="shared" si="218"/>
        <v>1000</v>
      </c>
      <c r="D542" s="138">
        <f t="shared" si="219"/>
        <v>4775.7</v>
      </c>
      <c r="E542" s="126">
        <f>IF(K542=1,VLOOKUP(A541,[1]Plan1!$DA$106:$DC$226,3),E541)</f>
        <v>4793.8500000000004</v>
      </c>
      <c r="F542" s="127">
        <f t="shared" si="220"/>
        <v>42752</v>
      </c>
      <c r="G542" s="128">
        <f t="shared" si="208"/>
        <v>3.8004899805266223E-3</v>
      </c>
      <c r="H542" s="127">
        <f t="shared" si="221"/>
        <v>42781</v>
      </c>
      <c r="I542" s="127">
        <f t="shared" si="209"/>
        <v>42781</v>
      </c>
      <c r="J542" s="130">
        <f t="shared" si="222"/>
        <v>22</v>
      </c>
      <c r="K542" s="130">
        <f t="shared" si="210"/>
        <v>10</v>
      </c>
      <c r="L542" s="131">
        <f t="shared" si="211"/>
        <v>1.0017256999999999</v>
      </c>
      <c r="M542" s="132">
        <f t="shared" si="205"/>
        <v>1.0029991</v>
      </c>
      <c r="N542" s="132">
        <f t="shared" si="203"/>
        <v>1.1011248493872901</v>
      </c>
      <c r="O542" s="131">
        <f t="shared" si="204"/>
        <v>1.10302506</v>
      </c>
      <c r="P542" s="124">
        <f t="shared" si="212"/>
        <v>1103.0250599999999</v>
      </c>
      <c r="Q542" s="133">
        <f t="shared" si="213"/>
        <v>0</v>
      </c>
      <c r="R542" s="134">
        <f t="shared" si="214"/>
        <v>0</v>
      </c>
      <c r="S542" s="124">
        <f t="shared" si="215"/>
        <v>0</v>
      </c>
      <c r="T542" s="134">
        <f t="shared" si="223"/>
        <v>8.7499999999999994E-2</v>
      </c>
      <c r="U542" s="133">
        <f t="shared" si="224"/>
        <v>116</v>
      </c>
      <c r="V542" s="133">
        <v>252</v>
      </c>
      <c r="W542" s="132">
        <f t="shared" si="206"/>
        <v>1.0393672469999999</v>
      </c>
      <c r="X542" s="124">
        <f t="shared" si="216"/>
        <v>43.423059000000002</v>
      </c>
      <c r="Y542" s="136" t="s">
        <v>64</v>
      </c>
      <c r="Z542" s="127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28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8"/>
      <c r="BH542" s="1"/>
      <c r="BI542" s="1"/>
      <c r="BJ542" s="1"/>
      <c r="BK542" s="1"/>
      <c r="BL542" s="1"/>
      <c r="BM542" s="1"/>
      <c r="BN542" s="1"/>
      <c r="BO542" s="1"/>
      <c r="BP542" s="1"/>
      <c r="BQ542" s="6"/>
      <c r="BR542" s="1"/>
      <c r="BS542" s="1"/>
      <c r="BT542" s="1"/>
      <c r="BU542" s="1"/>
      <c r="BV542" s="1"/>
      <c r="BW542" s="1"/>
    </row>
    <row r="543" spans="1:75" x14ac:dyDescent="0.2">
      <c r="A543" s="137">
        <f t="shared" si="217"/>
        <v>42764</v>
      </c>
      <c r="B543" s="124">
        <f t="shared" si="207"/>
        <v>1146.4481189999999</v>
      </c>
      <c r="C543" s="124">
        <f t="shared" si="218"/>
        <v>1000</v>
      </c>
      <c r="D543" s="138">
        <f t="shared" si="219"/>
        <v>4775.7</v>
      </c>
      <c r="E543" s="126">
        <f>IF(K543=1,VLOOKUP(A542,[1]Plan1!$DA$106:$DC$226,3),E542)</f>
        <v>4793.8500000000004</v>
      </c>
      <c r="F543" s="127">
        <f t="shared" si="220"/>
        <v>42752</v>
      </c>
      <c r="G543" s="128">
        <f t="shared" si="208"/>
        <v>3.8004899805266223E-3</v>
      </c>
      <c r="H543" s="127">
        <f t="shared" si="221"/>
        <v>42781</v>
      </c>
      <c r="I543" s="127">
        <f t="shared" si="209"/>
        <v>42781</v>
      </c>
      <c r="J543" s="130">
        <f t="shared" si="222"/>
        <v>22</v>
      </c>
      <c r="K543" s="130">
        <f t="shared" si="210"/>
        <v>10</v>
      </c>
      <c r="L543" s="131">
        <f t="shared" si="211"/>
        <v>1.0017256999999999</v>
      </c>
      <c r="M543" s="132">
        <f t="shared" si="205"/>
        <v>1.0029991</v>
      </c>
      <c r="N543" s="132">
        <f t="shared" ref="N543:N606" si="226">IF(I543&gt;I542,N542*M543,N542)</f>
        <v>1.1011248493872901</v>
      </c>
      <c r="O543" s="131">
        <f t="shared" si="204"/>
        <v>1.10302506</v>
      </c>
      <c r="P543" s="124">
        <f t="shared" si="212"/>
        <v>1103.0250599999999</v>
      </c>
      <c r="Q543" s="133">
        <f t="shared" si="213"/>
        <v>0</v>
      </c>
      <c r="R543" s="134">
        <f t="shared" si="214"/>
        <v>0</v>
      </c>
      <c r="S543" s="124">
        <f t="shared" si="215"/>
        <v>0</v>
      </c>
      <c r="T543" s="134">
        <f t="shared" si="223"/>
        <v>8.7499999999999994E-2</v>
      </c>
      <c r="U543" s="133">
        <f t="shared" si="224"/>
        <v>116</v>
      </c>
      <c r="V543" s="133">
        <v>252</v>
      </c>
      <c r="W543" s="132">
        <f t="shared" si="206"/>
        <v>1.0393672469999999</v>
      </c>
      <c r="X543" s="124">
        <f t="shared" si="216"/>
        <v>43.423059000000002</v>
      </c>
      <c r="Y543" s="136" t="s">
        <v>64</v>
      </c>
      <c r="Z543" s="127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28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8"/>
      <c r="BH543" s="1"/>
      <c r="BI543" s="1"/>
      <c r="BJ543" s="1"/>
      <c r="BK543" s="1"/>
      <c r="BL543" s="1"/>
      <c r="BM543" s="1"/>
      <c r="BN543" s="1"/>
      <c r="BO543" s="1"/>
      <c r="BP543" s="1"/>
      <c r="BQ543" s="6"/>
      <c r="BR543" s="1"/>
      <c r="BS543" s="1"/>
      <c r="BT543" s="1"/>
      <c r="BU543" s="1"/>
      <c r="BV543" s="1"/>
      <c r="BW543" s="1"/>
    </row>
    <row r="544" spans="1:75" x14ac:dyDescent="0.2">
      <c r="A544" s="137">
        <f t="shared" si="217"/>
        <v>42765</v>
      </c>
      <c r="B544" s="124">
        <f t="shared" si="207"/>
        <v>1146.4481189999999</v>
      </c>
      <c r="C544" s="124">
        <f t="shared" si="218"/>
        <v>1000</v>
      </c>
      <c r="D544" s="138">
        <f t="shared" si="219"/>
        <v>4775.7</v>
      </c>
      <c r="E544" s="126">
        <f>IF(K544=1,VLOOKUP(A543,[1]Plan1!$DA$106:$DC$226,3),E543)</f>
        <v>4793.8500000000004</v>
      </c>
      <c r="F544" s="127">
        <f t="shared" si="220"/>
        <v>42752</v>
      </c>
      <c r="G544" s="128">
        <f t="shared" si="208"/>
        <v>3.8004899805266223E-3</v>
      </c>
      <c r="H544" s="127">
        <f t="shared" si="221"/>
        <v>42781</v>
      </c>
      <c r="I544" s="127">
        <f t="shared" si="209"/>
        <v>42781</v>
      </c>
      <c r="J544" s="130">
        <f t="shared" si="222"/>
        <v>22</v>
      </c>
      <c r="K544" s="130">
        <f t="shared" si="210"/>
        <v>10</v>
      </c>
      <c r="L544" s="131">
        <f t="shared" si="211"/>
        <v>1.0017256999999999</v>
      </c>
      <c r="M544" s="132">
        <f t="shared" si="205"/>
        <v>1.0029991</v>
      </c>
      <c r="N544" s="132">
        <f t="shared" si="226"/>
        <v>1.1011248493872901</v>
      </c>
      <c r="O544" s="131">
        <f t="shared" si="204"/>
        <v>1.10302506</v>
      </c>
      <c r="P544" s="124">
        <f t="shared" si="212"/>
        <v>1103.0250599999999</v>
      </c>
      <c r="Q544" s="133">
        <f t="shared" si="213"/>
        <v>0</v>
      </c>
      <c r="R544" s="134">
        <f t="shared" si="214"/>
        <v>0</v>
      </c>
      <c r="S544" s="124">
        <f t="shared" si="215"/>
        <v>0</v>
      </c>
      <c r="T544" s="134">
        <f t="shared" si="223"/>
        <v>8.7499999999999994E-2</v>
      </c>
      <c r="U544" s="133">
        <f t="shared" si="224"/>
        <v>116</v>
      </c>
      <c r="V544" s="133">
        <v>252</v>
      </c>
      <c r="W544" s="132">
        <f t="shared" si="206"/>
        <v>1.0393672469999999</v>
      </c>
      <c r="X544" s="124">
        <f t="shared" si="216"/>
        <v>43.423059000000002</v>
      </c>
      <c r="Y544" s="136" t="s">
        <v>64</v>
      </c>
      <c r="Z544" s="127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28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8"/>
      <c r="BH544" s="1"/>
      <c r="BI544" s="1"/>
      <c r="BJ544" s="1"/>
      <c r="BK544" s="1"/>
      <c r="BL544" s="1"/>
      <c r="BM544" s="1"/>
      <c r="BN544" s="1"/>
      <c r="BO544" s="1"/>
      <c r="BP544" s="1"/>
      <c r="BQ544" s="6"/>
      <c r="BR544" s="1"/>
      <c r="BS544" s="1"/>
      <c r="BT544" s="1"/>
      <c r="BU544" s="1"/>
      <c r="BV544" s="1"/>
      <c r="BW544" s="1"/>
    </row>
    <row r="545" spans="1:75" x14ac:dyDescent="0.2">
      <c r="A545" s="137">
        <f t="shared" si="217"/>
        <v>42766</v>
      </c>
      <c r="B545" s="124">
        <f t="shared" si="207"/>
        <v>1147.0275469999999</v>
      </c>
      <c r="C545" s="124">
        <f t="shared" si="218"/>
        <v>1000</v>
      </c>
      <c r="D545" s="138">
        <f t="shared" si="219"/>
        <v>4775.7</v>
      </c>
      <c r="E545" s="126">
        <f>IF(K545=1,VLOOKUP(A544,[1]Plan1!$DA$106:$DC$226,3),E544)</f>
        <v>4793.8500000000004</v>
      </c>
      <c r="F545" s="127">
        <f t="shared" si="220"/>
        <v>42752</v>
      </c>
      <c r="G545" s="128">
        <f t="shared" si="208"/>
        <v>3.8004899805266223E-3</v>
      </c>
      <c r="H545" s="127">
        <f t="shared" si="221"/>
        <v>42781</v>
      </c>
      <c r="I545" s="127">
        <f t="shared" si="209"/>
        <v>42781</v>
      </c>
      <c r="J545" s="130">
        <f t="shared" si="222"/>
        <v>22</v>
      </c>
      <c r="K545" s="130">
        <f t="shared" si="210"/>
        <v>11</v>
      </c>
      <c r="L545" s="131">
        <f t="shared" si="211"/>
        <v>1.0018984399999999</v>
      </c>
      <c r="M545" s="132">
        <f t="shared" si="205"/>
        <v>1.0029991</v>
      </c>
      <c r="N545" s="132">
        <f t="shared" si="226"/>
        <v>1.1011248493872901</v>
      </c>
      <c r="O545" s="131">
        <f t="shared" si="204"/>
        <v>1.10321526</v>
      </c>
      <c r="P545" s="124">
        <f t="shared" si="212"/>
        <v>1103.2152599999999</v>
      </c>
      <c r="Q545" s="133">
        <f t="shared" si="213"/>
        <v>0</v>
      </c>
      <c r="R545" s="134">
        <f t="shared" si="214"/>
        <v>0</v>
      </c>
      <c r="S545" s="124">
        <f t="shared" si="215"/>
        <v>0</v>
      </c>
      <c r="T545" s="134">
        <f t="shared" si="223"/>
        <v>8.7499999999999994E-2</v>
      </c>
      <c r="U545" s="133">
        <f t="shared" si="224"/>
        <v>117</v>
      </c>
      <c r="V545" s="133">
        <v>252</v>
      </c>
      <c r="W545" s="132">
        <f t="shared" si="206"/>
        <v>1.039713272</v>
      </c>
      <c r="X545" s="124">
        <f t="shared" si="216"/>
        <v>43.812286999999998</v>
      </c>
      <c r="Y545" s="136" t="s">
        <v>64</v>
      </c>
      <c r="Z545" s="127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28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8"/>
      <c r="BH545" s="1"/>
      <c r="BI545" s="1"/>
      <c r="BJ545" s="1"/>
      <c r="BK545" s="1"/>
      <c r="BL545" s="1"/>
      <c r="BM545" s="1"/>
      <c r="BN545" s="1"/>
      <c r="BO545" s="1"/>
      <c r="BP545" s="1"/>
      <c r="BQ545" s="6"/>
      <c r="BR545" s="1"/>
      <c r="BS545" s="1"/>
      <c r="BT545" s="1"/>
      <c r="BU545" s="1"/>
      <c r="BV545" s="1"/>
      <c r="BW545" s="1"/>
    </row>
    <row r="546" spans="1:75" x14ac:dyDescent="0.2">
      <c r="A546" s="137">
        <f t="shared" si="217"/>
        <v>42767</v>
      </c>
      <c r="B546" s="124">
        <f t="shared" si="207"/>
        <v>1147.6072640000002</v>
      </c>
      <c r="C546" s="124">
        <f t="shared" si="218"/>
        <v>1000</v>
      </c>
      <c r="D546" s="138">
        <f t="shared" si="219"/>
        <v>4775.7</v>
      </c>
      <c r="E546" s="126">
        <f>IF(K546=1,VLOOKUP(A545,[1]Plan1!$DA$106:$DC$226,3),E545)</f>
        <v>4793.8500000000004</v>
      </c>
      <c r="F546" s="127">
        <f t="shared" si="220"/>
        <v>42752</v>
      </c>
      <c r="G546" s="128">
        <f t="shared" si="208"/>
        <v>3.8004899805266223E-3</v>
      </c>
      <c r="H546" s="127">
        <f t="shared" si="221"/>
        <v>42781</v>
      </c>
      <c r="I546" s="127">
        <f t="shared" si="209"/>
        <v>42781</v>
      </c>
      <c r="J546" s="130">
        <f t="shared" si="222"/>
        <v>22</v>
      </c>
      <c r="K546" s="130">
        <f t="shared" si="210"/>
        <v>12</v>
      </c>
      <c r="L546" s="131">
        <f t="shared" si="211"/>
        <v>1.0020712000000001</v>
      </c>
      <c r="M546" s="132">
        <f t="shared" si="205"/>
        <v>1.0029991</v>
      </c>
      <c r="N546" s="132">
        <f t="shared" si="226"/>
        <v>1.1011248493872901</v>
      </c>
      <c r="O546" s="131">
        <f t="shared" si="204"/>
        <v>1.1034054900000001</v>
      </c>
      <c r="P546" s="124">
        <f t="shared" si="212"/>
        <v>1103.4054900000001</v>
      </c>
      <c r="Q546" s="133">
        <f t="shared" si="213"/>
        <v>0</v>
      </c>
      <c r="R546" s="134">
        <f t="shared" si="214"/>
        <v>0</v>
      </c>
      <c r="S546" s="124">
        <f t="shared" si="215"/>
        <v>0</v>
      </c>
      <c r="T546" s="134">
        <f t="shared" si="223"/>
        <v>8.7499999999999994E-2</v>
      </c>
      <c r="U546" s="133">
        <f t="shared" si="224"/>
        <v>118</v>
      </c>
      <c r="V546" s="133">
        <v>252</v>
      </c>
      <c r="W546" s="132">
        <f t="shared" si="206"/>
        <v>1.0400594110000001</v>
      </c>
      <c r="X546" s="124">
        <f t="shared" si="216"/>
        <v>44.201774</v>
      </c>
      <c r="Y546" s="136" t="s">
        <v>64</v>
      </c>
      <c r="Z546" s="127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28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8"/>
      <c r="BH546" s="1"/>
      <c r="BI546" s="1"/>
      <c r="BJ546" s="1"/>
      <c r="BK546" s="1"/>
      <c r="BL546" s="1"/>
      <c r="BM546" s="1"/>
      <c r="BN546" s="1"/>
      <c r="BO546" s="1"/>
      <c r="BP546" s="1"/>
      <c r="BQ546" s="6"/>
      <c r="BR546" s="1"/>
      <c r="BS546" s="1"/>
      <c r="BT546" s="1"/>
      <c r="BU546" s="1"/>
      <c r="BV546" s="1"/>
      <c r="BW546" s="1"/>
    </row>
    <row r="547" spans="1:75" x14ac:dyDescent="0.2">
      <c r="A547" s="137">
        <f t="shared" si="217"/>
        <v>42768</v>
      </c>
      <c r="B547" s="124">
        <f t="shared" si="207"/>
        <v>1148.1872919999998</v>
      </c>
      <c r="C547" s="124">
        <f t="shared" si="218"/>
        <v>1000</v>
      </c>
      <c r="D547" s="138">
        <f t="shared" si="219"/>
        <v>4775.7</v>
      </c>
      <c r="E547" s="126">
        <f>IF(K547=1,VLOOKUP(A546,[1]Plan1!$DA$106:$DC$226,3),E546)</f>
        <v>4793.8500000000004</v>
      </c>
      <c r="F547" s="127">
        <f t="shared" si="220"/>
        <v>42752</v>
      </c>
      <c r="G547" s="128">
        <f t="shared" si="208"/>
        <v>3.8004899805266223E-3</v>
      </c>
      <c r="H547" s="127">
        <f t="shared" si="221"/>
        <v>42781</v>
      </c>
      <c r="I547" s="127">
        <f t="shared" si="209"/>
        <v>42781</v>
      </c>
      <c r="J547" s="130">
        <f t="shared" si="222"/>
        <v>22</v>
      </c>
      <c r="K547" s="130">
        <f t="shared" si="210"/>
        <v>13</v>
      </c>
      <c r="L547" s="131">
        <f t="shared" si="211"/>
        <v>1.0022439999999999</v>
      </c>
      <c r="M547" s="132">
        <f t="shared" si="205"/>
        <v>1.0029991</v>
      </c>
      <c r="N547" s="132">
        <f t="shared" si="226"/>
        <v>1.1011248493872901</v>
      </c>
      <c r="O547" s="131">
        <f t="shared" si="204"/>
        <v>1.1035957700000001</v>
      </c>
      <c r="P547" s="124">
        <f t="shared" si="212"/>
        <v>1103.5957699999999</v>
      </c>
      <c r="Q547" s="133">
        <f t="shared" si="213"/>
        <v>0</v>
      </c>
      <c r="R547" s="134">
        <f t="shared" si="214"/>
        <v>0</v>
      </c>
      <c r="S547" s="124">
        <f t="shared" si="215"/>
        <v>0</v>
      </c>
      <c r="T547" s="134">
        <f t="shared" si="223"/>
        <v>8.7499999999999994E-2</v>
      </c>
      <c r="U547" s="133">
        <f t="shared" si="224"/>
        <v>119</v>
      </c>
      <c r="V547" s="133">
        <v>252</v>
      </c>
      <c r="W547" s="132">
        <f t="shared" si="206"/>
        <v>1.0404056660000001</v>
      </c>
      <c r="X547" s="124">
        <f t="shared" si="216"/>
        <v>44.591521999999998</v>
      </c>
      <c r="Y547" s="136" t="s">
        <v>64</v>
      </c>
      <c r="Z547" s="127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28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8"/>
      <c r="BH547" s="1"/>
      <c r="BI547" s="1"/>
      <c r="BJ547" s="1"/>
      <c r="BK547" s="1"/>
      <c r="BL547" s="1"/>
      <c r="BM547" s="1"/>
      <c r="BN547" s="1"/>
      <c r="BO547" s="1"/>
      <c r="BP547" s="1"/>
      <c r="BQ547" s="6"/>
      <c r="BR547" s="1"/>
      <c r="BS547" s="1"/>
      <c r="BT547" s="1"/>
      <c r="BU547" s="1"/>
      <c r="BV547" s="1"/>
      <c r="BW547" s="1"/>
    </row>
    <row r="548" spans="1:75" x14ac:dyDescent="0.2">
      <c r="A548" s="137">
        <f t="shared" si="217"/>
        <v>42769</v>
      </c>
      <c r="B548" s="124">
        <f t="shared" si="207"/>
        <v>1148.7675889999998</v>
      </c>
      <c r="C548" s="124">
        <f t="shared" si="218"/>
        <v>1000</v>
      </c>
      <c r="D548" s="138">
        <f t="shared" si="219"/>
        <v>4775.7</v>
      </c>
      <c r="E548" s="126">
        <f>IF(K548=1,VLOOKUP(A547,[1]Plan1!$DA$106:$DC$226,3),E547)</f>
        <v>4793.8500000000004</v>
      </c>
      <c r="F548" s="127">
        <f t="shared" si="220"/>
        <v>42752</v>
      </c>
      <c r="G548" s="128">
        <f t="shared" si="208"/>
        <v>3.8004899805266223E-3</v>
      </c>
      <c r="H548" s="127">
        <f t="shared" si="221"/>
        <v>42781</v>
      </c>
      <c r="I548" s="127">
        <f t="shared" si="209"/>
        <v>42781</v>
      </c>
      <c r="J548" s="130">
        <f t="shared" si="222"/>
        <v>22</v>
      </c>
      <c r="K548" s="130">
        <f t="shared" si="210"/>
        <v>14</v>
      </c>
      <c r="L548" s="131">
        <f t="shared" si="211"/>
        <v>1.0024168200000001</v>
      </c>
      <c r="M548" s="132">
        <f t="shared" si="205"/>
        <v>1.0029991</v>
      </c>
      <c r="N548" s="132">
        <f t="shared" si="226"/>
        <v>1.1011248493872901</v>
      </c>
      <c r="O548" s="131">
        <f t="shared" si="204"/>
        <v>1.10378606</v>
      </c>
      <c r="P548" s="124">
        <f t="shared" si="212"/>
        <v>1103.7860599999999</v>
      </c>
      <c r="Q548" s="133">
        <f t="shared" si="213"/>
        <v>0</v>
      </c>
      <c r="R548" s="134">
        <f t="shared" si="214"/>
        <v>0</v>
      </c>
      <c r="S548" s="124">
        <f t="shared" si="215"/>
        <v>0</v>
      </c>
      <c r="T548" s="134">
        <f t="shared" si="223"/>
        <v>8.7499999999999994E-2</v>
      </c>
      <c r="U548" s="133">
        <f t="shared" si="224"/>
        <v>120</v>
      </c>
      <c r="V548" s="133">
        <v>252</v>
      </c>
      <c r="W548" s="132">
        <f t="shared" si="206"/>
        <v>1.040752036</v>
      </c>
      <c r="X548" s="124">
        <f t="shared" si="216"/>
        <v>44.981529000000002</v>
      </c>
      <c r="Y548" s="136" t="s">
        <v>64</v>
      </c>
      <c r="Z548" s="127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28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8"/>
      <c r="BH548" s="1"/>
      <c r="BI548" s="1"/>
      <c r="BJ548" s="1"/>
      <c r="BK548" s="1"/>
      <c r="BL548" s="1"/>
      <c r="BM548" s="1"/>
      <c r="BN548" s="1"/>
      <c r="BO548" s="1"/>
      <c r="BP548" s="1"/>
      <c r="BQ548" s="6"/>
      <c r="BR548" s="1"/>
      <c r="BS548" s="1"/>
      <c r="BT548" s="1"/>
      <c r="BU548" s="1"/>
      <c r="BV548" s="1"/>
      <c r="BW548" s="1"/>
    </row>
    <row r="549" spans="1:75" x14ac:dyDescent="0.2">
      <c r="A549" s="137">
        <f t="shared" si="217"/>
        <v>42770</v>
      </c>
      <c r="B549" s="124">
        <f t="shared" si="207"/>
        <v>1149.3481870000001</v>
      </c>
      <c r="C549" s="124">
        <f t="shared" si="218"/>
        <v>1000</v>
      </c>
      <c r="D549" s="138">
        <f t="shared" si="219"/>
        <v>4775.7</v>
      </c>
      <c r="E549" s="126">
        <f>IF(K549=1,VLOOKUP(A548,[1]Plan1!$DA$106:$DC$226,3),E548)</f>
        <v>4793.8500000000004</v>
      </c>
      <c r="F549" s="127">
        <f t="shared" si="220"/>
        <v>42752</v>
      </c>
      <c r="G549" s="128">
        <f t="shared" si="208"/>
        <v>3.8004899805266223E-3</v>
      </c>
      <c r="H549" s="127">
        <f t="shared" si="221"/>
        <v>42781</v>
      </c>
      <c r="I549" s="127">
        <f t="shared" si="209"/>
        <v>42781</v>
      </c>
      <c r="J549" s="130">
        <f t="shared" si="222"/>
        <v>22</v>
      </c>
      <c r="K549" s="130">
        <f t="shared" si="210"/>
        <v>15</v>
      </c>
      <c r="L549" s="131">
        <f t="shared" si="211"/>
        <v>1.0025896700000001</v>
      </c>
      <c r="M549" s="132">
        <f t="shared" si="205"/>
        <v>1.0029991</v>
      </c>
      <c r="N549" s="132">
        <f t="shared" si="226"/>
        <v>1.1011248493872901</v>
      </c>
      <c r="O549" s="131">
        <f t="shared" si="204"/>
        <v>1.1039763899999999</v>
      </c>
      <c r="P549" s="124">
        <f t="shared" si="212"/>
        <v>1103.97639</v>
      </c>
      <c r="Q549" s="133">
        <f t="shared" si="213"/>
        <v>0</v>
      </c>
      <c r="R549" s="134">
        <f t="shared" si="214"/>
        <v>0</v>
      </c>
      <c r="S549" s="124">
        <f t="shared" si="215"/>
        <v>0</v>
      </c>
      <c r="T549" s="134">
        <f t="shared" si="223"/>
        <v>8.7499999999999994E-2</v>
      </c>
      <c r="U549" s="133">
        <f t="shared" si="224"/>
        <v>121</v>
      </c>
      <c r="V549" s="133">
        <v>252</v>
      </c>
      <c r="W549" s="132">
        <f t="shared" si="206"/>
        <v>1.041098522</v>
      </c>
      <c r="X549" s="124">
        <f t="shared" si="216"/>
        <v>45.371797000000001</v>
      </c>
      <c r="Y549" s="136" t="s">
        <v>64</v>
      </c>
      <c r="Z549" s="127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28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8"/>
      <c r="BH549" s="1"/>
      <c r="BI549" s="1"/>
      <c r="BJ549" s="1"/>
      <c r="BK549" s="1"/>
      <c r="BL549" s="1"/>
      <c r="BM549" s="1"/>
      <c r="BN549" s="1"/>
      <c r="BO549" s="1"/>
      <c r="BP549" s="1"/>
      <c r="BQ549" s="6"/>
      <c r="BR549" s="1"/>
      <c r="BS549" s="1"/>
      <c r="BT549" s="1"/>
      <c r="BU549" s="1"/>
      <c r="BV549" s="1"/>
      <c r="BW549" s="1"/>
    </row>
    <row r="550" spans="1:75" x14ac:dyDescent="0.2">
      <c r="A550" s="137">
        <f t="shared" si="217"/>
        <v>42771</v>
      </c>
      <c r="B550" s="124">
        <f t="shared" si="207"/>
        <v>1149.3481870000001</v>
      </c>
      <c r="C550" s="124">
        <f t="shared" si="218"/>
        <v>1000</v>
      </c>
      <c r="D550" s="138">
        <f t="shared" si="219"/>
        <v>4775.7</v>
      </c>
      <c r="E550" s="126">
        <f>IF(K550=1,VLOOKUP(A549,[1]Plan1!$DA$106:$DC$226,3),E549)</f>
        <v>4793.8500000000004</v>
      </c>
      <c r="F550" s="127">
        <f t="shared" si="220"/>
        <v>42752</v>
      </c>
      <c r="G550" s="128">
        <f t="shared" si="208"/>
        <v>3.8004899805266223E-3</v>
      </c>
      <c r="H550" s="127">
        <f t="shared" si="221"/>
        <v>42781</v>
      </c>
      <c r="I550" s="127">
        <f t="shared" si="209"/>
        <v>42781</v>
      </c>
      <c r="J550" s="130">
        <f t="shared" si="222"/>
        <v>22</v>
      </c>
      <c r="K550" s="130">
        <f t="shared" si="210"/>
        <v>15</v>
      </c>
      <c r="L550" s="131">
        <f t="shared" si="211"/>
        <v>1.0025896700000001</v>
      </c>
      <c r="M550" s="132">
        <f t="shared" si="205"/>
        <v>1.0029991</v>
      </c>
      <c r="N550" s="132">
        <f t="shared" si="226"/>
        <v>1.1011248493872901</v>
      </c>
      <c r="O550" s="131">
        <f t="shared" si="204"/>
        <v>1.1039763899999999</v>
      </c>
      <c r="P550" s="124">
        <f t="shared" si="212"/>
        <v>1103.97639</v>
      </c>
      <c r="Q550" s="133">
        <f t="shared" si="213"/>
        <v>0</v>
      </c>
      <c r="R550" s="134">
        <f t="shared" si="214"/>
        <v>0</v>
      </c>
      <c r="S550" s="124">
        <f t="shared" si="215"/>
        <v>0</v>
      </c>
      <c r="T550" s="134">
        <f t="shared" si="223"/>
        <v>8.7499999999999994E-2</v>
      </c>
      <c r="U550" s="133">
        <f t="shared" si="224"/>
        <v>121</v>
      </c>
      <c r="V550" s="133">
        <v>252</v>
      </c>
      <c r="W550" s="132">
        <f t="shared" si="206"/>
        <v>1.041098522</v>
      </c>
      <c r="X550" s="124">
        <f t="shared" si="216"/>
        <v>45.371797000000001</v>
      </c>
      <c r="Y550" s="136" t="s">
        <v>64</v>
      </c>
      <c r="Z550" s="127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28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8"/>
      <c r="BH550" s="1"/>
      <c r="BI550" s="1"/>
      <c r="BJ550" s="1"/>
      <c r="BK550" s="1"/>
      <c r="BL550" s="1"/>
      <c r="BM550" s="1"/>
      <c r="BN550" s="1"/>
      <c r="BO550" s="1"/>
      <c r="BP550" s="1"/>
      <c r="BQ550" s="6"/>
      <c r="BR550" s="1"/>
      <c r="BS550" s="1"/>
      <c r="BT550" s="1"/>
      <c r="BU550" s="1"/>
      <c r="BV550" s="1"/>
      <c r="BW550" s="1"/>
    </row>
    <row r="551" spans="1:75" x14ac:dyDescent="0.2">
      <c r="A551" s="137">
        <f t="shared" si="217"/>
        <v>42772</v>
      </c>
      <c r="B551" s="124">
        <f t="shared" si="207"/>
        <v>1149.3481870000001</v>
      </c>
      <c r="C551" s="124">
        <f t="shared" si="218"/>
        <v>1000</v>
      </c>
      <c r="D551" s="138">
        <f t="shared" si="219"/>
        <v>4775.7</v>
      </c>
      <c r="E551" s="126">
        <f>IF(K551=1,VLOOKUP(A550,[1]Plan1!$DA$106:$DC$226,3),E550)</f>
        <v>4793.8500000000004</v>
      </c>
      <c r="F551" s="127">
        <f t="shared" si="220"/>
        <v>42752</v>
      </c>
      <c r="G551" s="128">
        <f t="shared" si="208"/>
        <v>3.8004899805266223E-3</v>
      </c>
      <c r="H551" s="127">
        <f t="shared" si="221"/>
        <v>42781</v>
      </c>
      <c r="I551" s="127">
        <f t="shared" si="209"/>
        <v>42781</v>
      </c>
      <c r="J551" s="130">
        <f t="shared" si="222"/>
        <v>22</v>
      </c>
      <c r="K551" s="130">
        <f t="shared" si="210"/>
        <v>15</v>
      </c>
      <c r="L551" s="131">
        <f t="shared" si="211"/>
        <v>1.0025896700000001</v>
      </c>
      <c r="M551" s="132">
        <f t="shared" si="205"/>
        <v>1.0029991</v>
      </c>
      <c r="N551" s="132">
        <f t="shared" si="226"/>
        <v>1.1011248493872901</v>
      </c>
      <c r="O551" s="131">
        <f t="shared" si="204"/>
        <v>1.1039763899999999</v>
      </c>
      <c r="P551" s="124">
        <f t="shared" si="212"/>
        <v>1103.97639</v>
      </c>
      <c r="Q551" s="133">
        <f t="shared" si="213"/>
        <v>0</v>
      </c>
      <c r="R551" s="134">
        <f t="shared" si="214"/>
        <v>0</v>
      </c>
      <c r="S551" s="124">
        <f t="shared" si="215"/>
        <v>0</v>
      </c>
      <c r="T551" s="134">
        <f t="shared" si="223"/>
        <v>8.7499999999999994E-2</v>
      </c>
      <c r="U551" s="133">
        <f t="shared" si="224"/>
        <v>121</v>
      </c>
      <c r="V551" s="133">
        <v>252</v>
      </c>
      <c r="W551" s="132">
        <f t="shared" si="206"/>
        <v>1.041098522</v>
      </c>
      <c r="X551" s="124">
        <f t="shared" si="216"/>
        <v>45.371797000000001</v>
      </c>
      <c r="Y551" s="136" t="s">
        <v>64</v>
      </c>
      <c r="Z551" s="127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28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8"/>
      <c r="BH551" s="1"/>
      <c r="BI551" s="1"/>
      <c r="BJ551" s="1"/>
      <c r="BK551" s="1"/>
      <c r="BL551" s="1"/>
      <c r="BM551" s="1"/>
      <c r="BN551" s="1"/>
      <c r="BO551" s="1"/>
      <c r="BP551" s="1"/>
      <c r="BQ551" s="6"/>
      <c r="BR551" s="1"/>
      <c r="BS551" s="1"/>
      <c r="BT551" s="1"/>
      <c r="BU551" s="1"/>
      <c r="BV551" s="1"/>
      <c r="BW551" s="1"/>
    </row>
    <row r="552" spans="1:75" x14ac:dyDescent="0.2">
      <c r="A552" s="137">
        <f t="shared" si="217"/>
        <v>42773</v>
      </c>
      <c r="B552" s="124">
        <f t="shared" si="207"/>
        <v>1149.929097</v>
      </c>
      <c r="C552" s="124">
        <f t="shared" si="218"/>
        <v>1000</v>
      </c>
      <c r="D552" s="138">
        <f t="shared" si="219"/>
        <v>4775.7</v>
      </c>
      <c r="E552" s="126">
        <f>IF(K552=1,VLOOKUP(A551,[1]Plan1!$DA$106:$DC$226,3),E551)</f>
        <v>4793.8500000000004</v>
      </c>
      <c r="F552" s="127">
        <f t="shared" si="220"/>
        <v>42752</v>
      </c>
      <c r="G552" s="128">
        <f t="shared" si="208"/>
        <v>3.8004899805266223E-3</v>
      </c>
      <c r="H552" s="127">
        <f t="shared" si="221"/>
        <v>42781</v>
      </c>
      <c r="I552" s="127">
        <f t="shared" si="209"/>
        <v>42781</v>
      </c>
      <c r="J552" s="130">
        <f t="shared" si="222"/>
        <v>22</v>
      </c>
      <c r="K552" s="130">
        <f t="shared" si="210"/>
        <v>16</v>
      </c>
      <c r="L552" s="131">
        <f t="shared" si="211"/>
        <v>1.0027625600000001</v>
      </c>
      <c r="M552" s="132">
        <f t="shared" si="205"/>
        <v>1.0029991</v>
      </c>
      <c r="N552" s="132">
        <f t="shared" si="226"/>
        <v>1.1011248493872901</v>
      </c>
      <c r="O552" s="131">
        <f t="shared" si="204"/>
        <v>1.10416677</v>
      </c>
      <c r="P552" s="124">
        <f t="shared" si="212"/>
        <v>1104.16677</v>
      </c>
      <c r="Q552" s="133">
        <f t="shared" si="213"/>
        <v>0</v>
      </c>
      <c r="R552" s="134">
        <f t="shared" si="214"/>
        <v>0</v>
      </c>
      <c r="S552" s="124">
        <f t="shared" si="215"/>
        <v>0</v>
      </c>
      <c r="T552" s="134">
        <f t="shared" si="223"/>
        <v>8.7499999999999994E-2</v>
      </c>
      <c r="U552" s="133">
        <f t="shared" si="224"/>
        <v>122</v>
      </c>
      <c r="V552" s="133">
        <v>252</v>
      </c>
      <c r="W552" s="132">
        <f t="shared" si="206"/>
        <v>1.0414451229999999</v>
      </c>
      <c r="X552" s="124">
        <f t="shared" si="216"/>
        <v>45.762326999999999</v>
      </c>
      <c r="Y552" s="136" t="s">
        <v>64</v>
      </c>
      <c r="Z552" s="127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28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8"/>
      <c r="BH552" s="1"/>
      <c r="BI552" s="1"/>
      <c r="BJ552" s="1"/>
      <c r="BK552" s="1"/>
      <c r="BL552" s="1"/>
      <c r="BM552" s="1"/>
      <c r="BN552" s="1"/>
      <c r="BO552" s="1"/>
      <c r="BP552" s="1"/>
      <c r="BQ552" s="6"/>
      <c r="BR552" s="1"/>
      <c r="BS552" s="1"/>
      <c r="BT552" s="1"/>
      <c r="BU552" s="1"/>
      <c r="BV552" s="1"/>
      <c r="BW552" s="1"/>
    </row>
    <row r="553" spans="1:75" x14ac:dyDescent="0.2">
      <c r="A553" s="137">
        <f t="shared" si="217"/>
        <v>42774</v>
      </c>
      <c r="B553" s="124">
        <f t="shared" si="207"/>
        <v>1150.510276</v>
      </c>
      <c r="C553" s="124">
        <f t="shared" si="218"/>
        <v>1000</v>
      </c>
      <c r="D553" s="138">
        <f t="shared" si="219"/>
        <v>4775.7</v>
      </c>
      <c r="E553" s="126">
        <f>IF(K553=1,VLOOKUP(A552,[1]Plan1!$DA$106:$DC$226,3),E552)</f>
        <v>4793.8500000000004</v>
      </c>
      <c r="F553" s="127">
        <f t="shared" si="220"/>
        <v>42752</v>
      </c>
      <c r="G553" s="128">
        <f t="shared" si="208"/>
        <v>3.8004899805266223E-3</v>
      </c>
      <c r="H553" s="127">
        <f t="shared" si="221"/>
        <v>42781</v>
      </c>
      <c r="I553" s="127">
        <f t="shared" si="209"/>
        <v>42781</v>
      </c>
      <c r="J553" s="130">
        <f t="shared" si="222"/>
        <v>22</v>
      </c>
      <c r="K553" s="130">
        <f t="shared" si="210"/>
        <v>17</v>
      </c>
      <c r="L553" s="131">
        <f t="shared" si="211"/>
        <v>1.0029354699999999</v>
      </c>
      <c r="M553" s="132">
        <f t="shared" si="205"/>
        <v>1.0029991</v>
      </c>
      <c r="N553" s="132">
        <f t="shared" si="226"/>
        <v>1.1011248493872901</v>
      </c>
      <c r="O553" s="131">
        <f t="shared" ref="O553:O616" si="227">TRUNC(TRUNC((L553*N553),15),8)</f>
        <v>1.1043571599999999</v>
      </c>
      <c r="P553" s="124">
        <f t="shared" si="212"/>
        <v>1104.35716</v>
      </c>
      <c r="Q553" s="133">
        <f t="shared" si="213"/>
        <v>0</v>
      </c>
      <c r="R553" s="134">
        <f t="shared" si="214"/>
        <v>0</v>
      </c>
      <c r="S553" s="124">
        <f t="shared" si="215"/>
        <v>0</v>
      </c>
      <c r="T553" s="134">
        <f t="shared" si="223"/>
        <v>8.7499999999999994E-2</v>
      </c>
      <c r="U553" s="133">
        <f t="shared" si="224"/>
        <v>123</v>
      </c>
      <c r="V553" s="133">
        <v>252</v>
      </c>
      <c r="W553" s="132">
        <f t="shared" si="206"/>
        <v>1.0417918390000001</v>
      </c>
      <c r="X553" s="124">
        <f t="shared" si="216"/>
        <v>46.153115999999997</v>
      </c>
      <c r="Y553" s="136" t="s">
        <v>64</v>
      </c>
      <c r="Z553" s="127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28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8"/>
      <c r="BH553" s="1"/>
      <c r="BI553" s="1"/>
      <c r="BJ553" s="1"/>
      <c r="BK553" s="1"/>
      <c r="BL553" s="1"/>
      <c r="BM553" s="1"/>
      <c r="BN553" s="1"/>
      <c r="BO553" s="1"/>
      <c r="BP553" s="1"/>
      <c r="BQ553" s="6"/>
      <c r="BR553" s="1"/>
      <c r="BS553" s="1"/>
      <c r="BT553" s="1"/>
      <c r="BU553" s="1"/>
      <c r="BV553" s="1"/>
      <c r="BW553" s="1"/>
    </row>
    <row r="554" spans="1:75" x14ac:dyDescent="0.2">
      <c r="A554" s="137">
        <f t="shared" si="217"/>
        <v>42775</v>
      </c>
      <c r="B554" s="124">
        <f t="shared" si="207"/>
        <v>1151.0917569999999</v>
      </c>
      <c r="C554" s="124">
        <f t="shared" si="218"/>
        <v>1000</v>
      </c>
      <c r="D554" s="138">
        <f t="shared" si="219"/>
        <v>4775.7</v>
      </c>
      <c r="E554" s="126">
        <f>IF(K554=1,VLOOKUP(A553,[1]Plan1!$DA$106:$DC$226,3),E553)</f>
        <v>4793.8500000000004</v>
      </c>
      <c r="F554" s="127">
        <f t="shared" si="220"/>
        <v>42752</v>
      </c>
      <c r="G554" s="128">
        <f t="shared" si="208"/>
        <v>3.8004899805266223E-3</v>
      </c>
      <c r="H554" s="127">
        <f t="shared" si="221"/>
        <v>42781</v>
      </c>
      <c r="I554" s="127">
        <f t="shared" si="209"/>
        <v>42781</v>
      </c>
      <c r="J554" s="130">
        <f t="shared" si="222"/>
        <v>22</v>
      </c>
      <c r="K554" s="130">
        <f t="shared" si="210"/>
        <v>18</v>
      </c>
      <c r="L554" s="131">
        <f t="shared" si="211"/>
        <v>1.0031084100000001</v>
      </c>
      <c r="M554" s="132">
        <f t="shared" ref="M554:M617" si="228">IF(I554&gt;I553,L553,M553)</f>
        <v>1.0029991</v>
      </c>
      <c r="N554" s="132">
        <f t="shared" si="226"/>
        <v>1.1011248493872901</v>
      </c>
      <c r="O554" s="131">
        <f t="shared" si="227"/>
        <v>1.1045475899999999</v>
      </c>
      <c r="P554" s="124">
        <f t="shared" si="212"/>
        <v>1104.5475899999999</v>
      </c>
      <c r="Q554" s="133">
        <f t="shared" si="213"/>
        <v>0</v>
      </c>
      <c r="R554" s="134">
        <f t="shared" si="214"/>
        <v>0</v>
      </c>
      <c r="S554" s="124">
        <f t="shared" si="215"/>
        <v>0</v>
      </c>
      <c r="T554" s="134">
        <f t="shared" si="223"/>
        <v>8.7499999999999994E-2</v>
      </c>
      <c r="U554" s="133">
        <f t="shared" si="224"/>
        <v>124</v>
      </c>
      <c r="V554" s="133">
        <v>252</v>
      </c>
      <c r="W554" s="132">
        <f t="shared" si="206"/>
        <v>1.042138671</v>
      </c>
      <c r="X554" s="124">
        <f t="shared" si="216"/>
        <v>46.544167000000002</v>
      </c>
      <c r="Y554" s="136" t="s">
        <v>64</v>
      </c>
      <c r="Z554" s="127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28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8"/>
      <c r="BH554" s="1"/>
      <c r="BI554" s="1"/>
      <c r="BJ554" s="1"/>
      <c r="BK554" s="1"/>
      <c r="BL554" s="1"/>
      <c r="BM554" s="1"/>
      <c r="BN554" s="1"/>
      <c r="BO554" s="1"/>
      <c r="BP554" s="1"/>
      <c r="BQ554" s="6"/>
      <c r="BR554" s="1"/>
      <c r="BS554" s="1"/>
      <c r="BT554" s="1"/>
      <c r="BU554" s="1"/>
      <c r="BV554" s="1"/>
      <c r="BW554" s="1"/>
    </row>
    <row r="555" spans="1:75" x14ac:dyDescent="0.2">
      <c r="A555" s="137">
        <f t="shared" si="217"/>
        <v>42776</v>
      </c>
      <c r="B555" s="124">
        <f t="shared" si="207"/>
        <v>1151.6735389999999</v>
      </c>
      <c r="C555" s="124">
        <f t="shared" si="218"/>
        <v>1000</v>
      </c>
      <c r="D555" s="138">
        <f t="shared" si="219"/>
        <v>4775.7</v>
      </c>
      <c r="E555" s="126">
        <f>IF(K555=1,VLOOKUP(A554,[1]Plan1!$DA$106:$DC$226,3),E554)</f>
        <v>4793.8500000000004</v>
      </c>
      <c r="F555" s="127">
        <f t="shared" si="220"/>
        <v>42752</v>
      </c>
      <c r="G555" s="128">
        <f t="shared" si="208"/>
        <v>3.8004899805266223E-3</v>
      </c>
      <c r="H555" s="127">
        <f t="shared" si="221"/>
        <v>42781</v>
      </c>
      <c r="I555" s="127">
        <f t="shared" si="209"/>
        <v>42781</v>
      </c>
      <c r="J555" s="130">
        <f t="shared" si="222"/>
        <v>22</v>
      </c>
      <c r="K555" s="130">
        <f t="shared" si="210"/>
        <v>19</v>
      </c>
      <c r="L555" s="131">
        <f t="shared" si="211"/>
        <v>1.0032813899999999</v>
      </c>
      <c r="M555" s="132">
        <f t="shared" si="228"/>
        <v>1.0029991</v>
      </c>
      <c r="N555" s="132">
        <f t="shared" si="226"/>
        <v>1.1011248493872901</v>
      </c>
      <c r="O555" s="131">
        <f t="shared" si="227"/>
        <v>1.1047380600000001</v>
      </c>
      <c r="P555" s="124">
        <f t="shared" si="212"/>
        <v>1104.7380599999999</v>
      </c>
      <c r="Q555" s="133">
        <f t="shared" si="213"/>
        <v>0</v>
      </c>
      <c r="R555" s="134">
        <f t="shared" si="214"/>
        <v>0</v>
      </c>
      <c r="S555" s="124">
        <f t="shared" si="215"/>
        <v>0</v>
      </c>
      <c r="T555" s="134">
        <f t="shared" si="223"/>
        <v>8.7499999999999994E-2</v>
      </c>
      <c r="U555" s="133">
        <f t="shared" si="224"/>
        <v>125</v>
      </c>
      <c r="V555" s="133">
        <v>252</v>
      </c>
      <c r="W555" s="132">
        <f t="shared" si="206"/>
        <v>1.0424856179999999</v>
      </c>
      <c r="X555" s="124">
        <f t="shared" si="216"/>
        <v>46.935479000000001</v>
      </c>
      <c r="Y555" s="136" t="s">
        <v>64</v>
      </c>
      <c r="Z555" s="127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28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8"/>
      <c r="BH555" s="1"/>
      <c r="BI555" s="1"/>
      <c r="BJ555" s="1"/>
      <c r="BK555" s="1"/>
      <c r="BL555" s="1"/>
      <c r="BM555" s="1"/>
      <c r="BN555" s="1"/>
      <c r="BO555" s="1"/>
      <c r="BP555" s="1"/>
      <c r="BQ555" s="6"/>
      <c r="BR555" s="1"/>
      <c r="BS555" s="1"/>
      <c r="BT555" s="1"/>
      <c r="BU555" s="1"/>
      <c r="BV555" s="1"/>
      <c r="BW555" s="1"/>
    </row>
    <row r="556" spans="1:75" x14ac:dyDescent="0.2">
      <c r="A556" s="137">
        <f t="shared" si="217"/>
        <v>42777</v>
      </c>
      <c r="B556" s="124">
        <f t="shared" si="207"/>
        <v>1152.2556120000002</v>
      </c>
      <c r="C556" s="124">
        <f t="shared" si="218"/>
        <v>1000</v>
      </c>
      <c r="D556" s="138">
        <f t="shared" si="219"/>
        <v>4775.7</v>
      </c>
      <c r="E556" s="126">
        <f>IF(K556=1,VLOOKUP(A555,[1]Plan1!$DA$106:$DC$226,3),E555)</f>
        <v>4793.8500000000004</v>
      </c>
      <c r="F556" s="127">
        <f t="shared" si="220"/>
        <v>42752</v>
      </c>
      <c r="G556" s="128">
        <f t="shared" si="208"/>
        <v>3.8004899805266223E-3</v>
      </c>
      <c r="H556" s="127">
        <f t="shared" si="221"/>
        <v>42781</v>
      </c>
      <c r="I556" s="127">
        <f t="shared" si="209"/>
        <v>42781</v>
      </c>
      <c r="J556" s="130">
        <f t="shared" si="222"/>
        <v>22</v>
      </c>
      <c r="K556" s="130">
        <f t="shared" si="210"/>
        <v>20</v>
      </c>
      <c r="L556" s="131">
        <f t="shared" si="211"/>
        <v>1.0034543899999999</v>
      </c>
      <c r="M556" s="132">
        <f t="shared" si="228"/>
        <v>1.0029991</v>
      </c>
      <c r="N556" s="132">
        <f t="shared" si="226"/>
        <v>1.1011248493872901</v>
      </c>
      <c r="O556" s="131">
        <f t="shared" si="227"/>
        <v>1.1049285600000001</v>
      </c>
      <c r="P556" s="124">
        <f t="shared" si="212"/>
        <v>1104.9285600000001</v>
      </c>
      <c r="Q556" s="133">
        <f t="shared" si="213"/>
        <v>0</v>
      </c>
      <c r="R556" s="134">
        <f t="shared" si="214"/>
        <v>0</v>
      </c>
      <c r="S556" s="124">
        <f t="shared" si="215"/>
        <v>0</v>
      </c>
      <c r="T556" s="134">
        <f t="shared" si="223"/>
        <v>8.7499999999999994E-2</v>
      </c>
      <c r="U556" s="133">
        <f t="shared" si="224"/>
        <v>126</v>
      </c>
      <c r="V556" s="133">
        <v>252</v>
      </c>
      <c r="W556" s="132">
        <f t="shared" si="206"/>
        <v>1.0428326809999999</v>
      </c>
      <c r="X556" s="124">
        <f t="shared" si="216"/>
        <v>47.327052000000002</v>
      </c>
      <c r="Y556" s="136" t="s">
        <v>64</v>
      </c>
      <c r="Z556" s="127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28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8"/>
      <c r="BH556" s="1"/>
      <c r="BI556" s="1"/>
      <c r="BJ556" s="1"/>
      <c r="BK556" s="1"/>
      <c r="BL556" s="1"/>
      <c r="BM556" s="1"/>
      <c r="BN556" s="1"/>
      <c r="BO556" s="1"/>
      <c r="BP556" s="1"/>
      <c r="BQ556" s="6"/>
      <c r="BR556" s="1"/>
      <c r="BS556" s="1"/>
      <c r="BT556" s="1"/>
      <c r="BU556" s="1"/>
      <c r="BV556" s="1"/>
      <c r="BW556" s="1"/>
    </row>
    <row r="557" spans="1:75" x14ac:dyDescent="0.2">
      <c r="A557" s="137">
        <f t="shared" si="217"/>
        <v>42778</v>
      </c>
      <c r="B557" s="124">
        <f t="shared" si="207"/>
        <v>1152.2556120000002</v>
      </c>
      <c r="C557" s="124">
        <f t="shared" si="218"/>
        <v>1000</v>
      </c>
      <c r="D557" s="138">
        <f t="shared" si="219"/>
        <v>4775.7</v>
      </c>
      <c r="E557" s="126">
        <f>IF(K557=1,VLOOKUP(A556,[1]Plan1!$DA$106:$DC$226,3),E556)</f>
        <v>4793.8500000000004</v>
      </c>
      <c r="F557" s="127">
        <f t="shared" si="220"/>
        <v>42752</v>
      </c>
      <c r="G557" s="128">
        <f t="shared" si="208"/>
        <v>3.8004899805266223E-3</v>
      </c>
      <c r="H557" s="127">
        <f t="shared" si="221"/>
        <v>42781</v>
      </c>
      <c r="I557" s="127">
        <f t="shared" si="209"/>
        <v>42781</v>
      </c>
      <c r="J557" s="130">
        <f t="shared" si="222"/>
        <v>22</v>
      </c>
      <c r="K557" s="130">
        <f t="shared" si="210"/>
        <v>20</v>
      </c>
      <c r="L557" s="131">
        <f t="shared" si="211"/>
        <v>1.0034543899999999</v>
      </c>
      <c r="M557" s="132">
        <f t="shared" si="228"/>
        <v>1.0029991</v>
      </c>
      <c r="N557" s="132">
        <f t="shared" si="226"/>
        <v>1.1011248493872901</v>
      </c>
      <c r="O557" s="131">
        <f t="shared" si="227"/>
        <v>1.1049285600000001</v>
      </c>
      <c r="P557" s="124">
        <f t="shared" si="212"/>
        <v>1104.9285600000001</v>
      </c>
      <c r="Q557" s="133">
        <f t="shared" si="213"/>
        <v>0</v>
      </c>
      <c r="R557" s="134">
        <f t="shared" si="214"/>
        <v>0</v>
      </c>
      <c r="S557" s="124">
        <f t="shared" si="215"/>
        <v>0</v>
      </c>
      <c r="T557" s="134">
        <f t="shared" si="223"/>
        <v>8.7499999999999994E-2</v>
      </c>
      <c r="U557" s="133">
        <f t="shared" si="224"/>
        <v>126</v>
      </c>
      <c r="V557" s="133">
        <v>252</v>
      </c>
      <c r="W557" s="132">
        <f t="shared" si="206"/>
        <v>1.0428326809999999</v>
      </c>
      <c r="X557" s="124">
        <f t="shared" si="216"/>
        <v>47.327052000000002</v>
      </c>
      <c r="Y557" s="136" t="s">
        <v>64</v>
      </c>
      <c r="Z557" s="127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28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8"/>
      <c r="BH557" s="1"/>
      <c r="BI557" s="1"/>
      <c r="BJ557" s="1"/>
      <c r="BK557" s="1"/>
      <c r="BL557" s="1"/>
      <c r="BM557" s="1"/>
      <c r="BN557" s="1"/>
      <c r="BO557" s="1"/>
      <c r="BP557" s="1"/>
      <c r="BQ557" s="6"/>
      <c r="BR557" s="1"/>
      <c r="BS557" s="1"/>
      <c r="BT557" s="1"/>
      <c r="BU557" s="1"/>
      <c r="BV557" s="1"/>
      <c r="BW557" s="1"/>
    </row>
    <row r="558" spans="1:75" x14ac:dyDescent="0.2">
      <c r="A558" s="137">
        <f t="shared" si="217"/>
        <v>42779</v>
      </c>
      <c r="B558" s="124">
        <f t="shared" si="207"/>
        <v>1152.2556120000002</v>
      </c>
      <c r="C558" s="124">
        <f t="shared" si="218"/>
        <v>1000</v>
      </c>
      <c r="D558" s="138">
        <f t="shared" si="219"/>
        <v>4775.7</v>
      </c>
      <c r="E558" s="126">
        <f>IF(K558=1,VLOOKUP(A557,[1]Plan1!$DA$106:$DC$226,3),E557)</f>
        <v>4793.8500000000004</v>
      </c>
      <c r="F558" s="127">
        <f t="shared" si="220"/>
        <v>42752</v>
      </c>
      <c r="G558" s="128">
        <f t="shared" si="208"/>
        <v>3.8004899805266223E-3</v>
      </c>
      <c r="H558" s="127">
        <f t="shared" si="221"/>
        <v>42781</v>
      </c>
      <c r="I558" s="127">
        <f t="shared" si="209"/>
        <v>42781</v>
      </c>
      <c r="J558" s="130">
        <f t="shared" si="222"/>
        <v>22</v>
      </c>
      <c r="K558" s="130">
        <f t="shared" si="210"/>
        <v>20</v>
      </c>
      <c r="L558" s="131">
        <f t="shared" si="211"/>
        <v>1.0034543899999999</v>
      </c>
      <c r="M558" s="132">
        <f t="shared" si="228"/>
        <v>1.0029991</v>
      </c>
      <c r="N558" s="132">
        <f t="shared" si="226"/>
        <v>1.1011248493872901</v>
      </c>
      <c r="O558" s="131">
        <f t="shared" si="227"/>
        <v>1.1049285600000001</v>
      </c>
      <c r="P558" s="124">
        <f t="shared" si="212"/>
        <v>1104.9285600000001</v>
      </c>
      <c r="Q558" s="133">
        <f t="shared" si="213"/>
        <v>0</v>
      </c>
      <c r="R558" s="134">
        <f t="shared" si="214"/>
        <v>0</v>
      </c>
      <c r="S558" s="124">
        <f t="shared" si="215"/>
        <v>0</v>
      </c>
      <c r="T558" s="134">
        <f t="shared" si="223"/>
        <v>8.7499999999999994E-2</v>
      </c>
      <c r="U558" s="133">
        <f t="shared" si="224"/>
        <v>126</v>
      </c>
      <c r="V558" s="133">
        <v>252</v>
      </c>
      <c r="W558" s="132">
        <f t="shared" si="206"/>
        <v>1.0428326809999999</v>
      </c>
      <c r="X558" s="124">
        <f t="shared" si="216"/>
        <v>47.327052000000002</v>
      </c>
      <c r="Y558" s="136" t="s">
        <v>64</v>
      </c>
      <c r="Z558" s="127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28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8"/>
      <c r="BH558" s="1"/>
      <c r="BI558" s="1"/>
      <c r="BJ558" s="1"/>
      <c r="BK558" s="1"/>
      <c r="BL558" s="1"/>
      <c r="BM558" s="1"/>
      <c r="BN558" s="1"/>
      <c r="BO558" s="1"/>
      <c r="BP558" s="1"/>
      <c r="BQ558" s="6"/>
      <c r="BR558" s="1"/>
      <c r="BS558" s="1"/>
      <c r="BT558" s="1"/>
      <c r="BU558" s="1"/>
      <c r="BV558" s="1"/>
      <c r="BW558" s="1"/>
    </row>
    <row r="559" spans="1:75" x14ac:dyDescent="0.2">
      <c r="A559" s="137">
        <f t="shared" si="217"/>
        <v>42780</v>
      </c>
      <c r="B559" s="124">
        <f t="shared" si="207"/>
        <v>1152.8379759999998</v>
      </c>
      <c r="C559" s="124">
        <f t="shared" si="218"/>
        <v>1000</v>
      </c>
      <c r="D559" s="138">
        <f t="shared" si="219"/>
        <v>4775.7</v>
      </c>
      <c r="E559" s="126">
        <f>IF(K559=1,VLOOKUP(A558,[1]Plan1!$DA$106:$DC$226,3),E558)</f>
        <v>4793.8500000000004</v>
      </c>
      <c r="F559" s="127">
        <f t="shared" si="220"/>
        <v>42752</v>
      </c>
      <c r="G559" s="128">
        <f t="shared" si="208"/>
        <v>3.8004899805266223E-3</v>
      </c>
      <c r="H559" s="127">
        <f t="shared" si="221"/>
        <v>42781</v>
      </c>
      <c r="I559" s="127">
        <f t="shared" si="209"/>
        <v>42781</v>
      </c>
      <c r="J559" s="130">
        <f t="shared" si="222"/>
        <v>22</v>
      </c>
      <c r="K559" s="130">
        <f t="shared" si="210"/>
        <v>21</v>
      </c>
      <c r="L559" s="131">
        <f t="shared" si="211"/>
        <v>1.0036274199999999</v>
      </c>
      <c r="M559" s="132">
        <f t="shared" si="228"/>
        <v>1.0029991</v>
      </c>
      <c r="N559" s="132">
        <f t="shared" si="226"/>
        <v>1.1011248493872901</v>
      </c>
      <c r="O559" s="131">
        <f t="shared" si="227"/>
        <v>1.1051190900000001</v>
      </c>
      <c r="P559" s="124">
        <f t="shared" si="212"/>
        <v>1105.1190899999999</v>
      </c>
      <c r="Q559" s="133">
        <f t="shared" si="213"/>
        <v>0</v>
      </c>
      <c r="R559" s="134">
        <f t="shared" si="214"/>
        <v>0</v>
      </c>
      <c r="S559" s="124">
        <f t="shared" si="215"/>
        <v>0</v>
      </c>
      <c r="T559" s="134">
        <f t="shared" si="223"/>
        <v>8.7499999999999994E-2</v>
      </c>
      <c r="U559" s="133">
        <f t="shared" si="224"/>
        <v>127</v>
      </c>
      <c r="V559" s="133">
        <v>252</v>
      </c>
      <c r="W559" s="132">
        <f t="shared" si="206"/>
        <v>1.0431798590000001</v>
      </c>
      <c r="X559" s="124">
        <f t="shared" si="216"/>
        <v>47.718885999999998</v>
      </c>
      <c r="Y559" s="136" t="s">
        <v>64</v>
      </c>
      <c r="Z559" s="127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28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8"/>
      <c r="BH559" s="1"/>
      <c r="BI559" s="1"/>
      <c r="BJ559" s="1"/>
      <c r="BK559" s="1"/>
      <c r="BL559" s="1"/>
      <c r="BM559" s="1"/>
      <c r="BN559" s="1"/>
      <c r="BO559" s="1"/>
      <c r="BP559" s="1"/>
      <c r="BQ559" s="6"/>
      <c r="BR559" s="1"/>
      <c r="BS559" s="1"/>
      <c r="BT559" s="1"/>
      <c r="BU559" s="1"/>
      <c r="BV559" s="1"/>
      <c r="BW559" s="1"/>
    </row>
    <row r="560" spans="1:75" x14ac:dyDescent="0.2">
      <c r="A560" s="137">
        <f t="shared" si="217"/>
        <v>42781</v>
      </c>
      <c r="B560" s="124">
        <f t="shared" si="207"/>
        <v>1153.4206319999998</v>
      </c>
      <c r="C560" s="124">
        <f t="shared" si="218"/>
        <v>1000</v>
      </c>
      <c r="D560" s="138">
        <f t="shared" si="219"/>
        <v>4775.7</v>
      </c>
      <c r="E560" s="126">
        <f>IF(K560=1,VLOOKUP(A559,[1]Plan1!$DA$106:$DC$226,3),E559)</f>
        <v>4793.8500000000004</v>
      </c>
      <c r="F560" s="127">
        <f t="shared" si="220"/>
        <v>42752</v>
      </c>
      <c r="G560" s="128">
        <f t="shared" si="208"/>
        <v>3.8004899805266223E-3</v>
      </c>
      <c r="H560" s="127">
        <f t="shared" si="221"/>
        <v>42809</v>
      </c>
      <c r="I560" s="127">
        <f t="shared" si="209"/>
        <v>42781</v>
      </c>
      <c r="J560" s="130">
        <f t="shared" si="222"/>
        <v>22</v>
      </c>
      <c r="K560" s="130">
        <f t="shared" si="210"/>
        <v>22</v>
      </c>
      <c r="L560" s="131">
        <f t="shared" si="211"/>
        <v>1.00380048</v>
      </c>
      <c r="M560" s="132">
        <f t="shared" si="228"/>
        <v>1.0029991</v>
      </c>
      <c r="N560" s="132">
        <f t="shared" si="226"/>
        <v>1.1011248493872901</v>
      </c>
      <c r="O560" s="131">
        <f t="shared" si="227"/>
        <v>1.1053096499999999</v>
      </c>
      <c r="P560" s="124">
        <f t="shared" si="212"/>
        <v>1105.3096499999999</v>
      </c>
      <c r="Q560" s="133">
        <f t="shared" si="213"/>
        <v>3</v>
      </c>
      <c r="R560" s="134">
        <f t="shared" si="214"/>
        <v>0</v>
      </c>
      <c r="S560" s="124">
        <f t="shared" si="215"/>
        <v>0</v>
      </c>
      <c r="T560" s="134">
        <f t="shared" si="223"/>
        <v>8.7499999999999994E-2</v>
      </c>
      <c r="U560" s="133">
        <f t="shared" si="224"/>
        <v>128</v>
      </c>
      <c r="V560" s="133">
        <v>252</v>
      </c>
      <c r="W560" s="132">
        <f t="shared" si="206"/>
        <v>1.0435271530000001</v>
      </c>
      <c r="X560" s="124">
        <f t="shared" si="216"/>
        <v>48.110982</v>
      </c>
      <c r="Y560" s="136" t="s">
        <v>64</v>
      </c>
      <c r="Z560" s="127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28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8"/>
      <c r="BH560" s="1"/>
      <c r="BI560" s="1"/>
      <c r="BJ560" s="1"/>
      <c r="BK560" s="1"/>
      <c r="BL560" s="1"/>
      <c r="BM560" s="1"/>
      <c r="BN560" s="1"/>
      <c r="BO560" s="1"/>
      <c r="BP560" s="1"/>
      <c r="BQ560" s="6"/>
      <c r="BR560" s="1"/>
      <c r="BS560" s="1"/>
      <c r="BT560" s="1"/>
      <c r="BU560" s="1"/>
      <c r="BV560" s="1"/>
      <c r="BW560" s="1"/>
    </row>
    <row r="561" spans="1:75" x14ac:dyDescent="0.2">
      <c r="A561" s="137">
        <f t="shared" si="217"/>
        <v>42782</v>
      </c>
      <c r="B561" s="124">
        <f t="shared" si="207"/>
        <v>1105.8800140000001</v>
      </c>
      <c r="C561" s="124">
        <f t="shared" si="218"/>
        <v>1000</v>
      </c>
      <c r="D561" s="138">
        <f t="shared" si="219"/>
        <v>4793.8500000000004</v>
      </c>
      <c r="E561" s="126">
        <f>IF(K561=1,VLOOKUP(A560,[1]Plan1!$DA$106:$DC$226,3),E560)</f>
        <v>4809.67</v>
      </c>
      <c r="F561" s="127">
        <f t="shared" si="220"/>
        <v>42782</v>
      </c>
      <c r="G561" s="128">
        <f t="shared" si="208"/>
        <v>3.3000615371778785E-3</v>
      </c>
      <c r="H561" s="127">
        <f t="shared" si="221"/>
        <v>42809</v>
      </c>
      <c r="I561" s="127">
        <f t="shared" si="209"/>
        <v>42809</v>
      </c>
      <c r="J561" s="130">
        <f t="shared" si="222"/>
        <v>18</v>
      </c>
      <c r="K561" s="130">
        <f t="shared" si="210"/>
        <v>1</v>
      </c>
      <c r="L561" s="131">
        <f t="shared" si="211"/>
        <v>1.00018305</v>
      </c>
      <c r="M561" s="132">
        <f t="shared" si="228"/>
        <v>1.00380048</v>
      </c>
      <c r="N561" s="132">
        <f t="shared" si="226"/>
        <v>1.1053096523548895</v>
      </c>
      <c r="O561" s="131">
        <f t="shared" si="227"/>
        <v>1.10551197</v>
      </c>
      <c r="P561" s="124">
        <f t="shared" si="212"/>
        <v>1105.51197</v>
      </c>
      <c r="Q561" s="133">
        <f t="shared" si="213"/>
        <v>0</v>
      </c>
      <c r="R561" s="134">
        <f t="shared" si="214"/>
        <v>0</v>
      </c>
      <c r="S561" s="124">
        <f t="shared" si="215"/>
        <v>0</v>
      </c>
      <c r="T561" s="134">
        <f t="shared" si="223"/>
        <v>8.7499999999999994E-2</v>
      </c>
      <c r="U561" s="133">
        <f t="shared" si="224"/>
        <v>1</v>
      </c>
      <c r="V561" s="133">
        <v>252</v>
      </c>
      <c r="W561" s="132">
        <f t="shared" si="206"/>
        <v>1.000332918</v>
      </c>
      <c r="X561" s="124">
        <f t="shared" si="216"/>
        <v>0.36804399999999998</v>
      </c>
      <c r="Y561" s="136" t="s">
        <v>64</v>
      </c>
      <c r="Z561" s="127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28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8"/>
      <c r="BH561" s="1"/>
      <c r="BI561" s="1"/>
      <c r="BJ561" s="1"/>
      <c r="BK561" s="1"/>
      <c r="BL561" s="1"/>
      <c r="BM561" s="1"/>
      <c r="BN561" s="1"/>
      <c r="BO561" s="1"/>
      <c r="BP561" s="1"/>
      <c r="BQ561" s="6"/>
      <c r="BR561" s="1"/>
      <c r="BS561" s="1"/>
      <c r="BT561" s="1"/>
      <c r="BU561" s="1"/>
      <c r="BV561" s="1"/>
      <c r="BW561" s="1"/>
    </row>
    <row r="562" spans="1:75" x14ac:dyDescent="0.2">
      <c r="A562" s="137">
        <f t="shared" si="217"/>
        <v>42783</v>
      </c>
      <c r="B562" s="124">
        <f t="shared" si="207"/>
        <v>1106.4506779999999</v>
      </c>
      <c r="C562" s="124">
        <f t="shared" si="218"/>
        <v>1000</v>
      </c>
      <c r="D562" s="138">
        <f t="shared" si="219"/>
        <v>4793.8500000000004</v>
      </c>
      <c r="E562" s="126">
        <f>IF(K562=1,VLOOKUP(A561,[1]Plan1!$DA$106:$DC$226,3),E561)</f>
        <v>4809.67</v>
      </c>
      <c r="F562" s="127">
        <f t="shared" si="220"/>
        <v>42782</v>
      </c>
      <c r="G562" s="128">
        <f t="shared" si="208"/>
        <v>3.3000615371778785E-3</v>
      </c>
      <c r="H562" s="127">
        <f t="shared" si="221"/>
        <v>42809</v>
      </c>
      <c r="I562" s="127">
        <f t="shared" si="209"/>
        <v>42809</v>
      </c>
      <c r="J562" s="130">
        <f t="shared" si="222"/>
        <v>18</v>
      </c>
      <c r="K562" s="130">
        <f t="shared" si="210"/>
        <v>2</v>
      </c>
      <c r="L562" s="131">
        <f t="shared" si="211"/>
        <v>1.00036613</v>
      </c>
      <c r="M562" s="132">
        <f t="shared" si="228"/>
        <v>1.00380048</v>
      </c>
      <c r="N562" s="132">
        <f t="shared" si="226"/>
        <v>1.1053096523548895</v>
      </c>
      <c r="O562" s="131">
        <f t="shared" si="227"/>
        <v>1.1057143300000001</v>
      </c>
      <c r="P562" s="124">
        <f t="shared" si="212"/>
        <v>1105.71433</v>
      </c>
      <c r="Q562" s="133">
        <f t="shared" si="213"/>
        <v>0</v>
      </c>
      <c r="R562" s="134">
        <f t="shared" si="214"/>
        <v>0</v>
      </c>
      <c r="S562" s="124">
        <f t="shared" si="215"/>
        <v>0</v>
      </c>
      <c r="T562" s="134">
        <f t="shared" si="223"/>
        <v>8.7499999999999994E-2</v>
      </c>
      <c r="U562" s="133">
        <f t="shared" si="224"/>
        <v>2</v>
      </c>
      <c r="V562" s="133">
        <v>252</v>
      </c>
      <c r="W562" s="132">
        <f t="shared" si="206"/>
        <v>1.000665948</v>
      </c>
      <c r="X562" s="124">
        <f t="shared" si="216"/>
        <v>0.736348</v>
      </c>
      <c r="Y562" s="136" t="s">
        <v>64</v>
      </c>
      <c r="Z562" s="127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28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8"/>
      <c r="BH562" s="1"/>
      <c r="BI562" s="1"/>
      <c r="BJ562" s="1"/>
      <c r="BK562" s="1"/>
      <c r="BL562" s="1"/>
      <c r="BM562" s="1"/>
      <c r="BN562" s="1"/>
      <c r="BO562" s="1"/>
      <c r="BP562" s="1"/>
      <c r="BQ562" s="6"/>
      <c r="BR562" s="1"/>
      <c r="BS562" s="1"/>
      <c r="BT562" s="1"/>
      <c r="BU562" s="1"/>
      <c r="BV562" s="1"/>
      <c r="BW562" s="1"/>
    </row>
    <row r="563" spans="1:75" x14ac:dyDescent="0.2">
      <c r="A563" s="137">
        <f t="shared" si="217"/>
        <v>42784</v>
      </c>
      <c r="B563" s="124">
        <f t="shared" si="207"/>
        <v>1107.0216479999999</v>
      </c>
      <c r="C563" s="124">
        <f t="shared" si="218"/>
        <v>1000</v>
      </c>
      <c r="D563" s="138">
        <f t="shared" si="219"/>
        <v>4793.8500000000004</v>
      </c>
      <c r="E563" s="126">
        <f>IF(K563=1,VLOOKUP(A562,[1]Plan1!$DA$106:$DC$226,3),E562)</f>
        <v>4809.67</v>
      </c>
      <c r="F563" s="127">
        <f t="shared" si="220"/>
        <v>42782</v>
      </c>
      <c r="G563" s="128">
        <f t="shared" si="208"/>
        <v>3.3000615371778785E-3</v>
      </c>
      <c r="H563" s="127">
        <f t="shared" si="221"/>
        <v>42809</v>
      </c>
      <c r="I563" s="127">
        <f t="shared" si="209"/>
        <v>42809</v>
      </c>
      <c r="J563" s="130">
        <f t="shared" si="222"/>
        <v>18</v>
      </c>
      <c r="K563" s="130">
        <f t="shared" si="210"/>
        <v>3</v>
      </c>
      <c r="L563" s="131">
        <f t="shared" si="211"/>
        <v>1.0005492499999999</v>
      </c>
      <c r="M563" s="132">
        <f t="shared" si="228"/>
        <v>1.00380048</v>
      </c>
      <c r="N563" s="132">
        <f t="shared" si="226"/>
        <v>1.1053096523548895</v>
      </c>
      <c r="O563" s="131">
        <f t="shared" si="227"/>
        <v>1.1059167400000001</v>
      </c>
      <c r="P563" s="124">
        <f t="shared" si="212"/>
        <v>1105.9167399999999</v>
      </c>
      <c r="Q563" s="133">
        <f t="shared" si="213"/>
        <v>0</v>
      </c>
      <c r="R563" s="134">
        <f t="shared" si="214"/>
        <v>0</v>
      </c>
      <c r="S563" s="124">
        <f t="shared" si="215"/>
        <v>0</v>
      </c>
      <c r="T563" s="134">
        <f t="shared" si="223"/>
        <v>8.7499999999999994E-2</v>
      </c>
      <c r="U563" s="133">
        <f t="shared" si="224"/>
        <v>3</v>
      </c>
      <c r="V563" s="133">
        <v>252</v>
      </c>
      <c r="W563" s="132">
        <f t="shared" si="206"/>
        <v>1.0009990879999999</v>
      </c>
      <c r="X563" s="124">
        <f t="shared" si="216"/>
        <v>1.104908</v>
      </c>
      <c r="Y563" s="136" t="s">
        <v>64</v>
      </c>
      <c r="Z563" s="127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28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8"/>
      <c r="BH563" s="1"/>
      <c r="BI563" s="1"/>
      <c r="BJ563" s="1"/>
      <c r="BK563" s="1"/>
      <c r="BL563" s="1"/>
      <c r="BM563" s="1"/>
      <c r="BN563" s="1"/>
      <c r="BO563" s="1"/>
      <c r="BP563" s="1"/>
      <c r="BQ563" s="6"/>
      <c r="BR563" s="1"/>
      <c r="BS563" s="1"/>
      <c r="BT563" s="1"/>
      <c r="BU563" s="1"/>
      <c r="BV563" s="1"/>
      <c r="BW563" s="1"/>
    </row>
    <row r="564" spans="1:75" x14ac:dyDescent="0.2">
      <c r="A564" s="137">
        <f t="shared" si="217"/>
        <v>42785</v>
      </c>
      <c r="B564" s="124">
        <f t="shared" si="207"/>
        <v>1107.0216479999999</v>
      </c>
      <c r="C564" s="124">
        <f t="shared" si="218"/>
        <v>1000</v>
      </c>
      <c r="D564" s="138">
        <f t="shared" si="219"/>
        <v>4793.8500000000004</v>
      </c>
      <c r="E564" s="126">
        <f>IF(K564=1,VLOOKUP(A563,[1]Plan1!$DA$106:$DC$226,3),E563)</f>
        <v>4809.67</v>
      </c>
      <c r="F564" s="127">
        <f t="shared" si="220"/>
        <v>42782</v>
      </c>
      <c r="G564" s="128">
        <f t="shared" si="208"/>
        <v>3.3000615371778785E-3</v>
      </c>
      <c r="H564" s="127">
        <f t="shared" si="221"/>
        <v>42809</v>
      </c>
      <c r="I564" s="127">
        <f t="shared" si="209"/>
        <v>42809</v>
      </c>
      <c r="J564" s="130">
        <f t="shared" si="222"/>
        <v>18</v>
      </c>
      <c r="K564" s="130">
        <f t="shared" si="210"/>
        <v>3</v>
      </c>
      <c r="L564" s="131">
        <f t="shared" si="211"/>
        <v>1.0005492499999999</v>
      </c>
      <c r="M564" s="132">
        <f t="shared" si="228"/>
        <v>1.00380048</v>
      </c>
      <c r="N564" s="132">
        <f t="shared" si="226"/>
        <v>1.1053096523548895</v>
      </c>
      <c r="O564" s="131">
        <f t="shared" si="227"/>
        <v>1.1059167400000001</v>
      </c>
      <c r="P564" s="124">
        <f t="shared" si="212"/>
        <v>1105.9167399999999</v>
      </c>
      <c r="Q564" s="133">
        <f t="shared" si="213"/>
        <v>0</v>
      </c>
      <c r="R564" s="134">
        <f t="shared" si="214"/>
        <v>0</v>
      </c>
      <c r="S564" s="124">
        <f t="shared" si="215"/>
        <v>0</v>
      </c>
      <c r="T564" s="134">
        <f t="shared" si="223"/>
        <v>8.7499999999999994E-2</v>
      </c>
      <c r="U564" s="133">
        <f t="shared" si="224"/>
        <v>3</v>
      </c>
      <c r="V564" s="133">
        <v>252</v>
      </c>
      <c r="W564" s="132">
        <f t="shared" si="206"/>
        <v>1.0009990879999999</v>
      </c>
      <c r="X564" s="124">
        <f t="shared" si="216"/>
        <v>1.104908</v>
      </c>
      <c r="Y564" s="136" t="s">
        <v>64</v>
      </c>
      <c r="Z564" s="127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28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8"/>
      <c r="BH564" s="1"/>
      <c r="BI564" s="1"/>
      <c r="BJ564" s="1"/>
      <c r="BK564" s="1"/>
      <c r="BL564" s="1"/>
      <c r="BM564" s="1"/>
      <c r="BN564" s="1"/>
      <c r="BO564" s="1"/>
      <c r="BP564" s="1"/>
      <c r="BQ564" s="6"/>
      <c r="BR564" s="1"/>
      <c r="BS564" s="1"/>
      <c r="BT564" s="1"/>
      <c r="BU564" s="1"/>
      <c r="BV564" s="1"/>
      <c r="BW564" s="1"/>
    </row>
    <row r="565" spans="1:75" x14ac:dyDescent="0.2">
      <c r="A565" s="137">
        <f t="shared" si="217"/>
        <v>42786</v>
      </c>
      <c r="B565" s="124">
        <f t="shared" si="207"/>
        <v>1107.0216479999999</v>
      </c>
      <c r="C565" s="124">
        <f t="shared" si="218"/>
        <v>1000</v>
      </c>
      <c r="D565" s="138">
        <f t="shared" si="219"/>
        <v>4793.8500000000004</v>
      </c>
      <c r="E565" s="126">
        <f>IF(K565=1,VLOOKUP(A564,[1]Plan1!$DA$106:$DC$226,3),E564)</f>
        <v>4809.67</v>
      </c>
      <c r="F565" s="127">
        <f t="shared" si="220"/>
        <v>42782</v>
      </c>
      <c r="G565" s="128">
        <f t="shared" si="208"/>
        <v>3.3000615371778785E-3</v>
      </c>
      <c r="H565" s="127">
        <f t="shared" si="221"/>
        <v>42809</v>
      </c>
      <c r="I565" s="127">
        <f t="shared" si="209"/>
        <v>42809</v>
      </c>
      <c r="J565" s="130">
        <f t="shared" si="222"/>
        <v>18</v>
      </c>
      <c r="K565" s="130">
        <f t="shared" si="210"/>
        <v>3</v>
      </c>
      <c r="L565" s="131">
        <f t="shared" si="211"/>
        <v>1.0005492499999999</v>
      </c>
      <c r="M565" s="132">
        <f t="shared" si="228"/>
        <v>1.00380048</v>
      </c>
      <c r="N565" s="132">
        <f t="shared" si="226"/>
        <v>1.1053096523548895</v>
      </c>
      <c r="O565" s="131">
        <f t="shared" si="227"/>
        <v>1.1059167400000001</v>
      </c>
      <c r="P565" s="124">
        <f t="shared" si="212"/>
        <v>1105.9167399999999</v>
      </c>
      <c r="Q565" s="133">
        <f t="shared" si="213"/>
        <v>0</v>
      </c>
      <c r="R565" s="134">
        <f t="shared" si="214"/>
        <v>0</v>
      </c>
      <c r="S565" s="124">
        <f t="shared" si="215"/>
        <v>0</v>
      </c>
      <c r="T565" s="134">
        <f t="shared" si="223"/>
        <v>8.7499999999999994E-2</v>
      </c>
      <c r="U565" s="133">
        <f t="shared" si="224"/>
        <v>3</v>
      </c>
      <c r="V565" s="133">
        <v>252</v>
      </c>
      <c r="W565" s="132">
        <f t="shared" si="206"/>
        <v>1.0009990879999999</v>
      </c>
      <c r="X565" s="124">
        <f t="shared" si="216"/>
        <v>1.104908</v>
      </c>
      <c r="Y565" s="136" t="s">
        <v>64</v>
      </c>
      <c r="Z565" s="127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28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8"/>
      <c r="BH565" s="1"/>
      <c r="BI565" s="1"/>
      <c r="BJ565" s="1"/>
      <c r="BK565" s="1"/>
      <c r="BL565" s="1"/>
      <c r="BM565" s="1"/>
      <c r="BN565" s="1"/>
      <c r="BO565" s="1"/>
      <c r="BP565" s="1"/>
      <c r="BQ565" s="6"/>
      <c r="BR565" s="1"/>
      <c r="BS565" s="1"/>
      <c r="BT565" s="1"/>
      <c r="BU565" s="1"/>
      <c r="BV565" s="1"/>
      <c r="BW565" s="1"/>
    </row>
    <row r="566" spans="1:75" x14ac:dyDescent="0.2">
      <c r="A566" s="137">
        <f t="shared" si="217"/>
        <v>42787</v>
      </c>
      <c r="B566" s="124">
        <f t="shared" si="207"/>
        <v>1107.592905</v>
      </c>
      <c r="C566" s="124">
        <f t="shared" si="218"/>
        <v>1000</v>
      </c>
      <c r="D566" s="138">
        <f t="shared" si="219"/>
        <v>4793.8500000000004</v>
      </c>
      <c r="E566" s="126">
        <f>IF(K566=1,VLOOKUP(A565,[1]Plan1!$DA$106:$DC$226,3),E565)</f>
        <v>4809.67</v>
      </c>
      <c r="F566" s="127">
        <f t="shared" si="220"/>
        <v>42782</v>
      </c>
      <c r="G566" s="128">
        <f t="shared" si="208"/>
        <v>3.3000615371778785E-3</v>
      </c>
      <c r="H566" s="127">
        <f t="shared" si="221"/>
        <v>42809</v>
      </c>
      <c r="I566" s="127">
        <f t="shared" si="209"/>
        <v>42809</v>
      </c>
      <c r="J566" s="130">
        <f t="shared" si="222"/>
        <v>18</v>
      </c>
      <c r="K566" s="130">
        <f t="shared" si="210"/>
        <v>4</v>
      </c>
      <c r="L566" s="131">
        <f t="shared" si="211"/>
        <v>1.0007324</v>
      </c>
      <c r="M566" s="132">
        <f t="shared" si="228"/>
        <v>1.00380048</v>
      </c>
      <c r="N566" s="132">
        <f t="shared" si="226"/>
        <v>1.1053096523548895</v>
      </c>
      <c r="O566" s="131">
        <f t="shared" si="227"/>
        <v>1.1061191800000001</v>
      </c>
      <c r="P566" s="124">
        <f t="shared" si="212"/>
        <v>1106.1191799999999</v>
      </c>
      <c r="Q566" s="133">
        <f t="shared" si="213"/>
        <v>0</v>
      </c>
      <c r="R566" s="134">
        <f t="shared" si="214"/>
        <v>0</v>
      </c>
      <c r="S566" s="124">
        <f t="shared" si="215"/>
        <v>0</v>
      </c>
      <c r="T566" s="134">
        <f t="shared" si="223"/>
        <v>8.7499999999999994E-2</v>
      </c>
      <c r="U566" s="133">
        <f t="shared" si="224"/>
        <v>4</v>
      </c>
      <c r="V566" s="133">
        <v>252</v>
      </c>
      <c r="W566" s="132">
        <f t="shared" si="206"/>
        <v>1.001332339</v>
      </c>
      <c r="X566" s="124">
        <f t="shared" si="216"/>
        <v>1.473725</v>
      </c>
      <c r="Y566" s="136" t="s">
        <v>64</v>
      </c>
      <c r="Z566" s="127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28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8"/>
      <c r="BH566" s="1"/>
      <c r="BI566" s="1"/>
      <c r="BJ566" s="1"/>
      <c r="BK566" s="1"/>
      <c r="BL566" s="1"/>
      <c r="BM566" s="1"/>
      <c r="BN566" s="1"/>
      <c r="BO566" s="1"/>
      <c r="BP566" s="1"/>
      <c r="BQ566" s="6"/>
      <c r="BR566" s="1"/>
      <c r="BS566" s="1"/>
      <c r="BT566" s="1"/>
      <c r="BU566" s="1"/>
      <c r="BV566" s="1"/>
      <c r="BW566" s="1"/>
    </row>
    <row r="567" spans="1:75" x14ac:dyDescent="0.2">
      <c r="A567" s="137">
        <f t="shared" si="217"/>
        <v>42788</v>
      </c>
      <c r="B567" s="124">
        <f t="shared" si="207"/>
        <v>1108.1644610000001</v>
      </c>
      <c r="C567" s="124">
        <f t="shared" si="218"/>
        <v>1000</v>
      </c>
      <c r="D567" s="138">
        <f t="shared" si="219"/>
        <v>4793.8500000000004</v>
      </c>
      <c r="E567" s="126">
        <f>IF(K567=1,VLOOKUP(A566,[1]Plan1!$DA$106:$DC$226,3),E566)</f>
        <v>4809.67</v>
      </c>
      <c r="F567" s="127">
        <f t="shared" si="220"/>
        <v>42782</v>
      </c>
      <c r="G567" s="128">
        <f t="shared" si="208"/>
        <v>3.3000615371778785E-3</v>
      </c>
      <c r="H567" s="127">
        <f t="shared" si="221"/>
        <v>42809</v>
      </c>
      <c r="I567" s="127">
        <f t="shared" si="209"/>
        <v>42809</v>
      </c>
      <c r="J567" s="130">
        <f t="shared" si="222"/>
        <v>18</v>
      </c>
      <c r="K567" s="130">
        <f t="shared" si="210"/>
        <v>5</v>
      </c>
      <c r="L567" s="131">
        <f t="shared" si="211"/>
        <v>1.00091559</v>
      </c>
      <c r="M567" s="132">
        <f t="shared" si="228"/>
        <v>1.00380048</v>
      </c>
      <c r="N567" s="132">
        <f t="shared" si="226"/>
        <v>1.1053096523548895</v>
      </c>
      <c r="O567" s="131">
        <f t="shared" si="227"/>
        <v>1.1063216600000001</v>
      </c>
      <c r="P567" s="124">
        <f t="shared" si="212"/>
        <v>1106.3216600000001</v>
      </c>
      <c r="Q567" s="133">
        <f t="shared" si="213"/>
        <v>0</v>
      </c>
      <c r="R567" s="134">
        <f t="shared" si="214"/>
        <v>0</v>
      </c>
      <c r="S567" s="124">
        <f t="shared" si="215"/>
        <v>0</v>
      </c>
      <c r="T567" s="134">
        <f t="shared" si="223"/>
        <v>8.7499999999999994E-2</v>
      </c>
      <c r="U567" s="133">
        <f t="shared" si="224"/>
        <v>5</v>
      </c>
      <c r="V567" s="133">
        <v>252</v>
      </c>
      <c r="W567" s="132">
        <f t="shared" si="206"/>
        <v>1.0016657010000001</v>
      </c>
      <c r="X567" s="124">
        <f t="shared" si="216"/>
        <v>1.8428009999999999</v>
      </c>
      <c r="Y567" s="136" t="s">
        <v>64</v>
      </c>
      <c r="Z567" s="127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28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8"/>
      <c r="BH567" s="1"/>
      <c r="BI567" s="1"/>
      <c r="BJ567" s="1"/>
      <c r="BK567" s="1"/>
      <c r="BL567" s="1"/>
      <c r="BM567" s="1"/>
      <c r="BN567" s="1"/>
      <c r="BO567" s="1"/>
      <c r="BP567" s="1"/>
      <c r="BQ567" s="6"/>
      <c r="BR567" s="1"/>
      <c r="BS567" s="1"/>
      <c r="BT567" s="1"/>
      <c r="BU567" s="1"/>
      <c r="BV567" s="1"/>
      <c r="BW567" s="1"/>
    </row>
    <row r="568" spans="1:75" x14ac:dyDescent="0.2">
      <c r="A568" s="137">
        <f t="shared" si="217"/>
        <v>42789</v>
      </c>
      <c r="B568" s="124">
        <f t="shared" si="207"/>
        <v>1108.736304</v>
      </c>
      <c r="C568" s="124">
        <f t="shared" si="218"/>
        <v>1000</v>
      </c>
      <c r="D568" s="138">
        <f t="shared" si="219"/>
        <v>4793.8500000000004</v>
      </c>
      <c r="E568" s="126">
        <f>IF(K568=1,VLOOKUP(A567,[1]Plan1!$DA$106:$DC$226,3),E567)</f>
        <v>4809.67</v>
      </c>
      <c r="F568" s="127">
        <f t="shared" si="220"/>
        <v>42782</v>
      </c>
      <c r="G568" s="128">
        <f t="shared" si="208"/>
        <v>3.3000615371778785E-3</v>
      </c>
      <c r="H568" s="127">
        <f t="shared" si="221"/>
        <v>42809</v>
      </c>
      <c r="I568" s="127">
        <f t="shared" si="209"/>
        <v>42809</v>
      </c>
      <c r="J568" s="130">
        <f t="shared" si="222"/>
        <v>18</v>
      </c>
      <c r="K568" s="130">
        <f t="shared" si="210"/>
        <v>6</v>
      </c>
      <c r="L568" s="131">
        <f t="shared" si="211"/>
        <v>1.00109881</v>
      </c>
      <c r="M568" s="132">
        <f t="shared" si="228"/>
        <v>1.00380048</v>
      </c>
      <c r="N568" s="132">
        <f t="shared" si="226"/>
        <v>1.1053096523548895</v>
      </c>
      <c r="O568" s="131">
        <f t="shared" si="227"/>
        <v>1.1065241699999999</v>
      </c>
      <c r="P568" s="124">
        <f t="shared" si="212"/>
        <v>1106.5241699999999</v>
      </c>
      <c r="Q568" s="133">
        <f t="shared" si="213"/>
        <v>0</v>
      </c>
      <c r="R568" s="134">
        <f t="shared" si="214"/>
        <v>0</v>
      </c>
      <c r="S568" s="124">
        <f t="shared" si="215"/>
        <v>0</v>
      </c>
      <c r="T568" s="134">
        <f t="shared" si="223"/>
        <v>8.7499999999999994E-2</v>
      </c>
      <c r="U568" s="133">
        <f t="shared" si="224"/>
        <v>6</v>
      </c>
      <c r="V568" s="133">
        <v>252</v>
      </c>
      <c r="W568" s="132">
        <f t="shared" si="206"/>
        <v>1.001999174</v>
      </c>
      <c r="X568" s="124">
        <f t="shared" si="216"/>
        <v>2.2121339999999998</v>
      </c>
      <c r="Y568" s="136" t="s">
        <v>64</v>
      </c>
      <c r="Z568" s="127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28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8"/>
      <c r="BH568" s="1"/>
      <c r="BI568" s="1"/>
      <c r="BJ568" s="1"/>
      <c r="BK568" s="1"/>
      <c r="BL568" s="1"/>
      <c r="BM568" s="1"/>
      <c r="BN568" s="1"/>
      <c r="BO568" s="1"/>
      <c r="BP568" s="1"/>
      <c r="BQ568" s="6"/>
      <c r="BR568" s="1"/>
      <c r="BS568" s="1"/>
      <c r="BT568" s="1"/>
      <c r="BU568" s="1"/>
      <c r="BV568" s="1"/>
      <c r="BW568" s="1"/>
    </row>
    <row r="569" spans="1:75" x14ac:dyDescent="0.2">
      <c r="A569" s="137">
        <f t="shared" si="217"/>
        <v>42790</v>
      </c>
      <c r="B569" s="124">
        <f t="shared" si="207"/>
        <v>1109.3084449999999</v>
      </c>
      <c r="C569" s="124">
        <f t="shared" si="218"/>
        <v>1000</v>
      </c>
      <c r="D569" s="138">
        <f t="shared" si="219"/>
        <v>4793.8500000000004</v>
      </c>
      <c r="E569" s="126">
        <f>IF(K569=1,VLOOKUP(A568,[1]Plan1!$DA$106:$DC$226,3),E568)</f>
        <v>4809.67</v>
      </c>
      <c r="F569" s="127">
        <f t="shared" si="220"/>
        <v>42782</v>
      </c>
      <c r="G569" s="128">
        <f t="shared" si="208"/>
        <v>3.3000615371778785E-3</v>
      </c>
      <c r="H569" s="127">
        <f t="shared" si="221"/>
        <v>42809</v>
      </c>
      <c r="I569" s="127">
        <f t="shared" si="209"/>
        <v>42809</v>
      </c>
      <c r="J569" s="130">
        <f t="shared" si="222"/>
        <v>18</v>
      </c>
      <c r="K569" s="130">
        <f t="shared" si="210"/>
        <v>7</v>
      </c>
      <c r="L569" s="131">
        <f t="shared" si="211"/>
        <v>1.0012820600000001</v>
      </c>
      <c r="M569" s="132">
        <f t="shared" si="228"/>
        <v>1.00380048</v>
      </c>
      <c r="N569" s="132">
        <f t="shared" si="226"/>
        <v>1.1053096523548895</v>
      </c>
      <c r="O569" s="131">
        <f t="shared" si="227"/>
        <v>1.1067267199999999</v>
      </c>
      <c r="P569" s="124">
        <f t="shared" si="212"/>
        <v>1106.7267199999999</v>
      </c>
      <c r="Q569" s="133">
        <f t="shared" si="213"/>
        <v>0</v>
      </c>
      <c r="R569" s="134">
        <f t="shared" si="214"/>
        <v>0</v>
      </c>
      <c r="S569" s="124">
        <f t="shared" si="215"/>
        <v>0</v>
      </c>
      <c r="T569" s="134">
        <f t="shared" si="223"/>
        <v>8.7499999999999994E-2</v>
      </c>
      <c r="U569" s="133">
        <f t="shared" si="224"/>
        <v>7</v>
      </c>
      <c r="V569" s="133">
        <v>252</v>
      </c>
      <c r="W569" s="132">
        <f t="shared" ref="W569:W632" si="229">ROUND((1+T569)^(U569/V569),9)</f>
        <v>1.0023327580000001</v>
      </c>
      <c r="X569" s="124">
        <f t="shared" si="216"/>
        <v>2.581725</v>
      </c>
      <c r="Y569" s="136" t="s">
        <v>64</v>
      </c>
      <c r="Z569" s="127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28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8"/>
      <c r="BH569" s="1"/>
      <c r="BI569" s="1"/>
      <c r="BJ569" s="1"/>
      <c r="BK569" s="1"/>
      <c r="BL569" s="1"/>
      <c r="BM569" s="1"/>
      <c r="BN569" s="1"/>
      <c r="BO569" s="1"/>
      <c r="BP569" s="1"/>
      <c r="BQ569" s="6"/>
      <c r="BR569" s="1"/>
      <c r="BS569" s="1"/>
      <c r="BT569" s="1"/>
      <c r="BU569" s="1"/>
      <c r="BV569" s="1"/>
      <c r="BW569" s="1"/>
    </row>
    <row r="570" spans="1:75" x14ac:dyDescent="0.2">
      <c r="A570" s="137">
        <f t="shared" si="217"/>
        <v>42791</v>
      </c>
      <c r="B570" s="124">
        <f t="shared" si="207"/>
        <v>1109.8808839999999</v>
      </c>
      <c r="C570" s="124">
        <f t="shared" si="218"/>
        <v>1000</v>
      </c>
      <c r="D570" s="138">
        <f t="shared" si="219"/>
        <v>4793.8500000000004</v>
      </c>
      <c r="E570" s="126">
        <f>IF(K570=1,VLOOKUP(A569,[1]Plan1!$DA$106:$DC$226,3),E569)</f>
        <v>4809.67</v>
      </c>
      <c r="F570" s="127">
        <f t="shared" si="220"/>
        <v>42782</v>
      </c>
      <c r="G570" s="128">
        <f t="shared" si="208"/>
        <v>3.3000615371778785E-3</v>
      </c>
      <c r="H570" s="127">
        <f t="shared" si="221"/>
        <v>42809</v>
      </c>
      <c r="I570" s="127">
        <f t="shared" si="209"/>
        <v>42809</v>
      </c>
      <c r="J570" s="130">
        <f t="shared" si="222"/>
        <v>18</v>
      </c>
      <c r="K570" s="130">
        <f t="shared" si="210"/>
        <v>8</v>
      </c>
      <c r="L570" s="131">
        <f t="shared" si="211"/>
        <v>1.0014653499999999</v>
      </c>
      <c r="M570" s="132">
        <f t="shared" si="228"/>
        <v>1.00380048</v>
      </c>
      <c r="N570" s="132">
        <f t="shared" si="226"/>
        <v>1.1053096523548895</v>
      </c>
      <c r="O570" s="131">
        <f t="shared" si="227"/>
        <v>1.1069293099999999</v>
      </c>
      <c r="P570" s="124">
        <f t="shared" si="212"/>
        <v>1106.92931</v>
      </c>
      <c r="Q570" s="133">
        <f t="shared" si="213"/>
        <v>0</v>
      </c>
      <c r="R570" s="134">
        <f t="shared" si="214"/>
        <v>0</v>
      </c>
      <c r="S570" s="124">
        <f t="shared" si="215"/>
        <v>0</v>
      </c>
      <c r="T570" s="134">
        <f t="shared" si="223"/>
        <v>8.7499999999999994E-2</v>
      </c>
      <c r="U570" s="133">
        <f t="shared" si="224"/>
        <v>8</v>
      </c>
      <c r="V570" s="133">
        <v>252</v>
      </c>
      <c r="W570" s="132">
        <f t="shared" si="229"/>
        <v>1.002666453</v>
      </c>
      <c r="X570" s="124">
        <f t="shared" si="216"/>
        <v>2.9515739999999999</v>
      </c>
      <c r="Y570" s="136" t="s">
        <v>64</v>
      </c>
      <c r="Z570" s="127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28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8"/>
      <c r="BH570" s="1"/>
      <c r="BI570" s="1"/>
      <c r="BJ570" s="1"/>
      <c r="BK570" s="1"/>
      <c r="BL570" s="1"/>
      <c r="BM570" s="1"/>
      <c r="BN570" s="1"/>
      <c r="BO570" s="1"/>
      <c r="BP570" s="1"/>
      <c r="BQ570" s="6"/>
      <c r="BR570" s="1"/>
      <c r="BS570" s="1"/>
      <c r="BT570" s="1"/>
      <c r="BU570" s="1"/>
      <c r="BV570" s="1"/>
      <c r="BW570" s="1"/>
    </row>
    <row r="571" spans="1:75" x14ac:dyDescent="0.2">
      <c r="A571" s="137">
        <f t="shared" si="217"/>
        <v>42792</v>
      </c>
      <c r="B571" s="124">
        <f t="shared" si="207"/>
        <v>1109.8808839999999</v>
      </c>
      <c r="C571" s="124">
        <f t="shared" si="218"/>
        <v>1000</v>
      </c>
      <c r="D571" s="138">
        <f t="shared" si="219"/>
        <v>4793.8500000000004</v>
      </c>
      <c r="E571" s="126">
        <f>IF(K571=1,VLOOKUP(A570,[1]Plan1!$DA$106:$DC$226,3),E570)</f>
        <v>4809.67</v>
      </c>
      <c r="F571" s="127">
        <f t="shared" si="220"/>
        <v>42782</v>
      </c>
      <c r="G571" s="128">
        <f t="shared" si="208"/>
        <v>3.3000615371778785E-3</v>
      </c>
      <c r="H571" s="127">
        <f t="shared" si="221"/>
        <v>42809</v>
      </c>
      <c r="I571" s="127">
        <f t="shared" si="209"/>
        <v>42809</v>
      </c>
      <c r="J571" s="130">
        <f t="shared" si="222"/>
        <v>18</v>
      </c>
      <c r="K571" s="130">
        <f t="shared" si="210"/>
        <v>8</v>
      </c>
      <c r="L571" s="131">
        <f t="shared" si="211"/>
        <v>1.0014653499999999</v>
      </c>
      <c r="M571" s="132">
        <f t="shared" si="228"/>
        <v>1.00380048</v>
      </c>
      <c r="N571" s="132">
        <f t="shared" si="226"/>
        <v>1.1053096523548895</v>
      </c>
      <c r="O571" s="131">
        <f t="shared" si="227"/>
        <v>1.1069293099999999</v>
      </c>
      <c r="P571" s="124">
        <f t="shared" si="212"/>
        <v>1106.92931</v>
      </c>
      <c r="Q571" s="133">
        <f t="shared" si="213"/>
        <v>0</v>
      </c>
      <c r="R571" s="134">
        <f t="shared" si="214"/>
        <v>0</v>
      </c>
      <c r="S571" s="124">
        <f t="shared" si="215"/>
        <v>0</v>
      </c>
      <c r="T571" s="134">
        <f t="shared" si="223"/>
        <v>8.7499999999999994E-2</v>
      </c>
      <c r="U571" s="133">
        <f t="shared" si="224"/>
        <v>8</v>
      </c>
      <c r="V571" s="133">
        <v>252</v>
      </c>
      <c r="W571" s="132">
        <f t="shared" si="229"/>
        <v>1.002666453</v>
      </c>
      <c r="X571" s="124">
        <f t="shared" si="216"/>
        <v>2.9515739999999999</v>
      </c>
      <c r="Y571" s="136" t="s">
        <v>64</v>
      </c>
      <c r="Z571" s="127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28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8"/>
      <c r="BH571" s="1"/>
      <c r="BI571" s="1"/>
      <c r="BJ571" s="1"/>
      <c r="BK571" s="1"/>
      <c r="BL571" s="1"/>
      <c r="BM571" s="1"/>
      <c r="BN571" s="1"/>
      <c r="BO571" s="1"/>
      <c r="BP571" s="1"/>
      <c r="BQ571" s="6"/>
      <c r="BR571" s="1"/>
      <c r="BS571" s="1"/>
      <c r="BT571" s="1"/>
      <c r="BU571" s="1"/>
      <c r="BV571" s="1"/>
      <c r="BW571" s="1"/>
    </row>
    <row r="572" spans="1:75" x14ac:dyDescent="0.2">
      <c r="A572" s="137">
        <f t="shared" si="217"/>
        <v>42793</v>
      </c>
      <c r="B572" s="124">
        <f t="shared" si="207"/>
        <v>1109.8808839999999</v>
      </c>
      <c r="C572" s="124">
        <f t="shared" si="218"/>
        <v>1000</v>
      </c>
      <c r="D572" s="138">
        <f t="shared" si="219"/>
        <v>4793.8500000000004</v>
      </c>
      <c r="E572" s="126">
        <f>IF(K572=1,VLOOKUP(A571,[1]Plan1!$DA$106:$DC$226,3),E571)</f>
        <v>4809.67</v>
      </c>
      <c r="F572" s="127">
        <f t="shared" si="220"/>
        <v>42782</v>
      </c>
      <c r="G572" s="128">
        <f t="shared" si="208"/>
        <v>3.3000615371778785E-3</v>
      </c>
      <c r="H572" s="127">
        <f t="shared" si="221"/>
        <v>42809</v>
      </c>
      <c r="I572" s="127">
        <f t="shared" si="209"/>
        <v>42809</v>
      </c>
      <c r="J572" s="130">
        <f t="shared" si="222"/>
        <v>18</v>
      </c>
      <c r="K572" s="130">
        <f t="shared" si="210"/>
        <v>8</v>
      </c>
      <c r="L572" s="131">
        <f t="shared" si="211"/>
        <v>1.0014653499999999</v>
      </c>
      <c r="M572" s="132">
        <f t="shared" si="228"/>
        <v>1.00380048</v>
      </c>
      <c r="N572" s="132">
        <f t="shared" si="226"/>
        <v>1.1053096523548895</v>
      </c>
      <c r="O572" s="131">
        <f t="shared" si="227"/>
        <v>1.1069293099999999</v>
      </c>
      <c r="P572" s="124">
        <f t="shared" si="212"/>
        <v>1106.92931</v>
      </c>
      <c r="Q572" s="133">
        <f t="shared" si="213"/>
        <v>0</v>
      </c>
      <c r="R572" s="134">
        <f t="shared" si="214"/>
        <v>0</v>
      </c>
      <c r="S572" s="124">
        <f t="shared" si="215"/>
        <v>0</v>
      </c>
      <c r="T572" s="134">
        <f t="shared" si="223"/>
        <v>8.7499999999999994E-2</v>
      </c>
      <c r="U572" s="133">
        <f t="shared" si="224"/>
        <v>8</v>
      </c>
      <c r="V572" s="133">
        <v>252</v>
      </c>
      <c r="W572" s="132">
        <f t="shared" si="229"/>
        <v>1.002666453</v>
      </c>
      <c r="X572" s="124">
        <f t="shared" si="216"/>
        <v>2.9515739999999999</v>
      </c>
      <c r="Y572" s="136" t="s">
        <v>64</v>
      </c>
      <c r="Z572" s="127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28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8"/>
      <c r="BH572" s="1"/>
      <c r="BI572" s="1"/>
      <c r="BJ572" s="1"/>
      <c r="BK572" s="1"/>
      <c r="BL572" s="1"/>
      <c r="BM572" s="1"/>
      <c r="BN572" s="1"/>
      <c r="BO572" s="1"/>
      <c r="BP572" s="1"/>
      <c r="BQ572" s="6"/>
      <c r="BR572" s="1"/>
      <c r="BS572" s="1"/>
      <c r="BT572" s="1"/>
      <c r="BU572" s="1"/>
      <c r="BV572" s="1"/>
      <c r="BW572" s="1"/>
    </row>
    <row r="573" spans="1:75" x14ac:dyDescent="0.2">
      <c r="A573" s="137">
        <f t="shared" si="217"/>
        <v>42794</v>
      </c>
      <c r="B573" s="124">
        <f t="shared" si="207"/>
        <v>1109.8808839999999</v>
      </c>
      <c r="C573" s="124">
        <f t="shared" si="218"/>
        <v>1000</v>
      </c>
      <c r="D573" s="138">
        <f t="shared" si="219"/>
        <v>4793.8500000000004</v>
      </c>
      <c r="E573" s="126">
        <f>IF(K573=1,VLOOKUP(A572,[1]Plan1!$DA$106:$DC$226,3),E572)</f>
        <v>4809.67</v>
      </c>
      <c r="F573" s="127">
        <f t="shared" si="220"/>
        <v>42782</v>
      </c>
      <c r="G573" s="128">
        <f t="shared" si="208"/>
        <v>3.3000615371778785E-3</v>
      </c>
      <c r="H573" s="127">
        <f t="shared" si="221"/>
        <v>42809</v>
      </c>
      <c r="I573" s="127">
        <f t="shared" si="209"/>
        <v>42809</v>
      </c>
      <c r="J573" s="130">
        <f t="shared" si="222"/>
        <v>18</v>
      </c>
      <c r="K573" s="130">
        <f t="shared" si="210"/>
        <v>8</v>
      </c>
      <c r="L573" s="131">
        <f t="shared" si="211"/>
        <v>1.0014653499999999</v>
      </c>
      <c r="M573" s="132">
        <f t="shared" si="228"/>
        <v>1.00380048</v>
      </c>
      <c r="N573" s="132">
        <f t="shared" si="226"/>
        <v>1.1053096523548895</v>
      </c>
      <c r="O573" s="131">
        <f t="shared" si="227"/>
        <v>1.1069293099999999</v>
      </c>
      <c r="P573" s="124">
        <f t="shared" si="212"/>
        <v>1106.92931</v>
      </c>
      <c r="Q573" s="133">
        <f t="shared" si="213"/>
        <v>0</v>
      </c>
      <c r="R573" s="134">
        <f t="shared" si="214"/>
        <v>0</v>
      </c>
      <c r="S573" s="124">
        <f t="shared" si="215"/>
        <v>0</v>
      </c>
      <c r="T573" s="134">
        <f t="shared" si="223"/>
        <v>8.7499999999999994E-2</v>
      </c>
      <c r="U573" s="133">
        <f t="shared" si="224"/>
        <v>8</v>
      </c>
      <c r="V573" s="133">
        <v>252</v>
      </c>
      <c r="W573" s="132">
        <f t="shared" si="229"/>
        <v>1.002666453</v>
      </c>
      <c r="X573" s="124">
        <f t="shared" si="216"/>
        <v>2.9515739999999999</v>
      </c>
      <c r="Y573" s="136" t="s">
        <v>64</v>
      </c>
      <c r="Z573" s="127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28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8"/>
      <c r="BH573" s="1"/>
      <c r="BI573" s="1"/>
      <c r="BJ573" s="1"/>
      <c r="BK573" s="1"/>
      <c r="BL573" s="1"/>
      <c r="BM573" s="1"/>
      <c r="BN573" s="1"/>
      <c r="BO573" s="1"/>
      <c r="BP573" s="1"/>
      <c r="BQ573" s="6"/>
      <c r="BR573" s="1"/>
      <c r="BS573" s="1"/>
      <c r="BT573" s="1"/>
      <c r="BU573" s="1"/>
      <c r="BV573" s="1"/>
      <c r="BW573" s="1"/>
    </row>
    <row r="574" spans="1:75" x14ac:dyDescent="0.2">
      <c r="A574" s="137">
        <f t="shared" si="217"/>
        <v>42795</v>
      </c>
      <c r="B574" s="124">
        <f t="shared" si="207"/>
        <v>1109.8808839999999</v>
      </c>
      <c r="C574" s="124">
        <f t="shared" si="218"/>
        <v>1000</v>
      </c>
      <c r="D574" s="138">
        <f t="shared" si="219"/>
        <v>4793.8500000000004</v>
      </c>
      <c r="E574" s="126">
        <f>IF(K574=1,VLOOKUP(A573,[1]Plan1!$DA$106:$DC$226,3),E573)</f>
        <v>4809.67</v>
      </c>
      <c r="F574" s="127">
        <f t="shared" si="220"/>
        <v>42782</v>
      </c>
      <c r="G574" s="128">
        <f t="shared" si="208"/>
        <v>3.3000615371778785E-3</v>
      </c>
      <c r="H574" s="127">
        <f t="shared" si="221"/>
        <v>42809</v>
      </c>
      <c r="I574" s="127">
        <f t="shared" si="209"/>
        <v>42809</v>
      </c>
      <c r="J574" s="130">
        <f t="shared" si="222"/>
        <v>18</v>
      </c>
      <c r="K574" s="130">
        <f t="shared" si="210"/>
        <v>8</v>
      </c>
      <c r="L574" s="131">
        <f t="shared" si="211"/>
        <v>1.0014653499999999</v>
      </c>
      <c r="M574" s="132">
        <f t="shared" si="228"/>
        <v>1.00380048</v>
      </c>
      <c r="N574" s="132">
        <f t="shared" si="226"/>
        <v>1.1053096523548895</v>
      </c>
      <c r="O574" s="131">
        <f t="shared" si="227"/>
        <v>1.1069293099999999</v>
      </c>
      <c r="P574" s="124">
        <f t="shared" si="212"/>
        <v>1106.92931</v>
      </c>
      <c r="Q574" s="133">
        <f t="shared" si="213"/>
        <v>0</v>
      </c>
      <c r="R574" s="134">
        <f t="shared" si="214"/>
        <v>0</v>
      </c>
      <c r="S574" s="124">
        <f t="shared" si="215"/>
        <v>0</v>
      </c>
      <c r="T574" s="134">
        <f t="shared" si="223"/>
        <v>8.7499999999999994E-2</v>
      </c>
      <c r="U574" s="133">
        <f t="shared" si="224"/>
        <v>8</v>
      </c>
      <c r="V574" s="133">
        <v>252</v>
      </c>
      <c r="W574" s="132">
        <f t="shared" si="229"/>
        <v>1.002666453</v>
      </c>
      <c r="X574" s="124">
        <f t="shared" si="216"/>
        <v>2.9515739999999999</v>
      </c>
      <c r="Y574" s="136" t="s">
        <v>64</v>
      </c>
      <c r="Z574" s="127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28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8"/>
      <c r="BH574" s="1"/>
      <c r="BI574" s="1"/>
      <c r="BJ574" s="1"/>
      <c r="BK574" s="1"/>
      <c r="BL574" s="1"/>
      <c r="BM574" s="1"/>
      <c r="BN574" s="1"/>
      <c r="BO574" s="1"/>
      <c r="BP574" s="1"/>
      <c r="BQ574" s="6"/>
      <c r="BR574" s="1"/>
      <c r="BS574" s="1"/>
      <c r="BT574" s="1"/>
      <c r="BU574" s="1"/>
      <c r="BV574" s="1"/>
      <c r="BW574" s="1"/>
    </row>
    <row r="575" spans="1:75" x14ac:dyDescent="0.2">
      <c r="A575" s="137">
        <f t="shared" si="217"/>
        <v>42796</v>
      </c>
      <c r="B575" s="124">
        <f t="shared" si="207"/>
        <v>1110.453622</v>
      </c>
      <c r="C575" s="124">
        <f t="shared" si="218"/>
        <v>1000</v>
      </c>
      <c r="D575" s="138">
        <f t="shared" si="219"/>
        <v>4793.8500000000004</v>
      </c>
      <c r="E575" s="126">
        <f>IF(K575=1,VLOOKUP(A574,[1]Plan1!$DA$106:$DC$226,3),E574)</f>
        <v>4809.67</v>
      </c>
      <c r="F575" s="127">
        <f t="shared" si="220"/>
        <v>42782</v>
      </c>
      <c r="G575" s="128">
        <f t="shared" si="208"/>
        <v>3.3000615371778785E-3</v>
      </c>
      <c r="H575" s="127">
        <f t="shared" si="221"/>
        <v>42809</v>
      </c>
      <c r="I575" s="127">
        <f t="shared" si="209"/>
        <v>42809</v>
      </c>
      <c r="J575" s="130">
        <f t="shared" si="222"/>
        <v>18</v>
      </c>
      <c r="K575" s="130">
        <f t="shared" si="210"/>
        <v>9</v>
      </c>
      <c r="L575" s="131">
        <f t="shared" si="211"/>
        <v>1.00164867</v>
      </c>
      <c r="M575" s="132">
        <f t="shared" si="228"/>
        <v>1.00380048</v>
      </c>
      <c r="N575" s="132">
        <f t="shared" si="226"/>
        <v>1.1053096523548895</v>
      </c>
      <c r="O575" s="131">
        <f t="shared" si="227"/>
        <v>1.1071319399999999</v>
      </c>
      <c r="P575" s="124">
        <f t="shared" si="212"/>
        <v>1107.13194</v>
      </c>
      <c r="Q575" s="133">
        <f t="shared" si="213"/>
        <v>0</v>
      </c>
      <c r="R575" s="134">
        <f t="shared" si="214"/>
        <v>0</v>
      </c>
      <c r="S575" s="124">
        <f t="shared" si="215"/>
        <v>0</v>
      </c>
      <c r="T575" s="134">
        <f t="shared" si="223"/>
        <v>8.7499999999999994E-2</v>
      </c>
      <c r="U575" s="133">
        <f t="shared" si="224"/>
        <v>9</v>
      </c>
      <c r="V575" s="133">
        <v>252</v>
      </c>
      <c r="W575" s="132">
        <f t="shared" si="229"/>
        <v>1.003000259</v>
      </c>
      <c r="X575" s="124">
        <f t="shared" si="216"/>
        <v>3.321682</v>
      </c>
      <c r="Y575" s="136" t="s">
        <v>64</v>
      </c>
      <c r="Z575" s="127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28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8"/>
      <c r="BH575" s="1"/>
      <c r="BI575" s="1"/>
      <c r="BJ575" s="1"/>
      <c r="BK575" s="1"/>
      <c r="BL575" s="1"/>
      <c r="BM575" s="1"/>
      <c r="BN575" s="1"/>
      <c r="BO575" s="1"/>
      <c r="BP575" s="1"/>
      <c r="BQ575" s="6"/>
      <c r="BR575" s="1"/>
      <c r="BS575" s="1"/>
      <c r="BT575" s="1"/>
      <c r="BU575" s="1"/>
      <c r="BV575" s="1"/>
      <c r="BW575" s="1"/>
    </row>
    <row r="576" spans="1:75" x14ac:dyDescent="0.2">
      <c r="A576" s="137">
        <f t="shared" si="217"/>
        <v>42797</v>
      </c>
      <c r="B576" s="124">
        <f t="shared" si="207"/>
        <v>1111.026648</v>
      </c>
      <c r="C576" s="124">
        <f t="shared" si="218"/>
        <v>1000</v>
      </c>
      <c r="D576" s="138">
        <f t="shared" si="219"/>
        <v>4793.8500000000004</v>
      </c>
      <c r="E576" s="126">
        <f>IF(K576=1,VLOOKUP(A575,[1]Plan1!$DA$106:$DC$226,3),E575)</f>
        <v>4809.67</v>
      </c>
      <c r="F576" s="127">
        <f t="shared" si="220"/>
        <v>42782</v>
      </c>
      <c r="G576" s="128">
        <f t="shared" si="208"/>
        <v>3.3000615371778785E-3</v>
      </c>
      <c r="H576" s="127">
        <f t="shared" si="221"/>
        <v>42809</v>
      </c>
      <c r="I576" s="127">
        <f t="shared" si="209"/>
        <v>42809</v>
      </c>
      <c r="J576" s="130">
        <f t="shared" si="222"/>
        <v>18</v>
      </c>
      <c r="K576" s="130">
        <f t="shared" si="210"/>
        <v>10</v>
      </c>
      <c r="L576" s="131">
        <f t="shared" si="211"/>
        <v>1.0018320199999999</v>
      </c>
      <c r="M576" s="132">
        <f t="shared" si="228"/>
        <v>1.00380048</v>
      </c>
      <c r="N576" s="132">
        <f t="shared" si="226"/>
        <v>1.1053096523548895</v>
      </c>
      <c r="O576" s="131">
        <f t="shared" si="227"/>
        <v>1.1073345999999999</v>
      </c>
      <c r="P576" s="124">
        <f t="shared" si="212"/>
        <v>1107.3345999999999</v>
      </c>
      <c r="Q576" s="133">
        <f t="shared" si="213"/>
        <v>0</v>
      </c>
      <c r="R576" s="134">
        <f t="shared" si="214"/>
        <v>0</v>
      </c>
      <c r="S576" s="124">
        <f t="shared" si="215"/>
        <v>0</v>
      </c>
      <c r="T576" s="134">
        <f t="shared" si="223"/>
        <v>8.7499999999999994E-2</v>
      </c>
      <c r="U576" s="133">
        <f t="shared" si="224"/>
        <v>10</v>
      </c>
      <c r="V576" s="133">
        <v>252</v>
      </c>
      <c r="W576" s="132">
        <f t="shared" si="229"/>
        <v>1.0033341760000001</v>
      </c>
      <c r="X576" s="124">
        <f t="shared" si="216"/>
        <v>3.6920480000000002</v>
      </c>
      <c r="Y576" s="136" t="s">
        <v>64</v>
      </c>
      <c r="Z576" s="127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28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8"/>
      <c r="BH576" s="1"/>
      <c r="BI576" s="1"/>
      <c r="BJ576" s="1"/>
      <c r="BK576" s="1"/>
      <c r="BL576" s="1"/>
      <c r="BM576" s="1"/>
      <c r="BN576" s="1"/>
      <c r="BO576" s="1"/>
      <c r="BP576" s="1"/>
      <c r="BQ576" s="6"/>
      <c r="BR576" s="1"/>
      <c r="BS576" s="1"/>
      <c r="BT576" s="1"/>
      <c r="BU576" s="1"/>
      <c r="BV576" s="1"/>
      <c r="BW576" s="1"/>
    </row>
    <row r="577" spans="1:75" x14ac:dyDescent="0.2">
      <c r="A577" s="137">
        <f t="shared" si="217"/>
        <v>42798</v>
      </c>
      <c r="B577" s="124">
        <f t="shared" si="207"/>
        <v>1111.5999729999999</v>
      </c>
      <c r="C577" s="124">
        <f t="shared" si="218"/>
        <v>1000</v>
      </c>
      <c r="D577" s="138">
        <f t="shared" si="219"/>
        <v>4793.8500000000004</v>
      </c>
      <c r="E577" s="126">
        <f>IF(K577=1,VLOOKUP(A576,[1]Plan1!$DA$106:$DC$226,3),E576)</f>
        <v>4809.67</v>
      </c>
      <c r="F577" s="127">
        <f t="shared" si="220"/>
        <v>42782</v>
      </c>
      <c r="G577" s="128">
        <f t="shared" si="208"/>
        <v>3.3000615371778785E-3</v>
      </c>
      <c r="H577" s="127">
        <f t="shared" si="221"/>
        <v>42809</v>
      </c>
      <c r="I577" s="127">
        <f t="shared" si="209"/>
        <v>42809</v>
      </c>
      <c r="J577" s="130">
        <f t="shared" si="222"/>
        <v>18</v>
      </c>
      <c r="K577" s="130">
        <f t="shared" si="210"/>
        <v>11</v>
      </c>
      <c r="L577" s="131">
        <f t="shared" si="211"/>
        <v>1.0020154100000001</v>
      </c>
      <c r="M577" s="132">
        <f t="shared" si="228"/>
        <v>1.00380048</v>
      </c>
      <c r="N577" s="132">
        <f t="shared" si="226"/>
        <v>1.1053096523548895</v>
      </c>
      <c r="O577" s="131">
        <f t="shared" si="227"/>
        <v>1.1075372999999999</v>
      </c>
      <c r="P577" s="124">
        <f t="shared" si="212"/>
        <v>1107.5373</v>
      </c>
      <c r="Q577" s="133">
        <f t="shared" si="213"/>
        <v>0</v>
      </c>
      <c r="R577" s="134">
        <f t="shared" si="214"/>
        <v>0</v>
      </c>
      <c r="S577" s="124">
        <f t="shared" si="215"/>
        <v>0</v>
      </c>
      <c r="T577" s="134">
        <f t="shared" si="223"/>
        <v>8.7499999999999994E-2</v>
      </c>
      <c r="U577" s="133">
        <f t="shared" si="224"/>
        <v>11</v>
      </c>
      <c r="V577" s="133">
        <v>252</v>
      </c>
      <c r="W577" s="132">
        <f t="shared" si="229"/>
        <v>1.0036682050000001</v>
      </c>
      <c r="X577" s="124">
        <f t="shared" si="216"/>
        <v>4.0626730000000002</v>
      </c>
      <c r="Y577" s="136" t="s">
        <v>64</v>
      </c>
      <c r="Z577" s="127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28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8"/>
      <c r="BH577" s="1"/>
      <c r="BI577" s="1"/>
      <c r="BJ577" s="1"/>
      <c r="BK577" s="1"/>
      <c r="BL577" s="1"/>
      <c r="BM577" s="1"/>
      <c r="BN577" s="1"/>
      <c r="BO577" s="1"/>
      <c r="BP577" s="1"/>
      <c r="BQ577" s="6"/>
      <c r="BR577" s="1"/>
      <c r="BS577" s="1"/>
      <c r="BT577" s="1"/>
      <c r="BU577" s="1"/>
      <c r="BV577" s="1"/>
      <c r="BW577" s="1"/>
    </row>
    <row r="578" spans="1:75" x14ac:dyDescent="0.2">
      <c r="A578" s="137">
        <f t="shared" si="217"/>
        <v>42799</v>
      </c>
      <c r="B578" s="124">
        <f t="shared" si="207"/>
        <v>1111.5999729999999</v>
      </c>
      <c r="C578" s="124">
        <f t="shared" si="218"/>
        <v>1000</v>
      </c>
      <c r="D578" s="138">
        <f t="shared" si="219"/>
        <v>4793.8500000000004</v>
      </c>
      <c r="E578" s="126">
        <f>IF(K578=1,VLOOKUP(A577,[1]Plan1!$DA$106:$DC$226,3),E577)</f>
        <v>4809.67</v>
      </c>
      <c r="F578" s="127">
        <f t="shared" si="220"/>
        <v>42782</v>
      </c>
      <c r="G578" s="128">
        <f t="shared" si="208"/>
        <v>3.3000615371778785E-3</v>
      </c>
      <c r="H578" s="127">
        <f t="shared" si="221"/>
        <v>42809</v>
      </c>
      <c r="I578" s="127">
        <f t="shared" si="209"/>
        <v>42809</v>
      </c>
      <c r="J578" s="130">
        <f t="shared" si="222"/>
        <v>18</v>
      </c>
      <c r="K578" s="130">
        <f t="shared" si="210"/>
        <v>11</v>
      </c>
      <c r="L578" s="131">
        <f t="shared" si="211"/>
        <v>1.0020154100000001</v>
      </c>
      <c r="M578" s="132">
        <f t="shared" si="228"/>
        <v>1.00380048</v>
      </c>
      <c r="N578" s="132">
        <f t="shared" si="226"/>
        <v>1.1053096523548895</v>
      </c>
      <c r="O578" s="131">
        <f t="shared" si="227"/>
        <v>1.1075372999999999</v>
      </c>
      <c r="P578" s="124">
        <f t="shared" si="212"/>
        <v>1107.5373</v>
      </c>
      <c r="Q578" s="133">
        <f t="shared" si="213"/>
        <v>0</v>
      </c>
      <c r="R578" s="134">
        <f t="shared" si="214"/>
        <v>0</v>
      </c>
      <c r="S578" s="124">
        <f t="shared" si="215"/>
        <v>0</v>
      </c>
      <c r="T578" s="134">
        <f t="shared" si="223"/>
        <v>8.7499999999999994E-2</v>
      </c>
      <c r="U578" s="133">
        <f t="shared" si="224"/>
        <v>11</v>
      </c>
      <c r="V578" s="133">
        <v>252</v>
      </c>
      <c r="W578" s="132">
        <f t="shared" si="229"/>
        <v>1.0036682050000001</v>
      </c>
      <c r="X578" s="124">
        <f t="shared" si="216"/>
        <v>4.0626730000000002</v>
      </c>
      <c r="Y578" s="136" t="s">
        <v>64</v>
      </c>
      <c r="Z578" s="127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28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8"/>
      <c r="BH578" s="1"/>
      <c r="BI578" s="1"/>
      <c r="BJ578" s="1"/>
      <c r="BK578" s="1"/>
      <c r="BL578" s="1"/>
      <c r="BM578" s="1"/>
      <c r="BN578" s="1"/>
      <c r="BO578" s="1"/>
      <c r="BP578" s="1"/>
      <c r="BQ578" s="6"/>
      <c r="BR578" s="1"/>
      <c r="BS578" s="1"/>
      <c r="BT578" s="1"/>
      <c r="BU578" s="1"/>
      <c r="BV578" s="1"/>
      <c r="BW578" s="1"/>
    </row>
    <row r="579" spans="1:75" x14ac:dyDescent="0.2">
      <c r="A579" s="137">
        <f t="shared" si="217"/>
        <v>42800</v>
      </c>
      <c r="B579" s="124">
        <f t="shared" si="207"/>
        <v>1111.5999729999999</v>
      </c>
      <c r="C579" s="124">
        <f t="shared" si="218"/>
        <v>1000</v>
      </c>
      <c r="D579" s="138">
        <f t="shared" si="219"/>
        <v>4793.8500000000004</v>
      </c>
      <c r="E579" s="126">
        <f>IF(K579=1,VLOOKUP(A578,[1]Plan1!$DA$106:$DC$226,3),E578)</f>
        <v>4809.67</v>
      </c>
      <c r="F579" s="127">
        <f t="shared" si="220"/>
        <v>42782</v>
      </c>
      <c r="G579" s="128">
        <f t="shared" si="208"/>
        <v>3.3000615371778785E-3</v>
      </c>
      <c r="H579" s="127">
        <f t="shared" si="221"/>
        <v>42809</v>
      </c>
      <c r="I579" s="127">
        <f t="shared" si="209"/>
        <v>42809</v>
      </c>
      <c r="J579" s="130">
        <f t="shared" si="222"/>
        <v>18</v>
      </c>
      <c r="K579" s="130">
        <f t="shared" si="210"/>
        <v>11</v>
      </c>
      <c r="L579" s="131">
        <f t="shared" si="211"/>
        <v>1.0020154100000001</v>
      </c>
      <c r="M579" s="132">
        <f t="shared" si="228"/>
        <v>1.00380048</v>
      </c>
      <c r="N579" s="132">
        <f t="shared" si="226"/>
        <v>1.1053096523548895</v>
      </c>
      <c r="O579" s="131">
        <f t="shared" si="227"/>
        <v>1.1075372999999999</v>
      </c>
      <c r="P579" s="124">
        <f t="shared" si="212"/>
        <v>1107.5373</v>
      </c>
      <c r="Q579" s="133">
        <f t="shared" si="213"/>
        <v>0</v>
      </c>
      <c r="R579" s="134">
        <f t="shared" si="214"/>
        <v>0</v>
      </c>
      <c r="S579" s="124">
        <f t="shared" si="215"/>
        <v>0</v>
      </c>
      <c r="T579" s="134">
        <f t="shared" si="223"/>
        <v>8.7499999999999994E-2</v>
      </c>
      <c r="U579" s="133">
        <f t="shared" si="224"/>
        <v>11</v>
      </c>
      <c r="V579" s="133">
        <v>252</v>
      </c>
      <c r="W579" s="132">
        <f t="shared" si="229"/>
        <v>1.0036682050000001</v>
      </c>
      <c r="X579" s="124">
        <f t="shared" si="216"/>
        <v>4.0626730000000002</v>
      </c>
      <c r="Y579" s="136" t="s">
        <v>64</v>
      </c>
      <c r="Z579" s="127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28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8"/>
      <c r="BH579" s="1"/>
      <c r="BI579" s="1"/>
      <c r="BJ579" s="1"/>
      <c r="BK579" s="1"/>
      <c r="BL579" s="1"/>
      <c r="BM579" s="1"/>
      <c r="BN579" s="1"/>
      <c r="BO579" s="1"/>
      <c r="BP579" s="1"/>
      <c r="BQ579" s="6"/>
      <c r="BR579" s="1"/>
      <c r="BS579" s="1"/>
      <c r="BT579" s="1"/>
      <c r="BU579" s="1"/>
      <c r="BV579" s="1"/>
      <c r="BW579" s="1"/>
    </row>
    <row r="580" spans="1:75" x14ac:dyDescent="0.2">
      <c r="A580" s="137">
        <f t="shared" si="217"/>
        <v>42801</v>
      </c>
      <c r="B580" s="124">
        <f t="shared" si="207"/>
        <v>1112.1735959999999</v>
      </c>
      <c r="C580" s="124">
        <f t="shared" si="218"/>
        <v>1000</v>
      </c>
      <c r="D580" s="138">
        <f t="shared" si="219"/>
        <v>4793.8500000000004</v>
      </c>
      <c r="E580" s="126">
        <f>IF(K580=1,VLOOKUP(A579,[1]Plan1!$DA$106:$DC$226,3),E579)</f>
        <v>4809.67</v>
      </c>
      <c r="F580" s="127">
        <f t="shared" si="220"/>
        <v>42782</v>
      </c>
      <c r="G580" s="128">
        <f t="shared" si="208"/>
        <v>3.3000615371778785E-3</v>
      </c>
      <c r="H580" s="127">
        <f t="shared" si="221"/>
        <v>42809</v>
      </c>
      <c r="I580" s="127">
        <f t="shared" si="209"/>
        <v>42809</v>
      </c>
      <c r="J580" s="130">
        <f t="shared" si="222"/>
        <v>18</v>
      </c>
      <c r="K580" s="130">
        <f t="shared" si="210"/>
        <v>12</v>
      </c>
      <c r="L580" s="131">
        <f t="shared" si="211"/>
        <v>1.00219883</v>
      </c>
      <c r="M580" s="132">
        <f t="shared" si="228"/>
        <v>1.00380048</v>
      </c>
      <c r="N580" s="132">
        <f t="shared" si="226"/>
        <v>1.1053096523548895</v>
      </c>
      <c r="O580" s="131">
        <f t="shared" si="227"/>
        <v>1.1077400399999999</v>
      </c>
      <c r="P580" s="124">
        <f t="shared" si="212"/>
        <v>1107.7400399999999</v>
      </c>
      <c r="Q580" s="133">
        <f t="shared" si="213"/>
        <v>0</v>
      </c>
      <c r="R580" s="134">
        <f t="shared" si="214"/>
        <v>0</v>
      </c>
      <c r="S580" s="124">
        <f t="shared" si="215"/>
        <v>0</v>
      </c>
      <c r="T580" s="134">
        <f t="shared" si="223"/>
        <v>8.7499999999999994E-2</v>
      </c>
      <c r="U580" s="133">
        <f t="shared" si="224"/>
        <v>12</v>
      </c>
      <c r="V580" s="133">
        <v>252</v>
      </c>
      <c r="W580" s="132">
        <f t="shared" si="229"/>
        <v>1.0040023440000001</v>
      </c>
      <c r="X580" s="124">
        <f t="shared" si="216"/>
        <v>4.4335560000000003</v>
      </c>
      <c r="Y580" s="136" t="s">
        <v>64</v>
      </c>
      <c r="Z580" s="127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28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8"/>
      <c r="BH580" s="1"/>
      <c r="BI580" s="1"/>
      <c r="BJ580" s="1"/>
      <c r="BK580" s="1"/>
      <c r="BL580" s="1"/>
      <c r="BM580" s="1"/>
      <c r="BN580" s="1"/>
      <c r="BO580" s="1"/>
      <c r="BP580" s="1"/>
      <c r="BQ580" s="6"/>
      <c r="BR580" s="1"/>
      <c r="BS580" s="1"/>
      <c r="BT580" s="1"/>
      <c r="BU580" s="1"/>
      <c r="BV580" s="1"/>
      <c r="BW580" s="1"/>
    </row>
    <row r="581" spans="1:75" x14ac:dyDescent="0.2">
      <c r="A581" s="137">
        <f t="shared" si="217"/>
        <v>42802</v>
      </c>
      <c r="B581" s="124">
        <f t="shared" si="207"/>
        <v>1112.7474990000001</v>
      </c>
      <c r="C581" s="124">
        <f t="shared" si="218"/>
        <v>1000</v>
      </c>
      <c r="D581" s="138">
        <f t="shared" si="219"/>
        <v>4793.8500000000004</v>
      </c>
      <c r="E581" s="126">
        <f>IF(K581=1,VLOOKUP(A580,[1]Plan1!$DA$106:$DC$226,3),E580)</f>
        <v>4809.67</v>
      </c>
      <c r="F581" s="127">
        <f t="shared" si="220"/>
        <v>42782</v>
      </c>
      <c r="G581" s="128">
        <f t="shared" si="208"/>
        <v>3.3000615371778785E-3</v>
      </c>
      <c r="H581" s="127">
        <f t="shared" si="221"/>
        <v>42809</v>
      </c>
      <c r="I581" s="127">
        <f t="shared" si="209"/>
        <v>42809</v>
      </c>
      <c r="J581" s="130">
        <f t="shared" si="222"/>
        <v>18</v>
      </c>
      <c r="K581" s="130">
        <f t="shared" si="210"/>
        <v>13</v>
      </c>
      <c r="L581" s="131">
        <f t="shared" si="211"/>
        <v>1.00238228</v>
      </c>
      <c r="M581" s="132">
        <f t="shared" si="228"/>
        <v>1.00380048</v>
      </c>
      <c r="N581" s="132">
        <f t="shared" si="226"/>
        <v>1.1053096523548895</v>
      </c>
      <c r="O581" s="131">
        <f t="shared" si="227"/>
        <v>1.1079428</v>
      </c>
      <c r="P581" s="124">
        <f t="shared" si="212"/>
        <v>1107.9428</v>
      </c>
      <c r="Q581" s="133">
        <f t="shared" si="213"/>
        <v>0</v>
      </c>
      <c r="R581" s="134">
        <f t="shared" si="214"/>
        <v>0</v>
      </c>
      <c r="S581" s="124">
        <f t="shared" si="215"/>
        <v>0</v>
      </c>
      <c r="T581" s="134">
        <f t="shared" si="223"/>
        <v>8.7499999999999994E-2</v>
      </c>
      <c r="U581" s="133">
        <f t="shared" si="224"/>
        <v>13</v>
      </c>
      <c r="V581" s="133">
        <v>252</v>
      </c>
      <c r="W581" s="132">
        <f t="shared" si="229"/>
        <v>1.0043365950000001</v>
      </c>
      <c r="X581" s="124">
        <f t="shared" si="216"/>
        <v>4.8046990000000003</v>
      </c>
      <c r="Y581" s="136" t="s">
        <v>64</v>
      </c>
      <c r="Z581" s="127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28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8"/>
      <c r="BH581" s="1"/>
      <c r="BI581" s="1"/>
      <c r="BJ581" s="1"/>
      <c r="BK581" s="1"/>
      <c r="BL581" s="1"/>
      <c r="BM581" s="1"/>
      <c r="BN581" s="1"/>
      <c r="BO581" s="1"/>
      <c r="BP581" s="1"/>
      <c r="BQ581" s="6"/>
      <c r="BR581" s="1"/>
      <c r="BS581" s="1"/>
      <c r="BT581" s="1"/>
      <c r="BU581" s="1"/>
      <c r="BV581" s="1"/>
      <c r="BW581" s="1"/>
    </row>
    <row r="582" spans="1:75" x14ac:dyDescent="0.2">
      <c r="A582" s="137">
        <f t="shared" si="217"/>
        <v>42803</v>
      </c>
      <c r="B582" s="124">
        <f t="shared" si="207"/>
        <v>1113.321721</v>
      </c>
      <c r="C582" s="124">
        <f t="shared" si="218"/>
        <v>1000</v>
      </c>
      <c r="D582" s="138">
        <f t="shared" si="219"/>
        <v>4793.8500000000004</v>
      </c>
      <c r="E582" s="126">
        <f>IF(K582=1,VLOOKUP(A581,[1]Plan1!$DA$106:$DC$226,3),E581)</f>
        <v>4809.67</v>
      </c>
      <c r="F582" s="127">
        <f t="shared" si="220"/>
        <v>42782</v>
      </c>
      <c r="G582" s="128">
        <f t="shared" si="208"/>
        <v>3.3000615371778785E-3</v>
      </c>
      <c r="H582" s="127">
        <f t="shared" si="221"/>
        <v>42809</v>
      </c>
      <c r="I582" s="127">
        <f t="shared" si="209"/>
        <v>42809</v>
      </c>
      <c r="J582" s="130">
        <f t="shared" si="222"/>
        <v>18</v>
      </c>
      <c r="K582" s="130">
        <f t="shared" si="210"/>
        <v>14</v>
      </c>
      <c r="L582" s="131">
        <f t="shared" si="211"/>
        <v>1.0025657699999999</v>
      </c>
      <c r="M582" s="132">
        <f t="shared" si="228"/>
        <v>1.00380048</v>
      </c>
      <c r="N582" s="132">
        <f t="shared" si="226"/>
        <v>1.1053096523548895</v>
      </c>
      <c r="O582" s="131">
        <f t="shared" si="227"/>
        <v>1.1081456199999999</v>
      </c>
      <c r="P582" s="124">
        <f t="shared" si="212"/>
        <v>1108.14562</v>
      </c>
      <c r="Q582" s="133">
        <f t="shared" si="213"/>
        <v>0</v>
      </c>
      <c r="R582" s="134">
        <f t="shared" si="214"/>
        <v>0</v>
      </c>
      <c r="S582" s="124">
        <f t="shared" si="215"/>
        <v>0</v>
      </c>
      <c r="T582" s="134">
        <f t="shared" si="223"/>
        <v>8.7499999999999994E-2</v>
      </c>
      <c r="U582" s="133">
        <f t="shared" si="224"/>
        <v>14</v>
      </c>
      <c r="V582" s="133">
        <v>252</v>
      </c>
      <c r="W582" s="132">
        <f t="shared" si="229"/>
        <v>1.0046709579999999</v>
      </c>
      <c r="X582" s="124">
        <f t="shared" si="216"/>
        <v>5.1761010000000001</v>
      </c>
      <c r="Y582" s="136" t="s">
        <v>64</v>
      </c>
      <c r="Z582" s="127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28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8"/>
      <c r="BH582" s="1"/>
      <c r="BI582" s="1"/>
      <c r="BJ582" s="1"/>
      <c r="BK582" s="1"/>
      <c r="BL582" s="1"/>
      <c r="BM582" s="1"/>
      <c r="BN582" s="1"/>
      <c r="BO582" s="1"/>
      <c r="BP582" s="1"/>
      <c r="BQ582" s="6"/>
      <c r="BR582" s="1"/>
      <c r="BS582" s="1"/>
      <c r="BT582" s="1"/>
      <c r="BU582" s="1"/>
      <c r="BV582" s="1"/>
      <c r="BW582" s="1"/>
    </row>
    <row r="583" spans="1:75" x14ac:dyDescent="0.2">
      <c r="A583" s="137">
        <f t="shared" si="217"/>
        <v>42804</v>
      </c>
      <c r="B583" s="124">
        <f t="shared" si="207"/>
        <v>1113.896221</v>
      </c>
      <c r="C583" s="124">
        <f t="shared" si="218"/>
        <v>1000</v>
      </c>
      <c r="D583" s="138">
        <f t="shared" si="219"/>
        <v>4793.8500000000004</v>
      </c>
      <c r="E583" s="126">
        <f>IF(K583=1,VLOOKUP(A582,[1]Plan1!$DA$106:$DC$226,3),E582)</f>
        <v>4809.67</v>
      </c>
      <c r="F583" s="127">
        <f t="shared" si="220"/>
        <v>42782</v>
      </c>
      <c r="G583" s="128">
        <f t="shared" si="208"/>
        <v>3.3000615371778785E-3</v>
      </c>
      <c r="H583" s="127">
        <f t="shared" si="221"/>
        <v>42809</v>
      </c>
      <c r="I583" s="127">
        <f t="shared" si="209"/>
        <v>42809</v>
      </c>
      <c r="J583" s="130">
        <f t="shared" si="222"/>
        <v>18</v>
      </c>
      <c r="K583" s="130">
        <f t="shared" si="210"/>
        <v>15</v>
      </c>
      <c r="L583" s="131">
        <f t="shared" si="211"/>
        <v>1.0027492899999999</v>
      </c>
      <c r="M583" s="132">
        <f t="shared" si="228"/>
        <v>1.00380048</v>
      </c>
      <c r="N583" s="132">
        <f t="shared" si="226"/>
        <v>1.1053096523548895</v>
      </c>
      <c r="O583" s="131">
        <f t="shared" si="227"/>
        <v>1.10834846</v>
      </c>
      <c r="P583" s="124">
        <f t="shared" si="212"/>
        <v>1108.3484599999999</v>
      </c>
      <c r="Q583" s="133">
        <f t="shared" si="213"/>
        <v>0</v>
      </c>
      <c r="R583" s="134">
        <f t="shared" si="214"/>
        <v>0</v>
      </c>
      <c r="S583" s="124">
        <f t="shared" si="215"/>
        <v>0</v>
      </c>
      <c r="T583" s="134">
        <f t="shared" si="223"/>
        <v>8.7499999999999994E-2</v>
      </c>
      <c r="U583" s="133">
        <f t="shared" si="224"/>
        <v>15</v>
      </c>
      <c r="V583" s="133">
        <v>252</v>
      </c>
      <c r="W583" s="132">
        <f t="shared" si="229"/>
        <v>1.0050054310000001</v>
      </c>
      <c r="X583" s="124">
        <f t="shared" si="216"/>
        <v>5.5477610000000004</v>
      </c>
      <c r="Y583" s="136" t="s">
        <v>64</v>
      </c>
      <c r="Z583" s="127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28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8"/>
      <c r="BH583" s="1"/>
      <c r="BI583" s="1"/>
      <c r="BJ583" s="1"/>
      <c r="BK583" s="1"/>
      <c r="BL583" s="1"/>
      <c r="BM583" s="1"/>
      <c r="BN583" s="1"/>
      <c r="BO583" s="1"/>
      <c r="BP583" s="1"/>
      <c r="BQ583" s="6"/>
      <c r="BR583" s="1"/>
      <c r="BS583" s="1"/>
      <c r="BT583" s="1"/>
      <c r="BU583" s="1"/>
      <c r="BV583" s="1"/>
      <c r="BW583" s="1"/>
    </row>
    <row r="584" spans="1:75" x14ac:dyDescent="0.2">
      <c r="A584" s="137">
        <f t="shared" si="217"/>
        <v>42805</v>
      </c>
      <c r="B584" s="124">
        <f t="shared" si="207"/>
        <v>1114.471031</v>
      </c>
      <c r="C584" s="124">
        <f t="shared" si="218"/>
        <v>1000</v>
      </c>
      <c r="D584" s="138">
        <f t="shared" si="219"/>
        <v>4793.8500000000004</v>
      </c>
      <c r="E584" s="126">
        <f>IF(K584=1,VLOOKUP(A583,[1]Plan1!$DA$106:$DC$226,3),E583)</f>
        <v>4809.67</v>
      </c>
      <c r="F584" s="127">
        <f t="shared" si="220"/>
        <v>42782</v>
      </c>
      <c r="G584" s="128">
        <f t="shared" si="208"/>
        <v>3.3000615371778785E-3</v>
      </c>
      <c r="H584" s="127">
        <f t="shared" si="221"/>
        <v>42809</v>
      </c>
      <c r="I584" s="127">
        <f t="shared" si="209"/>
        <v>42809</v>
      </c>
      <c r="J584" s="130">
        <f t="shared" si="222"/>
        <v>18</v>
      </c>
      <c r="K584" s="130">
        <f t="shared" si="210"/>
        <v>16</v>
      </c>
      <c r="L584" s="131">
        <f t="shared" si="211"/>
        <v>1.0029328500000001</v>
      </c>
      <c r="M584" s="132">
        <f t="shared" si="228"/>
        <v>1.00380048</v>
      </c>
      <c r="N584" s="132">
        <f t="shared" si="226"/>
        <v>1.1053096523548895</v>
      </c>
      <c r="O584" s="131">
        <f t="shared" si="227"/>
        <v>1.1085513499999999</v>
      </c>
      <c r="P584" s="124">
        <f t="shared" si="212"/>
        <v>1108.55135</v>
      </c>
      <c r="Q584" s="133">
        <f t="shared" si="213"/>
        <v>0</v>
      </c>
      <c r="R584" s="134">
        <f t="shared" si="214"/>
        <v>0</v>
      </c>
      <c r="S584" s="124">
        <f t="shared" si="215"/>
        <v>0</v>
      </c>
      <c r="T584" s="134">
        <f t="shared" si="223"/>
        <v>8.7499999999999994E-2</v>
      </c>
      <c r="U584" s="133">
        <f t="shared" si="224"/>
        <v>16</v>
      </c>
      <c r="V584" s="133">
        <v>252</v>
      </c>
      <c r="W584" s="132">
        <f t="shared" si="229"/>
        <v>1.0053400159999999</v>
      </c>
      <c r="X584" s="124">
        <f t="shared" si="216"/>
        <v>5.9196809999999997</v>
      </c>
      <c r="Y584" s="136" t="s">
        <v>64</v>
      </c>
      <c r="Z584" s="127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28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8"/>
      <c r="BH584" s="1"/>
      <c r="BI584" s="1"/>
      <c r="BJ584" s="1"/>
      <c r="BK584" s="1"/>
      <c r="BL584" s="1"/>
      <c r="BM584" s="1"/>
      <c r="BN584" s="1"/>
      <c r="BO584" s="1"/>
      <c r="BP584" s="1"/>
      <c r="BQ584" s="6"/>
      <c r="BR584" s="1"/>
      <c r="BS584" s="1"/>
      <c r="BT584" s="1"/>
      <c r="BU584" s="1"/>
      <c r="BV584" s="1"/>
      <c r="BW584" s="1"/>
    </row>
    <row r="585" spans="1:75" x14ac:dyDescent="0.2">
      <c r="A585" s="137">
        <f t="shared" si="217"/>
        <v>42806</v>
      </c>
      <c r="B585" s="124">
        <f t="shared" si="207"/>
        <v>1114.471031</v>
      </c>
      <c r="C585" s="124">
        <f t="shared" si="218"/>
        <v>1000</v>
      </c>
      <c r="D585" s="138">
        <f t="shared" si="219"/>
        <v>4793.8500000000004</v>
      </c>
      <c r="E585" s="126">
        <f>IF(K585=1,VLOOKUP(A584,[1]Plan1!$DA$106:$DC$226,3),E584)</f>
        <v>4809.67</v>
      </c>
      <c r="F585" s="127">
        <f t="shared" si="220"/>
        <v>42782</v>
      </c>
      <c r="G585" s="128">
        <f t="shared" si="208"/>
        <v>3.3000615371778785E-3</v>
      </c>
      <c r="H585" s="127">
        <f t="shared" si="221"/>
        <v>42809</v>
      </c>
      <c r="I585" s="127">
        <f t="shared" si="209"/>
        <v>42809</v>
      </c>
      <c r="J585" s="130">
        <f t="shared" si="222"/>
        <v>18</v>
      </c>
      <c r="K585" s="130">
        <f t="shared" si="210"/>
        <v>16</v>
      </c>
      <c r="L585" s="131">
        <f t="shared" si="211"/>
        <v>1.0029328500000001</v>
      </c>
      <c r="M585" s="132">
        <f t="shared" si="228"/>
        <v>1.00380048</v>
      </c>
      <c r="N585" s="132">
        <f t="shared" si="226"/>
        <v>1.1053096523548895</v>
      </c>
      <c r="O585" s="131">
        <f t="shared" si="227"/>
        <v>1.1085513499999999</v>
      </c>
      <c r="P585" s="124">
        <f t="shared" si="212"/>
        <v>1108.55135</v>
      </c>
      <c r="Q585" s="133">
        <f t="shared" si="213"/>
        <v>0</v>
      </c>
      <c r="R585" s="134">
        <f t="shared" si="214"/>
        <v>0</v>
      </c>
      <c r="S585" s="124">
        <f t="shared" si="215"/>
        <v>0</v>
      </c>
      <c r="T585" s="134">
        <f t="shared" si="223"/>
        <v>8.7499999999999994E-2</v>
      </c>
      <c r="U585" s="133">
        <f t="shared" si="224"/>
        <v>16</v>
      </c>
      <c r="V585" s="133">
        <v>252</v>
      </c>
      <c r="W585" s="132">
        <f t="shared" si="229"/>
        <v>1.0053400159999999</v>
      </c>
      <c r="X585" s="124">
        <f t="shared" si="216"/>
        <v>5.9196809999999997</v>
      </c>
      <c r="Y585" s="136" t="s">
        <v>64</v>
      </c>
      <c r="Z585" s="127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28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8"/>
      <c r="BH585" s="1"/>
      <c r="BI585" s="1"/>
      <c r="BJ585" s="1"/>
      <c r="BK585" s="1"/>
      <c r="BL585" s="1"/>
      <c r="BM585" s="1"/>
      <c r="BN585" s="1"/>
      <c r="BO585" s="1"/>
      <c r="BP585" s="1"/>
      <c r="BQ585" s="6"/>
      <c r="BR585" s="1"/>
      <c r="BS585" s="1"/>
      <c r="BT585" s="1"/>
      <c r="BU585" s="1"/>
      <c r="BV585" s="1"/>
      <c r="BW585" s="1"/>
    </row>
    <row r="586" spans="1:75" x14ac:dyDescent="0.2">
      <c r="A586" s="137">
        <f t="shared" si="217"/>
        <v>42807</v>
      </c>
      <c r="B586" s="124">
        <f t="shared" ref="B586:B649" si="230">(P586+X586)</f>
        <v>1114.471031</v>
      </c>
      <c r="C586" s="124">
        <f t="shared" si="218"/>
        <v>1000</v>
      </c>
      <c r="D586" s="138">
        <f t="shared" si="219"/>
        <v>4793.8500000000004</v>
      </c>
      <c r="E586" s="126">
        <f>IF(K586=1,VLOOKUP(A585,[1]Plan1!$DA$106:$DC$226,3),E585)</f>
        <v>4809.67</v>
      </c>
      <c r="F586" s="127">
        <f t="shared" si="220"/>
        <v>42782</v>
      </c>
      <c r="G586" s="128">
        <f t="shared" ref="G586:G649" si="231">(E586/D586)-1</f>
        <v>3.3000615371778785E-3</v>
      </c>
      <c r="H586" s="127">
        <f t="shared" si="221"/>
        <v>42809</v>
      </c>
      <c r="I586" s="127">
        <f t="shared" ref="I586:I649" si="232">IF(A586&gt;I585,H586,I585)</f>
        <v>42809</v>
      </c>
      <c r="J586" s="130">
        <f t="shared" si="222"/>
        <v>18</v>
      </c>
      <c r="K586" s="130">
        <f t="shared" ref="K586:K649" si="233">(J586-(NETWORKDAYS(A586,I586,AC$118:AC$502)-1))</f>
        <v>16</v>
      </c>
      <c r="L586" s="131">
        <f t="shared" ref="L586:L649" si="234">TRUNC((E586/D586)^TRUNC((K586/J586),9),8)</f>
        <v>1.0029328500000001</v>
      </c>
      <c r="M586" s="132">
        <f t="shared" si="228"/>
        <v>1.00380048</v>
      </c>
      <c r="N586" s="132">
        <f t="shared" si="226"/>
        <v>1.1053096523548895</v>
      </c>
      <c r="O586" s="131">
        <f t="shared" si="227"/>
        <v>1.1085513499999999</v>
      </c>
      <c r="P586" s="124">
        <f t="shared" ref="P586:P649" si="235">TRUNC(C586*O586,6)</f>
        <v>1108.55135</v>
      </c>
      <c r="Q586" s="133">
        <f t="shared" ref="Q586:Q649" si="236">IF(VLOOKUP(A586,AC$10:AJ$114,8)=VLOOKUP(A585,AC$10:AJ$114,8),0,VLOOKUP(A586,AC$10:AJ$114,8))</f>
        <v>0</v>
      </c>
      <c r="R586" s="134">
        <f t="shared" ref="R586:R649" si="237">IF(Q586&gt;0,VLOOKUP($A586,$AC$10:$AH$114,6),0)</f>
        <v>0</v>
      </c>
      <c r="S586" s="124">
        <f t="shared" ref="S586:S649" si="238">IF(R586&gt;0,TRUNC(R586*P586,6),0)</f>
        <v>0</v>
      </c>
      <c r="T586" s="134">
        <f t="shared" si="223"/>
        <v>8.7499999999999994E-2</v>
      </c>
      <c r="U586" s="133">
        <f t="shared" si="224"/>
        <v>16</v>
      </c>
      <c r="V586" s="133">
        <v>252</v>
      </c>
      <c r="W586" s="132">
        <f t="shared" si="229"/>
        <v>1.0053400159999999</v>
      </c>
      <c r="X586" s="124">
        <f t="shared" ref="X586:X649" si="239">TRUNC((P586*(W586-1)),6)</f>
        <v>5.9196809999999997</v>
      </c>
      <c r="Y586" s="136" t="s">
        <v>64</v>
      </c>
      <c r="Z586" s="127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28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8"/>
      <c r="BH586" s="1"/>
      <c r="BI586" s="1"/>
      <c r="BJ586" s="1"/>
      <c r="BK586" s="1"/>
      <c r="BL586" s="1"/>
      <c r="BM586" s="1"/>
      <c r="BN586" s="1"/>
      <c r="BO586" s="1"/>
      <c r="BP586" s="1"/>
      <c r="BQ586" s="6"/>
      <c r="BR586" s="1"/>
      <c r="BS586" s="1"/>
      <c r="BT586" s="1"/>
      <c r="BU586" s="1"/>
      <c r="BV586" s="1"/>
      <c r="BW586" s="1"/>
    </row>
    <row r="587" spans="1:75" x14ac:dyDescent="0.2">
      <c r="A587" s="137">
        <f t="shared" ref="A587:A650" si="240">(A586+1)</f>
        <v>42808</v>
      </c>
      <c r="B587" s="124">
        <f t="shared" si="230"/>
        <v>1115.0461309999998</v>
      </c>
      <c r="C587" s="124">
        <f t="shared" ref="C587:C650" si="241">TRUNC(IF(Q586&gt;0,VLOOKUP(A586,$AC$12:$AD$114,2),C586),6)</f>
        <v>1000</v>
      </c>
      <c r="D587" s="138">
        <f t="shared" ref="D587:D650" si="242">IF(E587=E586,D586,E586)</f>
        <v>4793.8500000000004</v>
      </c>
      <c r="E587" s="126">
        <f>IF(K587=1,VLOOKUP(A586,[1]Plan1!$DA$106:$DC$226,3),E586)</f>
        <v>4809.67</v>
      </c>
      <c r="F587" s="127">
        <f t="shared" ref="F587:F650" si="243">IF(D587=D586,F586,A587)</f>
        <v>42782</v>
      </c>
      <c r="G587" s="128">
        <f t="shared" si="231"/>
        <v>3.3000615371778785E-3</v>
      </c>
      <c r="H587" s="127">
        <f t="shared" ref="H587:H650" si="244">IF(DAY(A587)=15,VLOOKUP(A587,AG$118:AL$450,4),H586)</f>
        <v>42809</v>
      </c>
      <c r="I587" s="127">
        <f t="shared" si="232"/>
        <v>42809</v>
      </c>
      <c r="J587" s="130">
        <f t="shared" ref="J587:J650" si="245">IF(I587=I586,J586,NETWORKDAYS(I586,I587,$AC$118:$AC$502)-1)</f>
        <v>18</v>
      </c>
      <c r="K587" s="130">
        <f t="shared" si="233"/>
        <v>17</v>
      </c>
      <c r="L587" s="131">
        <f t="shared" si="234"/>
        <v>1.0031164299999999</v>
      </c>
      <c r="M587" s="132">
        <f t="shared" si="228"/>
        <v>1.00380048</v>
      </c>
      <c r="N587" s="132">
        <f t="shared" si="226"/>
        <v>1.1053096523548895</v>
      </c>
      <c r="O587" s="131">
        <f t="shared" si="227"/>
        <v>1.1087542699999999</v>
      </c>
      <c r="P587" s="124">
        <f t="shared" si="235"/>
        <v>1108.7542699999999</v>
      </c>
      <c r="Q587" s="133">
        <f t="shared" si="236"/>
        <v>0</v>
      </c>
      <c r="R587" s="134">
        <f t="shared" si="237"/>
        <v>0</v>
      </c>
      <c r="S587" s="124">
        <f t="shared" si="238"/>
        <v>0</v>
      </c>
      <c r="T587" s="134">
        <f t="shared" ref="T587:T650" si="246">(T586)</f>
        <v>8.7499999999999994E-2</v>
      </c>
      <c r="U587" s="133">
        <f t="shared" ref="U587:U650" si="247">IF(Q586&gt;0,1,IF(K587=K586,U586,U586+1))</f>
        <v>17</v>
      </c>
      <c r="V587" s="133">
        <v>252</v>
      </c>
      <c r="W587" s="132">
        <f t="shared" si="229"/>
        <v>1.005674712</v>
      </c>
      <c r="X587" s="124">
        <f t="shared" si="239"/>
        <v>6.2918609999999999</v>
      </c>
      <c r="Y587" s="136" t="s">
        <v>64</v>
      </c>
      <c r="Z587" s="127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28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8"/>
      <c r="BH587" s="1"/>
      <c r="BI587" s="1"/>
      <c r="BJ587" s="1"/>
      <c r="BK587" s="1"/>
      <c r="BL587" s="1"/>
      <c r="BM587" s="1"/>
      <c r="BN587" s="1"/>
      <c r="BO587" s="1"/>
      <c r="BP587" s="1"/>
      <c r="BQ587" s="6"/>
      <c r="BR587" s="1"/>
      <c r="BS587" s="1"/>
      <c r="BT587" s="1"/>
      <c r="BU587" s="1"/>
      <c r="BV587" s="1"/>
      <c r="BW587" s="1"/>
    </row>
    <row r="588" spans="1:75" x14ac:dyDescent="0.2">
      <c r="A588" s="139">
        <f t="shared" si="240"/>
        <v>42809</v>
      </c>
      <c r="B588" s="140">
        <f t="shared" si="230"/>
        <v>1115.6215399999999</v>
      </c>
      <c r="C588" s="124">
        <f t="shared" si="241"/>
        <v>1000</v>
      </c>
      <c r="D588" s="141">
        <f t="shared" si="242"/>
        <v>4793.8500000000004</v>
      </c>
      <c r="E588" s="125">
        <f>IF(K588=1,VLOOKUP(A587,[1]Plan1!$DA$106:$DC$226,3),E587)</f>
        <v>4809.67</v>
      </c>
      <c r="F588" s="129">
        <f t="shared" si="243"/>
        <v>42782</v>
      </c>
      <c r="G588" s="142">
        <f t="shared" si="231"/>
        <v>3.3000615371778785E-3</v>
      </c>
      <c r="H588" s="129">
        <f t="shared" si="244"/>
        <v>42842</v>
      </c>
      <c r="I588" s="129">
        <f t="shared" si="232"/>
        <v>42809</v>
      </c>
      <c r="J588" s="143">
        <f t="shared" si="245"/>
        <v>18</v>
      </c>
      <c r="K588" s="143">
        <f t="shared" si="233"/>
        <v>18</v>
      </c>
      <c r="L588" s="144">
        <f t="shared" si="234"/>
        <v>1.0033000599999999</v>
      </c>
      <c r="M588" s="145">
        <f t="shared" si="228"/>
        <v>1.00380048</v>
      </c>
      <c r="N588" s="145">
        <f t="shared" si="226"/>
        <v>1.1053096523548895</v>
      </c>
      <c r="O588" s="144">
        <f t="shared" si="227"/>
        <v>1.1089572400000001</v>
      </c>
      <c r="P588" s="124">
        <f t="shared" si="235"/>
        <v>1108.95724</v>
      </c>
      <c r="Q588" s="146">
        <f t="shared" si="236"/>
        <v>0</v>
      </c>
      <c r="R588" s="135">
        <f t="shared" si="237"/>
        <v>0</v>
      </c>
      <c r="S588" s="124">
        <f t="shared" si="238"/>
        <v>0</v>
      </c>
      <c r="T588" s="135">
        <f t="shared" si="246"/>
        <v>8.7499999999999994E-2</v>
      </c>
      <c r="U588" s="146">
        <f t="shared" si="247"/>
        <v>18</v>
      </c>
      <c r="V588" s="146">
        <v>252</v>
      </c>
      <c r="W588" s="132">
        <f t="shared" si="229"/>
        <v>1.0060095200000001</v>
      </c>
      <c r="X588" s="140">
        <f t="shared" si="239"/>
        <v>6.6642999999999999</v>
      </c>
      <c r="Y588" s="136" t="s">
        <v>64</v>
      </c>
      <c r="Z588" s="129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28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8"/>
      <c r="BH588" s="1"/>
      <c r="BI588" s="1"/>
      <c r="BJ588" s="1"/>
      <c r="BK588" s="1"/>
      <c r="BL588" s="1"/>
      <c r="BM588" s="1"/>
      <c r="BN588" s="1"/>
      <c r="BO588" s="1"/>
      <c r="BP588" s="1"/>
      <c r="BQ588" s="6"/>
      <c r="BR588" s="1"/>
      <c r="BS588" s="1"/>
      <c r="BT588" s="1"/>
      <c r="BU588" s="1"/>
      <c r="BV588" s="1"/>
      <c r="BW588" s="1"/>
    </row>
    <row r="589" spans="1:75" x14ac:dyDescent="0.2">
      <c r="A589" s="137">
        <f t="shared" si="240"/>
        <v>42810</v>
      </c>
      <c r="B589" s="124">
        <f t="shared" si="230"/>
        <v>1116.119569</v>
      </c>
      <c r="C589" s="124">
        <f t="shared" si="241"/>
        <v>1000</v>
      </c>
      <c r="D589" s="138">
        <f t="shared" si="242"/>
        <v>4809.67</v>
      </c>
      <c r="E589" s="126">
        <f>IF(K589=1,VLOOKUP(A588,[1]Plan1!$DA$106:$DC$226,3),E588)</f>
        <v>4821.6899999999996</v>
      </c>
      <c r="F589" s="127">
        <f t="shared" si="243"/>
        <v>42810</v>
      </c>
      <c r="G589" s="128">
        <f t="shared" si="231"/>
        <v>2.4991319570779602E-3</v>
      </c>
      <c r="H589" s="127">
        <f t="shared" si="244"/>
        <v>42842</v>
      </c>
      <c r="I589" s="127">
        <f t="shared" si="232"/>
        <v>42842</v>
      </c>
      <c r="J589" s="130">
        <f t="shared" si="245"/>
        <v>22</v>
      </c>
      <c r="K589" s="130">
        <f t="shared" si="233"/>
        <v>1</v>
      </c>
      <c r="L589" s="131">
        <f t="shared" si="234"/>
        <v>1.0001134599999999</v>
      </c>
      <c r="M589" s="132">
        <f t="shared" si="228"/>
        <v>1.0033000599999999</v>
      </c>
      <c r="N589" s="132">
        <f t="shared" si="226"/>
        <v>1.1089572405262398</v>
      </c>
      <c r="O589" s="131">
        <f t="shared" si="227"/>
        <v>1.1090830599999999</v>
      </c>
      <c r="P589" s="124">
        <f t="shared" si="235"/>
        <v>1109.0830599999999</v>
      </c>
      <c r="Q589" s="133">
        <f t="shared" si="236"/>
        <v>0</v>
      </c>
      <c r="R589" s="134">
        <f t="shared" si="237"/>
        <v>0</v>
      </c>
      <c r="S589" s="124">
        <f t="shared" si="238"/>
        <v>0</v>
      </c>
      <c r="T589" s="134">
        <f t="shared" si="246"/>
        <v>8.7499999999999994E-2</v>
      </c>
      <c r="U589" s="133">
        <f t="shared" si="247"/>
        <v>19</v>
      </c>
      <c r="V589" s="133">
        <v>252</v>
      </c>
      <c r="W589" s="132">
        <f t="shared" si="229"/>
        <v>1.006344439</v>
      </c>
      <c r="X589" s="124">
        <f t="shared" si="239"/>
        <v>7.0365089999999997</v>
      </c>
      <c r="Y589" s="136" t="s">
        <v>64</v>
      </c>
      <c r="Z589" s="127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28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8"/>
      <c r="BH589" s="1"/>
      <c r="BI589" s="1"/>
      <c r="BJ589" s="1"/>
      <c r="BK589" s="1"/>
      <c r="BL589" s="1"/>
      <c r="BM589" s="1"/>
      <c r="BN589" s="1"/>
      <c r="BO589" s="1"/>
      <c r="BP589" s="1"/>
      <c r="BQ589" s="6"/>
      <c r="BR589" s="1"/>
      <c r="BS589" s="1"/>
      <c r="BT589" s="1"/>
      <c r="BU589" s="1"/>
      <c r="BV589" s="1"/>
      <c r="BW589" s="1"/>
    </row>
    <row r="590" spans="1:75" x14ac:dyDescent="0.2">
      <c r="A590" s="137">
        <f t="shared" si="240"/>
        <v>42811</v>
      </c>
      <c r="B590" s="124">
        <f t="shared" si="230"/>
        <v>1116.6178160000002</v>
      </c>
      <c r="C590" s="124">
        <f t="shared" si="241"/>
        <v>1000</v>
      </c>
      <c r="D590" s="138">
        <f t="shared" si="242"/>
        <v>4809.67</v>
      </c>
      <c r="E590" s="126">
        <f>IF(K590=1,VLOOKUP(A589,[1]Plan1!$DA$106:$DC$226,3),E589)</f>
        <v>4821.6899999999996</v>
      </c>
      <c r="F590" s="127">
        <f t="shared" si="243"/>
        <v>42810</v>
      </c>
      <c r="G590" s="128">
        <f t="shared" si="231"/>
        <v>2.4991319570779602E-3</v>
      </c>
      <c r="H590" s="127">
        <f t="shared" si="244"/>
        <v>42842</v>
      </c>
      <c r="I590" s="127">
        <f t="shared" si="232"/>
        <v>42842</v>
      </c>
      <c r="J590" s="130">
        <f t="shared" si="245"/>
        <v>22</v>
      </c>
      <c r="K590" s="130">
        <f t="shared" si="233"/>
        <v>2</v>
      </c>
      <c r="L590" s="131">
        <f t="shared" si="234"/>
        <v>1.00022693</v>
      </c>
      <c r="M590" s="132">
        <f t="shared" si="228"/>
        <v>1.0033000599999999</v>
      </c>
      <c r="N590" s="132">
        <f t="shared" si="226"/>
        <v>1.1089572405262398</v>
      </c>
      <c r="O590" s="131">
        <f t="shared" si="227"/>
        <v>1.1092088899999999</v>
      </c>
      <c r="P590" s="124">
        <f t="shared" si="235"/>
        <v>1109.2088900000001</v>
      </c>
      <c r="Q590" s="133">
        <f t="shared" si="236"/>
        <v>0</v>
      </c>
      <c r="R590" s="134">
        <f t="shared" si="237"/>
        <v>0</v>
      </c>
      <c r="S590" s="124">
        <f t="shared" si="238"/>
        <v>0</v>
      </c>
      <c r="T590" s="134">
        <f t="shared" si="246"/>
        <v>8.7499999999999994E-2</v>
      </c>
      <c r="U590" s="133">
        <f t="shared" si="247"/>
        <v>20</v>
      </c>
      <c r="V590" s="133">
        <v>252</v>
      </c>
      <c r="W590" s="132">
        <f t="shared" si="229"/>
        <v>1.006679469</v>
      </c>
      <c r="X590" s="124">
        <f t="shared" si="239"/>
        <v>7.4089260000000001</v>
      </c>
      <c r="Y590" s="136" t="s">
        <v>64</v>
      </c>
      <c r="Z590" s="127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28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8"/>
      <c r="BH590" s="1"/>
      <c r="BI590" s="1"/>
      <c r="BJ590" s="1"/>
      <c r="BK590" s="1"/>
      <c r="BL590" s="1"/>
      <c r="BM590" s="1"/>
      <c r="BN590" s="1"/>
      <c r="BO590" s="1"/>
      <c r="BP590" s="1"/>
      <c r="BQ590" s="6"/>
      <c r="BR590" s="1"/>
      <c r="BS590" s="1"/>
      <c r="BT590" s="1"/>
      <c r="BU590" s="1"/>
      <c r="BV590" s="1"/>
      <c r="BW590" s="1"/>
    </row>
    <row r="591" spans="1:75" x14ac:dyDescent="0.2">
      <c r="A591" s="137">
        <f t="shared" si="240"/>
        <v>42812</v>
      </c>
      <c r="B591" s="124">
        <f t="shared" si="230"/>
        <v>1117.1163019999999</v>
      </c>
      <c r="C591" s="124">
        <f t="shared" si="241"/>
        <v>1000</v>
      </c>
      <c r="D591" s="138">
        <f t="shared" si="242"/>
        <v>4809.67</v>
      </c>
      <c r="E591" s="126">
        <f>IF(K591=1,VLOOKUP(A590,[1]Plan1!$DA$106:$DC$226,3),E590)</f>
        <v>4821.6899999999996</v>
      </c>
      <c r="F591" s="127">
        <f t="shared" si="243"/>
        <v>42810</v>
      </c>
      <c r="G591" s="128">
        <f t="shared" si="231"/>
        <v>2.4991319570779602E-3</v>
      </c>
      <c r="H591" s="127">
        <f t="shared" si="244"/>
        <v>42842</v>
      </c>
      <c r="I591" s="127">
        <f t="shared" si="232"/>
        <v>42842</v>
      </c>
      <c r="J591" s="130">
        <f t="shared" si="245"/>
        <v>22</v>
      </c>
      <c r="K591" s="130">
        <f t="shared" si="233"/>
        <v>3</v>
      </c>
      <c r="L591" s="131">
        <f t="shared" si="234"/>
        <v>1.0003404199999999</v>
      </c>
      <c r="M591" s="132">
        <f t="shared" si="228"/>
        <v>1.0033000599999999</v>
      </c>
      <c r="N591" s="132">
        <f t="shared" si="226"/>
        <v>1.1089572405262398</v>
      </c>
      <c r="O591" s="131">
        <f t="shared" si="227"/>
        <v>1.1093347499999999</v>
      </c>
      <c r="P591" s="124">
        <f t="shared" si="235"/>
        <v>1109.33475</v>
      </c>
      <c r="Q591" s="133">
        <f t="shared" si="236"/>
        <v>0</v>
      </c>
      <c r="R591" s="134">
        <f t="shared" si="237"/>
        <v>0</v>
      </c>
      <c r="S591" s="124">
        <f t="shared" si="238"/>
        <v>0</v>
      </c>
      <c r="T591" s="134">
        <f t="shared" si="246"/>
        <v>8.7499999999999994E-2</v>
      </c>
      <c r="U591" s="133">
        <f t="shared" si="247"/>
        <v>21</v>
      </c>
      <c r="V591" s="133">
        <v>252</v>
      </c>
      <c r="W591" s="132">
        <f t="shared" si="229"/>
        <v>1.0070146120000001</v>
      </c>
      <c r="X591" s="124">
        <f t="shared" si="239"/>
        <v>7.7815519999999996</v>
      </c>
      <c r="Y591" s="136" t="s">
        <v>64</v>
      </c>
      <c r="Z591" s="127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28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8"/>
      <c r="BH591" s="1"/>
      <c r="BI591" s="1"/>
      <c r="BJ591" s="1"/>
      <c r="BK591" s="1"/>
      <c r="BL591" s="1"/>
      <c r="BM591" s="1"/>
      <c r="BN591" s="1"/>
      <c r="BO591" s="1"/>
      <c r="BP591" s="1"/>
      <c r="BQ591" s="6"/>
      <c r="BR591" s="1"/>
      <c r="BS591" s="1"/>
      <c r="BT591" s="1"/>
      <c r="BU591" s="1"/>
      <c r="BV591" s="1"/>
      <c r="BW591" s="1"/>
    </row>
    <row r="592" spans="1:75" x14ac:dyDescent="0.2">
      <c r="A592" s="137">
        <f t="shared" si="240"/>
        <v>42813</v>
      </c>
      <c r="B592" s="124">
        <f t="shared" si="230"/>
        <v>1117.1163019999999</v>
      </c>
      <c r="C592" s="124">
        <f t="shared" si="241"/>
        <v>1000</v>
      </c>
      <c r="D592" s="138">
        <f t="shared" si="242"/>
        <v>4809.67</v>
      </c>
      <c r="E592" s="126">
        <f>IF(K592=1,VLOOKUP(A591,[1]Plan1!$DA$106:$DC$226,3),E591)</f>
        <v>4821.6899999999996</v>
      </c>
      <c r="F592" s="127">
        <f t="shared" si="243"/>
        <v>42810</v>
      </c>
      <c r="G592" s="128">
        <f t="shared" si="231"/>
        <v>2.4991319570779602E-3</v>
      </c>
      <c r="H592" s="127">
        <f t="shared" si="244"/>
        <v>42842</v>
      </c>
      <c r="I592" s="127">
        <f t="shared" si="232"/>
        <v>42842</v>
      </c>
      <c r="J592" s="130">
        <f t="shared" si="245"/>
        <v>22</v>
      </c>
      <c r="K592" s="130">
        <f t="shared" si="233"/>
        <v>3</v>
      </c>
      <c r="L592" s="131">
        <f t="shared" si="234"/>
        <v>1.0003404199999999</v>
      </c>
      <c r="M592" s="132">
        <f t="shared" si="228"/>
        <v>1.0033000599999999</v>
      </c>
      <c r="N592" s="132">
        <f t="shared" si="226"/>
        <v>1.1089572405262398</v>
      </c>
      <c r="O592" s="131">
        <f t="shared" si="227"/>
        <v>1.1093347499999999</v>
      </c>
      <c r="P592" s="124">
        <f t="shared" si="235"/>
        <v>1109.33475</v>
      </c>
      <c r="Q592" s="133">
        <f t="shared" si="236"/>
        <v>0</v>
      </c>
      <c r="R592" s="134">
        <f t="shared" si="237"/>
        <v>0</v>
      </c>
      <c r="S592" s="124">
        <f t="shared" si="238"/>
        <v>0</v>
      </c>
      <c r="T592" s="134">
        <f t="shared" si="246"/>
        <v>8.7499999999999994E-2</v>
      </c>
      <c r="U592" s="133">
        <f t="shared" si="247"/>
        <v>21</v>
      </c>
      <c r="V592" s="133">
        <v>252</v>
      </c>
      <c r="W592" s="132">
        <f t="shared" si="229"/>
        <v>1.0070146120000001</v>
      </c>
      <c r="X592" s="124">
        <f t="shared" si="239"/>
        <v>7.7815519999999996</v>
      </c>
      <c r="Y592" s="136" t="s">
        <v>64</v>
      </c>
      <c r="Z592" s="127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28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8"/>
      <c r="BH592" s="1"/>
      <c r="BI592" s="1"/>
      <c r="BJ592" s="1"/>
      <c r="BK592" s="1"/>
      <c r="BL592" s="1"/>
      <c r="BM592" s="1"/>
      <c r="BN592" s="1"/>
      <c r="BO592" s="1"/>
      <c r="BP592" s="1"/>
      <c r="BQ592" s="6"/>
      <c r="BR592" s="1"/>
      <c r="BS592" s="1"/>
      <c r="BT592" s="1"/>
      <c r="BU592" s="1"/>
      <c r="BV592" s="1"/>
      <c r="BW592" s="1"/>
    </row>
    <row r="593" spans="1:75" x14ac:dyDescent="0.2">
      <c r="A593" s="137">
        <f t="shared" si="240"/>
        <v>42814</v>
      </c>
      <c r="B593" s="124">
        <f t="shared" si="230"/>
        <v>1117.1163019999999</v>
      </c>
      <c r="C593" s="124">
        <f t="shared" si="241"/>
        <v>1000</v>
      </c>
      <c r="D593" s="138">
        <f t="shared" si="242"/>
        <v>4809.67</v>
      </c>
      <c r="E593" s="126">
        <f>IF(K593=1,VLOOKUP(A592,[1]Plan1!$DA$106:$DC$226,3),E592)</f>
        <v>4821.6899999999996</v>
      </c>
      <c r="F593" s="127">
        <f t="shared" si="243"/>
        <v>42810</v>
      </c>
      <c r="G593" s="128">
        <f t="shared" si="231"/>
        <v>2.4991319570779602E-3</v>
      </c>
      <c r="H593" s="127">
        <f t="shared" si="244"/>
        <v>42842</v>
      </c>
      <c r="I593" s="127">
        <f t="shared" si="232"/>
        <v>42842</v>
      </c>
      <c r="J593" s="130">
        <f t="shared" si="245"/>
        <v>22</v>
      </c>
      <c r="K593" s="130">
        <f t="shared" si="233"/>
        <v>3</v>
      </c>
      <c r="L593" s="131">
        <f t="shared" si="234"/>
        <v>1.0003404199999999</v>
      </c>
      <c r="M593" s="132">
        <f t="shared" si="228"/>
        <v>1.0033000599999999</v>
      </c>
      <c r="N593" s="132">
        <f t="shared" si="226"/>
        <v>1.1089572405262398</v>
      </c>
      <c r="O593" s="131">
        <f t="shared" si="227"/>
        <v>1.1093347499999999</v>
      </c>
      <c r="P593" s="124">
        <f t="shared" si="235"/>
        <v>1109.33475</v>
      </c>
      <c r="Q593" s="133">
        <f t="shared" si="236"/>
        <v>0</v>
      </c>
      <c r="R593" s="134">
        <f t="shared" si="237"/>
        <v>0</v>
      </c>
      <c r="S593" s="124">
        <f t="shared" si="238"/>
        <v>0</v>
      </c>
      <c r="T593" s="134">
        <f t="shared" si="246"/>
        <v>8.7499999999999994E-2</v>
      </c>
      <c r="U593" s="133">
        <f t="shared" si="247"/>
        <v>21</v>
      </c>
      <c r="V593" s="133">
        <v>252</v>
      </c>
      <c r="W593" s="132">
        <f t="shared" si="229"/>
        <v>1.0070146120000001</v>
      </c>
      <c r="X593" s="124">
        <f t="shared" si="239"/>
        <v>7.7815519999999996</v>
      </c>
      <c r="Y593" s="136" t="s">
        <v>64</v>
      </c>
      <c r="Z593" s="127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28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8"/>
      <c r="BH593" s="1"/>
      <c r="BI593" s="1"/>
      <c r="BJ593" s="1"/>
      <c r="BK593" s="1"/>
      <c r="BL593" s="1"/>
      <c r="BM593" s="1"/>
      <c r="BN593" s="1"/>
      <c r="BO593" s="1"/>
      <c r="BP593" s="1"/>
      <c r="BQ593" s="6"/>
      <c r="BR593" s="1"/>
      <c r="BS593" s="1"/>
      <c r="BT593" s="1"/>
      <c r="BU593" s="1"/>
      <c r="BV593" s="1"/>
      <c r="BW593" s="1"/>
    </row>
    <row r="594" spans="1:75" x14ac:dyDescent="0.2">
      <c r="A594" s="137">
        <f t="shared" si="240"/>
        <v>42815</v>
      </c>
      <c r="B594" s="124">
        <f t="shared" si="230"/>
        <v>1117.6149950000001</v>
      </c>
      <c r="C594" s="124">
        <f t="shared" si="241"/>
        <v>1000</v>
      </c>
      <c r="D594" s="138">
        <f t="shared" si="242"/>
        <v>4809.67</v>
      </c>
      <c r="E594" s="126">
        <f>IF(K594=1,VLOOKUP(A593,[1]Plan1!$DA$106:$DC$226,3),E593)</f>
        <v>4821.6899999999996</v>
      </c>
      <c r="F594" s="127">
        <f t="shared" si="243"/>
        <v>42810</v>
      </c>
      <c r="G594" s="128">
        <f t="shared" si="231"/>
        <v>2.4991319570779602E-3</v>
      </c>
      <c r="H594" s="127">
        <f t="shared" si="244"/>
        <v>42842</v>
      </c>
      <c r="I594" s="127">
        <f t="shared" si="232"/>
        <v>42842</v>
      </c>
      <c r="J594" s="130">
        <f t="shared" si="245"/>
        <v>22</v>
      </c>
      <c r="K594" s="130">
        <f t="shared" si="233"/>
        <v>4</v>
      </c>
      <c r="L594" s="131">
        <f t="shared" si="234"/>
        <v>1.00045392</v>
      </c>
      <c r="M594" s="132">
        <f t="shared" si="228"/>
        <v>1.0033000599999999</v>
      </c>
      <c r="N594" s="132">
        <f t="shared" si="226"/>
        <v>1.1089572405262398</v>
      </c>
      <c r="O594" s="131">
        <f t="shared" si="227"/>
        <v>1.10946061</v>
      </c>
      <c r="P594" s="124">
        <f t="shared" si="235"/>
        <v>1109.4606100000001</v>
      </c>
      <c r="Q594" s="133">
        <f t="shared" si="236"/>
        <v>0</v>
      </c>
      <c r="R594" s="134">
        <f t="shared" si="237"/>
        <v>0</v>
      </c>
      <c r="S594" s="124">
        <f t="shared" si="238"/>
        <v>0</v>
      </c>
      <c r="T594" s="134">
        <f t="shared" si="246"/>
        <v>8.7499999999999994E-2</v>
      </c>
      <c r="U594" s="133">
        <f t="shared" si="247"/>
        <v>22</v>
      </c>
      <c r="V594" s="133">
        <v>252</v>
      </c>
      <c r="W594" s="132">
        <f t="shared" si="229"/>
        <v>1.0073498649999999</v>
      </c>
      <c r="X594" s="124">
        <f t="shared" si="239"/>
        <v>8.1543849999999996</v>
      </c>
      <c r="Y594" s="136" t="s">
        <v>64</v>
      </c>
      <c r="Z594" s="127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28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8"/>
      <c r="BH594" s="1"/>
      <c r="BI594" s="1"/>
      <c r="BJ594" s="1"/>
      <c r="BK594" s="1"/>
      <c r="BL594" s="1"/>
      <c r="BM594" s="1"/>
      <c r="BN594" s="1"/>
      <c r="BO594" s="1"/>
      <c r="BP594" s="1"/>
      <c r="BQ594" s="6"/>
      <c r="BR594" s="1"/>
      <c r="BS594" s="1"/>
      <c r="BT594" s="1"/>
      <c r="BU594" s="1"/>
      <c r="BV594" s="1"/>
      <c r="BW594" s="1"/>
    </row>
    <row r="595" spans="1:75" x14ac:dyDescent="0.2">
      <c r="A595" s="137">
        <f t="shared" si="240"/>
        <v>42816</v>
      </c>
      <c r="B595" s="124">
        <f t="shared" si="230"/>
        <v>1118.113918</v>
      </c>
      <c r="C595" s="124">
        <f t="shared" si="241"/>
        <v>1000</v>
      </c>
      <c r="D595" s="138">
        <f t="shared" si="242"/>
        <v>4809.67</v>
      </c>
      <c r="E595" s="126">
        <f>IF(K595=1,VLOOKUP(A594,[1]Plan1!$DA$106:$DC$226,3),E594)</f>
        <v>4821.6899999999996</v>
      </c>
      <c r="F595" s="127">
        <f t="shared" si="243"/>
        <v>42810</v>
      </c>
      <c r="G595" s="128">
        <f t="shared" si="231"/>
        <v>2.4991319570779602E-3</v>
      </c>
      <c r="H595" s="127">
        <f t="shared" si="244"/>
        <v>42842</v>
      </c>
      <c r="I595" s="127">
        <f t="shared" si="232"/>
        <v>42842</v>
      </c>
      <c r="J595" s="130">
        <f t="shared" si="245"/>
        <v>22</v>
      </c>
      <c r="K595" s="130">
        <f t="shared" si="233"/>
        <v>5</v>
      </c>
      <c r="L595" s="131">
        <f t="shared" si="234"/>
        <v>1.00056743</v>
      </c>
      <c r="M595" s="132">
        <f t="shared" si="228"/>
        <v>1.0033000599999999</v>
      </c>
      <c r="N595" s="132">
        <f t="shared" si="226"/>
        <v>1.1089572405262398</v>
      </c>
      <c r="O595" s="131">
        <f t="shared" si="227"/>
        <v>1.1095864900000001</v>
      </c>
      <c r="P595" s="124">
        <f t="shared" si="235"/>
        <v>1109.5864899999999</v>
      </c>
      <c r="Q595" s="133">
        <f t="shared" si="236"/>
        <v>0</v>
      </c>
      <c r="R595" s="134">
        <f t="shared" si="237"/>
        <v>0</v>
      </c>
      <c r="S595" s="124">
        <f t="shared" si="238"/>
        <v>0</v>
      </c>
      <c r="T595" s="134">
        <f t="shared" si="246"/>
        <v>8.7499999999999994E-2</v>
      </c>
      <c r="U595" s="133">
        <f t="shared" si="247"/>
        <v>23</v>
      </c>
      <c r="V595" s="133">
        <v>252</v>
      </c>
      <c r="W595" s="132">
        <f t="shared" si="229"/>
        <v>1.007685231</v>
      </c>
      <c r="X595" s="124">
        <f t="shared" si="239"/>
        <v>8.5274280000000005</v>
      </c>
      <c r="Y595" s="136" t="s">
        <v>64</v>
      </c>
      <c r="Z595" s="127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28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8"/>
      <c r="BH595" s="1"/>
      <c r="BI595" s="1"/>
      <c r="BJ595" s="1"/>
      <c r="BK595" s="1"/>
      <c r="BL595" s="1"/>
      <c r="BM595" s="1"/>
      <c r="BN595" s="1"/>
      <c r="BO595" s="1"/>
      <c r="BP595" s="1"/>
      <c r="BQ595" s="6"/>
      <c r="BR595" s="1"/>
      <c r="BS595" s="1"/>
      <c r="BT595" s="1"/>
      <c r="BU595" s="1"/>
      <c r="BV595" s="1"/>
      <c r="BW595" s="1"/>
    </row>
    <row r="596" spans="1:75" x14ac:dyDescent="0.2">
      <c r="A596" s="137">
        <f t="shared" si="240"/>
        <v>42817</v>
      </c>
      <c r="B596" s="124">
        <f t="shared" si="230"/>
        <v>1118.613069</v>
      </c>
      <c r="C596" s="124">
        <f t="shared" si="241"/>
        <v>1000</v>
      </c>
      <c r="D596" s="138">
        <f t="shared" si="242"/>
        <v>4809.67</v>
      </c>
      <c r="E596" s="126">
        <f>IF(K596=1,VLOOKUP(A595,[1]Plan1!$DA$106:$DC$226,3),E595)</f>
        <v>4821.6899999999996</v>
      </c>
      <c r="F596" s="127">
        <f t="shared" si="243"/>
        <v>42810</v>
      </c>
      <c r="G596" s="128">
        <f t="shared" si="231"/>
        <v>2.4991319570779602E-3</v>
      </c>
      <c r="H596" s="127">
        <f t="shared" si="244"/>
        <v>42842</v>
      </c>
      <c r="I596" s="127">
        <f t="shared" si="232"/>
        <v>42842</v>
      </c>
      <c r="J596" s="130">
        <f t="shared" si="245"/>
        <v>22</v>
      </c>
      <c r="K596" s="130">
        <f t="shared" si="233"/>
        <v>6</v>
      </c>
      <c r="L596" s="131">
        <f t="shared" si="234"/>
        <v>1.00068096</v>
      </c>
      <c r="M596" s="132">
        <f t="shared" si="228"/>
        <v>1.0033000599999999</v>
      </c>
      <c r="N596" s="132">
        <f t="shared" si="226"/>
        <v>1.1089572405262398</v>
      </c>
      <c r="O596" s="131">
        <f t="shared" si="227"/>
        <v>1.1097123900000001</v>
      </c>
      <c r="P596" s="124">
        <f t="shared" si="235"/>
        <v>1109.7123899999999</v>
      </c>
      <c r="Q596" s="133">
        <f t="shared" si="236"/>
        <v>0</v>
      </c>
      <c r="R596" s="134">
        <f t="shared" si="237"/>
        <v>0</v>
      </c>
      <c r="S596" s="124">
        <f t="shared" si="238"/>
        <v>0</v>
      </c>
      <c r="T596" s="134">
        <f t="shared" si="246"/>
        <v>8.7499999999999994E-2</v>
      </c>
      <c r="U596" s="133">
        <f t="shared" si="247"/>
        <v>24</v>
      </c>
      <c r="V596" s="133">
        <v>252</v>
      </c>
      <c r="W596" s="132">
        <f t="shared" si="229"/>
        <v>1.0080207080000001</v>
      </c>
      <c r="X596" s="124">
        <f t="shared" si="239"/>
        <v>8.9006790000000002</v>
      </c>
      <c r="Y596" s="136" t="s">
        <v>64</v>
      </c>
      <c r="Z596" s="127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28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8"/>
      <c r="BH596" s="1"/>
      <c r="BI596" s="1"/>
      <c r="BJ596" s="1"/>
      <c r="BK596" s="1"/>
      <c r="BL596" s="1"/>
      <c r="BM596" s="1"/>
      <c r="BN596" s="1"/>
      <c r="BO596" s="1"/>
      <c r="BP596" s="1"/>
      <c r="BQ596" s="6"/>
      <c r="BR596" s="1"/>
      <c r="BS596" s="1"/>
      <c r="BT596" s="1"/>
      <c r="BU596" s="1"/>
      <c r="BV596" s="1"/>
      <c r="BW596" s="1"/>
    </row>
    <row r="597" spans="1:75" x14ac:dyDescent="0.2">
      <c r="A597" s="137">
        <f t="shared" si="240"/>
        <v>42818</v>
      </c>
      <c r="B597" s="124">
        <f t="shared" si="230"/>
        <v>1119.112437</v>
      </c>
      <c r="C597" s="124">
        <f t="shared" si="241"/>
        <v>1000</v>
      </c>
      <c r="D597" s="138">
        <f t="shared" si="242"/>
        <v>4809.67</v>
      </c>
      <c r="E597" s="126">
        <f>IF(K597=1,VLOOKUP(A596,[1]Plan1!$DA$106:$DC$226,3),E596)</f>
        <v>4821.6899999999996</v>
      </c>
      <c r="F597" s="127">
        <f t="shared" si="243"/>
        <v>42810</v>
      </c>
      <c r="G597" s="128">
        <f t="shared" si="231"/>
        <v>2.4991319570779602E-3</v>
      </c>
      <c r="H597" s="127">
        <f t="shared" si="244"/>
        <v>42842</v>
      </c>
      <c r="I597" s="127">
        <f t="shared" si="232"/>
        <v>42842</v>
      </c>
      <c r="J597" s="130">
        <f t="shared" si="245"/>
        <v>22</v>
      </c>
      <c r="K597" s="130">
        <f t="shared" si="233"/>
        <v>7</v>
      </c>
      <c r="L597" s="131">
        <f t="shared" si="234"/>
        <v>1.0007945</v>
      </c>
      <c r="M597" s="132">
        <f t="shared" si="228"/>
        <v>1.0033000599999999</v>
      </c>
      <c r="N597" s="132">
        <f t="shared" si="226"/>
        <v>1.1089572405262398</v>
      </c>
      <c r="O597" s="131">
        <f t="shared" si="227"/>
        <v>1.1098383000000001</v>
      </c>
      <c r="P597" s="124">
        <f t="shared" si="235"/>
        <v>1109.8382999999999</v>
      </c>
      <c r="Q597" s="133">
        <f t="shared" si="236"/>
        <v>0</v>
      </c>
      <c r="R597" s="134">
        <f t="shared" si="237"/>
        <v>0</v>
      </c>
      <c r="S597" s="124">
        <f t="shared" si="238"/>
        <v>0</v>
      </c>
      <c r="T597" s="134">
        <f t="shared" si="246"/>
        <v>8.7499999999999994E-2</v>
      </c>
      <c r="U597" s="133">
        <f t="shared" si="247"/>
        <v>25</v>
      </c>
      <c r="V597" s="133">
        <v>252</v>
      </c>
      <c r="W597" s="132">
        <f t="shared" si="229"/>
        <v>1.0083562960000001</v>
      </c>
      <c r="X597" s="124">
        <f t="shared" si="239"/>
        <v>9.2741369999999996</v>
      </c>
      <c r="Y597" s="136" t="s">
        <v>64</v>
      </c>
      <c r="Z597" s="127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28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8"/>
      <c r="BH597" s="1"/>
      <c r="BI597" s="1"/>
      <c r="BJ597" s="1"/>
      <c r="BK597" s="1"/>
      <c r="BL597" s="1"/>
      <c r="BM597" s="1"/>
      <c r="BN597" s="1"/>
      <c r="BO597" s="1"/>
      <c r="BP597" s="1"/>
      <c r="BQ597" s="6"/>
      <c r="BR597" s="1"/>
      <c r="BS597" s="1"/>
      <c r="BT597" s="1"/>
      <c r="BU597" s="1"/>
      <c r="BV597" s="1"/>
      <c r="BW597" s="1"/>
    </row>
    <row r="598" spans="1:75" x14ac:dyDescent="0.2">
      <c r="A598" s="137">
        <f t="shared" si="240"/>
        <v>42819</v>
      </c>
      <c r="B598" s="124">
        <f t="shared" si="230"/>
        <v>1119.6120250000001</v>
      </c>
      <c r="C598" s="124">
        <f t="shared" si="241"/>
        <v>1000</v>
      </c>
      <c r="D598" s="138">
        <f t="shared" si="242"/>
        <v>4809.67</v>
      </c>
      <c r="E598" s="126">
        <f>IF(K598=1,VLOOKUP(A597,[1]Plan1!$DA$106:$DC$226,3),E597)</f>
        <v>4821.6899999999996</v>
      </c>
      <c r="F598" s="127">
        <f t="shared" si="243"/>
        <v>42810</v>
      </c>
      <c r="G598" s="128">
        <f t="shared" si="231"/>
        <v>2.4991319570779602E-3</v>
      </c>
      <c r="H598" s="127">
        <f t="shared" si="244"/>
        <v>42842</v>
      </c>
      <c r="I598" s="127">
        <f t="shared" si="232"/>
        <v>42842</v>
      </c>
      <c r="J598" s="130">
        <f t="shared" si="245"/>
        <v>22</v>
      </c>
      <c r="K598" s="130">
        <f t="shared" si="233"/>
        <v>8</v>
      </c>
      <c r="L598" s="131">
        <f t="shared" si="234"/>
        <v>1.00090805</v>
      </c>
      <c r="M598" s="132">
        <f t="shared" si="228"/>
        <v>1.0033000599999999</v>
      </c>
      <c r="N598" s="132">
        <f t="shared" si="226"/>
        <v>1.1089572405262398</v>
      </c>
      <c r="O598" s="131">
        <f t="shared" si="227"/>
        <v>1.1099642199999999</v>
      </c>
      <c r="P598" s="124">
        <f t="shared" si="235"/>
        <v>1109.9642200000001</v>
      </c>
      <c r="Q598" s="133">
        <f t="shared" si="236"/>
        <v>0</v>
      </c>
      <c r="R598" s="134">
        <f t="shared" si="237"/>
        <v>0</v>
      </c>
      <c r="S598" s="124">
        <f t="shared" si="238"/>
        <v>0</v>
      </c>
      <c r="T598" s="134">
        <f t="shared" si="246"/>
        <v>8.7499999999999994E-2</v>
      </c>
      <c r="U598" s="133">
        <f t="shared" si="247"/>
        <v>26</v>
      </c>
      <c r="V598" s="133">
        <v>252</v>
      </c>
      <c r="W598" s="132">
        <f t="shared" si="229"/>
        <v>1.0086919969999999</v>
      </c>
      <c r="X598" s="124">
        <f t="shared" si="239"/>
        <v>9.647805</v>
      </c>
      <c r="Y598" s="136" t="s">
        <v>64</v>
      </c>
      <c r="Z598" s="127">
        <f t="shared" si="248"/>
        <v>42962</v>
      </c>
      <c r="AA598" s="6"/>
      <c r="AB598" s="1"/>
      <c r="AC598" s="10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28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8"/>
      <c r="BH598" s="1"/>
      <c r="BI598" s="1"/>
      <c r="BJ598" s="1"/>
      <c r="BK598" s="1"/>
      <c r="BL598" s="1"/>
      <c r="BM598" s="1"/>
      <c r="BN598" s="1"/>
      <c r="BO598" s="1"/>
      <c r="BP598" s="1"/>
      <c r="BQ598" s="6"/>
      <c r="BR598" s="1"/>
      <c r="BS598" s="1"/>
      <c r="BT598" s="1"/>
      <c r="BU598" s="1"/>
      <c r="BV598" s="1"/>
      <c r="BW598" s="1"/>
    </row>
    <row r="599" spans="1:75" x14ac:dyDescent="0.2">
      <c r="A599" s="137">
        <f t="shared" si="240"/>
        <v>42820</v>
      </c>
      <c r="B599" s="124">
        <f t="shared" si="230"/>
        <v>1119.6120250000001</v>
      </c>
      <c r="C599" s="124">
        <f t="shared" si="241"/>
        <v>1000</v>
      </c>
      <c r="D599" s="138">
        <f t="shared" si="242"/>
        <v>4809.67</v>
      </c>
      <c r="E599" s="126">
        <f>IF(K599=1,VLOOKUP(A598,[1]Plan1!$DA$106:$DC$226,3),E598)</f>
        <v>4821.6899999999996</v>
      </c>
      <c r="F599" s="127">
        <f t="shared" si="243"/>
        <v>42810</v>
      </c>
      <c r="G599" s="128">
        <f t="shared" si="231"/>
        <v>2.4991319570779602E-3</v>
      </c>
      <c r="H599" s="127">
        <f t="shared" si="244"/>
        <v>42842</v>
      </c>
      <c r="I599" s="127">
        <f t="shared" si="232"/>
        <v>42842</v>
      </c>
      <c r="J599" s="130">
        <f t="shared" si="245"/>
        <v>22</v>
      </c>
      <c r="K599" s="130">
        <f t="shared" si="233"/>
        <v>8</v>
      </c>
      <c r="L599" s="131">
        <f t="shared" si="234"/>
        <v>1.00090805</v>
      </c>
      <c r="M599" s="132">
        <f t="shared" si="228"/>
        <v>1.0033000599999999</v>
      </c>
      <c r="N599" s="132">
        <f t="shared" si="226"/>
        <v>1.1089572405262398</v>
      </c>
      <c r="O599" s="131">
        <f t="shared" si="227"/>
        <v>1.1099642199999999</v>
      </c>
      <c r="P599" s="124">
        <f t="shared" si="235"/>
        <v>1109.9642200000001</v>
      </c>
      <c r="Q599" s="133">
        <f t="shared" si="236"/>
        <v>0</v>
      </c>
      <c r="R599" s="134">
        <f t="shared" si="237"/>
        <v>0</v>
      </c>
      <c r="S599" s="124">
        <f t="shared" si="238"/>
        <v>0</v>
      </c>
      <c r="T599" s="134">
        <f t="shared" si="246"/>
        <v>8.7499999999999994E-2</v>
      </c>
      <c r="U599" s="133">
        <f t="shared" si="247"/>
        <v>26</v>
      </c>
      <c r="V599" s="133">
        <v>252</v>
      </c>
      <c r="W599" s="132">
        <f t="shared" si="229"/>
        <v>1.0086919969999999</v>
      </c>
      <c r="X599" s="124">
        <f t="shared" si="239"/>
        <v>9.647805</v>
      </c>
      <c r="Y599" s="136" t="s">
        <v>64</v>
      </c>
      <c r="Z599" s="127">
        <f t="shared" si="248"/>
        <v>42962</v>
      </c>
      <c r="AA599" s="6"/>
      <c r="AB599" s="1"/>
      <c r="AC599" s="10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28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8"/>
      <c r="BH599" s="1"/>
      <c r="BI599" s="1"/>
      <c r="BJ599" s="1"/>
      <c r="BK599" s="1"/>
      <c r="BL599" s="1"/>
      <c r="BM599" s="1"/>
      <c r="BN599" s="1"/>
      <c r="BO599" s="1"/>
      <c r="BP599" s="1"/>
      <c r="BQ599" s="6"/>
      <c r="BR599" s="1"/>
      <c r="BS599" s="1"/>
      <c r="BT599" s="1"/>
      <c r="BU599" s="1"/>
      <c r="BV599" s="1"/>
      <c r="BW599" s="1"/>
    </row>
    <row r="600" spans="1:75" x14ac:dyDescent="0.2">
      <c r="A600" s="137">
        <f t="shared" si="240"/>
        <v>42821</v>
      </c>
      <c r="B600" s="124">
        <f t="shared" si="230"/>
        <v>1119.6120250000001</v>
      </c>
      <c r="C600" s="124">
        <f t="shared" si="241"/>
        <v>1000</v>
      </c>
      <c r="D600" s="138">
        <f t="shared" si="242"/>
        <v>4809.67</v>
      </c>
      <c r="E600" s="126">
        <f>IF(K600=1,VLOOKUP(A599,[1]Plan1!$DA$106:$DC$226,3),E599)</f>
        <v>4821.6899999999996</v>
      </c>
      <c r="F600" s="127">
        <f t="shared" si="243"/>
        <v>42810</v>
      </c>
      <c r="G600" s="128">
        <f t="shared" si="231"/>
        <v>2.4991319570779602E-3</v>
      </c>
      <c r="H600" s="127">
        <f t="shared" si="244"/>
        <v>42842</v>
      </c>
      <c r="I600" s="127">
        <f t="shared" si="232"/>
        <v>42842</v>
      </c>
      <c r="J600" s="130">
        <f t="shared" si="245"/>
        <v>22</v>
      </c>
      <c r="K600" s="130">
        <f t="shared" si="233"/>
        <v>8</v>
      </c>
      <c r="L600" s="131">
        <f t="shared" si="234"/>
        <v>1.00090805</v>
      </c>
      <c r="M600" s="132">
        <f t="shared" si="228"/>
        <v>1.0033000599999999</v>
      </c>
      <c r="N600" s="132">
        <f t="shared" si="226"/>
        <v>1.1089572405262398</v>
      </c>
      <c r="O600" s="131">
        <f t="shared" si="227"/>
        <v>1.1099642199999999</v>
      </c>
      <c r="P600" s="124">
        <f t="shared" si="235"/>
        <v>1109.9642200000001</v>
      </c>
      <c r="Q600" s="133">
        <f t="shared" si="236"/>
        <v>0</v>
      </c>
      <c r="R600" s="134">
        <f t="shared" si="237"/>
        <v>0</v>
      </c>
      <c r="S600" s="124">
        <f t="shared" si="238"/>
        <v>0</v>
      </c>
      <c r="T600" s="134">
        <f t="shared" si="246"/>
        <v>8.7499999999999994E-2</v>
      </c>
      <c r="U600" s="133">
        <f t="shared" si="247"/>
        <v>26</v>
      </c>
      <c r="V600" s="133">
        <v>252</v>
      </c>
      <c r="W600" s="132">
        <f t="shared" si="229"/>
        <v>1.0086919969999999</v>
      </c>
      <c r="X600" s="124">
        <f t="shared" si="239"/>
        <v>9.647805</v>
      </c>
      <c r="Y600" s="136" t="s">
        <v>64</v>
      </c>
      <c r="Z600" s="127">
        <f t="shared" si="248"/>
        <v>42962</v>
      </c>
      <c r="AA600" s="6"/>
      <c r="AB600" s="1"/>
      <c r="AC600" s="10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28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8"/>
      <c r="BH600" s="1"/>
      <c r="BI600" s="1"/>
      <c r="BJ600" s="1"/>
      <c r="BK600" s="1"/>
      <c r="BL600" s="1"/>
      <c r="BM600" s="1"/>
      <c r="BN600" s="1"/>
      <c r="BO600" s="1"/>
      <c r="BP600" s="1"/>
      <c r="BQ600" s="6"/>
      <c r="BR600" s="1"/>
      <c r="BS600" s="1"/>
      <c r="BT600" s="1"/>
      <c r="BU600" s="1"/>
      <c r="BV600" s="1"/>
      <c r="BW600" s="1"/>
    </row>
    <row r="601" spans="1:75" x14ac:dyDescent="0.2">
      <c r="A601" s="137">
        <f t="shared" si="240"/>
        <v>42822</v>
      </c>
      <c r="B601" s="124">
        <f t="shared" si="230"/>
        <v>1120.1118409999999</v>
      </c>
      <c r="C601" s="124">
        <f t="shared" si="241"/>
        <v>1000</v>
      </c>
      <c r="D601" s="138">
        <f t="shared" si="242"/>
        <v>4809.67</v>
      </c>
      <c r="E601" s="126">
        <f>IF(K601=1,VLOOKUP(A600,[1]Plan1!$DA$106:$DC$226,3),E600)</f>
        <v>4821.6899999999996</v>
      </c>
      <c r="F601" s="127">
        <f t="shared" si="243"/>
        <v>42810</v>
      </c>
      <c r="G601" s="128">
        <f t="shared" si="231"/>
        <v>2.4991319570779602E-3</v>
      </c>
      <c r="H601" s="127">
        <f t="shared" si="244"/>
        <v>42842</v>
      </c>
      <c r="I601" s="127">
        <f t="shared" si="232"/>
        <v>42842</v>
      </c>
      <c r="J601" s="130">
        <f t="shared" si="245"/>
        <v>22</v>
      </c>
      <c r="K601" s="130">
        <f t="shared" si="233"/>
        <v>9</v>
      </c>
      <c r="L601" s="131">
        <f t="shared" si="234"/>
        <v>1.00102161</v>
      </c>
      <c r="M601" s="132">
        <f t="shared" si="228"/>
        <v>1.0033000599999999</v>
      </c>
      <c r="N601" s="132">
        <f t="shared" si="226"/>
        <v>1.1089572405262398</v>
      </c>
      <c r="O601" s="131">
        <f t="shared" si="227"/>
        <v>1.1100901599999999</v>
      </c>
      <c r="P601" s="124">
        <f t="shared" si="235"/>
        <v>1110.09016</v>
      </c>
      <c r="Q601" s="133">
        <f t="shared" si="236"/>
        <v>0</v>
      </c>
      <c r="R601" s="134">
        <f t="shared" si="237"/>
        <v>0</v>
      </c>
      <c r="S601" s="124">
        <f t="shared" si="238"/>
        <v>0</v>
      </c>
      <c r="T601" s="134">
        <f t="shared" si="246"/>
        <v>8.7499999999999994E-2</v>
      </c>
      <c r="U601" s="133">
        <f t="shared" si="247"/>
        <v>27</v>
      </c>
      <c r="V601" s="133">
        <v>252</v>
      </c>
      <c r="W601" s="132">
        <f t="shared" si="229"/>
        <v>1.009027809</v>
      </c>
      <c r="X601" s="124">
        <f t="shared" si="239"/>
        <v>10.021680999999999</v>
      </c>
      <c r="Y601" s="136" t="s">
        <v>64</v>
      </c>
      <c r="Z601" s="127">
        <f t="shared" si="248"/>
        <v>42962</v>
      </c>
      <c r="AA601" s="6"/>
      <c r="AB601" s="1"/>
      <c r="AC601" s="10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28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8"/>
      <c r="BH601" s="1"/>
      <c r="BI601" s="1"/>
      <c r="BJ601" s="1"/>
      <c r="BK601" s="1"/>
      <c r="BL601" s="1"/>
      <c r="BM601" s="1"/>
      <c r="BN601" s="1"/>
      <c r="BO601" s="1"/>
      <c r="BP601" s="1"/>
      <c r="BQ601" s="6"/>
      <c r="BR601" s="1"/>
      <c r="BS601" s="1"/>
      <c r="BT601" s="1"/>
      <c r="BU601" s="1"/>
      <c r="BV601" s="1"/>
      <c r="BW601" s="1"/>
    </row>
    <row r="602" spans="1:75" x14ac:dyDescent="0.2">
      <c r="A602" s="137">
        <f t="shared" si="240"/>
        <v>42823</v>
      </c>
      <c r="B602" s="124">
        <f t="shared" si="230"/>
        <v>1120.611877</v>
      </c>
      <c r="C602" s="124">
        <f t="shared" si="241"/>
        <v>1000</v>
      </c>
      <c r="D602" s="138">
        <f t="shared" si="242"/>
        <v>4809.67</v>
      </c>
      <c r="E602" s="126">
        <f>IF(K602=1,VLOOKUP(A601,[1]Plan1!$DA$106:$DC$226,3),E601)</f>
        <v>4821.6899999999996</v>
      </c>
      <c r="F602" s="127">
        <f t="shared" si="243"/>
        <v>42810</v>
      </c>
      <c r="G602" s="128">
        <f t="shared" si="231"/>
        <v>2.4991319570779602E-3</v>
      </c>
      <c r="H602" s="127">
        <f t="shared" si="244"/>
        <v>42842</v>
      </c>
      <c r="I602" s="127">
        <f t="shared" si="232"/>
        <v>42842</v>
      </c>
      <c r="J602" s="130">
        <f t="shared" si="245"/>
        <v>22</v>
      </c>
      <c r="K602" s="130">
        <f t="shared" si="233"/>
        <v>10</v>
      </c>
      <c r="L602" s="131">
        <f t="shared" si="234"/>
        <v>1.0011351900000001</v>
      </c>
      <c r="M602" s="132">
        <f t="shared" si="228"/>
        <v>1.0033000599999999</v>
      </c>
      <c r="N602" s="132">
        <f t="shared" si="226"/>
        <v>1.1089572405262398</v>
      </c>
      <c r="O602" s="131">
        <f t="shared" si="227"/>
        <v>1.1102161100000001</v>
      </c>
      <c r="P602" s="124">
        <f t="shared" si="235"/>
        <v>1110.2161100000001</v>
      </c>
      <c r="Q602" s="133">
        <f t="shared" si="236"/>
        <v>0</v>
      </c>
      <c r="R602" s="134">
        <f t="shared" si="237"/>
        <v>0</v>
      </c>
      <c r="S602" s="124">
        <f t="shared" si="238"/>
        <v>0</v>
      </c>
      <c r="T602" s="134">
        <f t="shared" si="246"/>
        <v>8.7499999999999994E-2</v>
      </c>
      <c r="U602" s="133">
        <f t="shared" si="247"/>
        <v>28</v>
      </c>
      <c r="V602" s="133">
        <v>252</v>
      </c>
      <c r="W602" s="132">
        <f t="shared" si="229"/>
        <v>1.009363733</v>
      </c>
      <c r="X602" s="124">
        <f t="shared" si="239"/>
        <v>10.395766999999999</v>
      </c>
      <c r="Y602" s="136" t="s">
        <v>64</v>
      </c>
      <c r="Z602" s="127">
        <f t="shared" si="248"/>
        <v>42962</v>
      </c>
      <c r="AA602" s="6"/>
      <c r="AB602" s="1"/>
      <c r="AC602" s="10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28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8"/>
      <c r="BH602" s="1"/>
      <c r="BI602" s="1"/>
      <c r="BJ602" s="1"/>
      <c r="BK602" s="1"/>
      <c r="BL602" s="1"/>
      <c r="BM602" s="1"/>
      <c r="BN602" s="1"/>
      <c r="BO602" s="1"/>
      <c r="BP602" s="1"/>
      <c r="BQ602" s="6"/>
      <c r="BR602" s="1"/>
      <c r="BS602" s="1"/>
      <c r="BT602" s="1"/>
      <c r="BU602" s="1"/>
      <c r="BV602" s="1"/>
      <c r="BW602" s="1"/>
    </row>
    <row r="603" spans="1:75" x14ac:dyDescent="0.2">
      <c r="A603" s="137">
        <f t="shared" si="240"/>
        <v>42824</v>
      </c>
      <c r="B603" s="124">
        <f t="shared" si="230"/>
        <v>1121.1121409999998</v>
      </c>
      <c r="C603" s="124">
        <f t="shared" si="241"/>
        <v>1000</v>
      </c>
      <c r="D603" s="138">
        <f t="shared" si="242"/>
        <v>4809.67</v>
      </c>
      <c r="E603" s="126">
        <f>IF(K603=1,VLOOKUP(A602,[1]Plan1!$DA$106:$DC$226,3),E602)</f>
        <v>4821.6899999999996</v>
      </c>
      <c r="F603" s="127">
        <f t="shared" si="243"/>
        <v>42810</v>
      </c>
      <c r="G603" s="128">
        <f t="shared" si="231"/>
        <v>2.4991319570779602E-3</v>
      </c>
      <c r="H603" s="127">
        <f t="shared" si="244"/>
        <v>42842</v>
      </c>
      <c r="I603" s="127">
        <f t="shared" si="232"/>
        <v>42842</v>
      </c>
      <c r="J603" s="130">
        <f t="shared" si="245"/>
        <v>22</v>
      </c>
      <c r="K603" s="130">
        <f t="shared" si="233"/>
        <v>11</v>
      </c>
      <c r="L603" s="131">
        <f t="shared" si="234"/>
        <v>1.0012487800000001</v>
      </c>
      <c r="M603" s="132">
        <f t="shared" si="228"/>
        <v>1.0033000599999999</v>
      </c>
      <c r="N603" s="132">
        <f t="shared" si="226"/>
        <v>1.1089572405262398</v>
      </c>
      <c r="O603" s="131">
        <f t="shared" si="227"/>
        <v>1.1103420799999999</v>
      </c>
      <c r="P603" s="124">
        <f t="shared" si="235"/>
        <v>1110.3420799999999</v>
      </c>
      <c r="Q603" s="133">
        <f t="shared" si="236"/>
        <v>0</v>
      </c>
      <c r="R603" s="134">
        <f t="shared" si="237"/>
        <v>0</v>
      </c>
      <c r="S603" s="124">
        <f t="shared" si="238"/>
        <v>0</v>
      </c>
      <c r="T603" s="134">
        <f t="shared" si="246"/>
        <v>8.7499999999999994E-2</v>
      </c>
      <c r="U603" s="133">
        <f t="shared" si="247"/>
        <v>29</v>
      </c>
      <c r="V603" s="133">
        <v>252</v>
      </c>
      <c r="W603" s="132">
        <f t="shared" si="229"/>
        <v>1.009699769</v>
      </c>
      <c r="X603" s="124">
        <f t="shared" si="239"/>
        <v>10.770061</v>
      </c>
      <c r="Y603" s="136" t="s">
        <v>64</v>
      </c>
      <c r="Z603" s="127">
        <f t="shared" si="248"/>
        <v>42962</v>
      </c>
      <c r="AA603" s="6"/>
      <c r="AB603" s="1"/>
      <c r="AC603" s="10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28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8"/>
      <c r="BH603" s="1"/>
      <c r="BI603" s="1"/>
      <c r="BJ603" s="1"/>
      <c r="BK603" s="1"/>
      <c r="BL603" s="1"/>
      <c r="BM603" s="1"/>
      <c r="BN603" s="1"/>
      <c r="BO603" s="1"/>
      <c r="BP603" s="1"/>
      <c r="BQ603" s="6"/>
      <c r="BR603" s="1"/>
      <c r="BS603" s="1"/>
      <c r="BT603" s="1"/>
      <c r="BU603" s="1"/>
      <c r="BV603" s="1"/>
      <c r="BW603" s="1"/>
    </row>
    <row r="604" spans="1:75" x14ac:dyDescent="0.2">
      <c r="A604" s="137">
        <f t="shared" si="240"/>
        <v>42825</v>
      </c>
      <c r="B604" s="124">
        <f t="shared" si="230"/>
        <v>1121.6126239999999</v>
      </c>
      <c r="C604" s="124">
        <f t="shared" si="241"/>
        <v>1000</v>
      </c>
      <c r="D604" s="138">
        <f t="shared" si="242"/>
        <v>4809.67</v>
      </c>
      <c r="E604" s="126">
        <f>IF(K604=1,VLOOKUP(A603,[1]Plan1!$DA$106:$DC$226,3),E603)</f>
        <v>4821.6899999999996</v>
      </c>
      <c r="F604" s="127">
        <f t="shared" si="243"/>
        <v>42810</v>
      </c>
      <c r="G604" s="128">
        <f t="shared" si="231"/>
        <v>2.4991319570779602E-3</v>
      </c>
      <c r="H604" s="127">
        <f t="shared" si="244"/>
        <v>42842</v>
      </c>
      <c r="I604" s="127">
        <f t="shared" si="232"/>
        <v>42842</v>
      </c>
      <c r="J604" s="130">
        <f t="shared" si="245"/>
        <v>22</v>
      </c>
      <c r="K604" s="130">
        <f t="shared" si="233"/>
        <v>12</v>
      </c>
      <c r="L604" s="131">
        <f t="shared" si="234"/>
        <v>1.00136238</v>
      </c>
      <c r="M604" s="132">
        <f t="shared" si="228"/>
        <v>1.0033000599999999</v>
      </c>
      <c r="N604" s="132">
        <f t="shared" si="226"/>
        <v>1.1089572405262398</v>
      </c>
      <c r="O604" s="131">
        <f t="shared" si="227"/>
        <v>1.1104680600000001</v>
      </c>
      <c r="P604" s="124">
        <f t="shared" si="235"/>
        <v>1110.4680599999999</v>
      </c>
      <c r="Q604" s="133">
        <f t="shared" si="236"/>
        <v>0</v>
      </c>
      <c r="R604" s="134">
        <f t="shared" si="237"/>
        <v>0</v>
      </c>
      <c r="S604" s="124">
        <f t="shared" si="238"/>
        <v>0</v>
      </c>
      <c r="T604" s="134">
        <f t="shared" si="246"/>
        <v>8.7499999999999994E-2</v>
      </c>
      <c r="U604" s="133">
        <f t="shared" si="247"/>
        <v>30</v>
      </c>
      <c r="V604" s="133">
        <v>252</v>
      </c>
      <c r="W604" s="132">
        <f t="shared" si="229"/>
        <v>1.0100359160000001</v>
      </c>
      <c r="X604" s="124">
        <f t="shared" si="239"/>
        <v>11.144564000000001</v>
      </c>
      <c r="Y604" s="136" t="s">
        <v>64</v>
      </c>
      <c r="Z604" s="127">
        <f t="shared" si="248"/>
        <v>42962</v>
      </c>
      <c r="AA604" s="6"/>
      <c r="AB604" s="1"/>
      <c r="AC604" s="10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28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8"/>
      <c r="BH604" s="1"/>
      <c r="BI604" s="1"/>
      <c r="BJ604" s="1"/>
      <c r="BK604" s="1"/>
      <c r="BL604" s="1"/>
      <c r="BM604" s="1"/>
      <c r="BN604" s="1"/>
      <c r="BO604" s="1"/>
      <c r="BP604" s="1"/>
      <c r="BQ604" s="6"/>
      <c r="BR604" s="1"/>
      <c r="BS604" s="1"/>
      <c r="BT604" s="1"/>
      <c r="BU604" s="1"/>
      <c r="BV604" s="1"/>
      <c r="BW604" s="1"/>
    </row>
    <row r="605" spans="1:75" x14ac:dyDescent="0.2">
      <c r="A605" s="137">
        <f t="shared" si="240"/>
        <v>42826</v>
      </c>
      <c r="B605" s="124">
        <f t="shared" si="230"/>
        <v>1122.113337</v>
      </c>
      <c r="C605" s="124">
        <f t="shared" si="241"/>
        <v>1000</v>
      </c>
      <c r="D605" s="138">
        <f t="shared" si="242"/>
        <v>4809.67</v>
      </c>
      <c r="E605" s="126">
        <f>IF(K605=1,VLOOKUP(A604,[1]Plan1!$DA$106:$DC$226,3),E604)</f>
        <v>4821.6899999999996</v>
      </c>
      <c r="F605" s="127">
        <f t="shared" si="243"/>
        <v>42810</v>
      </c>
      <c r="G605" s="128">
        <f t="shared" si="231"/>
        <v>2.4991319570779602E-3</v>
      </c>
      <c r="H605" s="127">
        <f t="shared" si="244"/>
        <v>42842</v>
      </c>
      <c r="I605" s="127">
        <f t="shared" si="232"/>
        <v>42842</v>
      </c>
      <c r="J605" s="130">
        <f t="shared" si="245"/>
        <v>22</v>
      </c>
      <c r="K605" s="130">
        <f t="shared" si="233"/>
        <v>13</v>
      </c>
      <c r="L605" s="131">
        <f t="shared" si="234"/>
        <v>1.001476</v>
      </c>
      <c r="M605" s="132">
        <f t="shared" si="228"/>
        <v>1.0033000599999999</v>
      </c>
      <c r="N605" s="132">
        <f t="shared" si="226"/>
        <v>1.1089572405262398</v>
      </c>
      <c r="O605" s="131">
        <f t="shared" si="227"/>
        <v>1.1105940599999999</v>
      </c>
      <c r="P605" s="124">
        <f t="shared" si="235"/>
        <v>1110.5940599999999</v>
      </c>
      <c r="Q605" s="133">
        <f t="shared" si="236"/>
        <v>0</v>
      </c>
      <c r="R605" s="134">
        <f t="shared" si="237"/>
        <v>0</v>
      </c>
      <c r="S605" s="124">
        <f t="shared" si="238"/>
        <v>0</v>
      </c>
      <c r="T605" s="134">
        <f t="shared" si="246"/>
        <v>8.7499999999999994E-2</v>
      </c>
      <c r="U605" s="133">
        <f t="shared" si="247"/>
        <v>31</v>
      </c>
      <c r="V605" s="133">
        <v>252</v>
      </c>
      <c r="W605" s="132">
        <f t="shared" si="229"/>
        <v>1.010372176</v>
      </c>
      <c r="X605" s="124">
        <f t="shared" si="239"/>
        <v>11.519277000000001</v>
      </c>
      <c r="Y605" s="136" t="s">
        <v>64</v>
      </c>
      <c r="Z605" s="127">
        <f t="shared" si="248"/>
        <v>42962</v>
      </c>
      <c r="AA605" s="6"/>
      <c r="AB605" s="1"/>
      <c r="AC605" s="10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28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8"/>
      <c r="BH605" s="1"/>
      <c r="BI605" s="1"/>
      <c r="BJ605" s="1"/>
      <c r="BK605" s="1"/>
      <c r="BL605" s="1"/>
      <c r="BM605" s="1"/>
      <c r="BN605" s="1"/>
      <c r="BO605" s="1"/>
      <c r="BP605" s="1"/>
      <c r="BQ605" s="6"/>
      <c r="BR605" s="1"/>
      <c r="BS605" s="1"/>
      <c r="BT605" s="1"/>
      <c r="BU605" s="1"/>
      <c r="BV605" s="1"/>
      <c r="BW605" s="1"/>
    </row>
    <row r="606" spans="1:75" x14ac:dyDescent="0.2">
      <c r="A606" s="137">
        <f t="shared" si="240"/>
        <v>42827</v>
      </c>
      <c r="B606" s="124">
        <f t="shared" si="230"/>
        <v>1122.113337</v>
      </c>
      <c r="C606" s="124">
        <f t="shared" si="241"/>
        <v>1000</v>
      </c>
      <c r="D606" s="138">
        <f t="shared" si="242"/>
        <v>4809.67</v>
      </c>
      <c r="E606" s="126">
        <f>IF(K606=1,VLOOKUP(A605,[1]Plan1!$DA$106:$DC$226,3),E605)</f>
        <v>4821.6899999999996</v>
      </c>
      <c r="F606" s="127">
        <f t="shared" si="243"/>
        <v>42810</v>
      </c>
      <c r="G606" s="128">
        <f t="shared" si="231"/>
        <v>2.4991319570779602E-3</v>
      </c>
      <c r="H606" s="127">
        <f t="shared" si="244"/>
        <v>42842</v>
      </c>
      <c r="I606" s="127">
        <f t="shared" si="232"/>
        <v>42842</v>
      </c>
      <c r="J606" s="130">
        <f t="shared" si="245"/>
        <v>22</v>
      </c>
      <c r="K606" s="130">
        <f t="shared" si="233"/>
        <v>13</v>
      </c>
      <c r="L606" s="131">
        <f t="shared" si="234"/>
        <v>1.001476</v>
      </c>
      <c r="M606" s="132">
        <f t="shared" si="228"/>
        <v>1.0033000599999999</v>
      </c>
      <c r="N606" s="132">
        <f t="shared" si="226"/>
        <v>1.1089572405262398</v>
      </c>
      <c r="O606" s="131">
        <f t="shared" si="227"/>
        <v>1.1105940599999999</v>
      </c>
      <c r="P606" s="124">
        <f t="shared" si="235"/>
        <v>1110.5940599999999</v>
      </c>
      <c r="Q606" s="133">
        <f t="shared" si="236"/>
        <v>0</v>
      </c>
      <c r="R606" s="134">
        <f t="shared" si="237"/>
        <v>0</v>
      </c>
      <c r="S606" s="124">
        <f t="shared" si="238"/>
        <v>0</v>
      </c>
      <c r="T606" s="134">
        <f t="shared" si="246"/>
        <v>8.7499999999999994E-2</v>
      </c>
      <c r="U606" s="133">
        <f t="shared" si="247"/>
        <v>31</v>
      </c>
      <c r="V606" s="133">
        <v>252</v>
      </c>
      <c r="W606" s="132">
        <f t="shared" si="229"/>
        <v>1.010372176</v>
      </c>
      <c r="X606" s="124">
        <f t="shared" si="239"/>
        <v>11.519277000000001</v>
      </c>
      <c r="Y606" s="136" t="s">
        <v>64</v>
      </c>
      <c r="Z606" s="127">
        <f t="shared" si="248"/>
        <v>42962</v>
      </c>
      <c r="AA606" s="6"/>
      <c r="AB606" s="1"/>
      <c r="AC606" s="10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28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8"/>
      <c r="BH606" s="1"/>
      <c r="BI606" s="1"/>
      <c r="BJ606" s="1"/>
      <c r="BK606" s="1"/>
      <c r="BL606" s="1"/>
      <c r="BM606" s="1"/>
      <c r="BN606" s="1"/>
      <c r="BO606" s="1"/>
      <c r="BP606" s="1"/>
      <c r="BQ606" s="6"/>
      <c r="BR606" s="1"/>
      <c r="BS606" s="1"/>
      <c r="BT606" s="1"/>
      <c r="BU606" s="1"/>
      <c r="BV606" s="1"/>
      <c r="BW606" s="1"/>
    </row>
    <row r="607" spans="1:75" x14ac:dyDescent="0.2">
      <c r="A607" s="137">
        <f t="shared" si="240"/>
        <v>42828</v>
      </c>
      <c r="B607" s="124">
        <f t="shared" si="230"/>
        <v>1122.113337</v>
      </c>
      <c r="C607" s="124">
        <f t="shared" si="241"/>
        <v>1000</v>
      </c>
      <c r="D607" s="138">
        <f t="shared" si="242"/>
        <v>4809.67</v>
      </c>
      <c r="E607" s="126">
        <f>IF(K607=1,VLOOKUP(A606,[1]Plan1!$DA$106:$DC$226,3),E606)</f>
        <v>4821.6899999999996</v>
      </c>
      <c r="F607" s="127">
        <f t="shared" si="243"/>
        <v>42810</v>
      </c>
      <c r="G607" s="128">
        <f t="shared" si="231"/>
        <v>2.4991319570779602E-3</v>
      </c>
      <c r="H607" s="127">
        <f t="shared" si="244"/>
        <v>42842</v>
      </c>
      <c r="I607" s="127">
        <f t="shared" si="232"/>
        <v>42842</v>
      </c>
      <c r="J607" s="130">
        <f t="shared" si="245"/>
        <v>22</v>
      </c>
      <c r="K607" s="130">
        <f t="shared" si="233"/>
        <v>13</v>
      </c>
      <c r="L607" s="131">
        <f t="shared" si="234"/>
        <v>1.001476</v>
      </c>
      <c r="M607" s="132">
        <f t="shared" si="228"/>
        <v>1.0033000599999999</v>
      </c>
      <c r="N607" s="132">
        <f t="shared" ref="N607:N670" si="249">IF(I607&gt;I606,N606*M607,N606)</f>
        <v>1.1089572405262398</v>
      </c>
      <c r="O607" s="131">
        <f t="shared" si="227"/>
        <v>1.1105940599999999</v>
      </c>
      <c r="P607" s="124">
        <f t="shared" si="235"/>
        <v>1110.5940599999999</v>
      </c>
      <c r="Q607" s="133">
        <f t="shared" si="236"/>
        <v>0</v>
      </c>
      <c r="R607" s="134">
        <f t="shared" si="237"/>
        <v>0</v>
      </c>
      <c r="S607" s="124">
        <f t="shared" si="238"/>
        <v>0</v>
      </c>
      <c r="T607" s="134">
        <f t="shared" si="246"/>
        <v>8.7499999999999994E-2</v>
      </c>
      <c r="U607" s="133">
        <f t="shared" si="247"/>
        <v>31</v>
      </c>
      <c r="V607" s="133">
        <v>252</v>
      </c>
      <c r="W607" s="132">
        <f t="shared" si="229"/>
        <v>1.010372176</v>
      </c>
      <c r="X607" s="124">
        <f t="shared" si="239"/>
        <v>11.519277000000001</v>
      </c>
      <c r="Y607" s="136" t="s">
        <v>64</v>
      </c>
      <c r="Z607" s="127">
        <f t="shared" si="248"/>
        <v>42962</v>
      </c>
      <c r="AA607" s="6"/>
      <c r="AB607" s="1"/>
      <c r="AC607" s="10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28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8"/>
      <c r="BH607" s="1"/>
      <c r="BI607" s="1"/>
      <c r="BJ607" s="1"/>
      <c r="BK607" s="1"/>
      <c r="BL607" s="1"/>
      <c r="BM607" s="1"/>
      <c r="BN607" s="1"/>
      <c r="BO607" s="1"/>
      <c r="BP607" s="1"/>
      <c r="BQ607" s="6"/>
      <c r="BR607" s="1"/>
      <c r="BS607" s="1"/>
      <c r="BT607" s="1"/>
      <c r="BU607" s="1"/>
      <c r="BV607" s="1"/>
      <c r="BW607" s="1"/>
    </row>
    <row r="608" spans="1:75" x14ac:dyDescent="0.2">
      <c r="A608" s="137">
        <f t="shared" si="240"/>
        <v>42829</v>
      </c>
      <c r="B608" s="124">
        <f t="shared" si="230"/>
        <v>1122.614268</v>
      </c>
      <c r="C608" s="124">
        <f t="shared" si="241"/>
        <v>1000</v>
      </c>
      <c r="D608" s="138">
        <f t="shared" si="242"/>
        <v>4809.67</v>
      </c>
      <c r="E608" s="126">
        <f>IF(K608=1,VLOOKUP(A607,[1]Plan1!$DA$106:$DC$226,3),E607)</f>
        <v>4821.6899999999996</v>
      </c>
      <c r="F608" s="127">
        <f t="shared" si="243"/>
        <v>42810</v>
      </c>
      <c r="G608" s="128">
        <f t="shared" si="231"/>
        <v>2.4991319570779602E-3</v>
      </c>
      <c r="H608" s="127">
        <f t="shared" si="244"/>
        <v>42842</v>
      </c>
      <c r="I608" s="127">
        <f t="shared" si="232"/>
        <v>42842</v>
      </c>
      <c r="J608" s="130">
        <f t="shared" si="245"/>
        <v>22</v>
      </c>
      <c r="K608" s="130">
        <f t="shared" si="233"/>
        <v>14</v>
      </c>
      <c r="L608" s="131">
        <f t="shared" si="234"/>
        <v>1.00158963</v>
      </c>
      <c r="M608" s="132">
        <f t="shared" si="228"/>
        <v>1.0033000599999999</v>
      </c>
      <c r="N608" s="132">
        <f t="shared" si="249"/>
        <v>1.1089572405262398</v>
      </c>
      <c r="O608" s="131">
        <f t="shared" si="227"/>
        <v>1.1107200699999999</v>
      </c>
      <c r="P608" s="124">
        <f t="shared" si="235"/>
        <v>1110.7200700000001</v>
      </c>
      <c r="Q608" s="133">
        <f t="shared" si="236"/>
        <v>0</v>
      </c>
      <c r="R608" s="134">
        <f t="shared" si="237"/>
        <v>0</v>
      </c>
      <c r="S608" s="124">
        <f t="shared" si="238"/>
        <v>0</v>
      </c>
      <c r="T608" s="134">
        <f t="shared" si="246"/>
        <v>8.7499999999999994E-2</v>
      </c>
      <c r="U608" s="133">
        <f t="shared" si="247"/>
        <v>32</v>
      </c>
      <c r="V608" s="133">
        <v>252</v>
      </c>
      <c r="W608" s="132">
        <f t="shared" si="229"/>
        <v>1.0107085469999999</v>
      </c>
      <c r="X608" s="124">
        <f t="shared" si="239"/>
        <v>11.894197999999999</v>
      </c>
      <c r="Y608" s="136" t="s">
        <v>64</v>
      </c>
      <c r="Z608" s="127">
        <f t="shared" si="248"/>
        <v>42962</v>
      </c>
      <c r="AA608" s="6"/>
      <c r="AB608" s="1"/>
      <c r="AC608" s="10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28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8"/>
      <c r="BH608" s="1"/>
      <c r="BI608" s="1"/>
      <c r="BJ608" s="1"/>
      <c r="BK608" s="1"/>
      <c r="BL608" s="1"/>
      <c r="BM608" s="1"/>
      <c r="BN608" s="1"/>
      <c r="BO608" s="1"/>
      <c r="BP608" s="1"/>
      <c r="BQ608" s="6"/>
      <c r="BR608" s="1"/>
      <c r="BS608" s="1"/>
      <c r="BT608" s="1"/>
      <c r="BU608" s="1"/>
      <c r="BV608" s="1"/>
      <c r="BW608" s="1"/>
    </row>
    <row r="609" spans="1:75" x14ac:dyDescent="0.2">
      <c r="A609" s="137">
        <f t="shared" si="240"/>
        <v>42830</v>
      </c>
      <c r="B609" s="124">
        <f t="shared" si="230"/>
        <v>1123.115419</v>
      </c>
      <c r="C609" s="124">
        <f t="shared" si="241"/>
        <v>1000</v>
      </c>
      <c r="D609" s="138">
        <f t="shared" si="242"/>
        <v>4809.67</v>
      </c>
      <c r="E609" s="126">
        <f>IF(K609=1,VLOOKUP(A608,[1]Plan1!$DA$106:$DC$226,3),E608)</f>
        <v>4821.6899999999996</v>
      </c>
      <c r="F609" s="127">
        <f t="shared" si="243"/>
        <v>42810</v>
      </c>
      <c r="G609" s="128">
        <f t="shared" si="231"/>
        <v>2.4991319570779602E-3</v>
      </c>
      <c r="H609" s="127">
        <f t="shared" si="244"/>
        <v>42842</v>
      </c>
      <c r="I609" s="127">
        <f t="shared" si="232"/>
        <v>42842</v>
      </c>
      <c r="J609" s="130">
        <f t="shared" si="245"/>
        <v>22</v>
      </c>
      <c r="K609" s="130">
        <f t="shared" si="233"/>
        <v>15</v>
      </c>
      <c r="L609" s="131">
        <f t="shared" si="234"/>
        <v>1.0017032699999999</v>
      </c>
      <c r="M609" s="132">
        <f t="shared" si="228"/>
        <v>1.0033000599999999</v>
      </c>
      <c r="N609" s="132">
        <f t="shared" si="249"/>
        <v>1.1089572405262398</v>
      </c>
      <c r="O609" s="131">
        <f t="shared" si="227"/>
        <v>1.1108460899999999</v>
      </c>
      <c r="P609" s="124">
        <f t="shared" si="235"/>
        <v>1110.84609</v>
      </c>
      <c r="Q609" s="133">
        <f t="shared" si="236"/>
        <v>0</v>
      </c>
      <c r="R609" s="134">
        <f t="shared" si="237"/>
        <v>0</v>
      </c>
      <c r="S609" s="124">
        <f t="shared" si="238"/>
        <v>0</v>
      </c>
      <c r="T609" s="134">
        <f t="shared" si="246"/>
        <v>8.7499999999999994E-2</v>
      </c>
      <c r="U609" s="133">
        <f t="shared" si="247"/>
        <v>33</v>
      </c>
      <c r="V609" s="133">
        <v>252</v>
      </c>
      <c r="W609" s="132">
        <f t="shared" si="229"/>
        <v>1.0110450310000001</v>
      </c>
      <c r="X609" s="124">
        <f t="shared" si="239"/>
        <v>12.269329000000001</v>
      </c>
      <c r="Y609" s="136" t="s">
        <v>64</v>
      </c>
      <c r="Z609" s="127">
        <f t="shared" si="248"/>
        <v>42962</v>
      </c>
      <c r="AA609" s="6"/>
      <c r="AB609" s="1"/>
      <c r="AC609" s="10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28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8"/>
      <c r="BH609" s="1"/>
      <c r="BI609" s="1"/>
      <c r="BJ609" s="1"/>
      <c r="BK609" s="1"/>
      <c r="BL609" s="1"/>
      <c r="BM609" s="1"/>
      <c r="BN609" s="1"/>
      <c r="BO609" s="1"/>
      <c r="BP609" s="1"/>
      <c r="BQ609" s="6"/>
      <c r="BR609" s="1"/>
      <c r="BS609" s="1"/>
      <c r="BT609" s="1"/>
      <c r="BU609" s="1"/>
      <c r="BV609" s="1"/>
      <c r="BW609" s="1"/>
    </row>
    <row r="610" spans="1:75" x14ac:dyDescent="0.2">
      <c r="A610" s="137">
        <f t="shared" si="240"/>
        <v>42831</v>
      </c>
      <c r="B610" s="124">
        <f t="shared" si="230"/>
        <v>1123.6167990000001</v>
      </c>
      <c r="C610" s="124">
        <f t="shared" si="241"/>
        <v>1000</v>
      </c>
      <c r="D610" s="138">
        <f t="shared" si="242"/>
        <v>4809.67</v>
      </c>
      <c r="E610" s="126">
        <f>IF(K610=1,VLOOKUP(A609,[1]Plan1!$DA$106:$DC$226,3),E609)</f>
        <v>4821.6899999999996</v>
      </c>
      <c r="F610" s="127">
        <f t="shared" si="243"/>
        <v>42810</v>
      </c>
      <c r="G610" s="128">
        <f t="shared" si="231"/>
        <v>2.4991319570779602E-3</v>
      </c>
      <c r="H610" s="127">
        <f t="shared" si="244"/>
        <v>42842</v>
      </c>
      <c r="I610" s="127">
        <f t="shared" si="232"/>
        <v>42842</v>
      </c>
      <c r="J610" s="130">
        <f t="shared" si="245"/>
        <v>22</v>
      </c>
      <c r="K610" s="130">
        <f t="shared" si="233"/>
        <v>16</v>
      </c>
      <c r="L610" s="131">
        <f t="shared" si="234"/>
        <v>1.0018169299999999</v>
      </c>
      <c r="M610" s="132">
        <f t="shared" si="228"/>
        <v>1.0033000599999999</v>
      </c>
      <c r="N610" s="132">
        <f t="shared" si="249"/>
        <v>1.1089572405262398</v>
      </c>
      <c r="O610" s="131">
        <f t="shared" si="227"/>
        <v>1.1109721299999999</v>
      </c>
      <c r="P610" s="124">
        <f t="shared" si="235"/>
        <v>1110.9721300000001</v>
      </c>
      <c r="Q610" s="133">
        <f t="shared" si="236"/>
        <v>0</v>
      </c>
      <c r="R610" s="134">
        <f t="shared" si="237"/>
        <v>0</v>
      </c>
      <c r="S610" s="124">
        <f t="shared" si="238"/>
        <v>0</v>
      </c>
      <c r="T610" s="134">
        <f t="shared" si="246"/>
        <v>8.7499999999999994E-2</v>
      </c>
      <c r="U610" s="133">
        <f t="shared" si="247"/>
        <v>34</v>
      </c>
      <c r="V610" s="133">
        <v>252</v>
      </c>
      <c r="W610" s="132">
        <f t="shared" si="229"/>
        <v>1.0113816259999999</v>
      </c>
      <c r="X610" s="124">
        <f t="shared" si="239"/>
        <v>12.644669</v>
      </c>
      <c r="Y610" s="136" t="s">
        <v>64</v>
      </c>
      <c r="Z610" s="127">
        <f t="shared" si="248"/>
        <v>42962</v>
      </c>
      <c r="AA610" s="6"/>
      <c r="AB610" s="1"/>
      <c r="AC610" s="10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28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8"/>
      <c r="BH610" s="1"/>
      <c r="BI610" s="1"/>
      <c r="BJ610" s="1"/>
      <c r="BK610" s="1"/>
      <c r="BL610" s="1"/>
      <c r="BM610" s="1"/>
      <c r="BN610" s="1"/>
      <c r="BO610" s="1"/>
      <c r="BP610" s="1"/>
      <c r="BQ610" s="6"/>
      <c r="BR610" s="1"/>
      <c r="BS610" s="1"/>
      <c r="BT610" s="1"/>
      <c r="BU610" s="1"/>
      <c r="BV610" s="1"/>
      <c r="BW610" s="1"/>
    </row>
    <row r="611" spans="1:75" x14ac:dyDescent="0.2">
      <c r="A611" s="137">
        <f t="shared" si="240"/>
        <v>42832</v>
      </c>
      <c r="B611" s="124">
        <f t="shared" si="230"/>
        <v>1124.118399</v>
      </c>
      <c r="C611" s="124">
        <f t="shared" si="241"/>
        <v>1000</v>
      </c>
      <c r="D611" s="138">
        <f t="shared" si="242"/>
        <v>4809.67</v>
      </c>
      <c r="E611" s="126">
        <f>IF(K611=1,VLOOKUP(A610,[1]Plan1!$DA$106:$DC$226,3),E610)</f>
        <v>4821.6899999999996</v>
      </c>
      <c r="F611" s="127">
        <f t="shared" si="243"/>
        <v>42810</v>
      </c>
      <c r="G611" s="128">
        <f t="shared" si="231"/>
        <v>2.4991319570779602E-3</v>
      </c>
      <c r="H611" s="127">
        <f t="shared" si="244"/>
        <v>42842</v>
      </c>
      <c r="I611" s="127">
        <f t="shared" si="232"/>
        <v>42842</v>
      </c>
      <c r="J611" s="130">
        <f t="shared" si="245"/>
        <v>22</v>
      </c>
      <c r="K611" s="130">
        <f t="shared" si="233"/>
        <v>17</v>
      </c>
      <c r="L611" s="131">
        <f t="shared" si="234"/>
        <v>1.00193059</v>
      </c>
      <c r="M611" s="132">
        <f t="shared" si="228"/>
        <v>1.0033000599999999</v>
      </c>
      <c r="N611" s="132">
        <f t="shared" si="249"/>
        <v>1.1089572405262398</v>
      </c>
      <c r="O611" s="131">
        <f t="shared" si="227"/>
        <v>1.1110981799999999</v>
      </c>
      <c r="P611" s="124">
        <f t="shared" si="235"/>
        <v>1111.09818</v>
      </c>
      <c r="Q611" s="133">
        <f t="shared" si="236"/>
        <v>0</v>
      </c>
      <c r="R611" s="134">
        <f t="shared" si="237"/>
        <v>0</v>
      </c>
      <c r="S611" s="124">
        <f t="shared" si="238"/>
        <v>0</v>
      </c>
      <c r="T611" s="134">
        <f t="shared" si="246"/>
        <v>8.7499999999999994E-2</v>
      </c>
      <c r="U611" s="133">
        <f t="shared" si="247"/>
        <v>35</v>
      </c>
      <c r="V611" s="133">
        <v>252</v>
      </c>
      <c r="W611" s="132">
        <f t="shared" si="229"/>
        <v>1.011718334</v>
      </c>
      <c r="X611" s="124">
        <f t="shared" si="239"/>
        <v>13.020219000000001</v>
      </c>
      <c r="Y611" s="136" t="s">
        <v>64</v>
      </c>
      <c r="Z611" s="127">
        <f t="shared" si="248"/>
        <v>42962</v>
      </c>
      <c r="AA611" s="6"/>
      <c r="AB611" s="1"/>
      <c r="AC611" s="10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28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8"/>
      <c r="BH611" s="1"/>
      <c r="BI611" s="1"/>
      <c r="BJ611" s="1"/>
      <c r="BK611" s="1"/>
      <c r="BL611" s="1"/>
      <c r="BM611" s="1"/>
      <c r="BN611" s="1"/>
      <c r="BO611" s="1"/>
      <c r="BP611" s="1"/>
      <c r="BQ611" s="6"/>
      <c r="BR611" s="1"/>
      <c r="BS611" s="1"/>
      <c r="BT611" s="1"/>
      <c r="BU611" s="1"/>
      <c r="BV611" s="1"/>
      <c r="BW611" s="1"/>
    </row>
    <row r="612" spans="1:75" x14ac:dyDescent="0.2">
      <c r="A612" s="137">
        <f t="shared" si="240"/>
        <v>42833</v>
      </c>
      <c r="B612" s="124">
        <f t="shared" si="230"/>
        <v>1124.6202289999999</v>
      </c>
      <c r="C612" s="124">
        <f t="shared" si="241"/>
        <v>1000</v>
      </c>
      <c r="D612" s="138">
        <f t="shared" si="242"/>
        <v>4809.67</v>
      </c>
      <c r="E612" s="126">
        <f>IF(K612=1,VLOOKUP(A611,[1]Plan1!$DA$106:$DC$226,3),E611)</f>
        <v>4821.6899999999996</v>
      </c>
      <c r="F612" s="127">
        <f t="shared" si="243"/>
        <v>42810</v>
      </c>
      <c r="G612" s="128">
        <f t="shared" si="231"/>
        <v>2.4991319570779602E-3</v>
      </c>
      <c r="H612" s="127">
        <f t="shared" si="244"/>
        <v>42842</v>
      </c>
      <c r="I612" s="127">
        <f t="shared" si="232"/>
        <v>42842</v>
      </c>
      <c r="J612" s="130">
        <f t="shared" si="245"/>
        <v>22</v>
      </c>
      <c r="K612" s="130">
        <f t="shared" si="233"/>
        <v>18</v>
      </c>
      <c r="L612" s="131">
        <f t="shared" si="234"/>
        <v>1.00204428</v>
      </c>
      <c r="M612" s="132">
        <f t="shared" si="228"/>
        <v>1.0033000599999999</v>
      </c>
      <c r="N612" s="132">
        <f t="shared" si="249"/>
        <v>1.1089572405262398</v>
      </c>
      <c r="O612" s="131">
        <f t="shared" si="227"/>
        <v>1.11122425</v>
      </c>
      <c r="P612" s="124">
        <f t="shared" si="235"/>
        <v>1111.22425</v>
      </c>
      <c r="Q612" s="133">
        <f t="shared" si="236"/>
        <v>0</v>
      </c>
      <c r="R612" s="134">
        <f t="shared" si="237"/>
        <v>0</v>
      </c>
      <c r="S612" s="124">
        <f t="shared" si="238"/>
        <v>0</v>
      </c>
      <c r="T612" s="134">
        <f t="shared" si="246"/>
        <v>8.7499999999999994E-2</v>
      </c>
      <c r="U612" s="133">
        <f t="shared" si="247"/>
        <v>36</v>
      </c>
      <c r="V612" s="133">
        <v>252</v>
      </c>
      <c r="W612" s="132">
        <f t="shared" si="229"/>
        <v>1.012055154</v>
      </c>
      <c r="X612" s="124">
        <f t="shared" si="239"/>
        <v>13.395979000000001</v>
      </c>
      <c r="Y612" s="136" t="s">
        <v>64</v>
      </c>
      <c r="Z612" s="127">
        <f t="shared" si="248"/>
        <v>42962</v>
      </c>
      <c r="AA612" s="6"/>
      <c r="AB612" s="1"/>
      <c r="AC612" s="10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28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8"/>
      <c r="BH612" s="1"/>
      <c r="BI612" s="1"/>
      <c r="BJ612" s="1"/>
      <c r="BK612" s="1"/>
      <c r="BL612" s="1"/>
      <c r="BM612" s="1"/>
      <c r="BN612" s="1"/>
      <c r="BO612" s="1"/>
      <c r="BP612" s="1"/>
      <c r="BQ612" s="6"/>
      <c r="BR612" s="1"/>
      <c r="BS612" s="1"/>
      <c r="BT612" s="1"/>
      <c r="BU612" s="1"/>
      <c r="BV612" s="1"/>
      <c r="BW612" s="1"/>
    </row>
    <row r="613" spans="1:75" x14ac:dyDescent="0.2">
      <c r="A613" s="137">
        <f t="shared" si="240"/>
        <v>42834</v>
      </c>
      <c r="B613" s="124">
        <f t="shared" si="230"/>
        <v>1124.6202289999999</v>
      </c>
      <c r="C613" s="124">
        <f t="shared" si="241"/>
        <v>1000</v>
      </c>
      <c r="D613" s="138">
        <f t="shared" si="242"/>
        <v>4809.67</v>
      </c>
      <c r="E613" s="126">
        <f>IF(K613=1,VLOOKUP(A612,[1]Plan1!$DA$106:$DC$226,3),E612)</f>
        <v>4821.6899999999996</v>
      </c>
      <c r="F613" s="127">
        <f t="shared" si="243"/>
        <v>42810</v>
      </c>
      <c r="G613" s="128">
        <f t="shared" si="231"/>
        <v>2.4991319570779602E-3</v>
      </c>
      <c r="H613" s="127">
        <f t="shared" si="244"/>
        <v>42842</v>
      </c>
      <c r="I613" s="127">
        <f t="shared" si="232"/>
        <v>42842</v>
      </c>
      <c r="J613" s="130">
        <f t="shared" si="245"/>
        <v>22</v>
      </c>
      <c r="K613" s="130">
        <f t="shared" si="233"/>
        <v>18</v>
      </c>
      <c r="L613" s="131">
        <f t="shared" si="234"/>
        <v>1.00204428</v>
      </c>
      <c r="M613" s="132">
        <f t="shared" si="228"/>
        <v>1.0033000599999999</v>
      </c>
      <c r="N613" s="132">
        <f t="shared" si="249"/>
        <v>1.1089572405262398</v>
      </c>
      <c r="O613" s="131">
        <f t="shared" si="227"/>
        <v>1.11122425</v>
      </c>
      <c r="P613" s="124">
        <f t="shared" si="235"/>
        <v>1111.22425</v>
      </c>
      <c r="Q613" s="133">
        <f t="shared" si="236"/>
        <v>0</v>
      </c>
      <c r="R613" s="134">
        <f t="shared" si="237"/>
        <v>0</v>
      </c>
      <c r="S613" s="124">
        <f t="shared" si="238"/>
        <v>0</v>
      </c>
      <c r="T613" s="134">
        <f t="shared" si="246"/>
        <v>8.7499999999999994E-2</v>
      </c>
      <c r="U613" s="133">
        <f t="shared" si="247"/>
        <v>36</v>
      </c>
      <c r="V613" s="133">
        <v>252</v>
      </c>
      <c r="W613" s="132">
        <f t="shared" si="229"/>
        <v>1.012055154</v>
      </c>
      <c r="X613" s="124">
        <f t="shared" si="239"/>
        <v>13.395979000000001</v>
      </c>
      <c r="Y613" s="136" t="s">
        <v>64</v>
      </c>
      <c r="Z613" s="127">
        <f t="shared" si="248"/>
        <v>42962</v>
      </c>
      <c r="AA613" s="6"/>
      <c r="AB613" s="1"/>
      <c r="AC613" s="10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28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8"/>
      <c r="BH613" s="1"/>
      <c r="BI613" s="1"/>
      <c r="BJ613" s="1"/>
      <c r="BK613" s="1"/>
      <c r="BL613" s="1"/>
      <c r="BM613" s="1"/>
      <c r="BN613" s="1"/>
      <c r="BO613" s="1"/>
      <c r="BP613" s="1"/>
      <c r="BQ613" s="6"/>
      <c r="BR613" s="1"/>
      <c r="BS613" s="1"/>
      <c r="BT613" s="1"/>
      <c r="BU613" s="1"/>
      <c r="BV613" s="1"/>
      <c r="BW613" s="1"/>
    </row>
    <row r="614" spans="1:75" x14ac:dyDescent="0.2">
      <c r="A614" s="137">
        <f t="shared" si="240"/>
        <v>42835</v>
      </c>
      <c r="B614" s="124">
        <f t="shared" si="230"/>
        <v>1124.6202289999999</v>
      </c>
      <c r="C614" s="124">
        <f t="shared" si="241"/>
        <v>1000</v>
      </c>
      <c r="D614" s="138">
        <f t="shared" si="242"/>
        <v>4809.67</v>
      </c>
      <c r="E614" s="126">
        <f>IF(K614=1,VLOOKUP(A613,[1]Plan1!$DA$106:$DC$226,3),E613)</f>
        <v>4821.6899999999996</v>
      </c>
      <c r="F614" s="127">
        <f t="shared" si="243"/>
        <v>42810</v>
      </c>
      <c r="G614" s="128">
        <f t="shared" si="231"/>
        <v>2.4991319570779602E-3</v>
      </c>
      <c r="H614" s="127">
        <f t="shared" si="244"/>
        <v>42842</v>
      </c>
      <c r="I614" s="127">
        <f t="shared" si="232"/>
        <v>42842</v>
      </c>
      <c r="J614" s="130">
        <f t="shared" si="245"/>
        <v>22</v>
      </c>
      <c r="K614" s="130">
        <f t="shared" si="233"/>
        <v>18</v>
      </c>
      <c r="L614" s="131">
        <f t="shared" si="234"/>
        <v>1.00204428</v>
      </c>
      <c r="M614" s="132">
        <f t="shared" si="228"/>
        <v>1.0033000599999999</v>
      </c>
      <c r="N614" s="132">
        <f t="shared" si="249"/>
        <v>1.1089572405262398</v>
      </c>
      <c r="O614" s="131">
        <f t="shared" si="227"/>
        <v>1.11122425</v>
      </c>
      <c r="P614" s="124">
        <f t="shared" si="235"/>
        <v>1111.22425</v>
      </c>
      <c r="Q614" s="133">
        <f t="shared" si="236"/>
        <v>0</v>
      </c>
      <c r="R614" s="134">
        <f t="shared" si="237"/>
        <v>0</v>
      </c>
      <c r="S614" s="124">
        <f t="shared" si="238"/>
        <v>0</v>
      </c>
      <c r="T614" s="134">
        <f t="shared" si="246"/>
        <v>8.7499999999999994E-2</v>
      </c>
      <c r="U614" s="133">
        <f t="shared" si="247"/>
        <v>36</v>
      </c>
      <c r="V614" s="133">
        <v>252</v>
      </c>
      <c r="W614" s="132">
        <f t="shared" si="229"/>
        <v>1.012055154</v>
      </c>
      <c r="X614" s="124">
        <f t="shared" si="239"/>
        <v>13.395979000000001</v>
      </c>
      <c r="Y614" s="136" t="s">
        <v>64</v>
      </c>
      <c r="Z614" s="127">
        <f t="shared" si="248"/>
        <v>42962</v>
      </c>
      <c r="AA614" s="6"/>
      <c r="AB614" s="1"/>
      <c r="AC614" s="10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28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8"/>
      <c r="BH614" s="1"/>
      <c r="BI614" s="1"/>
      <c r="BJ614" s="1"/>
      <c r="BK614" s="1"/>
      <c r="BL614" s="1"/>
      <c r="BM614" s="1"/>
      <c r="BN614" s="1"/>
      <c r="BO614" s="1"/>
      <c r="BP614" s="1"/>
      <c r="BQ614" s="6"/>
      <c r="BR614" s="1"/>
      <c r="BS614" s="1"/>
      <c r="BT614" s="1"/>
      <c r="BU614" s="1"/>
      <c r="BV614" s="1"/>
      <c r="BW614" s="1"/>
    </row>
    <row r="615" spans="1:75" x14ac:dyDescent="0.2">
      <c r="A615" s="137">
        <f t="shared" si="240"/>
        <v>42836</v>
      </c>
      <c r="B615" s="124">
        <f t="shared" si="230"/>
        <v>1125.1222780000001</v>
      </c>
      <c r="C615" s="124">
        <f t="shared" si="241"/>
        <v>1000</v>
      </c>
      <c r="D615" s="138">
        <f t="shared" si="242"/>
        <v>4809.67</v>
      </c>
      <c r="E615" s="126">
        <f>IF(K615=1,VLOOKUP(A614,[1]Plan1!$DA$106:$DC$226,3),E614)</f>
        <v>4821.6899999999996</v>
      </c>
      <c r="F615" s="127">
        <f t="shared" si="243"/>
        <v>42810</v>
      </c>
      <c r="G615" s="128">
        <f t="shared" si="231"/>
        <v>2.4991319570779602E-3</v>
      </c>
      <c r="H615" s="127">
        <f t="shared" si="244"/>
        <v>42842</v>
      </c>
      <c r="I615" s="127">
        <f t="shared" si="232"/>
        <v>42842</v>
      </c>
      <c r="J615" s="130">
        <f t="shared" si="245"/>
        <v>22</v>
      </c>
      <c r="K615" s="130">
        <f t="shared" si="233"/>
        <v>19</v>
      </c>
      <c r="L615" s="131">
        <f t="shared" si="234"/>
        <v>1.0021579700000001</v>
      </c>
      <c r="M615" s="132">
        <f t="shared" si="228"/>
        <v>1.0033000599999999</v>
      </c>
      <c r="N615" s="132">
        <f t="shared" si="249"/>
        <v>1.1089572405262398</v>
      </c>
      <c r="O615" s="131">
        <f t="shared" si="227"/>
        <v>1.1113503300000001</v>
      </c>
      <c r="P615" s="124">
        <f t="shared" si="235"/>
        <v>1111.35033</v>
      </c>
      <c r="Q615" s="133">
        <f t="shared" si="236"/>
        <v>0</v>
      </c>
      <c r="R615" s="134">
        <f t="shared" si="237"/>
        <v>0</v>
      </c>
      <c r="S615" s="124">
        <f t="shared" si="238"/>
        <v>0</v>
      </c>
      <c r="T615" s="134">
        <f t="shared" si="246"/>
        <v>8.7499999999999994E-2</v>
      </c>
      <c r="U615" s="133">
        <f t="shared" si="247"/>
        <v>37</v>
      </c>
      <c r="V615" s="133">
        <v>252</v>
      </c>
      <c r="W615" s="132">
        <f t="shared" si="229"/>
        <v>1.012392086</v>
      </c>
      <c r="X615" s="124">
        <f t="shared" si="239"/>
        <v>13.771948</v>
      </c>
      <c r="Y615" s="136" t="s">
        <v>64</v>
      </c>
      <c r="Z615" s="127">
        <f t="shared" si="248"/>
        <v>42962</v>
      </c>
      <c r="AA615" s="6"/>
      <c r="AB615" s="1"/>
      <c r="AC615" s="10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28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8"/>
      <c r="BH615" s="1"/>
      <c r="BI615" s="1"/>
      <c r="BJ615" s="1"/>
      <c r="BK615" s="1"/>
      <c r="BL615" s="1"/>
      <c r="BM615" s="1"/>
      <c r="BN615" s="1"/>
      <c r="BO615" s="1"/>
      <c r="BP615" s="1"/>
      <c r="BQ615" s="6"/>
      <c r="BR615" s="1"/>
      <c r="BS615" s="1"/>
      <c r="BT615" s="1"/>
      <c r="BU615" s="1"/>
      <c r="BV615" s="1"/>
      <c r="BW615" s="1"/>
    </row>
    <row r="616" spans="1:75" x14ac:dyDescent="0.2">
      <c r="A616" s="137">
        <f t="shared" si="240"/>
        <v>42837</v>
      </c>
      <c r="B616" s="124">
        <f t="shared" si="230"/>
        <v>1125.6245569999999</v>
      </c>
      <c r="C616" s="124">
        <f t="shared" si="241"/>
        <v>1000</v>
      </c>
      <c r="D616" s="138">
        <f t="shared" si="242"/>
        <v>4809.67</v>
      </c>
      <c r="E616" s="126">
        <f>IF(K616=1,VLOOKUP(A615,[1]Plan1!$DA$106:$DC$226,3),E615)</f>
        <v>4821.6899999999996</v>
      </c>
      <c r="F616" s="127">
        <f t="shared" si="243"/>
        <v>42810</v>
      </c>
      <c r="G616" s="128">
        <f t="shared" si="231"/>
        <v>2.4991319570779602E-3</v>
      </c>
      <c r="H616" s="127">
        <f t="shared" si="244"/>
        <v>42842</v>
      </c>
      <c r="I616" s="127">
        <f t="shared" si="232"/>
        <v>42842</v>
      </c>
      <c r="J616" s="130">
        <f t="shared" si="245"/>
        <v>22</v>
      </c>
      <c r="K616" s="130">
        <f t="shared" si="233"/>
        <v>20</v>
      </c>
      <c r="L616" s="131">
        <f t="shared" si="234"/>
        <v>1.00227168</v>
      </c>
      <c r="M616" s="132">
        <f t="shared" si="228"/>
        <v>1.0033000599999999</v>
      </c>
      <c r="N616" s="132">
        <f t="shared" si="249"/>
        <v>1.1089572405262398</v>
      </c>
      <c r="O616" s="131">
        <f t="shared" si="227"/>
        <v>1.11147643</v>
      </c>
      <c r="P616" s="124">
        <f t="shared" si="235"/>
        <v>1111.4764299999999</v>
      </c>
      <c r="Q616" s="133">
        <f t="shared" si="236"/>
        <v>0</v>
      </c>
      <c r="R616" s="134">
        <f t="shared" si="237"/>
        <v>0</v>
      </c>
      <c r="S616" s="124">
        <f t="shared" si="238"/>
        <v>0</v>
      </c>
      <c r="T616" s="134">
        <f t="shared" si="246"/>
        <v>8.7499999999999994E-2</v>
      </c>
      <c r="U616" s="133">
        <f t="shared" si="247"/>
        <v>38</v>
      </c>
      <c r="V616" s="133">
        <v>252</v>
      </c>
      <c r="W616" s="132">
        <f t="shared" si="229"/>
        <v>1.0127291300000001</v>
      </c>
      <c r="X616" s="124">
        <f t="shared" si="239"/>
        <v>14.148127000000001</v>
      </c>
      <c r="Y616" s="136" t="s">
        <v>64</v>
      </c>
      <c r="Z616" s="127">
        <f t="shared" si="248"/>
        <v>42962</v>
      </c>
      <c r="AA616" s="6"/>
      <c r="AB616" s="1"/>
      <c r="AC616" s="10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28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8"/>
      <c r="BH616" s="1"/>
      <c r="BI616" s="1"/>
      <c r="BJ616" s="1"/>
      <c r="BK616" s="1"/>
      <c r="BL616" s="1"/>
      <c r="BM616" s="1"/>
      <c r="BN616" s="1"/>
      <c r="BO616" s="1"/>
      <c r="BP616" s="1"/>
      <c r="BQ616" s="6"/>
      <c r="BR616" s="1"/>
      <c r="BS616" s="1"/>
      <c r="BT616" s="1"/>
      <c r="BU616" s="1"/>
      <c r="BV616" s="1"/>
      <c r="BW616" s="1"/>
    </row>
    <row r="617" spans="1:75" x14ac:dyDescent="0.2">
      <c r="A617" s="137">
        <f t="shared" si="240"/>
        <v>42838</v>
      </c>
      <c r="B617" s="124">
        <f t="shared" si="230"/>
        <v>1126.1270459999998</v>
      </c>
      <c r="C617" s="124">
        <f t="shared" si="241"/>
        <v>1000</v>
      </c>
      <c r="D617" s="138">
        <f t="shared" si="242"/>
        <v>4809.67</v>
      </c>
      <c r="E617" s="126">
        <f>IF(K617=1,VLOOKUP(A616,[1]Plan1!$DA$106:$DC$226,3),E616)</f>
        <v>4821.6899999999996</v>
      </c>
      <c r="F617" s="127">
        <f t="shared" si="243"/>
        <v>42810</v>
      </c>
      <c r="G617" s="128">
        <f t="shared" si="231"/>
        <v>2.4991319570779602E-3</v>
      </c>
      <c r="H617" s="127">
        <f t="shared" si="244"/>
        <v>42842</v>
      </c>
      <c r="I617" s="127">
        <f t="shared" si="232"/>
        <v>42842</v>
      </c>
      <c r="J617" s="130">
        <f t="shared" si="245"/>
        <v>22</v>
      </c>
      <c r="K617" s="130">
        <f t="shared" si="233"/>
        <v>21</v>
      </c>
      <c r="L617" s="131">
        <f t="shared" si="234"/>
        <v>1.0023853899999999</v>
      </c>
      <c r="M617" s="132">
        <f t="shared" si="228"/>
        <v>1.0033000599999999</v>
      </c>
      <c r="N617" s="132">
        <f t="shared" si="249"/>
        <v>1.1089572405262398</v>
      </c>
      <c r="O617" s="131">
        <f t="shared" ref="O617:O680" si="250">TRUNC(TRUNC((L617*N617),15),8)</f>
        <v>1.1116025300000001</v>
      </c>
      <c r="P617" s="124">
        <f t="shared" si="235"/>
        <v>1111.6025299999999</v>
      </c>
      <c r="Q617" s="133">
        <f t="shared" si="236"/>
        <v>0</v>
      </c>
      <c r="R617" s="134">
        <f t="shared" si="237"/>
        <v>0</v>
      </c>
      <c r="S617" s="124">
        <f t="shared" si="238"/>
        <v>0</v>
      </c>
      <c r="T617" s="134">
        <f t="shared" si="246"/>
        <v>8.7499999999999994E-2</v>
      </c>
      <c r="U617" s="133">
        <f t="shared" si="247"/>
        <v>39</v>
      </c>
      <c r="V617" s="133">
        <v>252</v>
      </c>
      <c r="W617" s="132">
        <f t="shared" si="229"/>
        <v>1.0130662859999999</v>
      </c>
      <c r="X617" s="124">
        <f t="shared" si="239"/>
        <v>14.524516</v>
      </c>
      <c r="Y617" s="136" t="s">
        <v>64</v>
      </c>
      <c r="Z617" s="127">
        <f t="shared" si="248"/>
        <v>42962</v>
      </c>
      <c r="AA617" s="6"/>
      <c r="AB617" s="1"/>
      <c r="AC617" s="10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28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8"/>
      <c r="BH617" s="1"/>
      <c r="BI617" s="1"/>
      <c r="BJ617" s="1"/>
      <c r="BK617" s="1"/>
      <c r="BL617" s="1"/>
      <c r="BM617" s="1"/>
      <c r="BN617" s="1"/>
      <c r="BO617" s="1"/>
      <c r="BP617" s="1"/>
      <c r="BQ617" s="6"/>
      <c r="BR617" s="1"/>
      <c r="BS617" s="1"/>
      <c r="BT617" s="1"/>
      <c r="BU617" s="1"/>
      <c r="BV617" s="1"/>
      <c r="BW617" s="1"/>
    </row>
    <row r="618" spans="1:75" x14ac:dyDescent="0.2">
      <c r="A618" s="137">
        <f t="shared" si="240"/>
        <v>42839</v>
      </c>
      <c r="B618" s="124">
        <f t="shared" si="230"/>
        <v>1126.6297749999999</v>
      </c>
      <c r="C618" s="124">
        <f t="shared" si="241"/>
        <v>1000</v>
      </c>
      <c r="D618" s="138">
        <f t="shared" si="242"/>
        <v>4809.67</v>
      </c>
      <c r="E618" s="126">
        <f>IF(K618=1,VLOOKUP(A617,[1]Plan1!$DA$106:$DC$226,3),E617)</f>
        <v>4821.6899999999996</v>
      </c>
      <c r="F618" s="127">
        <f t="shared" si="243"/>
        <v>42810</v>
      </c>
      <c r="G618" s="128">
        <f t="shared" si="231"/>
        <v>2.4991319570779602E-3</v>
      </c>
      <c r="H618" s="127">
        <f t="shared" si="244"/>
        <v>42842</v>
      </c>
      <c r="I618" s="127">
        <f t="shared" si="232"/>
        <v>42842</v>
      </c>
      <c r="J618" s="130">
        <f t="shared" si="245"/>
        <v>22</v>
      </c>
      <c r="K618" s="130">
        <f t="shared" si="233"/>
        <v>22</v>
      </c>
      <c r="L618" s="131">
        <f t="shared" si="234"/>
        <v>1.0024991299999999</v>
      </c>
      <c r="M618" s="132">
        <f t="shared" ref="M618:M681" si="251">IF(I618&gt;I617,L617,M617)</f>
        <v>1.0033000599999999</v>
      </c>
      <c r="N618" s="132">
        <f t="shared" si="249"/>
        <v>1.1089572405262398</v>
      </c>
      <c r="O618" s="131">
        <f t="shared" si="250"/>
        <v>1.11172866</v>
      </c>
      <c r="P618" s="124">
        <f t="shared" si="235"/>
        <v>1111.72866</v>
      </c>
      <c r="Q618" s="133">
        <f t="shared" si="236"/>
        <v>0</v>
      </c>
      <c r="R618" s="134">
        <f t="shared" si="237"/>
        <v>0</v>
      </c>
      <c r="S618" s="124">
        <f t="shared" si="238"/>
        <v>0</v>
      </c>
      <c r="T618" s="134">
        <f t="shared" si="246"/>
        <v>8.7499999999999994E-2</v>
      </c>
      <c r="U618" s="133">
        <f t="shared" si="247"/>
        <v>40</v>
      </c>
      <c r="V618" s="133">
        <v>252</v>
      </c>
      <c r="W618" s="132">
        <f t="shared" si="229"/>
        <v>1.0134035539999999</v>
      </c>
      <c r="X618" s="124">
        <f t="shared" si="239"/>
        <v>14.901115000000001</v>
      </c>
      <c r="Y618" s="136" t="s">
        <v>64</v>
      </c>
      <c r="Z618" s="127">
        <f t="shared" si="248"/>
        <v>42962</v>
      </c>
      <c r="AA618" s="6"/>
      <c r="AB618" s="1"/>
      <c r="AC618" s="10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28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8"/>
      <c r="BH618" s="1"/>
      <c r="BI618" s="1"/>
      <c r="BJ618" s="1"/>
      <c r="BK618" s="1"/>
      <c r="BL618" s="1"/>
      <c r="BM618" s="1"/>
      <c r="BN618" s="1"/>
      <c r="BO618" s="1"/>
      <c r="BP618" s="1"/>
      <c r="BQ618" s="6"/>
      <c r="BR618" s="1"/>
      <c r="BS618" s="1"/>
      <c r="BT618" s="1"/>
      <c r="BU618" s="1"/>
      <c r="BV618" s="1"/>
      <c r="BW618" s="1"/>
    </row>
    <row r="619" spans="1:75" x14ac:dyDescent="0.2">
      <c r="A619" s="137">
        <f t="shared" si="240"/>
        <v>42840</v>
      </c>
      <c r="B619" s="124">
        <f t="shared" si="230"/>
        <v>1126.6297749999999</v>
      </c>
      <c r="C619" s="124">
        <f t="shared" si="241"/>
        <v>1000</v>
      </c>
      <c r="D619" s="138">
        <f t="shared" si="242"/>
        <v>4809.67</v>
      </c>
      <c r="E619" s="126">
        <f>IF(K619=1,VLOOKUP(A618,[1]Plan1!$DA$106:$DC$226,3),E618)</f>
        <v>4821.6899999999996</v>
      </c>
      <c r="F619" s="127">
        <f t="shared" si="243"/>
        <v>42810</v>
      </c>
      <c r="G619" s="128">
        <f t="shared" si="231"/>
        <v>2.4991319570779602E-3</v>
      </c>
      <c r="H619" s="127">
        <f t="shared" si="244"/>
        <v>42870</v>
      </c>
      <c r="I619" s="127">
        <f t="shared" si="232"/>
        <v>42842</v>
      </c>
      <c r="J619" s="130">
        <f t="shared" si="245"/>
        <v>22</v>
      </c>
      <c r="K619" s="130">
        <f t="shared" si="233"/>
        <v>22</v>
      </c>
      <c r="L619" s="131">
        <f t="shared" si="234"/>
        <v>1.0024991299999999</v>
      </c>
      <c r="M619" s="132">
        <f t="shared" si="251"/>
        <v>1.0033000599999999</v>
      </c>
      <c r="N619" s="132">
        <f t="shared" si="249"/>
        <v>1.1089572405262398</v>
      </c>
      <c r="O619" s="131">
        <f t="shared" si="250"/>
        <v>1.11172866</v>
      </c>
      <c r="P619" s="124">
        <f t="shared" si="235"/>
        <v>1111.72866</v>
      </c>
      <c r="Q619" s="133">
        <f t="shared" si="236"/>
        <v>0</v>
      </c>
      <c r="R619" s="134">
        <f t="shared" si="237"/>
        <v>0</v>
      </c>
      <c r="S619" s="124">
        <f t="shared" si="238"/>
        <v>0</v>
      </c>
      <c r="T619" s="134">
        <f t="shared" si="246"/>
        <v>8.7499999999999994E-2</v>
      </c>
      <c r="U619" s="133">
        <f t="shared" si="247"/>
        <v>40</v>
      </c>
      <c r="V619" s="133">
        <v>252</v>
      </c>
      <c r="W619" s="132">
        <f t="shared" si="229"/>
        <v>1.0134035539999999</v>
      </c>
      <c r="X619" s="124">
        <f t="shared" si="239"/>
        <v>14.901115000000001</v>
      </c>
      <c r="Y619" s="136" t="s">
        <v>64</v>
      </c>
      <c r="Z619" s="127">
        <f t="shared" si="248"/>
        <v>42962</v>
      </c>
      <c r="AA619" s="6"/>
      <c r="AB619" s="1"/>
      <c r="AC619" s="10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28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8"/>
      <c r="BH619" s="1"/>
      <c r="BI619" s="1"/>
      <c r="BJ619" s="1"/>
      <c r="BK619" s="1"/>
      <c r="BL619" s="1"/>
      <c r="BM619" s="1"/>
      <c r="BN619" s="1"/>
      <c r="BO619" s="1"/>
      <c r="BP619" s="1"/>
      <c r="BQ619" s="6"/>
      <c r="BR619" s="1"/>
      <c r="BS619" s="1"/>
      <c r="BT619" s="1"/>
      <c r="BU619" s="1"/>
      <c r="BV619" s="1"/>
      <c r="BW619" s="1"/>
    </row>
    <row r="620" spans="1:75" x14ac:dyDescent="0.2">
      <c r="A620" s="137">
        <f t="shared" si="240"/>
        <v>42841</v>
      </c>
      <c r="B620" s="124">
        <f t="shared" si="230"/>
        <v>1126.6297749999999</v>
      </c>
      <c r="C620" s="124">
        <f t="shared" si="241"/>
        <v>1000</v>
      </c>
      <c r="D620" s="138">
        <f t="shared" si="242"/>
        <v>4809.67</v>
      </c>
      <c r="E620" s="126">
        <f>IF(K620=1,VLOOKUP(A619,[1]Plan1!$DA$106:$DC$226,3),E619)</f>
        <v>4821.6899999999996</v>
      </c>
      <c r="F620" s="127">
        <f t="shared" si="243"/>
        <v>42810</v>
      </c>
      <c r="G620" s="128">
        <f t="shared" si="231"/>
        <v>2.4991319570779602E-3</v>
      </c>
      <c r="H620" s="127">
        <f t="shared" si="244"/>
        <v>42870</v>
      </c>
      <c r="I620" s="127">
        <f t="shared" si="232"/>
        <v>42842</v>
      </c>
      <c r="J620" s="130">
        <f t="shared" si="245"/>
        <v>22</v>
      </c>
      <c r="K620" s="130">
        <f t="shared" si="233"/>
        <v>22</v>
      </c>
      <c r="L620" s="131">
        <f t="shared" si="234"/>
        <v>1.0024991299999999</v>
      </c>
      <c r="M620" s="132">
        <f t="shared" si="251"/>
        <v>1.0033000599999999</v>
      </c>
      <c r="N620" s="132">
        <f t="shared" si="249"/>
        <v>1.1089572405262398</v>
      </c>
      <c r="O620" s="131">
        <f t="shared" si="250"/>
        <v>1.11172866</v>
      </c>
      <c r="P620" s="124">
        <f t="shared" si="235"/>
        <v>1111.72866</v>
      </c>
      <c r="Q620" s="133">
        <f t="shared" si="236"/>
        <v>0</v>
      </c>
      <c r="R620" s="134">
        <f t="shared" si="237"/>
        <v>0</v>
      </c>
      <c r="S620" s="124">
        <f t="shared" si="238"/>
        <v>0</v>
      </c>
      <c r="T620" s="134">
        <f t="shared" si="246"/>
        <v>8.7499999999999994E-2</v>
      </c>
      <c r="U620" s="133">
        <f t="shared" si="247"/>
        <v>40</v>
      </c>
      <c r="V620" s="133">
        <v>252</v>
      </c>
      <c r="W620" s="132">
        <f t="shared" si="229"/>
        <v>1.0134035539999999</v>
      </c>
      <c r="X620" s="124">
        <f t="shared" si="239"/>
        <v>14.901115000000001</v>
      </c>
      <c r="Y620" s="136" t="s">
        <v>64</v>
      </c>
      <c r="Z620" s="127">
        <f t="shared" si="248"/>
        <v>42962</v>
      </c>
      <c r="AA620" s="6"/>
      <c r="AB620" s="1"/>
      <c r="AC620" s="10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28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8"/>
      <c r="BH620" s="1"/>
      <c r="BI620" s="1"/>
      <c r="BJ620" s="1"/>
      <c r="BK620" s="1"/>
      <c r="BL620" s="1"/>
      <c r="BM620" s="1"/>
      <c r="BN620" s="1"/>
      <c r="BO620" s="1"/>
      <c r="BP620" s="1"/>
      <c r="BQ620" s="6"/>
      <c r="BR620" s="1"/>
      <c r="BS620" s="1"/>
      <c r="BT620" s="1"/>
      <c r="BU620" s="1"/>
      <c r="BV620" s="1"/>
      <c r="BW620" s="1"/>
    </row>
    <row r="621" spans="1:75" x14ac:dyDescent="0.2">
      <c r="A621" s="137">
        <f t="shared" si="240"/>
        <v>42842</v>
      </c>
      <c r="B621" s="124">
        <f t="shared" si="230"/>
        <v>1126.6297749999999</v>
      </c>
      <c r="C621" s="124">
        <f t="shared" si="241"/>
        <v>1000</v>
      </c>
      <c r="D621" s="138">
        <f t="shared" si="242"/>
        <v>4809.67</v>
      </c>
      <c r="E621" s="126">
        <f>IF(K621=1,VLOOKUP(A620,[1]Plan1!$DA$106:$DC$226,3),E620)</f>
        <v>4821.6899999999996</v>
      </c>
      <c r="F621" s="127">
        <f t="shared" si="243"/>
        <v>42810</v>
      </c>
      <c r="G621" s="128">
        <f t="shared" si="231"/>
        <v>2.4991319570779602E-3</v>
      </c>
      <c r="H621" s="127">
        <f t="shared" si="244"/>
        <v>42870</v>
      </c>
      <c r="I621" s="127">
        <f t="shared" si="232"/>
        <v>42842</v>
      </c>
      <c r="J621" s="130">
        <f t="shared" si="245"/>
        <v>22</v>
      </c>
      <c r="K621" s="130">
        <f t="shared" si="233"/>
        <v>22</v>
      </c>
      <c r="L621" s="131">
        <f t="shared" si="234"/>
        <v>1.0024991299999999</v>
      </c>
      <c r="M621" s="132">
        <f t="shared" si="251"/>
        <v>1.0033000599999999</v>
      </c>
      <c r="N621" s="132">
        <f t="shared" si="249"/>
        <v>1.1089572405262398</v>
      </c>
      <c r="O621" s="131">
        <f t="shared" si="250"/>
        <v>1.11172866</v>
      </c>
      <c r="P621" s="124">
        <f t="shared" si="235"/>
        <v>1111.72866</v>
      </c>
      <c r="Q621" s="133">
        <f t="shared" si="236"/>
        <v>0</v>
      </c>
      <c r="R621" s="134">
        <f t="shared" si="237"/>
        <v>0</v>
      </c>
      <c r="S621" s="124">
        <f t="shared" si="238"/>
        <v>0</v>
      </c>
      <c r="T621" s="134">
        <f t="shared" si="246"/>
        <v>8.7499999999999994E-2</v>
      </c>
      <c r="U621" s="133">
        <f t="shared" si="247"/>
        <v>40</v>
      </c>
      <c r="V621" s="133">
        <v>252</v>
      </c>
      <c r="W621" s="132">
        <f t="shared" si="229"/>
        <v>1.0134035539999999</v>
      </c>
      <c r="X621" s="124">
        <f t="shared" si="239"/>
        <v>14.901115000000001</v>
      </c>
      <c r="Y621" s="136" t="s">
        <v>64</v>
      </c>
      <c r="Z621" s="127">
        <f t="shared" si="248"/>
        <v>42962</v>
      </c>
      <c r="AA621" s="6"/>
      <c r="AB621" s="1"/>
      <c r="AC621" s="10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28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8"/>
      <c r="BH621" s="1"/>
      <c r="BI621" s="1"/>
      <c r="BJ621" s="1"/>
      <c r="BK621" s="1"/>
      <c r="BL621" s="1"/>
      <c r="BM621" s="1"/>
      <c r="BN621" s="1"/>
      <c r="BO621" s="1"/>
      <c r="BP621" s="1"/>
      <c r="BQ621" s="6"/>
      <c r="BR621" s="1"/>
      <c r="BS621" s="1"/>
      <c r="BT621" s="1"/>
      <c r="BU621" s="1"/>
      <c r="BV621" s="1"/>
      <c r="BW621" s="1"/>
    </row>
    <row r="622" spans="1:75" x14ac:dyDescent="0.2">
      <c r="A622" s="137">
        <f t="shared" si="240"/>
        <v>42843</v>
      </c>
      <c r="B622" s="124">
        <f t="shared" si="230"/>
        <v>1127.0924480000001</v>
      </c>
      <c r="C622" s="124">
        <f t="shared" si="241"/>
        <v>1000</v>
      </c>
      <c r="D622" s="138">
        <f t="shared" si="242"/>
        <v>4821.6899999999996</v>
      </c>
      <c r="E622" s="126">
        <f>IF(K622=1,VLOOKUP(A621,[1]Plan1!$DA$106:$DC$226,3),E621)</f>
        <v>4828.4399999999996</v>
      </c>
      <c r="F622" s="127">
        <f t="shared" si="243"/>
        <v>42843</v>
      </c>
      <c r="G622" s="128">
        <f t="shared" si="231"/>
        <v>1.3999240930047119E-3</v>
      </c>
      <c r="H622" s="127">
        <f t="shared" si="244"/>
        <v>42870</v>
      </c>
      <c r="I622" s="127">
        <f t="shared" si="232"/>
        <v>42870</v>
      </c>
      <c r="J622" s="130">
        <f t="shared" si="245"/>
        <v>18</v>
      </c>
      <c r="K622" s="130">
        <f t="shared" si="233"/>
        <v>1</v>
      </c>
      <c r="L622" s="131">
        <f t="shared" si="234"/>
        <v>1.0000777199999999</v>
      </c>
      <c r="M622" s="132">
        <f t="shared" si="251"/>
        <v>1.0024991299999999</v>
      </c>
      <c r="N622" s="132">
        <f t="shared" si="249"/>
        <v>1.1117286688347561</v>
      </c>
      <c r="O622" s="131">
        <f t="shared" si="250"/>
        <v>1.11181507</v>
      </c>
      <c r="P622" s="124">
        <f t="shared" si="235"/>
        <v>1111.8150700000001</v>
      </c>
      <c r="Q622" s="133">
        <f t="shared" si="236"/>
        <v>0</v>
      </c>
      <c r="R622" s="134">
        <f t="shared" si="237"/>
        <v>0</v>
      </c>
      <c r="S622" s="124">
        <f t="shared" si="238"/>
        <v>0</v>
      </c>
      <c r="T622" s="134">
        <f t="shared" si="246"/>
        <v>8.7499999999999994E-2</v>
      </c>
      <c r="U622" s="133">
        <f t="shared" si="247"/>
        <v>41</v>
      </c>
      <c r="V622" s="133">
        <v>252</v>
      </c>
      <c r="W622" s="132">
        <f t="shared" si="229"/>
        <v>1.013740935</v>
      </c>
      <c r="X622" s="124">
        <f t="shared" si="239"/>
        <v>15.277378000000001</v>
      </c>
      <c r="Y622" s="136" t="s">
        <v>64</v>
      </c>
      <c r="Z622" s="127">
        <f t="shared" si="248"/>
        <v>42962</v>
      </c>
      <c r="AA622" s="6"/>
      <c r="AB622" s="1"/>
      <c r="AC622" s="10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28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8"/>
      <c r="BH622" s="1"/>
      <c r="BI622" s="1"/>
      <c r="BJ622" s="1"/>
      <c r="BK622" s="1"/>
      <c r="BL622" s="1"/>
      <c r="BM622" s="1"/>
      <c r="BN622" s="1"/>
      <c r="BO622" s="1"/>
      <c r="BP622" s="1"/>
      <c r="BQ622" s="6"/>
      <c r="BR622" s="1"/>
      <c r="BS622" s="1"/>
      <c r="BT622" s="1"/>
      <c r="BU622" s="1"/>
      <c r="BV622" s="1"/>
      <c r="BW622" s="1"/>
    </row>
    <row r="623" spans="1:75" x14ac:dyDescent="0.2">
      <c r="A623" s="137">
        <f t="shared" si="240"/>
        <v>42844</v>
      </c>
      <c r="B623" s="124">
        <f t="shared" si="230"/>
        <v>1127.555304</v>
      </c>
      <c r="C623" s="124">
        <f t="shared" si="241"/>
        <v>1000</v>
      </c>
      <c r="D623" s="138">
        <f t="shared" si="242"/>
        <v>4821.6899999999996</v>
      </c>
      <c r="E623" s="126">
        <f>IF(K623=1,VLOOKUP(A622,[1]Plan1!$DA$106:$DC$226,3),E622)</f>
        <v>4828.4399999999996</v>
      </c>
      <c r="F623" s="127">
        <f t="shared" si="243"/>
        <v>42843</v>
      </c>
      <c r="G623" s="128">
        <f t="shared" si="231"/>
        <v>1.3999240930047119E-3</v>
      </c>
      <c r="H623" s="127">
        <f t="shared" si="244"/>
        <v>42870</v>
      </c>
      <c r="I623" s="127">
        <f t="shared" si="232"/>
        <v>42870</v>
      </c>
      <c r="J623" s="130">
        <f t="shared" si="245"/>
        <v>18</v>
      </c>
      <c r="K623" s="130">
        <f t="shared" si="233"/>
        <v>2</v>
      </c>
      <c r="L623" s="131">
        <f t="shared" si="234"/>
        <v>1.0001554500000001</v>
      </c>
      <c r="M623" s="132">
        <f t="shared" si="251"/>
        <v>1.0024991299999999</v>
      </c>
      <c r="N623" s="132">
        <f t="shared" si="249"/>
        <v>1.1117286688347561</v>
      </c>
      <c r="O623" s="131">
        <f t="shared" si="250"/>
        <v>1.11190148</v>
      </c>
      <c r="P623" s="124">
        <f t="shared" si="235"/>
        <v>1111.90148</v>
      </c>
      <c r="Q623" s="133">
        <f t="shared" si="236"/>
        <v>0</v>
      </c>
      <c r="R623" s="134">
        <f t="shared" si="237"/>
        <v>0</v>
      </c>
      <c r="S623" s="124">
        <f t="shared" si="238"/>
        <v>0</v>
      </c>
      <c r="T623" s="134">
        <f t="shared" si="246"/>
        <v>8.7499999999999994E-2</v>
      </c>
      <c r="U623" s="133">
        <f t="shared" si="247"/>
        <v>42</v>
      </c>
      <c r="V623" s="133">
        <v>252</v>
      </c>
      <c r="W623" s="132">
        <f t="shared" si="229"/>
        <v>1.0140784279999999</v>
      </c>
      <c r="X623" s="124">
        <f t="shared" si="239"/>
        <v>15.653824</v>
      </c>
      <c r="Y623" s="136" t="s">
        <v>64</v>
      </c>
      <c r="Z623" s="127">
        <f t="shared" si="248"/>
        <v>42962</v>
      </c>
      <c r="AA623" s="6"/>
      <c r="AB623" s="1"/>
      <c r="AC623" s="10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28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8"/>
      <c r="BH623" s="1"/>
      <c r="BI623" s="1"/>
      <c r="BJ623" s="1"/>
      <c r="BK623" s="1"/>
      <c r="BL623" s="1"/>
      <c r="BM623" s="1"/>
      <c r="BN623" s="1"/>
      <c r="BO623" s="1"/>
      <c r="BP623" s="1"/>
      <c r="BQ623" s="6"/>
      <c r="BR623" s="1"/>
      <c r="BS623" s="1"/>
      <c r="BT623" s="1"/>
      <c r="BU623" s="1"/>
      <c r="BV623" s="1"/>
      <c r="BW623" s="1"/>
    </row>
    <row r="624" spans="1:75" x14ac:dyDescent="0.2">
      <c r="A624" s="137">
        <f t="shared" si="240"/>
        <v>42845</v>
      </c>
      <c r="B624" s="124">
        <f t="shared" si="230"/>
        <v>1128.018354</v>
      </c>
      <c r="C624" s="124">
        <f t="shared" si="241"/>
        <v>1000</v>
      </c>
      <c r="D624" s="138">
        <f t="shared" si="242"/>
        <v>4821.6899999999996</v>
      </c>
      <c r="E624" s="126">
        <f>IF(K624=1,VLOOKUP(A623,[1]Plan1!$DA$106:$DC$226,3),E623)</f>
        <v>4828.4399999999996</v>
      </c>
      <c r="F624" s="127">
        <f t="shared" si="243"/>
        <v>42843</v>
      </c>
      <c r="G624" s="128">
        <f t="shared" si="231"/>
        <v>1.3999240930047119E-3</v>
      </c>
      <c r="H624" s="127">
        <f t="shared" si="244"/>
        <v>42870</v>
      </c>
      <c r="I624" s="127">
        <f t="shared" si="232"/>
        <v>42870</v>
      </c>
      <c r="J624" s="130">
        <f t="shared" si="245"/>
        <v>18</v>
      </c>
      <c r="K624" s="130">
        <f t="shared" si="233"/>
        <v>3</v>
      </c>
      <c r="L624" s="131">
        <f t="shared" si="234"/>
        <v>1.0002331799999999</v>
      </c>
      <c r="M624" s="132">
        <f t="shared" si="251"/>
        <v>1.0024991299999999</v>
      </c>
      <c r="N624" s="132">
        <f t="shared" si="249"/>
        <v>1.1117286688347561</v>
      </c>
      <c r="O624" s="131">
        <f t="shared" si="250"/>
        <v>1.1119878999999999</v>
      </c>
      <c r="P624" s="124">
        <f t="shared" si="235"/>
        <v>1111.9879000000001</v>
      </c>
      <c r="Q624" s="133">
        <f t="shared" si="236"/>
        <v>0</v>
      </c>
      <c r="R624" s="134">
        <f t="shared" si="237"/>
        <v>0</v>
      </c>
      <c r="S624" s="124">
        <f t="shared" si="238"/>
        <v>0</v>
      </c>
      <c r="T624" s="134">
        <f t="shared" si="246"/>
        <v>8.7499999999999994E-2</v>
      </c>
      <c r="U624" s="133">
        <f t="shared" si="247"/>
        <v>43</v>
      </c>
      <c r="V624" s="133">
        <v>252</v>
      </c>
      <c r="W624" s="132">
        <f t="shared" si="229"/>
        <v>1.0144160330000001</v>
      </c>
      <c r="X624" s="124">
        <f t="shared" si="239"/>
        <v>16.030453999999999</v>
      </c>
      <c r="Y624" s="136" t="s">
        <v>64</v>
      </c>
      <c r="Z624" s="127">
        <f t="shared" si="248"/>
        <v>42962</v>
      </c>
      <c r="AA624" s="6"/>
      <c r="AB624" s="1"/>
      <c r="AC624" s="10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28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8"/>
      <c r="BH624" s="1"/>
      <c r="BI624" s="1"/>
      <c r="BJ624" s="1"/>
      <c r="BK624" s="1"/>
      <c r="BL624" s="1"/>
      <c r="BM624" s="1"/>
      <c r="BN624" s="1"/>
      <c r="BO624" s="1"/>
      <c r="BP624" s="1"/>
      <c r="BQ624" s="6"/>
      <c r="BR624" s="1"/>
      <c r="BS624" s="1"/>
      <c r="BT624" s="1"/>
      <c r="BU624" s="1"/>
      <c r="BV624" s="1"/>
      <c r="BW624" s="1"/>
    </row>
    <row r="625" spans="1:75" x14ac:dyDescent="0.2">
      <c r="A625" s="137">
        <f t="shared" si="240"/>
        <v>42846</v>
      </c>
      <c r="B625" s="124">
        <f t="shared" si="230"/>
        <v>1128.481587</v>
      </c>
      <c r="C625" s="124">
        <f t="shared" si="241"/>
        <v>1000</v>
      </c>
      <c r="D625" s="138">
        <f t="shared" si="242"/>
        <v>4821.6899999999996</v>
      </c>
      <c r="E625" s="126">
        <f>IF(K625=1,VLOOKUP(A624,[1]Plan1!$DA$106:$DC$226,3),E624)</f>
        <v>4828.4399999999996</v>
      </c>
      <c r="F625" s="127">
        <f t="shared" si="243"/>
        <v>42843</v>
      </c>
      <c r="G625" s="128">
        <f t="shared" si="231"/>
        <v>1.3999240930047119E-3</v>
      </c>
      <c r="H625" s="127">
        <f t="shared" si="244"/>
        <v>42870</v>
      </c>
      <c r="I625" s="127">
        <f t="shared" si="232"/>
        <v>42870</v>
      </c>
      <c r="J625" s="130">
        <f t="shared" si="245"/>
        <v>18</v>
      </c>
      <c r="K625" s="130">
        <f t="shared" si="233"/>
        <v>4</v>
      </c>
      <c r="L625" s="131">
        <f t="shared" si="234"/>
        <v>1.00031092</v>
      </c>
      <c r="M625" s="132">
        <f t="shared" si="251"/>
        <v>1.0024991299999999</v>
      </c>
      <c r="N625" s="132">
        <f t="shared" si="249"/>
        <v>1.1117286688347561</v>
      </c>
      <c r="O625" s="131">
        <f t="shared" si="250"/>
        <v>1.1120743200000001</v>
      </c>
      <c r="P625" s="124">
        <f t="shared" si="235"/>
        <v>1112.0743199999999</v>
      </c>
      <c r="Q625" s="133">
        <f t="shared" si="236"/>
        <v>0</v>
      </c>
      <c r="R625" s="134">
        <f t="shared" si="237"/>
        <v>0</v>
      </c>
      <c r="S625" s="124">
        <f t="shared" si="238"/>
        <v>0</v>
      </c>
      <c r="T625" s="134">
        <f t="shared" si="246"/>
        <v>8.7499999999999994E-2</v>
      </c>
      <c r="U625" s="133">
        <f t="shared" si="247"/>
        <v>44</v>
      </c>
      <c r="V625" s="133">
        <v>252</v>
      </c>
      <c r="W625" s="132">
        <f t="shared" si="229"/>
        <v>1.014753751</v>
      </c>
      <c r="X625" s="124">
        <f t="shared" si="239"/>
        <v>16.407267000000001</v>
      </c>
      <c r="Y625" s="136" t="s">
        <v>64</v>
      </c>
      <c r="Z625" s="127">
        <f t="shared" si="248"/>
        <v>42962</v>
      </c>
      <c r="AA625" s="6"/>
      <c r="AB625" s="1"/>
      <c r="AC625" s="10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28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8"/>
      <c r="BH625" s="1"/>
      <c r="BI625" s="1"/>
      <c r="BJ625" s="1"/>
      <c r="BK625" s="1"/>
      <c r="BL625" s="1"/>
      <c r="BM625" s="1"/>
      <c r="BN625" s="1"/>
      <c r="BO625" s="1"/>
      <c r="BP625" s="1"/>
      <c r="BQ625" s="6"/>
      <c r="BR625" s="1"/>
      <c r="BS625" s="1"/>
      <c r="BT625" s="1"/>
      <c r="BU625" s="1"/>
      <c r="BV625" s="1"/>
      <c r="BW625" s="1"/>
    </row>
    <row r="626" spans="1:75" x14ac:dyDescent="0.2">
      <c r="A626" s="137">
        <f t="shared" si="240"/>
        <v>42847</v>
      </c>
      <c r="B626" s="124">
        <f t="shared" si="230"/>
        <v>1128.481587</v>
      </c>
      <c r="C626" s="124">
        <f t="shared" si="241"/>
        <v>1000</v>
      </c>
      <c r="D626" s="138">
        <f t="shared" si="242"/>
        <v>4821.6899999999996</v>
      </c>
      <c r="E626" s="126">
        <f>IF(K626=1,VLOOKUP(A625,[1]Plan1!$DA$106:$DC$226,3),E625)</f>
        <v>4828.4399999999996</v>
      </c>
      <c r="F626" s="127">
        <f t="shared" si="243"/>
        <v>42843</v>
      </c>
      <c r="G626" s="128">
        <f t="shared" si="231"/>
        <v>1.3999240930047119E-3</v>
      </c>
      <c r="H626" s="127">
        <f t="shared" si="244"/>
        <v>42870</v>
      </c>
      <c r="I626" s="127">
        <f t="shared" si="232"/>
        <v>42870</v>
      </c>
      <c r="J626" s="130">
        <f t="shared" si="245"/>
        <v>18</v>
      </c>
      <c r="K626" s="130">
        <f t="shared" si="233"/>
        <v>4</v>
      </c>
      <c r="L626" s="131">
        <f t="shared" si="234"/>
        <v>1.00031092</v>
      </c>
      <c r="M626" s="132">
        <f t="shared" si="251"/>
        <v>1.0024991299999999</v>
      </c>
      <c r="N626" s="132">
        <f t="shared" si="249"/>
        <v>1.1117286688347561</v>
      </c>
      <c r="O626" s="131">
        <f t="shared" si="250"/>
        <v>1.1120743200000001</v>
      </c>
      <c r="P626" s="124">
        <f t="shared" si="235"/>
        <v>1112.0743199999999</v>
      </c>
      <c r="Q626" s="133">
        <f t="shared" si="236"/>
        <v>0</v>
      </c>
      <c r="R626" s="134">
        <f t="shared" si="237"/>
        <v>0</v>
      </c>
      <c r="S626" s="124">
        <f t="shared" si="238"/>
        <v>0</v>
      </c>
      <c r="T626" s="134">
        <f t="shared" si="246"/>
        <v>8.7499999999999994E-2</v>
      </c>
      <c r="U626" s="133">
        <f t="shared" si="247"/>
        <v>44</v>
      </c>
      <c r="V626" s="133">
        <v>252</v>
      </c>
      <c r="W626" s="132">
        <f t="shared" si="229"/>
        <v>1.014753751</v>
      </c>
      <c r="X626" s="124">
        <f t="shared" si="239"/>
        <v>16.407267000000001</v>
      </c>
      <c r="Y626" s="136" t="s">
        <v>64</v>
      </c>
      <c r="Z626" s="127">
        <f t="shared" si="248"/>
        <v>42962</v>
      </c>
      <c r="AA626" s="6"/>
      <c r="AB626" s="1"/>
      <c r="AC626" s="10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28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8"/>
      <c r="BH626" s="1"/>
      <c r="BI626" s="1"/>
      <c r="BJ626" s="1"/>
      <c r="BK626" s="1"/>
      <c r="BL626" s="1"/>
      <c r="BM626" s="1"/>
      <c r="BN626" s="1"/>
      <c r="BO626" s="1"/>
      <c r="BP626" s="1"/>
      <c r="BQ626" s="6"/>
      <c r="BR626" s="1"/>
      <c r="BS626" s="1"/>
      <c r="BT626" s="1"/>
      <c r="BU626" s="1"/>
      <c r="BV626" s="1"/>
      <c r="BW626" s="1"/>
    </row>
    <row r="627" spans="1:75" x14ac:dyDescent="0.2">
      <c r="A627" s="137">
        <f t="shared" si="240"/>
        <v>42848</v>
      </c>
      <c r="B627" s="124">
        <f t="shared" si="230"/>
        <v>1128.481587</v>
      </c>
      <c r="C627" s="124">
        <f t="shared" si="241"/>
        <v>1000</v>
      </c>
      <c r="D627" s="138">
        <f t="shared" si="242"/>
        <v>4821.6899999999996</v>
      </c>
      <c r="E627" s="126">
        <f>IF(K627=1,VLOOKUP(A626,[1]Plan1!$DA$106:$DC$226,3),E626)</f>
        <v>4828.4399999999996</v>
      </c>
      <c r="F627" s="127">
        <f t="shared" si="243"/>
        <v>42843</v>
      </c>
      <c r="G627" s="128">
        <f t="shared" si="231"/>
        <v>1.3999240930047119E-3</v>
      </c>
      <c r="H627" s="127">
        <f t="shared" si="244"/>
        <v>42870</v>
      </c>
      <c r="I627" s="127">
        <f t="shared" si="232"/>
        <v>42870</v>
      </c>
      <c r="J627" s="130">
        <f t="shared" si="245"/>
        <v>18</v>
      </c>
      <c r="K627" s="130">
        <f t="shared" si="233"/>
        <v>4</v>
      </c>
      <c r="L627" s="131">
        <f t="shared" si="234"/>
        <v>1.00031092</v>
      </c>
      <c r="M627" s="132">
        <f t="shared" si="251"/>
        <v>1.0024991299999999</v>
      </c>
      <c r="N627" s="132">
        <f t="shared" si="249"/>
        <v>1.1117286688347561</v>
      </c>
      <c r="O627" s="131">
        <f t="shared" si="250"/>
        <v>1.1120743200000001</v>
      </c>
      <c r="P627" s="124">
        <f t="shared" si="235"/>
        <v>1112.0743199999999</v>
      </c>
      <c r="Q627" s="133">
        <f t="shared" si="236"/>
        <v>0</v>
      </c>
      <c r="R627" s="134">
        <f t="shared" si="237"/>
        <v>0</v>
      </c>
      <c r="S627" s="124">
        <f t="shared" si="238"/>
        <v>0</v>
      </c>
      <c r="T627" s="134">
        <f t="shared" si="246"/>
        <v>8.7499999999999994E-2</v>
      </c>
      <c r="U627" s="133">
        <f t="shared" si="247"/>
        <v>44</v>
      </c>
      <c r="V627" s="133">
        <v>252</v>
      </c>
      <c r="W627" s="132">
        <f t="shared" si="229"/>
        <v>1.014753751</v>
      </c>
      <c r="X627" s="124">
        <f t="shared" si="239"/>
        <v>16.407267000000001</v>
      </c>
      <c r="Y627" s="136" t="s">
        <v>64</v>
      </c>
      <c r="Z627" s="127">
        <f t="shared" si="248"/>
        <v>42962</v>
      </c>
      <c r="AA627" s="6"/>
      <c r="AB627" s="1"/>
      <c r="AC627" s="10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28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8"/>
      <c r="BH627" s="1"/>
      <c r="BI627" s="1"/>
      <c r="BJ627" s="1"/>
      <c r="BK627" s="1"/>
      <c r="BL627" s="1"/>
      <c r="BM627" s="1"/>
      <c r="BN627" s="1"/>
      <c r="BO627" s="1"/>
      <c r="BP627" s="1"/>
      <c r="BQ627" s="6"/>
      <c r="BR627" s="1"/>
      <c r="BS627" s="1"/>
      <c r="BT627" s="1"/>
      <c r="BU627" s="1"/>
      <c r="BV627" s="1"/>
      <c r="BW627" s="1"/>
    </row>
    <row r="628" spans="1:75" x14ac:dyDescent="0.2">
      <c r="A628" s="137">
        <f t="shared" si="240"/>
        <v>42849</v>
      </c>
      <c r="B628" s="124">
        <f t="shared" si="230"/>
        <v>1128.481587</v>
      </c>
      <c r="C628" s="124">
        <f t="shared" si="241"/>
        <v>1000</v>
      </c>
      <c r="D628" s="138">
        <f t="shared" si="242"/>
        <v>4821.6899999999996</v>
      </c>
      <c r="E628" s="126">
        <f>IF(K628=1,VLOOKUP(A627,[1]Plan1!$DA$106:$DC$226,3),E627)</f>
        <v>4828.4399999999996</v>
      </c>
      <c r="F628" s="127">
        <f t="shared" si="243"/>
        <v>42843</v>
      </c>
      <c r="G628" s="128">
        <f t="shared" si="231"/>
        <v>1.3999240930047119E-3</v>
      </c>
      <c r="H628" s="127">
        <f t="shared" si="244"/>
        <v>42870</v>
      </c>
      <c r="I628" s="127">
        <f t="shared" si="232"/>
        <v>42870</v>
      </c>
      <c r="J628" s="130">
        <f t="shared" si="245"/>
        <v>18</v>
      </c>
      <c r="K628" s="130">
        <f t="shared" si="233"/>
        <v>4</v>
      </c>
      <c r="L628" s="131">
        <f t="shared" si="234"/>
        <v>1.00031092</v>
      </c>
      <c r="M628" s="132">
        <f t="shared" si="251"/>
        <v>1.0024991299999999</v>
      </c>
      <c r="N628" s="132">
        <f t="shared" si="249"/>
        <v>1.1117286688347561</v>
      </c>
      <c r="O628" s="131">
        <f t="shared" si="250"/>
        <v>1.1120743200000001</v>
      </c>
      <c r="P628" s="124">
        <f t="shared" si="235"/>
        <v>1112.0743199999999</v>
      </c>
      <c r="Q628" s="133">
        <f t="shared" si="236"/>
        <v>0</v>
      </c>
      <c r="R628" s="134">
        <f t="shared" si="237"/>
        <v>0</v>
      </c>
      <c r="S628" s="124">
        <f t="shared" si="238"/>
        <v>0</v>
      </c>
      <c r="T628" s="134">
        <f t="shared" si="246"/>
        <v>8.7499999999999994E-2</v>
      </c>
      <c r="U628" s="133">
        <f t="shared" si="247"/>
        <v>44</v>
      </c>
      <c r="V628" s="133">
        <v>252</v>
      </c>
      <c r="W628" s="132">
        <f t="shared" si="229"/>
        <v>1.014753751</v>
      </c>
      <c r="X628" s="124">
        <f t="shared" si="239"/>
        <v>16.407267000000001</v>
      </c>
      <c r="Y628" s="136" t="s">
        <v>64</v>
      </c>
      <c r="Z628" s="127">
        <f t="shared" si="248"/>
        <v>42962</v>
      </c>
      <c r="AA628" s="6"/>
      <c r="AB628" s="1"/>
      <c r="AC628" s="10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28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8"/>
      <c r="BH628" s="1"/>
      <c r="BI628" s="1"/>
      <c r="BJ628" s="1"/>
      <c r="BK628" s="1"/>
      <c r="BL628" s="1"/>
      <c r="BM628" s="1"/>
      <c r="BN628" s="1"/>
      <c r="BO628" s="1"/>
      <c r="BP628" s="1"/>
      <c r="BQ628" s="6"/>
      <c r="BR628" s="1"/>
      <c r="BS628" s="1"/>
      <c r="BT628" s="1"/>
      <c r="BU628" s="1"/>
      <c r="BV628" s="1"/>
      <c r="BW628" s="1"/>
    </row>
    <row r="629" spans="1:75" x14ac:dyDescent="0.2">
      <c r="A629" s="137">
        <f t="shared" si="240"/>
        <v>42850</v>
      </c>
      <c r="B629" s="124">
        <f t="shared" si="230"/>
        <v>1128.9450239999999</v>
      </c>
      <c r="C629" s="124">
        <f t="shared" si="241"/>
        <v>1000</v>
      </c>
      <c r="D629" s="138">
        <f t="shared" si="242"/>
        <v>4821.6899999999996</v>
      </c>
      <c r="E629" s="126">
        <f>IF(K629=1,VLOOKUP(A628,[1]Plan1!$DA$106:$DC$226,3),E628)</f>
        <v>4828.4399999999996</v>
      </c>
      <c r="F629" s="127">
        <f t="shared" si="243"/>
        <v>42843</v>
      </c>
      <c r="G629" s="128">
        <f t="shared" si="231"/>
        <v>1.3999240930047119E-3</v>
      </c>
      <c r="H629" s="127">
        <f t="shared" si="244"/>
        <v>42870</v>
      </c>
      <c r="I629" s="127">
        <f t="shared" si="232"/>
        <v>42870</v>
      </c>
      <c r="J629" s="130">
        <f t="shared" si="245"/>
        <v>18</v>
      </c>
      <c r="K629" s="130">
        <f t="shared" si="233"/>
        <v>5</v>
      </c>
      <c r="L629" s="131">
        <f t="shared" si="234"/>
        <v>1.00038867</v>
      </c>
      <c r="M629" s="132">
        <f t="shared" si="251"/>
        <v>1.0024991299999999</v>
      </c>
      <c r="N629" s="132">
        <f t="shared" si="249"/>
        <v>1.1117286688347561</v>
      </c>
      <c r="O629" s="131">
        <f t="shared" si="250"/>
        <v>1.1121607600000001</v>
      </c>
      <c r="P629" s="124">
        <f t="shared" si="235"/>
        <v>1112.16076</v>
      </c>
      <c r="Q629" s="133">
        <f t="shared" si="236"/>
        <v>0</v>
      </c>
      <c r="R629" s="134">
        <f t="shared" si="237"/>
        <v>0</v>
      </c>
      <c r="S629" s="124">
        <f t="shared" si="238"/>
        <v>0</v>
      </c>
      <c r="T629" s="134">
        <f t="shared" si="246"/>
        <v>8.7499999999999994E-2</v>
      </c>
      <c r="U629" s="133">
        <f t="shared" si="247"/>
        <v>45</v>
      </c>
      <c r="V629" s="133">
        <v>252</v>
      </c>
      <c r="W629" s="132">
        <f t="shared" si="229"/>
        <v>1.0150915810000001</v>
      </c>
      <c r="X629" s="124">
        <f t="shared" si="239"/>
        <v>16.784264</v>
      </c>
      <c r="Y629" s="136" t="s">
        <v>64</v>
      </c>
      <c r="Z629" s="127">
        <f t="shared" si="248"/>
        <v>42962</v>
      </c>
      <c r="AA629" s="6"/>
      <c r="AB629" s="1"/>
      <c r="AC629" s="10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28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8"/>
      <c r="BH629" s="1"/>
      <c r="BI629" s="1"/>
      <c r="BJ629" s="1"/>
      <c r="BK629" s="1"/>
      <c r="BL629" s="1"/>
      <c r="BM629" s="1"/>
      <c r="BN629" s="1"/>
      <c r="BO629" s="1"/>
      <c r="BP629" s="1"/>
      <c r="BQ629" s="6"/>
      <c r="BR629" s="1"/>
      <c r="BS629" s="1"/>
      <c r="BT629" s="1"/>
      <c r="BU629" s="1"/>
      <c r="BV629" s="1"/>
      <c r="BW629" s="1"/>
    </row>
    <row r="630" spans="1:75" x14ac:dyDescent="0.2">
      <c r="A630" s="137">
        <f t="shared" si="240"/>
        <v>42851</v>
      </c>
      <c r="B630" s="124">
        <f t="shared" si="230"/>
        <v>1129.4086440000001</v>
      </c>
      <c r="C630" s="124">
        <f t="shared" si="241"/>
        <v>1000</v>
      </c>
      <c r="D630" s="138">
        <f t="shared" si="242"/>
        <v>4821.6899999999996</v>
      </c>
      <c r="E630" s="126">
        <f>IF(K630=1,VLOOKUP(A629,[1]Plan1!$DA$106:$DC$226,3),E629)</f>
        <v>4828.4399999999996</v>
      </c>
      <c r="F630" s="127">
        <f t="shared" si="243"/>
        <v>42843</v>
      </c>
      <c r="G630" s="128">
        <f t="shared" si="231"/>
        <v>1.3999240930047119E-3</v>
      </c>
      <c r="H630" s="127">
        <f t="shared" si="244"/>
        <v>42870</v>
      </c>
      <c r="I630" s="127">
        <f t="shared" si="232"/>
        <v>42870</v>
      </c>
      <c r="J630" s="130">
        <f t="shared" si="245"/>
        <v>18</v>
      </c>
      <c r="K630" s="130">
        <f t="shared" si="233"/>
        <v>6</v>
      </c>
      <c r="L630" s="131">
        <f t="shared" si="234"/>
        <v>1.00046642</v>
      </c>
      <c r="M630" s="132">
        <f t="shared" si="251"/>
        <v>1.0024991299999999</v>
      </c>
      <c r="N630" s="132">
        <f t="shared" si="249"/>
        <v>1.1117286688347561</v>
      </c>
      <c r="O630" s="131">
        <f t="shared" si="250"/>
        <v>1.1122472000000001</v>
      </c>
      <c r="P630" s="124">
        <f t="shared" si="235"/>
        <v>1112.2472</v>
      </c>
      <c r="Q630" s="133">
        <f t="shared" si="236"/>
        <v>0</v>
      </c>
      <c r="R630" s="134">
        <f t="shared" si="237"/>
        <v>0</v>
      </c>
      <c r="S630" s="124">
        <f t="shared" si="238"/>
        <v>0</v>
      </c>
      <c r="T630" s="134">
        <f t="shared" si="246"/>
        <v>8.7499999999999994E-2</v>
      </c>
      <c r="U630" s="133">
        <f t="shared" si="247"/>
        <v>46</v>
      </c>
      <c r="V630" s="133">
        <v>252</v>
      </c>
      <c r="W630" s="132">
        <f t="shared" si="229"/>
        <v>1.015429524</v>
      </c>
      <c r="X630" s="124">
        <f t="shared" si="239"/>
        <v>17.161443999999999</v>
      </c>
      <c r="Y630" s="136" t="s">
        <v>64</v>
      </c>
      <c r="Z630" s="127">
        <f t="shared" si="248"/>
        <v>42962</v>
      </c>
      <c r="AA630" s="6"/>
      <c r="AB630" s="1"/>
      <c r="AC630" s="10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28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8"/>
      <c r="BH630" s="1"/>
      <c r="BI630" s="1"/>
      <c r="BJ630" s="1"/>
      <c r="BK630" s="1"/>
      <c r="BL630" s="1"/>
      <c r="BM630" s="1"/>
      <c r="BN630" s="1"/>
      <c r="BO630" s="1"/>
      <c r="BP630" s="1"/>
      <c r="BQ630" s="6"/>
      <c r="BR630" s="1"/>
      <c r="BS630" s="1"/>
      <c r="BT630" s="1"/>
      <c r="BU630" s="1"/>
      <c r="BV630" s="1"/>
      <c r="BW630" s="1"/>
    </row>
    <row r="631" spans="1:75" x14ac:dyDescent="0.2">
      <c r="A631" s="137">
        <f t="shared" si="240"/>
        <v>42852</v>
      </c>
      <c r="B631" s="124">
        <f t="shared" si="230"/>
        <v>1129.8724480000001</v>
      </c>
      <c r="C631" s="124">
        <f t="shared" si="241"/>
        <v>1000</v>
      </c>
      <c r="D631" s="138">
        <f t="shared" si="242"/>
        <v>4821.6899999999996</v>
      </c>
      <c r="E631" s="126">
        <f>IF(K631=1,VLOOKUP(A630,[1]Plan1!$DA$106:$DC$226,3),E630)</f>
        <v>4828.4399999999996</v>
      </c>
      <c r="F631" s="127">
        <f t="shared" si="243"/>
        <v>42843</v>
      </c>
      <c r="G631" s="128">
        <f t="shared" si="231"/>
        <v>1.3999240930047119E-3</v>
      </c>
      <c r="H631" s="127">
        <f t="shared" si="244"/>
        <v>42870</v>
      </c>
      <c r="I631" s="127">
        <f t="shared" si="232"/>
        <v>42870</v>
      </c>
      <c r="J631" s="130">
        <f t="shared" si="245"/>
        <v>18</v>
      </c>
      <c r="K631" s="130">
        <f t="shared" si="233"/>
        <v>7</v>
      </c>
      <c r="L631" s="131">
        <f t="shared" si="234"/>
        <v>1.0005441799999999</v>
      </c>
      <c r="M631" s="132">
        <f t="shared" si="251"/>
        <v>1.0024991299999999</v>
      </c>
      <c r="N631" s="132">
        <f t="shared" si="249"/>
        <v>1.1117286688347561</v>
      </c>
      <c r="O631" s="131">
        <f t="shared" si="250"/>
        <v>1.1123336399999999</v>
      </c>
      <c r="P631" s="124">
        <f t="shared" si="235"/>
        <v>1112.3336400000001</v>
      </c>
      <c r="Q631" s="133">
        <f t="shared" si="236"/>
        <v>0</v>
      </c>
      <c r="R631" s="134">
        <f t="shared" si="237"/>
        <v>0</v>
      </c>
      <c r="S631" s="124">
        <f t="shared" si="238"/>
        <v>0</v>
      </c>
      <c r="T631" s="134">
        <f t="shared" si="246"/>
        <v>8.7499999999999994E-2</v>
      </c>
      <c r="U631" s="133">
        <f t="shared" si="247"/>
        <v>47</v>
      </c>
      <c r="V631" s="133">
        <v>252</v>
      </c>
      <c r="W631" s="132">
        <f t="shared" si="229"/>
        <v>1.015767579</v>
      </c>
      <c r="X631" s="124">
        <f t="shared" si="239"/>
        <v>17.538808</v>
      </c>
      <c r="Y631" s="136" t="s">
        <v>64</v>
      </c>
      <c r="Z631" s="127">
        <f t="shared" si="248"/>
        <v>42962</v>
      </c>
      <c r="AA631" s="6"/>
      <c r="AB631" s="1"/>
      <c r="AC631" s="10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28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8"/>
      <c r="BH631" s="1"/>
      <c r="BI631" s="1"/>
      <c r="BJ631" s="1"/>
      <c r="BK631" s="1"/>
      <c r="BL631" s="1"/>
      <c r="BM631" s="1"/>
      <c r="BN631" s="1"/>
      <c r="BO631" s="1"/>
      <c r="BP631" s="1"/>
      <c r="BQ631" s="6"/>
      <c r="BR631" s="1"/>
      <c r="BS631" s="1"/>
      <c r="BT631" s="1"/>
      <c r="BU631" s="1"/>
      <c r="BV631" s="1"/>
      <c r="BW631" s="1"/>
    </row>
    <row r="632" spans="1:75" x14ac:dyDescent="0.2">
      <c r="A632" s="137">
        <f t="shared" si="240"/>
        <v>42853</v>
      </c>
      <c r="B632" s="124">
        <f t="shared" si="230"/>
        <v>1130.336446</v>
      </c>
      <c r="C632" s="124">
        <f t="shared" si="241"/>
        <v>1000</v>
      </c>
      <c r="D632" s="138">
        <f t="shared" si="242"/>
        <v>4821.6899999999996</v>
      </c>
      <c r="E632" s="126">
        <f>IF(K632=1,VLOOKUP(A631,[1]Plan1!$DA$106:$DC$226,3),E631)</f>
        <v>4828.4399999999996</v>
      </c>
      <c r="F632" s="127">
        <f t="shared" si="243"/>
        <v>42843</v>
      </c>
      <c r="G632" s="128">
        <f t="shared" si="231"/>
        <v>1.3999240930047119E-3</v>
      </c>
      <c r="H632" s="127">
        <f t="shared" si="244"/>
        <v>42870</v>
      </c>
      <c r="I632" s="127">
        <f t="shared" si="232"/>
        <v>42870</v>
      </c>
      <c r="J632" s="130">
        <f t="shared" si="245"/>
        <v>18</v>
      </c>
      <c r="K632" s="130">
        <f t="shared" si="233"/>
        <v>8</v>
      </c>
      <c r="L632" s="131">
        <f t="shared" si="234"/>
        <v>1.00062194</v>
      </c>
      <c r="M632" s="132">
        <f t="shared" si="251"/>
        <v>1.0024991299999999</v>
      </c>
      <c r="N632" s="132">
        <f t="shared" si="249"/>
        <v>1.1117286688347561</v>
      </c>
      <c r="O632" s="131">
        <f t="shared" si="250"/>
        <v>1.1124200900000001</v>
      </c>
      <c r="P632" s="124">
        <f t="shared" si="235"/>
        <v>1112.4200900000001</v>
      </c>
      <c r="Q632" s="133">
        <f t="shared" si="236"/>
        <v>0</v>
      </c>
      <c r="R632" s="134">
        <f t="shared" si="237"/>
        <v>0</v>
      </c>
      <c r="S632" s="124">
        <f t="shared" si="238"/>
        <v>0</v>
      </c>
      <c r="T632" s="134">
        <f t="shared" si="246"/>
        <v>8.7499999999999994E-2</v>
      </c>
      <c r="U632" s="133">
        <f t="shared" si="247"/>
        <v>48</v>
      </c>
      <c r="V632" s="133">
        <v>252</v>
      </c>
      <c r="W632" s="132">
        <f t="shared" si="229"/>
        <v>1.0161057469999999</v>
      </c>
      <c r="X632" s="124">
        <f t="shared" si="239"/>
        <v>17.916356</v>
      </c>
      <c r="Y632" s="136" t="s">
        <v>64</v>
      </c>
      <c r="Z632" s="127">
        <f t="shared" si="248"/>
        <v>42962</v>
      </c>
      <c r="AA632" s="6"/>
      <c r="AB632" s="1"/>
      <c r="AC632" s="10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28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8"/>
      <c r="BH632" s="1"/>
      <c r="BI632" s="1"/>
      <c r="BJ632" s="1"/>
      <c r="BK632" s="1"/>
      <c r="BL632" s="1"/>
      <c r="BM632" s="1"/>
      <c r="BN632" s="1"/>
      <c r="BO632" s="1"/>
      <c r="BP632" s="1"/>
      <c r="BQ632" s="6"/>
      <c r="BR632" s="1"/>
      <c r="BS632" s="1"/>
      <c r="BT632" s="1"/>
      <c r="BU632" s="1"/>
      <c r="BV632" s="1"/>
      <c r="BW632" s="1"/>
    </row>
    <row r="633" spans="1:75" x14ac:dyDescent="0.2">
      <c r="A633" s="137">
        <f t="shared" si="240"/>
        <v>42854</v>
      </c>
      <c r="B633" s="124">
        <f t="shared" si="230"/>
        <v>1130.8006370000001</v>
      </c>
      <c r="C633" s="124">
        <f t="shared" si="241"/>
        <v>1000</v>
      </c>
      <c r="D633" s="138">
        <f t="shared" si="242"/>
        <v>4821.6899999999996</v>
      </c>
      <c r="E633" s="126">
        <f>IF(K633=1,VLOOKUP(A632,[1]Plan1!$DA$106:$DC$226,3),E632)</f>
        <v>4828.4399999999996</v>
      </c>
      <c r="F633" s="127">
        <f t="shared" si="243"/>
        <v>42843</v>
      </c>
      <c r="G633" s="128">
        <f t="shared" si="231"/>
        <v>1.3999240930047119E-3</v>
      </c>
      <c r="H633" s="127">
        <f t="shared" si="244"/>
        <v>42870</v>
      </c>
      <c r="I633" s="127">
        <f t="shared" si="232"/>
        <v>42870</v>
      </c>
      <c r="J633" s="130">
        <f t="shared" si="245"/>
        <v>18</v>
      </c>
      <c r="K633" s="130">
        <f t="shared" si="233"/>
        <v>9</v>
      </c>
      <c r="L633" s="131">
        <f t="shared" si="234"/>
        <v>1.0006997099999999</v>
      </c>
      <c r="M633" s="132">
        <f t="shared" si="251"/>
        <v>1.0024991299999999</v>
      </c>
      <c r="N633" s="132">
        <f t="shared" si="249"/>
        <v>1.1117286688347561</v>
      </c>
      <c r="O633" s="131">
        <f t="shared" si="250"/>
        <v>1.11250655</v>
      </c>
      <c r="P633" s="124">
        <f t="shared" si="235"/>
        <v>1112.5065500000001</v>
      </c>
      <c r="Q633" s="133">
        <f t="shared" si="236"/>
        <v>0</v>
      </c>
      <c r="R633" s="134">
        <f t="shared" si="237"/>
        <v>0</v>
      </c>
      <c r="S633" s="124">
        <f t="shared" si="238"/>
        <v>0</v>
      </c>
      <c r="T633" s="134">
        <f t="shared" si="246"/>
        <v>8.7499999999999994E-2</v>
      </c>
      <c r="U633" s="133">
        <f t="shared" si="247"/>
        <v>49</v>
      </c>
      <c r="V633" s="133">
        <v>252</v>
      </c>
      <c r="W633" s="132">
        <f t="shared" ref="W633:W696" si="252">ROUND((1+T633)^(U633/V633),9)</f>
        <v>1.0164440269999999</v>
      </c>
      <c r="X633" s="124">
        <f t="shared" si="239"/>
        <v>18.294087000000001</v>
      </c>
      <c r="Y633" s="136" t="s">
        <v>64</v>
      </c>
      <c r="Z633" s="127">
        <f t="shared" si="248"/>
        <v>42962</v>
      </c>
      <c r="AA633" s="6"/>
      <c r="AB633" s="1"/>
      <c r="AC633" s="10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28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8"/>
      <c r="BH633" s="1"/>
      <c r="BI633" s="1"/>
      <c r="BJ633" s="1"/>
      <c r="BK633" s="1"/>
      <c r="BL633" s="1"/>
      <c r="BM633" s="1"/>
      <c r="BN633" s="1"/>
      <c r="BO633" s="1"/>
      <c r="BP633" s="1"/>
      <c r="BQ633" s="6"/>
      <c r="BR633" s="1"/>
      <c r="BS633" s="1"/>
      <c r="BT633" s="1"/>
      <c r="BU633" s="1"/>
      <c r="BV633" s="1"/>
      <c r="BW633" s="1"/>
    </row>
    <row r="634" spans="1:75" x14ac:dyDescent="0.2">
      <c r="A634" s="137">
        <f t="shared" si="240"/>
        <v>42855</v>
      </c>
      <c r="B634" s="124">
        <f t="shared" si="230"/>
        <v>1130.8006370000001</v>
      </c>
      <c r="C634" s="124">
        <f t="shared" si="241"/>
        <v>1000</v>
      </c>
      <c r="D634" s="138">
        <f t="shared" si="242"/>
        <v>4821.6899999999996</v>
      </c>
      <c r="E634" s="126">
        <f>IF(K634=1,VLOOKUP(A633,[1]Plan1!$DA$106:$DC$226,3),E633)</f>
        <v>4828.4399999999996</v>
      </c>
      <c r="F634" s="127">
        <f t="shared" si="243"/>
        <v>42843</v>
      </c>
      <c r="G634" s="128">
        <f t="shared" si="231"/>
        <v>1.3999240930047119E-3</v>
      </c>
      <c r="H634" s="127">
        <f t="shared" si="244"/>
        <v>42870</v>
      </c>
      <c r="I634" s="127">
        <f t="shared" si="232"/>
        <v>42870</v>
      </c>
      <c r="J634" s="130">
        <f t="shared" si="245"/>
        <v>18</v>
      </c>
      <c r="K634" s="130">
        <f t="shared" si="233"/>
        <v>9</v>
      </c>
      <c r="L634" s="131">
        <f t="shared" si="234"/>
        <v>1.0006997099999999</v>
      </c>
      <c r="M634" s="132">
        <f t="shared" si="251"/>
        <v>1.0024991299999999</v>
      </c>
      <c r="N634" s="132">
        <f t="shared" si="249"/>
        <v>1.1117286688347561</v>
      </c>
      <c r="O634" s="131">
        <f t="shared" si="250"/>
        <v>1.11250655</v>
      </c>
      <c r="P634" s="124">
        <f t="shared" si="235"/>
        <v>1112.5065500000001</v>
      </c>
      <c r="Q634" s="133">
        <f t="shared" si="236"/>
        <v>0</v>
      </c>
      <c r="R634" s="134">
        <f t="shared" si="237"/>
        <v>0</v>
      </c>
      <c r="S634" s="124">
        <f t="shared" si="238"/>
        <v>0</v>
      </c>
      <c r="T634" s="134">
        <f t="shared" si="246"/>
        <v>8.7499999999999994E-2</v>
      </c>
      <c r="U634" s="133">
        <f t="shared" si="247"/>
        <v>49</v>
      </c>
      <c r="V634" s="133">
        <v>252</v>
      </c>
      <c r="W634" s="132">
        <f t="shared" si="252"/>
        <v>1.0164440269999999</v>
      </c>
      <c r="X634" s="124">
        <f t="shared" si="239"/>
        <v>18.294087000000001</v>
      </c>
      <c r="Y634" s="136" t="s">
        <v>64</v>
      </c>
      <c r="Z634" s="127">
        <f t="shared" si="248"/>
        <v>42962</v>
      </c>
      <c r="AA634" s="6"/>
      <c r="AB634" s="1"/>
      <c r="AC634" s="10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28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8"/>
      <c r="BH634" s="1"/>
      <c r="BI634" s="1"/>
      <c r="BJ634" s="1"/>
      <c r="BK634" s="1"/>
      <c r="BL634" s="1"/>
      <c r="BM634" s="1"/>
      <c r="BN634" s="1"/>
      <c r="BO634" s="1"/>
      <c r="BP634" s="1"/>
      <c r="BQ634" s="6"/>
      <c r="BR634" s="1"/>
      <c r="BS634" s="1"/>
      <c r="BT634" s="1"/>
      <c r="BU634" s="1"/>
      <c r="BV634" s="1"/>
      <c r="BW634" s="1"/>
    </row>
    <row r="635" spans="1:75" x14ac:dyDescent="0.2">
      <c r="A635" s="137">
        <f t="shared" si="240"/>
        <v>42856</v>
      </c>
      <c r="B635" s="124">
        <f t="shared" si="230"/>
        <v>1130.8006370000001</v>
      </c>
      <c r="C635" s="124">
        <f t="shared" si="241"/>
        <v>1000</v>
      </c>
      <c r="D635" s="138">
        <f t="shared" si="242"/>
        <v>4821.6899999999996</v>
      </c>
      <c r="E635" s="126">
        <f>IF(K635=1,VLOOKUP(A634,[1]Plan1!$DA$106:$DC$226,3),E634)</f>
        <v>4828.4399999999996</v>
      </c>
      <c r="F635" s="127">
        <f t="shared" si="243"/>
        <v>42843</v>
      </c>
      <c r="G635" s="128">
        <f t="shared" si="231"/>
        <v>1.3999240930047119E-3</v>
      </c>
      <c r="H635" s="127">
        <f t="shared" si="244"/>
        <v>42870</v>
      </c>
      <c r="I635" s="127">
        <f t="shared" si="232"/>
        <v>42870</v>
      </c>
      <c r="J635" s="130">
        <f t="shared" si="245"/>
        <v>18</v>
      </c>
      <c r="K635" s="130">
        <f t="shared" si="233"/>
        <v>9</v>
      </c>
      <c r="L635" s="131">
        <f t="shared" si="234"/>
        <v>1.0006997099999999</v>
      </c>
      <c r="M635" s="132">
        <f t="shared" si="251"/>
        <v>1.0024991299999999</v>
      </c>
      <c r="N635" s="132">
        <f t="shared" si="249"/>
        <v>1.1117286688347561</v>
      </c>
      <c r="O635" s="131">
        <f t="shared" si="250"/>
        <v>1.11250655</v>
      </c>
      <c r="P635" s="124">
        <f t="shared" si="235"/>
        <v>1112.5065500000001</v>
      </c>
      <c r="Q635" s="133">
        <f t="shared" si="236"/>
        <v>0</v>
      </c>
      <c r="R635" s="134">
        <f t="shared" si="237"/>
        <v>0</v>
      </c>
      <c r="S635" s="124">
        <f t="shared" si="238"/>
        <v>0</v>
      </c>
      <c r="T635" s="134">
        <f t="shared" si="246"/>
        <v>8.7499999999999994E-2</v>
      </c>
      <c r="U635" s="133">
        <f t="shared" si="247"/>
        <v>49</v>
      </c>
      <c r="V635" s="133">
        <v>252</v>
      </c>
      <c r="W635" s="132">
        <f t="shared" si="252"/>
        <v>1.0164440269999999</v>
      </c>
      <c r="X635" s="124">
        <f t="shared" si="239"/>
        <v>18.294087000000001</v>
      </c>
      <c r="Y635" s="136" t="s">
        <v>64</v>
      </c>
      <c r="Z635" s="127">
        <f t="shared" si="248"/>
        <v>42962</v>
      </c>
      <c r="AA635" s="6"/>
      <c r="AB635" s="1"/>
      <c r="AC635" s="10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28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8"/>
      <c r="BH635" s="1"/>
      <c r="BI635" s="1"/>
      <c r="BJ635" s="1"/>
      <c r="BK635" s="1"/>
      <c r="BL635" s="1"/>
      <c r="BM635" s="1"/>
      <c r="BN635" s="1"/>
      <c r="BO635" s="1"/>
      <c r="BP635" s="1"/>
      <c r="BQ635" s="6"/>
      <c r="BR635" s="1"/>
      <c r="BS635" s="1"/>
      <c r="BT635" s="1"/>
      <c r="BU635" s="1"/>
      <c r="BV635" s="1"/>
      <c r="BW635" s="1"/>
    </row>
    <row r="636" spans="1:75" x14ac:dyDescent="0.2">
      <c r="A636" s="137">
        <f t="shared" si="240"/>
        <v>42857</v>
      </c>
      <c r="B636" s="124">
        <f t="shared" si="230"/>
        <v>1130.8006370000001</v>
      </c>
      <c r="C636" s="124">
        <f t="shared" si="241"/>
        <v>1000</v>
      </c>
      <c r="D636" s="138">
        <f t="shared" si="242"/>
        <v>4821.6899999999996</v>
      </c>
      <c r="E636" s="126">
        <f>IF(K636=1,VLOOKUP(A635,[1]Plan1!$DA$106:$DC$226,3),E635)</f>
        <v>4828.4399999999996</v>
      </c>
      <c r="F636" s="127">
        <f t="shared" si="243"/>
        <v>42843</v>
      </c>
      <c r="G636" s="128">
        <f t="shared" si="231"/>
        <v>1.3999240930047119E-3</v>
      </c>
      <c r="H636" s="127">
        <f t="shared" si="244"/>
        <v>42870</v>
      </c>
      <c r="I636" s="127">
        <f t="shared" si="232"/>
        <v>42870</v>
      </c>
      <c r="J636" s="130">
        <f t="shared" si="245"/>
        <v>18</v>
      </c>
      <c r="K636" s="130">
        <f t="shared" si="233"/>
        <v>9</v>
      </c>
      <c r="L636" s="131">
        <f t="shared" si="234"/>
        <v>1.0006997099999999</v>
      </c>
      <c r="M636" s="132">
        <f t="shared" si="251"/>
        <v>1.0024991299999999</v>
      </c>
      <c r="N636" s="132">
        <f t="shared" si="249"/>
        <v>1.1117286688347561</v>
      </c>
      <c r="O636" s="131">
        <f t="shared" si="250"/>
        <v>1.11250655</v>
      </c>
      <c r="P636" s="124">
        <f t="shared" si="235"/>
        <v>1112.5065500000001</v>
      </c>
      <c r="Q636" s="133">
        <f t="shared" si="236"/>
        <v>0</v>
      </c>
      <c r="R636" s="134">
        <f t="shared" si="237"/>
        <v>0</v>
      </c>
      <c r="S636" s="124">
        <f t="shared" si="238"/>
        <v>0</v>
      </c>
      <c r="T636" s="134">
        <f t="shared" si="246"/>
        <v>8.7499999999999994E-2</v>
      </c>
      <c r="U636" s="133">
        <f t="shared" si="247"/>
        <v>49</v>
      </c>
      <c r="V636" s="133">
        <v>252</v>
      </c>
      <c r="W636" s="132">
        <f t="shared" si="252"/>
        <v>1.0164440269999999</v>
      </c>
      <c r="X636" s="124">
        <f t="shared" si="239"/>
        <v>18.294087000000001</v>
      </c>
      <c r="Y636" s="136" t="s">
        <v>64</v>
      </c>
      <c r="Z636" s="127">
        <f t="shared" si="248"/>
        <v>42962</v>
      </c>
      <c r="AA636" s="6"/>
      <c r="AB636" s="1"/>
      <c r="AC636" s="10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28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8"/>
      <c r="BH636" s="1"/>
      <c r="BI636" s="1"/>
      <c r="BJ636" s="1"/>
      <c r="BK636" s="1"/>
      <c r="BL636" s="1"/>
      <c r="BM636" s="1"/>
      <c r="BN636" s="1"/>
      <c r="BO636" s="1"/>
      <c r="BP636" s="1"/>
      <c r="BQ636" s="6"/>
      <c r="BR636" s="1"/>
      <c r="BS636" s="1"/>
      <c r="BT636" s="1"/>
      <c r="BU636" s="1"/>
      <c r="BV636" s="1"/>
      <c r="BW636" s="1"/>
    </row>
    <row r="637" spans="1:75" x14ac:dyDescent="0.2">
      <c r="A637" s="137">
        <f t="shared" si="240"/>
        <v>42858</v>
      </c>
      <c r="B637" s="124">
        <f t="shared" si="230"/>
        <v>1131.2650229999999</v>
      </c>
      <c r="C637" s="124">
        <f t="shared" si="241"/>
        <v>1000</v>
      </c>
      <c r="D637" s="138">
        <f t="shared" si="242"/>
        <v>4821.6899999999996</v>
      </c>
      <c r="E637" s="126">
        <f>IF(K637=1,VLOOKUP(A636,[1]Plan1!$DA$106:$DC$226,3),E636)</f>
        <v>4828.4399999999996</v>
      </c>
      <c r="F637" s="127">
        <f t="shared" si="243"/>
        <v>42843</v>
      </c>
      <c r="G637" s="128">
        <f t="shared" si="231"/>
        <v>1.3999240930047119E-3</v>
      </c>
      <c r="H637" s="127">
        <f t="shared" si="244"/>
        <v>42870</v>
      </c>
      <c r="I637" s="127">
        <f t="shared" si="232"/>
        <v>42870</v>
      </c>
      <c r="J637" s="130">
        <f t="shared" si="245"/>
        <v>18</v>
      </c>
      <c r="K637" s="130">
        <f t="shared" si="233"/>
        <v>10</v>
      </c>
      <c r="L637" s="131">
        <f t="shared" si="234"/>
        <v>1.0007774899999999</v>
      </c>
      <c r="M637" s="132">
        <f t="shared" si="251"/>
        <v>1.0024991299999999</v>
      </c>
      <c r="N637" s="132">
        <f t="shared" si="249"/>
        <v>1.1117286688347561</v>
      </c>
      <c r="O637" s="131">
        <f t="shared" si="250"/>
        <v>1.11259302</v>
      </c>
      <c r="P637" s="124">
        <f t="shared" si="235"/>
        <v>1112.59302</v>
      </c>
      <c r="Q637" s="133">
        <f t="shared" si="236"/>
        <v>0</v>
      </c>
      <c r="R637" s="134">
        <f t="shared" si="237"/>
        <v>0</v>
      </c>
      <c r="S637" s="124">
        <f t="shared" si="238"/>
        <v>0</v>
      </c>
      <c r="T637" s="134">
        <f t="shared" si="246"/>
        <v>8.7499999999999994E-2</v>
      </c>
      <c r="U637" s="133">
        <f t="shared" si="247"/>
        <v>50</v>
      </c>
      <c r="V637" s="133">
        <v>252</v>
      </c>
      <c r="W637" s="132">
        <f t="shared" si="252"/>
        <v>1.01678242</v>
      </c>
      <c r="X637" s="124">
        <f t="shared" si="239"/>
        <v>18.672003</v>
      </c>
      <c r="Y637" s="136" t="s">
        <v>64</v>
      </c>
      <c r="Z637" s="127">
        <f t="shared" si="248"/>
        <v>42962</v>
      </c>
      <c r="AA637" s="6"/>
      <c r="AB637" s="1"/>
      <c r="AC637" s="10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28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8"/>
      <c r="BH637" s="1"/>
      <c r="BI637" s="1"/>
      <c r="BJ637" s="1"/>
      <c r="BK637" s="1"/>
      <c r="BL637" s="1"/>
      <c r="BM637" s="1"/>
      <c r="BN637" s="1"/>
      <c r="BO637" s="1"/>
      <c r="BP637" s="1"/>
      <c r="BQ637" s="6"/>
      <c r="BR637" s="1"/>
      <c r="BS637" s="1"/>
      <c r="BT637" s="1"/>
      <c r="BU637" s="1"/>
      <c r="BV637" s="1"/>
      <c r="BW637" s="1"/>
    </row>
    <row r="638" spans="1:75" x14ac:dyDescent="0.2">
      <c r="A638" s="137">
        <f t="shared" si="240"/>
        <v>42859</v>
      </c>
      <c r="B638" s="124">
        <f t="shared" si="230"/>
        <v>1131.729593</v>
      </c>
      <c r="C638" s="124">
        <f t="shared" si="241"/>
        <v>1000</v>
      </c>
      <c r="D638" s="138">
        <f t="shared" si="242"/>
        <v>4821.6899999999996</v>
      </c>
      <c r="E638" s="126">
        <f>IF(K638=1,VLOOKUP(A637,[1]Plan1!$DA$106:$DC$226,3),E637)</f>
        <v>4828.4399999999996</v>
      </c>
      <c r="F638" s="127">
        <f t="shared" si="243"/>
        <v>42843</v>
      </c>
      <c r="G638" s="128">
        <f t="shared" si="231"/>
        <v>1.3999240930047119E-3</v>
      </c>
      <c r="H638" s="127">
        <f t="shared" si="244"/>
        <v>42870</v>
      </c>
      <c r="I638" s="127">
        <f t="shared" si="232"/>
        <v>42870</v>
      </c>
      <c r="J638" s="130">
        <f t="shared" si="245"/>
        <v>18</v>
      </c>
      <c r="K638" s="130">
        <f t="shared" si="233"/>
        <v>11</v>
      </c>
      <c r="L638" s="131">
        <f t="shared" si="234"/>
        <v>1.00085527</v>
      </c>
      <c r="M638" s="132">
        <f t="shared" si="251"/>
        <v>1.0024991299999999</v>
      </c>
      <c r="N638" s="132">
        <f t="shared" si="249"/>
        <v>1.1117286688347561</v>
      </c>
      <c r="O638" s="131">
        <f t="shared" si="250"/>
        <v>1.1126794900000001</v>
      </c>
      <c r="P638" s="124">
        <f t="shared" si="235"/>
        <v>1112.67949</v>
      </c>
      <c r="Q638" s="133">
        <f t="shared" si="236"/>
        <v>0</v>
      </c>
      <c r="R638" s="134">
        <f t="shared" si="237"/>
        <v>0</v>
      </c>
      <c r="S638" s="124">
        <f t="shared" si="238"/>
        <v>0</v>
      </c>
      <c r="T638" s="134">
        <f t="shared" si="246"/>
        <v>8.7499999999999994E-2</v>
      </c>
      <c r="U638" s="133">
        <f t="shared" si="247"/>
        <v>51</v>
      </c>
      <c r="V638" s="133">
        <v>252</v>
      </c>
      <c r="W638" s="132">
        <f t="shared" si="252"/>
        <v>1.017120926</v>
      </c>
      <c r="X638" s="124">
        <f t="shared" si="239"/>
        <v>19.050103</v>
      </c>
      <c r="Y638" s="136" t="s">
        <v>64</v>
      </c>
      <c r="Z638" s="127">
        <f t="shared" si="248"/>
        <v>42962</v>
      </c>
      <c r="AA638" s="6"/>
      <c r="AB638" s="1"/>
      <c r="AC638" s="10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28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8"/>
      <c r="BH638" s="1"/>
      <c r="BI638" s="1"/>
      <c r="BJ638" s="1"/>
      <c r="BK638" s="1"/>
      <c r="BL638" s="1"/>
      <c r="BM638" s="1"/>
      <c r="BN638" s="1"/>
      <c r="BO638" s="1"/>
      <c r="BP638" s="1"/>
      <c r="BQ638" s="6"/>
      <c r="BR638" s="1"/>
      <c r="BS638" s="1"/>
      <c r="BT638" s="1"/>
      <c r="BU638" s="1"/>
      <c r="BV638" s="1"/>
      <c r="BW638" s="1"/>
    </row>
    <row r="639" spans="1:75" x14ac:dyDescent="0.2">
      <c r="A639" s="137">
        <f t="shared" si="240"/>
        <v>42860</v>
      </c>
      <c r="B639" s="124">
        <f t="shared" si="230"/>
        <v>1132.194356</v>
      </c>
      <c r="C639" s="124">
        <f t="shared" si="241"/>
        <v>1000</v>
      </c>
      <c r="D639" s="138">
        <f t="shared" si="242"/>
        <v>4821.6899999999996</v>
      </c>
      <c r="E639" s="126">
        <f>IF(K639=1,VLOOKUP(A638,[1]Plan1!$DA$106:$DC$226,3),E638)</f>
        <v>4828.4399999999996</v>
      </c>
      <c r="F639" s="127">
        <f t="shared" si="243"/>
        <v>42843</v>
      </c>
      <c r="G639" s="128">
        <f t="shared" si="231"/>
        <v>1.3999240930047119E-3</v>
      </c>
      <c r="H639" s="127">
        <f t="shared" si="244"/>
        <v>42870</v>
      </c>
      <c r="I639" s="127">
        <f t="shared" si="232"/>
        <v>42870</v>
      </c>
      <c r="J639" s="130">
        <f t="shared" si="245"/>
        <v>18</v>
      </c>
      <c r="K639" s="130">
        <f t="shared" si="233"/>
        <v>12</v>
      </c>
      <c r="L639" s="131">
        <f t="shared" si="234"/>
        <v>1.0009330599999999</v>
      </c>
      <c r="M639" s="132">
        <f t="shared" si="251"/>
        <v>1.0024991299999999</v>
      </c>
      <c r="N639" s="132">
        <f t="shared" si="249"/>
        <v>1.1117286688347561</v>
      </c>
      <c r="O639" s="131">
        <f t="shared" si="250"/>
        <v>1.1127659700000001</v>
      </c>
      <c r="P639" s="124">
        <f t="shared" si="235"/>
        <v>1112.7659699999999</v>
      </c>
      <c r="Q639" s="133">
        <f t="shared" si="236"/>
        <v>0</v>
      </c>
      <c r="R639" s="134">
        <f t="shared" si="237"/>
        <v>0</v>
      </c>
      <c r="S639" s="124">
        <f t="shared" si="238"/>
        <v>0</v>
      </c>
      <c r="T639" s="134">
        <f t="shared" si="246"/>
        <v>8.7499999999999994E-2</v>
      </c>
      <c r="U639" s="133">
        <f t="shared" si="247"/>
        <v>52</v>
      </c>
      <c r="V639" s="133">
        <v>252</v>
      </c>
      <c r="W639" s="132">
        <f t="shared" si="252"/>
        <v>1.017459544</v>
      </c>
      <c r="X639" s="124">
        <f t="shared" si="239"/>
        <v>19.428386</v>
      </c>
      <c r="Y639" s="136" t="s">
        <v>64</v>
      </c>
      <c r="Z639" s="127">
        <f t="shared" si="248"/>
        <v>42962</v>
      </c>
      <c r="AA639" s="6"/>
      <c r="AB639" s="1"/>
      <c r="AC639" s="10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28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8"/>
      <c r="BH639" s="1"/>
      <c r="BI639" s="1"/>
      <c r="BJ639" s="1"/>
      <c r="BK639" s="1"/>
      <c r="BL639" s="1"/>
      <c r="BM639" s="1"/>
      <c r="BN639" s="1"/>
      <c r="BO639" s="1"/>
      <c r="BP639" s="1"/>
      <c r="BQ639" s="6"/>
      <c r="BR639" s="1"/>
      <c r="BS639" s="1"/>
      <c r="BT639" s="1"/>
      <c r="BU639" s="1"/>
      <c r="BV639" s="1"/>
      <c r="BW639" s="1"/>
    </row>
    <row r="640" spans="1:75" x14ac:dyDescent="0.2">
      <c r="A640" s="137">
        <f t="shared" si="240"/>
        <v>42861</v>
      </c>
      <c r="B640" s="124">
        <f t="shared" si="230"/>
        <v>1132.6593030000001</v>
      </c>
      <c r="C640" s="124">
        <f t="shared" si="241"/>
        <v>1000</v>
      </c>
      <c r="D640" s="138">
        <f t="shared" si="242"/>
        <v>4821.6899999999996</v>
      </c>
      <c r="E640" s="126">
        <f>IF(K640=1,VLOOKUP(A639,[1]Plan1!$DA$106:$DC$226,3),E639)</f>
        <v>4828.4399999999996</v>
      </c>
      <c r="F640" s="127">
        <f t="shared" si="243"/>
        <v>42843</v>
      </c>
      <c r="G640" s="128">
        <f t="shared" si="231"/>
        <v>1.3999240930047119E-3</v>
      </c>
      <c r="H640" s="127">
        <f t="shared" si="244"/>
        <v>42870</v>
      </c>
      <c r="I640" s="127">
        <f t="shared" si="232"/>
        <v>42870</v>
      </c>
      <c r="J640" s="130">
        <f t="shared" si="245"/>
        <v>18</v>
      </c>
      <c r="K640" s="130">
        <f t="shared" si="233"/>
        <v>13</v>
      </c>
      <c r="L640" s="131">
        <f t="shared" si="234"/>
        <v>1.0010108499999999</v>
      </c>
      <c r="M640" s="132">
        <f t="shared" si="251"/>
        <v>1.0024991299999999</v>
      </c>
      <c r="N640" s="132">
        <f t="shared" si="249"/>
        <v>1.1117286688347561</v>
      </c>
      <c r="O640" s="131">
        <f t="shared" si="250"/>
        <v>1.1128524500000001</v>
      </c>
      <c r="P640" s="124">
        <f t="shared" si="235"/>
        <v>1112.8524500000001</v>
      </c>
      <c r="Q640" s="133">
        <f t="shared" si="236"/>
        <v>0</v>
      </c>
      <c r="R640" s="134">
        <f t="shared" si="237"/>
        <v>0</v>
      </c>
      <c r="S640" s="124">
        <f t="shared" si="238"/>
        <v>0</v>
      </c>
      <c r="T640" s="134">
        <f t="shared" si="246"/>
        <v>8.7499999999999994E-2</v>
      </c>
      <c r="U640" s="133">
        <f t="shared" si="247"/>
        <v>53</v>
      </c>
      <c r="V640" s="133">
        <v>252</v>
      </c>
      <c r="W640" s="132">
        <f t="shared" si="252"/>
        <v>1.0177982750000001</v>
      </c>
      <c r="X640" s="124">
        <f t="shared" si="239"/>
        <v>19.806853</v>
      </c>
      <c r="Y640" s="136" t="s">
        <v>64</v>
      </c>
      <c r="Z640" s="127">
        <f t="shared" si="248"/>
        <v>42962</v>
      </c>
      <c r="AA640" s="6"/>
      <c r="AB640" s="1"/>
      <c r="AC640" s="10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28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8"/>
      <c r="BH640" s="1"/>
      <c r="BI640" s="1"/>
      <c r="BJ640" s="1"/>
      <c r="BK640" s="1"/>
      <c r="BL640" s="1"/>
      <c r="BM640" s="1"/>
      <c r="BN640" s="1"/>
      <c r="BO640" s="1"/>
      <c r="BP640" s="1"/>
      <c r="BQ640" s="6"/>
      <c r="BR640" s="1"/>
      <c r="BS640" s="1"/>
      <c r="BT640" s="1"/>
      <c r="BU640" s="1"/>
      <c r="BV640" s="1"/>
      <c r="BW640" s="1"/>
    </row>
    <row r="641" spans="1:75" x14ac:dyDescent="0.2">
      <c r="A641" s="137">
        <f t="shared" si="240"/>
        <v>42862</v>
      </c>
      <c r="B641" s="124">
        <f t="shared" si="230"/>
        <v>1132.6593030000001</v>
      </c>
      <c r="C641" s="124">
        <f t="shared" si="241"/>
        <v>1000</v>
      </c>
      <c r="D641" s="138">
        <f t="shared" si="242"/>
        <v>4821.6899999999996</v>
      </c>
      <c r="E641" s="126">
        <f>IF(K641=1,VLOOKUP(A640,[1]Plan1!$DA$106:$DC$226,3),E640)</f>
        <v>4828.4399999999996</v>
      </c>
      <c r="F641" s="127">
        <f t="shared" si="243"/>
        <v>42843</v>
      </c>
      <c r="G641" s="128">
        <f t="shared" si="231"/>
        <v>1.3999240930047119E-3</v>
      </c>
      <c r="H641" s="127">
        <f t="shared" si="244"/>
        <v>42870</v>
      </c>
      <c r="I641" s="127">
        <f t="shared" si="232"/>
        <v>42870</v>
      </c>
      <c r="J641" s="130">
        <f t="shared" si="245"/>
        <v>18</v>
      </c>
      <c r="K641" s="130">
        <f t="shared" si="233"/>
        <v>13</v>
      </c>
      <c r="L641" s="131">
        <f t="shared" si="234"/>
        <v>1.0010108499999999</v>
      </c>
      <c r="M641" s="132">
        <f t="shared" si="251"/>
        <v>1.0024991299999999</v>
      </c>
      <c r="N641" s="132">
        <f t="shared" si="249"/>
        <v>1.1117286688347561</v>
      </c>
      <c r="O641" s="131">
        <f t="shared" si="250"/>
        <v>1.1128524500000001</v>
      </c>
      <c r="P641" s="124">
        <f t="shared" si="235"/>
        <v>1112.8524500000001</v>
      </c>
      <c r="Q641" s="133">
        <f t="shared" si="236"/>
        <v>0</v>
      </c>
      <c r="R641" s="134">
        <f t="shared" si="237"/>
        <v>0</v>
      </c>
      <c r="S641" s="124">
        <f t="shared" si="238"/>
        <v>0</v>
      </c>
      <c r="T641" s="134">
        <f t="shared" si="246"/>
        <v>8.7499999999999994E-2</v>
      </c>
      <c r="U641" s="133">
        <f t="shared" si="247"/>
        <v>53</v>
      </c>
      <c r="V641" s="133">
        <v>252</v>
      </c>
      <c r="W641" s="132">
        <f t="shared" si="252"/>
        <v>1.0177982750000001</v>
      </c>
      <c r="X641" s="124">
        <f t="shared" si="239"/>
        <v>19.806853</v>
      </c>
      <c r="Y641" s="136" t="s">
        <v>64</v>
      </c>
      <c r="Z641" s="127">
        <f t="shared" si="248"/>
        <v>42962</v>
      </c>
      <c r="AA641" s="6"/>
      <c r="AB641" s="1"/>
      <c r="AC641" s="10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28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8"/>
      <c r="BH641" s="1"/>
      <c r="BI641" s="1"/>
      <c r="BJ641" s="1"/>
      <c r="BK641" s="1"/>
      <c r="BL641" s="1"/>
      <c r="BM641" s="1"/>
      <c r="BN641" s="1"/>
      <c r="BO641" s="1"/>
      <c r="BP641" s="1"/>
      <c r="BQ641" s="6"/>
      <c r="BR641" s="1"/>
      <c r="BS641" s="1"/>
      <c r="BT641" s="1"/>
      <c r="BU641" s="1"/>
      <c r="BV641" s="1"/>
      <c r="BW641" s="1"/>
    </row>
    <row r="642" spans="1:75" x14ac:dyDescent="0.2">
      <c r="A642" s="137">
        <f t="shared" si="240"/>
        <v>42863</v>
      </c>
      <c r="B642" s="124">
        <f t="shared" si="230"/>
        <v>1132.6593030000001</v>
      </c>
      <c r="C642" s="124">
        <f t="shared" si="241"/>
        <v>1000</v>
      </c>
      <c r="D642" s="138">
        <f t="shared" si="242"/>
        <v>4821.6899999999996</v>
      </c>
      <c r="E642" s="126">
        <f>IF(K642=1,VLOOKUP(A641,[1]Plan1!$DA$106:$DC$226,3),E641)</f>
        <v>4828.4399999999996</v>
      </c>
      <c r="F642" s="127">
        <f t="shared" si="243"/>
        <v>42843</v>
      </c>
      <c r="G642" s="128">
        <f t="shared" si="231"/>
        <v>1.3999240930047119E-3</v>
      </c>
      <c r="H642" s="127">
        <f t="shared" si="244"/>
        <v>42870</v>
      </c>
      <c r="I642" s="127">
        <f t="shared" si="232"/>
        <v>42870</v>
      </c>
      <c r="J642" s="130">
        <f t="shared" si="245"/>
        <v>18</v>
      </c>
      <c r="K642" s="130">
        <f t="shared" si="233"/>
        <v>13</v>
      </c>
      <c r="L642" s="131">
        <f t="shared" si="234"/>
        <v>1.0010108499999999</v>
      </c>
      <c r="M642" s="132">
        <f t="shared" si="251"/>
        <v>1.0024991299999999</v>
      </c>
      <c r="N642" s="132">
        <f t="shared" si="249"/>
        <v>1.1117286688347561</v>
      </c>
      <c r="O642" s="131">
        <f t="shared" si="250"/>
        <v>1.1128524500000001</v>
      </c>
      <c r="P642" s="124">
        <f t="shared" si="235"/>
        <v>1112.8524500000001</v>
      </c>
      <c r="Q642" s="133">
        <f t="shared" si="236"/>
        <v>0</v>
      </c>
      <c r="R642" s="134">
        <f t="shared" si="237"/>
        <v>0</v>
      </c>
      <c r="S642" s="124">
        <f t="shared" si="238"/>
        <v>0</v>
      </c>
      <c r="T642" s="134">
        <f t="shared" si="246"/>
        <v>8.7499999999999994E-2</v>
      </c>
      <c r="U642" s="133">
        <f t="shared" si="247"/>
        <v>53</v>
      </c>
      <c r="V642" s="133">
        <v>252</v>
      </c>
      <c r="W642" s="132">
        <f t="shared" si="252"/>
        <v>1.0177982750000001</v>
      </c>
      <c r="X642" s="124">
        <f t="shared" si="239"/>
        <v>19.806853</v>
      </c>
      <c r="Y642" s="136" t="s">
        <v>64</v>
      </c>
      <c r="Z642" s="127">
        <f t="shared" si="248"/>
        <v>42962</v>
      </c>
      <c r="AA642" s="6"/>
      <c r="AB642" s="1"/>
      <c r="AC642" s="10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28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8"/>
      <c r="BH642" s="1"/>
      <c r="BI642" s="1"/>
      <c r="BJ642" s="1"/>
      <c r="BK642" s="1"/>
      <c r="BL642" s="1"/>
      <c r="BM642" s="1"/>
      <c r="BN642" s="1"/>
      <c r="BO642" s="1"/>
      <c r="BP642" s="1"/>
      <c r="BQ642" s="6"/>
      <c r="BR642" s="1"/>
      <c r="BS642" s="1"/>
      <c r="BT642" s="1"/>
      <c r="BU642" s="1"/>
      <c r="BV642" s="1"/>
      <c r="BW642" s="1"/>
    </row>
    <row r="643" spans="1:75" x14ac:dyDescent="0.2">
      <c r="A643" s="137">
        <f t="shared" si="240"/>
        <v>42864</v>
      </c>
      <c r="B643" s="124">
        <f t="shared" si="230"/>
        <v>1133.124466</v>
      </c>
      <c r="C643" s="124">
        <f t="shared" si="241"/>
        <v>1000</v>
      </c>
      <c r="D643" s="138">
        <f t="shared" si="242"/>
        <v>4821.6899999999996</v>
      </c>
      <c r="E643" s="126">
        <f>IF(K643=1,VLOOKUP(A642,[1]Plan1!$DA$106:$DC$226,3),E642)</f>
        <v>4828.4399999999996</v>
      </c>
      <c r="F643" s="127">
        <f t="shared" si="243"/>
        <v>42843</v>
      </c>
      <c r="G643" s="128">
        <f t="shared" si="231"/>
        <v>1.3999240930047119E-3</v>
      </c>
      <c r="H643" s="127">
        <f t="shared" si="244"/>
        <v>42870</v>
      </c>
      <c r="I643" s="127">
        <f t="shared" si="232"/>
        <v>42870</v>
      </c>
      <c r="J643" s="130">
        <f t="shared" si="245"/>
        <v>18</v>
      </c>
      <c r="K643" s="130">
        <f t="shared" si="233"/>
        <v>14</v>
      </c>
      <c r="L643" s="131">
        <f t="shared" si="234"/>
        <v>1.00108866</v>
      </c>
      <c r="M643" s="132">
        <f t="shared" si="251"/>
        <v>1.0024991299999999</v>
      </c>
      <c r="N643" s="132">
        <f t="shared" si="249"/>
        <v>1.1117286688347561</v>
      </c>
      <c r="O643" s="131">
        <f t="shared" si="250"/>
        <v>1.1129389599999999</v>
      </c>
      <c r="P643" s="124">
        <f t="shared" si="235"/>
        <v>1112.93896</v>
      </c>
      <c r="Q643" s="133">
        <f t="shared" si="236"/>
        <v>0</v>
      </c>
      <c r="R643" s="134">
        <f t="shared" si="237"/>
        <v>0</v>
      </c>
      <c r="S643" s="124">
        <f t="shared" si="238"/>
        <v>0</v>
      </c>
      <c r="T643" s="134">
        <f t="shared" si="246"/>
        <v>8.7499999999999994E-2</v>
      </c>
      <c r="U643" s="133">
        <f t="shared" si="247"/>
        <v>54</v>
      </c>
      <c r="V643" s="133">
        <v>252</v>
      </c>
      <c r="W643" s="132">
        <f t="shared" si="252"/>
        <v>1.0181371189999999</v>
      </c>
      <c r="X643" s="124">
        <f t="shared" si="239"/>
        <v>20.185506</v>
      </c>
      <c r="Y643" s="136" t="s">
        <v>64</v>
      </c>
      <c r="Z643" s="127">
        <f t="shared" si="248"/>
        <v>42962</v>
      </c>
      <c r="AA643" s="6"/>
      <c r="AB643" s="1"/>
      <c r="AC643" s="10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28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8"/>
      <c r="BH643" s="1"/>
      <c r="BI643" s="1"/>
      <c r="BJ643" s="1"/>
      <c r="BK643" s="1"/>
      <c r="BL643" s="1"/>
      <c r="BM643" s="1"/>
      <c r="BN643" s="1"/>
      <c r="BO643" s="1"/>
      <c r="BP643" s="1"/>
      <c r="BQ643" s="6"/>
      <c r="BR643" s="1"/>
      <c r="BS643" s="1"/>
      <c r="BT643" s="1"/>
      <c r="BU643" s="1"/>
      <c r="BV643" s="1"/>
      <c r="BW643" s="1"/>
    </row>
    <row r="644" spans="1:75" x14ac:dyDescent="0.2">
      <c r="A644" s="137">
        <f t="shared" si="240"/>
        <v>42865</v>
      </c>
      <c r="B644" s="124">
        <f t="shared" si="230"/>
        <v>1133.589792</v>
      </c>
      <c r="C644" s="124">
        <f t="shared" si="241"/>
        <v>1000</v>
      </c>
      <c r="D644" s="138">
        <f t="shared" si="242"/>
        <v>4821.6899999999996</v>
      </c>
      <c r="E644" s="126">
        <f>IF(K644=1,VLOOKUP(A643,[1]Plan1!$DA$106:$DC$226,3),E643)</f>
        <v>4828.4399999999996</v>
      </c>
      <c r="F644" s="127">
        <f t="shared" si="243"/>
        <v>42843</v>
      </c>
      <c r="G644" s="128">
        <f t="shared" si="231"/>
        <v>1.3999240930047119E-3</v>
      </c>
      <c r="H644" s="127">
        <f t="shared" si="244"/>
        <v>42870</v>
      </c>
      <c r="I644" s="127">
        <f t="shared" si="232"/>
        <v>42870</v>
      </c>
      <c r="J644" s="130">
        <f t="shared" si="245"/>
        <v>18</v>
      </c>
      <c r="K644" s="130">
        <f t="shared" si="233"/>
        <v>15</v>
      </c>
      <c r="L644" s="131">
        <f t="shared" si="234"/>
        <v>1.0011664600000001</v>
      </c>
      <c r="M644" s="132">
        <f t="shared" si="251"/>
        <v>1.0024991299999999</v>
      </c>
      <c r="N644" s="132">
        <f t="shared" si="249"/>
        <v>1.1117286688347561</v>
      </c>
      <c r="O644" s="131">
        <f t="shared" si="250"/>
        <v>1.1130254500000001</v>
      </c>
      <c r="P644" s="124">
        <f t="shared" si="235"/>
        <v>1113.0254500000001</v>
      </c>
      <c r="Q644" s="133">
        <f t="shared" si="236"/>
        <v>0</v>
      </c>
      <c r="R644" s="134">
        <f t="shared" si="237"/>
        <v>0</v>
      </c>
      <c r="S644" s="124">
        <f t="shared" si="238"/>
        <v>0</v>
      </c>
      <c r="T644" s="134">
        <f t="shared" si="246"/>
        <v>8.7499999999999994E-2</v>
      </c>
      <c r="U644" s="133">
        <f t="shared" si="247"/>
        <v>55</v>
      </c>
      <c r="V644" s="133">
        <v>252</v>
      </c>
      <c r="W644" s="132">
        <f t="shared" si="252"/>
        <v>1.018476076</v>
      </c>
      <c r="X644" s="124">
        <f t="shared" si="239"/>
        <v>20.564342</v>
      </c>
      <c r="Y644" s="136" t="s">
        <v>64</v>
      </c>
      <c r="Z644" s="127">
        <f t="shared" si="248"/>
        <v>42962</v>
      </c>
      <c r="AA644" s="6"/>
      <c r="AB644" s="1"/>
      <c r="AC644" s="10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28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8"/>
      <c r="BH644" s="1"/>
      <c r="BI644" s="1"/>
      <c r="BJ644" s="1"/>
      <c r="BK644" s="1"/>
      <c r="BL644" s="1"/>
      <c r="BM644" s="1"/>
      <c r="BN644" s="1"/>
      <c r="BO644" s="1"/>
      <c r="BP644" s="1"/>
      <c r="BQ644" s="6"/>
      <c r="BR644" s="1"/>
      <c r="BS644" s="1"/>
      <c r="BT644" s="1"/>
      <c r="BU644" s="1"/>
      <c r="BV644" s="1"/>
      <c r="BW644" s="1"/>
    </row>
    <row r="645" spans="1:75" x14ac:dyDescent="0.2">
      <c r="A645" s="137">
        <f t="shared" si="240"/>
        <v>42866</v>
      </c>
      <c r="B645" s="124">
        <f t="shared" si="230"/>
        <v>1134.055333</v>
      </c>
      <c r="C645" s="124">
        <f t="shared" si="241"/>
        <v>1000</v>
      </c>
      <c r="D645" s="138">
        <f t="shared" si="242"/>
        <v>4821.6899999999996</v>
      </c>
      <c r="E645" s="126">
        <f>IF(K645=1,VLOOKUP(A644,[1]Plan1!$DA$106:$DC$226,3),E644)</f>
        <v>4828.4399999999996</v>
      </c>
      <c r="F645" s="127">
        <f t="shared" si="243"/>
        <v>42843</v>
      </c>
      <c r="G645" s="128">
        <f t="shared" si="231"/>
        <v>1.3999240930047119E-3</v>
      </c>
      <c r="H645" s="127">
        <f t="shared" si="244"/>
        <v>42870</v>
      </c>
      <c r="I645" s="127">
        <f t="shared" si="232"/>
        <v>42870</v>
      </c>
      <c r="J645" s="130">
        <f t="shared" si="245"/>
        <v>18</v>
      </c>
      <c r="K645" s="130">
        <f t="shared" si="233"/>
        <v>16</v>
      </c>
      <c r="L645" s="131">
        <f t="shared" si="234"/>
        <v>1.0012442800000001</v>
      </c>
      <c r="M645" s="132">
        <f t="shared" si="251"/>
        <v>1.0024991299999999</v>
      </c>
      <c r="N645" s="132">
        <f t="shared" si="249"/>
        <v>1.1117286688347561</v>
      </c>
      <c r="O645" s="131">
        <f t="shared" si="250"/>
        <v>1.1131119700000001</v>
      </c>
      <c r="P645" s="124">
        <f t="shared" si="235"/>
        <v>1113.1119699999999</v>
      </c>
      <c r="Q645" s="133">
        <f t="shared" si="236"/>
        <v>0</v>
      </c>
      <c r="R645" s="134">
        <f t="shared" si="237"/>
        <v>0</v>
      </c>
      <c r="S645" s="124">
        <f t="shared" si="238"/>
        <v>0</v>
      </c>
      <c r="T645" s="134">
        <f t="shared" si="246"/>
        <v>8.7499999999999994E-2</v>
      </c>
      <c r="U645" s="133">
        <f t="shared" si="247"/>
        <v>56</v>
      </c>
      <c r="V645" s="133">
        <v>252</v>
      </c>
      <c r="W645" s="132">
        <f t="shared" si="252"/>
        <v>1.018815145</v>
      </c>
      <c r="X645" s="124">
        <f t="shared" si="239"/>
        <v>20.943363000000002</v>
      </c>
      <c r="Y645" s="136" t="s">
        <v>64</v>
      </c>
      <c r="Z645" s="127">
        <f t="shared" si="248"/>
        <v>42962</v>
      </c>
      <c r="AA645" s="6"/>
      <c r="AB645" s="1"/>
      <c r="AC645" s="10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28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8"/>
      <c r="BH645" s="1"/>
      <c r="BI645" s="1"/>
      <c r="BJ645" s="1"/>
      <c r="BK645" s="1"/>
      <c r="BL645" s="1"/>
      <c r="BM645" s="1"/>
      <c r="BN645" s="1"/>
      <c r="BO645" s="1"/>
      <c r="BP645" s="1"/>
      <c r="BQ645" s="6"/>
      <c r="BR645" s="1"/>
      <c r="BS645" s="1"/>
      <c r="BT645" s="1"/>
      <c r="BU645" s="1"/>
      <c r="BV645" s="1"/>
      <c r="BW645" s="1"/>
    </row>
    <row r="646" spans="1:75" x14ac:dyDescent="0.2">
      <c r="A646" s="137">
        <f t="shared" si="240"/>
        <v>42867</v>
      </c>
      <c r="B646" s="124">
        <f t="shared" si="230"/>
        <v>1134.5210380000001</v>
      </c>
      <c r="C646" s="124">
        <f t="shared" si="241"/>
        <v>1000</v>
      </c>
      <c r="D646" s="138">
        <f t="shared" si="242"/>
        <v>4821.6899999999996</v>
      </c>
      <c r="E646" s="126">
        <f>IF(K646=1,VLOOKUP(A645,[1]Plan1!$DA$106:$DC$226,3),E645)</f>
        <v>4828.4399999999996</v>
      </c>
      <c r="F646" s="127">
        <f t="shared" si="243"/>
        <v>42843</v>
      </c>
      <c r="G646" s="128">
        <f t="shared" si="231"/>
        <v>1.3999240930047119E-3</v>
      </c>
      <c r="H646" s="127">
        <f t="shared" si="244"/>
        <v>42870</v>
      </c>
      <c r="I646" s="127">
        <f t="shared" si="232"/>
        <v>42870</v>
      </c>
      <c r="J646" s="130">
        <f t="shared" si="245"/>
        <v>18</v>
      </c>
      <c r="K646" s="130">
        <f t="shared" si="233"/>
        <v>17</v>
      </c>
      <c r="L646" s="131">
        <f t="shared" si="234"/>
        <v>1.0013220899999999</v>
      </c>
      <c r="M646" s="132">
        <f t="shared" si="251"/>
        <v>1.0024991299999999</v>
      </c>
      <c r="N646" s="132">
        <f t="shared" si="249"/>
        <v>1.1117286688347561</v>
      </c>
      <c r="O646" s="131">
        <f t="shared" si="250"/>
        <v>1.1131984699999999</v>
      </c>
      <c r="P646" s="124">
        <f t="shared" si="235"/>
        <v>1113.19847</v>
      </c>
      <c r="Q646" s="133">
        <f t="shared" si="236"/>
        <v>0</v>
      </c>
      <c r="R646" s="134">
        <f t="shared" si="237"/>
        <v>0</v>
      </c>
      <c r="S646" s="124">
        <f t="shared" si="238"/>
        <v>0</v>
      </c>
      <c r="T646" s="134">
        <f t="shared" si="246"/>
        <v>8.7499999999999994E-2</v>
      </c>
      <c r="U646" s="133">
        <f t="shared" si="247"/>
        <v>57</v>
      </c>
      <c r="V646" s="133">
        <v>252</v>
      </c>
      <c r="W646" s="132">
        <f t="shared" si="252"/>
        <v>1.0191543279999999</v>
      </c>
      <c r="X646" s="124">
        <f t="shared" si="239"/>
        <v>21.322568</v>
      </c>
      <c r="Y646" s="136" t="s">
        <v>64</v>
      </c>
      <c r="Z646" s="127">
        <f t="shared" si="248"/>
        <v>42962</v>
      </c>
      <c r="AA646" s="6"/>
      <c r="AB646" s="1"/>
      <c r="AC646" s="10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28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8"/>
      <c r="BH646" s="1"/>
      <c r="BI646" s="1"/>
      <c r="BJ646" s="1"/>
      <c r="BK646" s="1"/>
      <c r="BL646" s="1"/>
      <c r="BM646" s="1"/>
      <c r="BN646" s="1"/>
      <c r="BO646" s="1"/>
      <c r="BP646" s="1"/>
      <c r="BQ646" s="6"/>
      <c r="BR646" s="1"/>
      <c r="BS646" s="1"/>
      <c r="BT646" s="1"/>
      <c r="BU646" s="1"/>
      <c r="BV646" s="1"/>
      <c r="BW646" s="1"/>
    </row>
    <row r="647" spans="1:75" x14ac:dyDescent="0.2">
      <c r="A647" s="137">
        <f t="shared" si="240"/>
        <v>42868</v>
      </c>
      <c r="B647" s="124">
        <f t="shared" si="230"/>
        <v>1134.9869580000002</v>
      </c>
      <c r="C647" s="124">
        <f t="shared" si="241"/>
        <v>1000</v>
      </c>
      <c r="D647" s="138">
        <f t="shared" si="242"/>
        <v>4821.6899999999996</v>
      </c>
      <c r="E647" s="126">
        <f>IF(K647=1,VLOOKUP(A646,[1]Plan1!$DA$106:$DC$226,3),E646)</f>
        <v>4828.4399999999996</v>
      </c>
      <c r="F647" s="127">
        <f t="shared" si="243"/>
        <v>42843</v>
      </c>
      <c r="G647" s="128">
        <f t="shared" si="231"/>
        <v>1.3999240930047119E-3</v>
      </c>
      <c r="H647" s="127">
        <f t="shared" si="244"/>
        <v>42870</v>
      </c>
      <c r="I647" s="127">
        <f t="shared" si="232"/>
        <v>42870</v>
      </c>
      <c r="J647" s="130">
        <f t="shared" si="245"/>
        <v>18</v>
      </c>
      <c r="K647" s="130">
        <f t="shared" si="233"/>
        <v>18</v>
      </c>
      <c r="L647" s="131">
        <f t="shared" si="234"/>
        <v>1.0013999200000001</v>
      </c>
      <c r="M647" s="132">
        <f t="shared" si="251"/>
        <v>1.0024991299999999</v>
      </c>
      <c r="N647" s="132">
        <f t="shared" si="249"/>
        <v>1.1117286688347561</v>
      </c>
      <c r="O647" s="131">
        <f t="shared" si="250"/>
        <v>1.1132850000000001</v>
      </c>
      <c r="P647" s="124">
        <f t="shared" si="235"/>
        <v>1113.2850000000001</v>
      </c>
      <c r="Q647" s="133">
        <f t="shared" si="236"/>
        <v>0</v>
      </c>
      <c r="R647" s="134">
        <f t="shared" si="237"/>
        <v>0</v>
      </c>
      <c r="S647" s="124">
        <f t="shared" si="238"/>
        <v>0</v>
      </c>
      <c r="T647" s="134">
        <f t="shared" si="246"/>
        <v>8.7499999999999994E-2</v>
      </c>
      <c r="U647" s="133">
        <f t="shared" si="247"/>
        <v>58</v>
      </c>
      <c r="V647" s="133">
        <v>252</v>
      </c>
      <c r="W647" s="132">
        <f t="shared" si="252"/>
        <v>1.019493623</v>
      </c>
      <c r="X647" s="124">
        <f t="shared" si="239"/>
        <v>21.701958000000001</v>
      </c>
      <c r="Y647" s="136" t="s">
        <v>64</v>
      </c>
      <c r="Z647" s="127">
        <f t="shared" si="248"/>
        <v>42962</v>
      </c>
      <c r="AA647" s="6"/>
      <c r="AB647" s="1"/>
      <c r="AC647" s="10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28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8"/>
      <c r="BH647" s="1"/>
      <c r="BI647" s="1"/>
      <c r="BJ647" s="1"/>
      <c r="BK647" s="1"/>
      <c r="BL647" s="1"/>
      <c r="BM647" s="1"/>
      <c r="BN647" s="1"/>
      <c r="BO647" s="1"/>
      <c r="BP647" s="1"/>
      <c r="BQ647" s="6"/>
      <c r="BR647" s="1"/>
      <c r="BS647" s="1"/>
      <c r="BT647" s="1"/>
      <c r="BU647" s="1"/>
      <c r="BV647" s="1"/>
      <c r="BW647" s="1"/>
    </row>
    <row r="648" spans="1:75" x14ac:dyDescent="0.2">
      <c r="A648" s="137">
        <f t="shared" si="240"/>
        <v>42869</v>
      </c>
      <c r="B648" s="124">
        <f t="shared" si="230"/>
        <v>1134.9869580000002</v>
      </c>
      <c r="C648" s="124">
        <f t="shared" si="241"/>
        <v>1000</v>
      </c>
      <c r="D648" s="138">
        <f t="shared" si="242"/>
        <v>4821.6899999999996</v>
      </c>
      <c r="E648" s="126">
        <f>IF(K648=1,VLOOKUP(A647,[1]Plan1!$DA$106:$DC$226,3),E647)</f>
        <v>4828.4399999999996</v>
      </c>
      <c r="F648" s="127">
        <f t="shared" si="243"/>
        <v>42843</v>
      </c>
      <c r="G648" s="128">
        <f t="shared" si="231"/>
        <v>1.3999240930047119E-3</v>
      </c>
      <c r="H648" s="127">
        <f t="shared" si="244"/>
        <v>42870</v>
      </c>
      <c r="I648" s="127">
        <f t="shared" si="232"/>
        <v>42870</v>
      </c>
      <c r="J648" s="130">
        <f t="shared" si="245"/>
        <v>18</v>
      </c>
      <c r="K648" s="130">
        <f t="shared" si="233"/>
        <v>18</v>
      </c>
      <c r="L648" s="131">
        <f t="shared" si="234"/>
        <v>1.0013999200000001</v>
      </c>
      <c r="M648" s="132">
        <f t="shared" si="251"/>
        <v>1.0024991299999999</v>
      </c>
      <c r="N648" s="132">
        <f t="shared" si="249"/>
        <v>1.1117286688347561</v>
      </c>
      <c r="O648" s="131">
        <f t="shared" si="250"/>
        <v>1.1132850000000001</v>
      </c>
      <c r="P648" s="124">
        <f t="shared" si="235"/>
        <v>1113.2850000000001</v>
      </c>
      <c r="Q648" s="133">
        <f t="shared" si="236"/>
        <v>0</v>
      </c>
      <c r="R648" s="134">
        <f t="shared" si="237"/>
        <v>0</v>
      </c>
      <c r="S648" s="124">
        <f t="shared" si="238"/>
        <v>0</v>
      </c>
      <c r="T648" s="134">
        <f t="shared" si="246"/>
        <v>8.7499999999999994E-2</v>
      </c>
      <c r="U648" s="133">
        <f t="shared" si="247"/>
        <v>58</v>
      </c>
      <c r="V648" s="133">
        <v>252</v>
      </c>
      <c r="W648" s="132">
        <f t="shared" si="252"/>
        <v>1.019493623</v>
      </c>
      <c r="X648" s="124">
        <f t="shared" si="239"/>
        <v>21.701958000000001</v>
      </c>
      <c r="Y648" s="136" t="s">
        <v>64</v>
      </c>
      <c r="Z648" s="127">
        <f t="shared" si="248"/>
        <v>42962</v>
      </c>
      <c r="AA648" s="6"/>
      <c r="AB648" s="1"/>
      <c r="AC648" s="10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28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8"/>
      <c r="BH648" s="1"/>
      <c r="BI648" s="1"/>
      <c r="BJ648" s="1"/>
      <c r="BK648" s="1"/>
      <c r="BL648" s="1"/>
      <c r="BM648" s="1"/>
      <c r="BN648" s="1"/>
      <c r="BO648" s="1"/>
      <c r="BP648" s="1"/>
      <c r="BQ648" s="6"/>
      <c r="BR648" s="1"/>
      <c r="BS648" s="1"/>
      <c r="BT648" s="1"/>
      <c r="BU648" s="1"/>
      <c r="BV648" s="1"/>
      <c r="BW648" s="1"/>
    </row>
    <row r="649" spans="1:75" x14ac:dyDescent="0.2">
      <c r="A649" s="137">
        <f t="shared" si="240"/>
        <v>42870</v>
      </c>
      <c r="B649" s="124">
        <f t="shared" si="230"/>
        <v>1134.9869580000002</v>
      </c>
      <c r="C649" s="124">
        <f t="shared" si="241"/>
        <v>1000</v>
      </c>
      <c r="D649" s="138">
        <f t="shared" si="242"/>
        <v>4821.6899999999996</v>
      </c>
      <c r="E649" s="126">
        <f>IF(K649=1,VLOOKUP(A648,[1]Plan1!$DA$106:$DC$226,3),E648)</f>
        <v>4828.4399999999996</v>
      </c>
      <c r="F649" s="127">
        <f t="shared" si="243"/>
        <v>42843</v>
      </c>
      <c r="G649" s="128">
        <f t="shared" si="231"/>
        <v>1.3999240930047119E-3</v>
      </c>
      <c r="H649" s="127">
        <f t="shared" si="244"/>
        <v>42902</v>
      </c>
      <c r="I649" s="127">
        <f t="shared" si="232"/>
        <v>42870</v>
      </c>
      <c r="J649" s="130">
        <f t="shared" si="245"/>
        <v>18</v>
      </c>
      <c r="K649" s="130">
        <f t="shared" si="233"/>
        <v>18</v>
      </c>
      <c r="L649" s="131">
        <f t="shared" si="234"/>
        <v>1.0013999200000001</v>
      </c>
      <c r="M649" s="132">
        <f t="shared" si="251"/>
        <v>1.0024991299999999</v>
      </c>
      <c r="N649" s="132">
        <f t="shared" si="249"/>
        <v>1.1117286688347561</v>
      </c>
      <c r="O649" s="131">
        <f t="shared" si="250"/>
        <v>1.1132850000000001</v>
      </c>
      <c r="P649" s="124">
        <f t="shared" si="235"/>
        <v>1113.2850000000001</v>
      </c>
      <c r="Q649" s="133">
        <f t="shared" si="236"/>
        <v>0</v>
      </c>
      <c r="R649" s="134">
        <f t="shared" si="237"/>
        <v>0</v>
      </c>
      <c r="S649" s="124">
        <f t="shared" si="238"/>
        <v>0</v>
      </c>
      <c r="T649" s="134">
        <f t="shared" si="246"/>
        <v>8.7499999999999994E-2</v>
      </c>
      <c r="U649" s="133">
        <f t="shared" si="247"/>
        <v>58</v>
      </c>
      <c r="V649" s="133">
        <v>252</v>
      </c>
      <c r="W649" s="132">
        <f t="shared" si="252"/>
        <v>1.019493623</v>
      </c>
      <c r="X649" s="124">
        <f t="shared" si="239"/>
        <v>21.701958000000001</v>
      </c>
      <c r="Y649" s="136" t="s">
        <v>64</v>
      </c>
      <c r="Z649" s="127">
        <f t="shared" si="248"/>
        <v>42962</v>
      </c>
      <c r="AA649" s="6"/>
      <c r="AB649" s="1"/>
      <c r="AC649" s="10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28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8"/>
      <c r="BH649" s="1"/>
      <c r="BI649" s="1"/>
      <c r="BJ649" s="1"/>
      <c r="BK649" s="1"/>
      <c r="BL649" s="1"/>
      <c r="BM649" s="1"/>
      <c r="BN649" s="1"/>
      <c r="BO649" s="1"/>
      <c r="BP649" s="1"/>
      <c r="BQ649" s="6"/>
      <c r="BR649" s="1"/>
      <c r="BS649" s="1"/>
      <c r="BT649" s="1"/>
      <c r="BU649" s="1"/>
      <c r="BV649" s="1"/>
      <c r="BW649" s="1"/>
    </row>
    <row r="650" spans="1:75" x14ac:dyDescent="0.2">
      <c r="A650" s="137">
        <f t="shared" si="240"/>
        <v>42871</v>
      </c>
      <c r="B650" s="124">
        <f t="shared" ref="B650:B713" si="253">(P650+X650)</f>
        <v>1135.517617</v>
      </c>
      <c r="C650" s="124">
        <f t="shared" si="241"/>
        <v>1000</v>
      </c>
      <c r="D650" s="138">
        <f t="shared" si="242"/>
        <v>4828.4399999999996</v>
      </c>
      <c r="E650" s="126">
        <f>IF(K650=1,VLOOKUP(A649,[1]Plan1!$DA$106:$DC$226,3),E649)</f>
        <v>4843.41</v>
      </c>
      <c r="F650" s="127">
        <f t="shared" si="243"/>
        <v>42871</v>
      </c>
      <c r="G650" s="128">
        <f t="shared" ref="G650:G713" si="254">(E650/D650)-1</f>
        <v>3.100380247036405E-3</v>
      </c>
      <c r="H650" s="127">
        <f t="shared" si="244"/>
        <v>42902</v>
      </c>
      <c r="I650" s="127">
        <f t="shared" ref="I650:I713" si="255">IF(A650&gt;I649,H650,I649)</f>
        <v>42902</v>
      </c>
      <c r="J650" s="130">
        <f t="shared" si="245"/>
        <v>23</v>
      </c>
      <c r="K650" s="130">
        <f t="shared" ref="K650:K713" si="256">(J650-(NETWORKDAYS(A650,I650,AC$118:AC$502)-1))</f>
        <v>1</v>
      </c>
      <c r="L650" s="131">
        <f t="shared" ref="L650:L713" si="257">TRUNC((E650/D650)^TRUNC((K650/J650),9),8)</f>
        <v>1.00013459</v>
      </c>
      <c r="M650" s="132">
        <f t="shared" si="251"/>
        <v>1.0013999200000001</v>
      </c>
      <c r="N650" s="132">
        <f t="shared" si="249"/>
        <v>1.1132850000328314</v>
      </c>
      <c r="O650" s="131">
        <f t="shared" si="250"/>
        <v>1.1134348300000001</v>
      </c>
      <c r="P650" s="124">
        <f t="shared" ref="P650:P713" si="258">TRUNC(C650*O650,6)</f>
        <v>1113.4348299999999</v>
      </c>
      <c r="Q650" s="133">
        <f t="shared" ref="Q650:Q713" si="259">IF(VLOOKUP(A650,AC$10:AJ$114,8)=VLOOKUP(A649,AC$10:AJ$114,8),0,VLOOKUP(A650,AC$10:AJ$114,8))</f>
        <v>0</v>
      </c>
      <c r="R650" s="134">
        <f t="shared" ref="R650:R713" si="260">IF(Q650&gt;0,VLOOKUP($A650,$AC$10:$AH$114,6),0)</f>
        <v>0</v>
      </c>
      <c r="S650" s="124">
        <f t="shared" ref="S650:S713" si="261">IF(R650&gt;0,TRUNC(R650*P650,6),0)</f>
        <v>0</v>
      </c>
      <c r="T650" s="134">
        <f t="shared" si="246"/>
        <v>8.7499999999999994E-2</v>
      </c>
      <c r="U650" s="133">
        <f t="shared" si="247"/>
        <v>59</v>
      </c>
      <c r="V650" s="133">
        <v>252</v>
      </c>
      <c r="W650" s="132">
        <f t="shared" si="252"/>
        <v>1.0198330309999999</v>
      </c>
      <c r="X650" s="124">
        <f t="shared" ref="X650:X653" si="262">TRUNC((P650*(W650-1)),6)</f>
        <v>22.082787</v>
      </c>
      <c r="Y650" s="136" t="s">
        <v>64</v>
      </c>
      <c r="Z650" s="127">
        <f t="shared" si="248"/>
        <v>42962</v>
      </c>
      <c r="AA650" s="6"/>
      <c r="AB650" s="1"/>
      <c r="AC650" s="10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28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8"/>
      <c r="BH650" s="1"/>
      <c r="BI650" s="1"/>
      <c r="BJ650" s="1"/>
      <c r="BK650" s="1"/>
      <c r="BL650" s="1"/>
      <c r="BM650" s="1"/>
      <c r="BN650" s="1"/>
      <c r="BO650" s="1"/>
      <c r="BP650" s="1"/>
      <c r="BQ650" s="6"/>
      <c r="BR650" s="1"/>
      <c r="BS650" s="1"/>
      <c r="BT650" s="1"/>
      <c r="BU650" s="1"/>
      <c r="BV650" s="1"/>
      <c r="BW650" s="1"/>
    </row>
    <row r="651" spans="1:75" x14ac:dyDescent="0.2">
      <c r="A651" s="137">
        <f t="shared" ref="A651:A714" si="263">(A650+1)</f>
        <v>42872</v>
      </c>
      <c r="B651" s="124">
        <f t="shared" si="253"/>
        <v>1136.0485450000001</v>
      </c>
      <c r="C651" s="124">
        <f t="shared" ref="C651:C714" si="264">TRUNC(IF(Q650&gt;0,VLOOKUP(A650,$AC$12:$AD$114,2),C650),6)</f>
        <v>1000</v>
      </c>
      <c r="D651" s="138">
        <f t="shared" ref="D651:D714" si="265">IF(E651=E650,D650,E650)</f>
        <v>4828.4399999999996</v>
      </c>
      <c r="E651" s="126">
        <f>IF(K651=1,VLOOKUP(A650,[1]Plan1!$DA$106:$DC$226,3),E650)</f>
        <v>4843.41</v>
      </c>
      <c r="F651" s="127">
        <f t="shared" ref="F651:F714" si="266">IF(D651=D650,F650,A651)</f>
        <v>42871</v>
      </c>
      <c r="G651" s="128">
        <f t="shared" si="254"/>
        <v>3.100380247036405E-3</v>
      </c>
      <c r="H651" s="127">
        <f t="shared" ref="H651:H714" si="267">IF(DAY(A651)=15,VLOOKUP(A651,AG$118:AL$450,4),H650)</f>
        <v>42902</v>
      </c>
      <c r="I651" s="127">
        <f t="shared" si="255"/>
        <v>42902</v>
      </c>
      <c r="J651" s="130">
        <f t="shared" ref="J651:J714" si="268">IF(I651=I650,J650,NETWORKDAYS(I650,I651,$AC$118:$AC$502)-1)</f>
        <v>23</v>
      </c>
      <c r="K651" s="130">
        <f t="shared" si="256"/>
        <v>2</v>
      </c>
      <c r="L651" s="131">
        <f t="shared" si="257"/>
        <v>1.0002692099999999</v>
      </c>
      <c r="M651" s="132">
        <f t="shared" si="251"/>
        <v>1.0013999200000001</v>
      </c>
      <c r="N651" s="132">
        <f t="shared" si="249"/>
        <v>1.1132850000328314</v>
      </c>
      <c r="O651" s="131">
        <f t="shared" si="250"/>
        <v>1.1135847000000001</v>
      </c>
      <c r="P651" s="124">
        <f t="shared" si="258"/>
        <v>1113.5847000000001</v>
      </c>
      <c r="Q651" s="133">
        <f t="shared" si="259"/>
        <v>0</v>
      </c>
      <c r="R651" s="134">
        <f t="shared" si="260"/>
        <v>0</v>
      </c>
      <c r="S651" s="124">
        <f t="shared" si="261"/>
        <v>0</v>
      </c>
      <c r="T651" s="134">
        <f t="shared" ref="T651:T714" si="269">(T650)</f>
        <v>8.7499999999999994E-2</v>
      </c>
      <c r="U651" s="133">
        <f t="shared" ref="U651:U714" si="270">IF(Q650&gt;0,1,IF(K651=K650,U650,U650+1))</f>
        <v>60</v>
      </c>
      <c r="V651" s="133">
        <v>252</v>
      </c>
      <c r="W651" s="132">
        <f t="shared" si="252"/>
        <v>1.020172552</v>
      </c>
      <c r="X651" s="124">
        <f t="shared" si="262"/>
        <v>22.463844999999999</v>
      </c>
      <c r="Y651" s="136" t="s">
        <v>64</v>
      </c>
      <c r="Z651" s="127">
        <f t="shared" ref="Z651:Z714" si="271">IF(Q650&gt;0,VLOOKUP(A650,$AC$10:$AK$114,9),Z650)</f>
        <v>42962</v>
      </c>
      <c r="AA651" s="6"/>
      <c r="AB651" s="1"/>
      <c r="AC651" s="10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28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8"/>
      <c r="BH651" s="1"/>
      <c r="BI651" s="1"/>
      <c r="BJ651" s="1"/>
      <c r="BK651" s="1"/>
      <c r="BL651" s="1"/>
      <c r="BM651" s="1"/>
      <c r="BN651" s="1"/>
      <c r="BO651" s="1"/>
      <c r="BP651" s="1"/>
      <c r="BQ651" s="6"/>
      <c r="BR651" s="1"/>
      <c r="BS651" s="1"/>
      <c r="BT651" s="1"/>
      <c r="BU651" s="1"/>
      <c r="BV651" s="1"/>
      <c r="BW651" s="1"/>
    </row>
    <row r="652" spans="1:75" x14ac:dyDescent="0.2">
      <c r="A652" s="137">
        <f t="shared" si="263"/>
        <v>42873</v>
      </c>
      <c r="B652" s="124">
        <f t="shared" si="253"/>
        <v>1136.5797319999999</v>
      </c>
      <c r="C652" s="124">
        <f t="shared" si="264"/>
        <v>1000</v>
      </c>
      <c r="D652" s="138">
        <f t="shared" si="265"/>
        <v>4828.4399999999996</v>
      </c>
      <c r="E652" s="126">
        <f>IF(K652=1,VLOOKUP(A651,[1]Plan1!$DA$106:$DC$226,3),E651)</f>
        <v>4843.41</v>
      </c>
      <c r="F652" s="127">
        <f t="shared" si="266"/>
        <v>42871</v>
      </c>
      <c r="G652" s="128">
        <f t="shared" si="254"/>
        <v>3.100380247036405E-3</v>
      </c>
      <c r="H652" s="127">
        <f t="shared" si="267"/>
        <v>42902</v>
      </c>
      <c r="I652" s="127">
        <f t="shared" si="255"/>
        <v>42902</v>
      </c>
      <c r="J652" s="130">
        <f t="shared" si="268"/>
        <v>23</v>
      </c>
      <c r="K652" s="130">
        <f t="shared" si="256"/>
        <v>3</v>
      </c>
      <c r="L652" s="131">
        <f t="shared" si="257"/>
        <v>1.0004038500000001</v>
      </c>
      <c r="M652" s="132">
        <f t="shared" si="251"/>
        <v>1.0013999200000001</v>
      </c>
      <c r="N652" s="132">
        <f t="shared" si="249"/>
        <v>1.1132850000328314</v>
      </c>
      <c r="O652" s="131">
        <f t="shared" si="250"/>
        <v>1.1137345999999999</v>
      </c>
      <c r="P652" s="124">
        <f t="shared" si="258"/>
        <v>1113.7346</v>
      </c>
      <c r="Q652" s="133">
        <f t="shared" si="259"/>
        <v>0</v>
      </c>
      <c r="R652" s="134">
        <f t="shared" si="260"/>
        <v>0</v>
      </c>
      <c r="S652" s="124">
        <f t="shared" si="261"/>
        <v>0</v>
      </c>
      <c r="T652" s="134">
        <f t="shared" si="269"/>
        <v>8.7499999999999994E-2</v>
      </c>
      <c r="U652" s="133">
        <f t="shared" si="270"/>
        <v>61</v>
      </c>
      <c r="V652" s="133">
        <v>252</v>
      </c>
      <c r="W652" s="132">
        <f t="shared" si="252"/>
        <v>1.020512187</v>
      </c>
      <c r="X652" s="124">
        <f t="shared" si="262"/>
        <v>22.845132</v>
      </c>
      <c r="Y652" s="136" t="s">
        <v>64</v>
      </c>
      <c r="Z652" s="127">
        <f t="shared" si="271"/>
        <v>42962</v>
      </c>
      <c r="AA652" s="6"/>
      <c r="AB652" s="1"/>
      <c r="AC652" s="10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28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8"/>
      <c r="BH652" s="1"/>
      <c r="BI652" s="1"/>
      <c r="BJ652" s="1"/>
      <c r="BK652" s="1"/>
      <c r="BL652" s="1"/>
      <c r="BM652" s="1"/>
      <c r="BN652" s="1"/>
      <c r="BO652" s="1"/>
      <c r="BP652" s="1"/>
      <c r="BQ652" s="6"/>
      <c r="BR652" s="1"/>
      <c r="BS652" s="1"/>
      <c r="BT652" s="1"/>
      <c r="BU652" s="1"/>
      <c r="BV652" s="1"/>
      <c r="BW652" s="1"/>
    </row>
    <row r="653" spans="1:75" x14ac:dyDescent="0.2">
      <c r="A653" s="137">
        <f t="shared" si="263"/>
        <v>42874</v>
      </c>
      <c r="B653" s="124">
        <f t="shared" si="253"/>
        <v>1137.111146</v>
      </c>
      <c r="C653" s="124">
        <f t="shared" si="264"/>
        <v>1000</v>
      </c>
      <c r="D653" s="138">
        <f t="shared" si="265"/>
        <v>4828.4399999999996</v>
      </c>
      <c r="E653" s="126">
        <f>IF(K653=1,VLOOKUP(A652,[1]Plan1!$DA$106:$DC$226,3),E652)</f>
        <v>4843.41</v>
      </c>
      <c r="F653" s="127">
        <f t="shared" si="266"/>
        <v>42871</v>
      </c>
      <c r="G653" s="128">
        <f t="shared" si="254"/>
        <v>3.100380247036405E-3</v>
      </c>
      <c r="H653" s="127">
        <f t="shared" si="267"/>
        <v>42902</v>
      </c>
      <c r="I653" s="127">
        <f t="shared" si="255"/>
        <v>42902</v>
      </c>
      <c r="J653" s="130">
        <f t="shared" si="268"/>
        <v>23</v>
      </c>
      <c r="K653" s="130">
        <f t="shared" si="256"/>
        <v>4</v>
      </c>
      <c r="L653" s="131">
        <f t="shared" si="257"/>
        <v>1.0005385</v>
      </c>
      <c r="M653" s="132">
        <f t="shared" si="251"/>
        <v>1.0013999200000001</v>
      </c>
      <c r="N653" s="132">
        <f t="shared" si="249"/>
        <v>1.1132850000328314</v>
      </c>
      <c r="O653" s="131">
        <f t="shared" si="250"/>
        <v>1.1138844999999999</v>
      </c>
      <c r="P653" s="124">
        <f t="shared" si="258"/>
        <v>1113.8844999999999</v>
      </c>
      <c r="Q653" s="133">
        <f t="shared" si="259"/>
        <v>0</v>
      </c>
      <c r="R653" s="134">
        <f t="shared" si="260"/>
        <v>0</v>
      </c>
      <c r="S653" s="124">
        <f t="shared" si="261"/>
        <v>0</v>
      </c>
      <c r="T653" s="134">
        <f t="shared" si="269"/>
        <v>8.7499999999999994E-2</v>
      </c>
      <c r="U653" s="133">
        <f t="shared" si="270"/>
        <v>62</v>
      </c>
      <c r="V653" s="133">
        <v>252</v>
      </c>
      <c r="W653" s="132">
        <f t="shared" si="252"/>
        <v>1.020851934</v>
      </c>
      <c r="X653" s="124">
        <f t="shared" si="262"/>
        <v>23.226645999999999</v>
      </c>
      <c r="Y653" s="136" t="s">
        <v>64</v>
      </c>
      <c r="Z653" s="127">
        <f t="shared" si="271"/>
        <v>42962</v>
      </c>
      <c r="AA653" s="3"/>
      <c r="AB653" s="16"/>
      <c r="AC653" s="4"/>
      <c r="AD653" s="43"/>
      <c r="AE653" s="16"/>
      <c r="AF653" s="16"/>
      <c r="AG653" s="16"/>
      <c r="AH653" s="15"/>
      <c r="AI653" s="16"/>
      <c r="AJ653" s="16"/>
      <c r="AK653" s="16"/>
      <c r="AL653" s="16"/>
      <c r="AM653" s="16"/>
      <c r="AN653" s="16"/>
      <c r="AO653" s="16"/>
      <c r="AP653" s="16"/>
      <c r="AQ653" s="16"/>
      <c r="AR653" s="44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3"/>
      <c r="BR653" s="16"/>
      <c r="BS653" s="16"/>
      <c r="BT653" s="16"/>
      <c r="BU653" s="16"/>
      <c r="BV653" s="16"/>
      <c r="BW653" s="16"/>
    </row>
    <row r="654" spans="1:75" x14ac:dyDescent="0.2">
      <c r="A654" s="137">
        <f t="shared" si="263"/>
        <v>42875</v>
      </c>
      <c r="B654" s="124">
        <f t="shared" si="253"/>
        <v>1137.6396399999999</v>
      </c>
      <c r="C654" s="124">
        <f t="shared" si="264"/>
        <v>1000</v>
      </c>
      <c r="D654" s="138">
        <f t="shared" si="265"/>
        <v>4828.4399999999996</v>
      </c>
      <c r="E654" s="126">
        <f>IF(K654=1,VLOOKUP(A653,[1]Plan1!$DA$106:$DC$226,3),E653)</f>
        <v>4843.41</v>
      </c>
      <c r="F654" s="127">
        <f t="shared" si="266"/>
        <v>42871</v>
      </c>
      <c r="G654" s="128">
        <f t="shared" si="254"/>
        <v>3.100380247036405E-3</v>
      </c>
      <c r="H654" s="127">
        <f t="shared" si="267"/>
        <v>42902</v>
      </c>
      <c r="I654" s="127">
        <f t="shared" si="255"/>
        <v>42902</v>
      </c>
      <c r="J654" s="130">
        <f t="shared" si="268"/>
        <v>23</v>
      </c>
      <c r="K654" s="130">
        <f t="shared" si="256"/>
        <v>5</v>
      </c>
      <c r="L654" s="131">
        <f t="shared" si="257"/>
        <v>1.00067317</v>
      </c>
      <c r="M654" s="132">
        <f t="shared" si="251"/>
        <v>1.0013999200000001</v>
      </c>
      <c r="N654" s="132">
        <f t="shared" si="249"/>
        <v>1.1132850000328314</v>
      </c>
      <c r="O654" s="131">
        <f t="shared" si="250"/>
        <v>1.11403443</v>
      </c>
      <c r="P654" s="124">
        <f t="shared" si="258"/>
        <v>1114.0344299999999</v>
      </c>
      <c r="Q654" s="133">
        <f t="shared" si="259"/>
        <v>0</v>
      </c>
      <c r="R654" s="134">
        <f t="shared" si="260"/>
        <v>0</v>
      </c>
      <c r="S654" s="124">
        <f t="shared" si="261"/>
        <v>0</v>
      </c>
      <c r="T654" s="134">
        <f t="shared" si="269"/>
        <v>8.7499999999999994E-2</v>
      </c>
      <c r="U654" s="133">
        <f t="shared" si="270"/>
        <v>63</v>
      </c>
      <c r="V654" s="133">
        <v>252</v>
      </c>
      <c r="W654" s="132">
        <f t="shared" si="252"/>
        <v>1.0211917939999999</v>
      </c>
      <c r="X654" s="124">
        <f>TRUNC((P653*(W654-1)),6)</f>
        <v>23.60521</v>
      </c>
      <c r="Y654" s="136" t="s">
        <v>64</v>
      </c>
      <c r="Z654" s="127">
        <f t="shared" si="271"/>
        <v>42962</v>
      </c>
      <c r="AA654" s="6"/>
      <c r="AB654" s="1"/>
      <c r="AC654" s="10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28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8"/>
      <c r="BH654" s="1"/>
      <c r="BI654" s="1"/>
      <c r="BJ654" s="1"/>
      <c r="BK654" s="1"/>
      <c r="BL654" s="1"/>
      <c r="BM654" s="1"/>
      <c r="BN654" s="1"/>
      <c r="BO654" s="1"/>
      <c r="BP654" s="1"/>
      <c r="BQ654" s="6"/>
      <c r="BR654" s="1"/>
      <c r="BS654" s="1"/>
      <c r="BT654" s="1"/>
      <c r="BU654" s="1"/>
      <c r="BV654" s="1"/>
      <c r="BW654" s="1"/>
    </row>
    <row r="655" spans="1:75" x14ac:dyDescent="0.2">
      <c r="A655" s="137">
        <f t="shared" si="263"/>
        <v>42876</v>
      </c>
      <c r="B655" s="124">
        <f t="shared" si="253"/>
        <v>1137.6396399999999</v>
      </c>
      <c r="C655" s="124">
        <f t="shared" si="264"/>
        <v>1000</v>
      </c>
      <c r="D655" s="138">
        <f t="shared" si="265"/>
        <v>4828.4399999999996</v>
      </c>
      <c r="E655" s="126">
        <f>IF(K655=1,VLOOKUP(A654,[1]Plan1!$DA$106:$DC$226,3),E654)</f>
        <v>4843.41</v>
      </c>
      <c r="F655" s="127">
        <f t="shared" si="266"/>
        <v>42871</v>
      </c>
      <c r="G655" s="128">
        <f t="shared" si="254"/>
        <v>3.100380247036405E-3</v>
      </c>
      <c r="H655" s="127">
        <f t="shared" si="267"/>
        <v>42902</v>
      </c>
      <c r="I655" s="127">
        <f t="shared" si="255"/>
        <v>42902</v>
      </c>
      <c r="J655" s="130">
        <f t="shared" si="268"/>
        <v>23</v>
      </c>
      <c r="K655" s="130">
        <f t="shared" si="256"/>
        <v>5</v>
      </c>
      <c r="L655" s="131">
        <f t="shared" si="257"/>
        <v>1.00067317</v>
      </c>
      <c r="M655" s="132">
        <f t="shared" si="251"/>
        <v>1.0013999200000001</v>
      </c>
      <c r="N655" s="132">
        <f t="shared" si="249"/>
        <v>1.1132850000328314</v>
      </c>
      <c r="O655" s="131">
        <f t="shared" si="250"/>
        <v>1.11403443</v>
      </c>
      <c r="P655" s="124">
        <f t="shared" si="258"/>
        <v>1114.0344299999999</v>
      </c>
      <c r="Q655" s="133">
        <f t="shared" si="259"/>
        <v>0</v>
      </c>
      <c r="R655" s="134">
        <f t="shared" si="260"/>
        <v>0</v>
      </c>
      <c r="S655" s="124">
        <f t="shared" si="261"/>
        <v>0</v>
      </c>
      <c r="T655" s="134">
        <f t="shared" si="269"/>
        <v>8.7499999999999994E-2</v>
      </c>
      <c r="U655" s="133">
        <f t="shared" si="270"/>
        <v>63</v>
      </c>
      <c r="V655" s="133">
        <v>252</v>
      </c>
      <c r="W655" s="132">
        <f t="shared" si="252"/>
        <v>1.0211917939999999</v>
      </c>
      <c r="X655" s="124">
        <f>TRUNC((P653*(W655-1)),6)</f>
        <v>23.60521</v>
      </c>
      <c r="Y655" s="136" t="s">
        <v>64</v>
      </c>
      <c r="Z655" s="127">
        <f t="shared" si="271"/>
        <v>42962</v>
      </c>
      <c r="AA655" s="32"/>
      <c r="AB655" s="8"/>
      <c r="AC655" s="45"/>
      <c r="AD655" s="36"/>
      <c r="AE655" s="8"/>
      <c r="AF655" s="8"/>
      <c r="AG655" s="8"/>
      <c r="AH655" s="42"/>
      <c r="AI655" s="8"/>
      <c r="AJ655" s="8"/>
      <c r="AK655" s="8"/>
      <c r="AL655" s="8"/>
      <c r="AM655" s="8"/>
      <c r="AN655" s="8"/>
      <c r="AO655" s="8"/>
      <c r="AP655" s="8"/>
      <c r="AQ655" s="8"/>
      <c r="AR655" s="31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32"/>
      <c r="BR655" s="8"/>
      <c r="BS655" s="8"/>
      <c r="BT655" s="8"/>
      <c r="BU655" s="8"/>
      <c r="BV655" s="8"/>
      <c r="BW655" s="8"/>
    </row>
    <row r="656" spans="1:75" x14ac:dyDescent="0.2">
      <c r="A656" s="137">
        <f t="shared" si="263"/>
        <v>42877</v>
      </c>
      <c r="B656" s="124">
        <f t="shared" si="253"/>
        <v>1137.642818</v>
      </c>
      <c r="C656" s="124">
        <f t="shared" si="264"/>
        <v>1000</v>
      </c>
      <c r="D656" s="138">
        <f t="shared" si="265"/>
        <v>4828.4399999999996</v>
      </c>
      <c r="E656" s="126">
        <f>IF(K656=1,VLOOKUP(A655,[1]Plan1!$DA$106:$DC$226,3),E655)</f>
        <v>4843.41</v>
      </c>
      <c r="F656" s="127">
        <f t="shared" si="266"/>
        <v>42871</v>
      </c>
      <c r="G656" s="128">
        <f t="shared" si="254"/>
        <v>3.100380247036405E-3</v>
      </c>
      <c r="H656" s="127">
        <f t="shared" si="267"/>
        <v>42902</v>
      </c>
      <c r="I656" s="127">
        <f t="shared" si="255"/>
        <v>42902</v>
      </c>
      <c r="J656" s="130">
        <f t="shared" si="268"/>
        <v>23</v>
      </c>
      <c r="K656" s="130">
        <f t="shared" si="256"/>
        <v>5</v>
      </c>
      <c r="L656" s="131">
        <f t="shared" si="257"/>
        <v>1.00067317</v>
      </c>
      <c r="M656" s="132">
        <f t="shared" si="251"/>
        <v>1.0013999200000001</v>
      </c>
      <c r="N656" s="132">
        <f t="shared" si="249"/>
        <v>1.1132850000328314</v>
      </c>
      <c r="O656" s="131">
        <f t="shared" si="250"/>
        <v>1.11403443</v>
      </c>
      <c r="P656" s="124">
        <f t="shared" si="258"/>
        <v>1114.0344299999999</v>
      </c>
      <c r="Q656" s="133">
        <f t="shared" si="259"/>
        <v>0</v>
      </c>
      <c r="R656" s="134">
        <f t="shared" si="260"/>
        <v>0</v>
      </c>
      <c r="S656" s="124">
        <f t="shared" si="261"/>
        <v>0</v>
      </c>
      <c r="T656" s="134">
        <f t="shared" si="269"/>
        <v>8.7499999999999994E-2</v>
      </c>
      <c r="U656" s="133">
        <f t="shared" si="270"/>
        <v>63</v>
      </c>
      <c r="V656" s="133">
        <v>252</v>
      </c>
      <c r="W656" s="132">
        <f t="shared" si="252"/>
        <v>1.0211917939999999</v>
      </c>
      <c r="X656" s="124">
        <f t="shared" ref="X656:X719" si="272">TRUNC((P656*(W656-1)),6)</f>
        <v>23.608388000000001</v>
      </c>
      <c r="Y656" s="136" t="s">
        <v>64</v>
      </c>
      <c r="Z656" s="127">
        <f t="shared" si="271"/>
        <v>42962</v>
      </c>
      <c r="AA656" s="6"/>
      <c r="AB656" s="1"/>
      <c r="AC656" s="10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28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8"/>
      <c r="BH656" s="1"/>
      <c r="BI656" s="1"/>
      <c r="BJ656" s="1"/>
      <c r="BK656" s="1"/>
      <c r="BL656" s="1"/>
      <c r="BM656" s="1"/>
      <c r="BN656" s="1"/>
      <c r="BO656" s="1"/>
      <c r="BP656" s="1"/>
      <c r="BQ656" s="6"/>
      <c r="BR656" s="1"/>
      <c r="BS656" s="1"/>
      <c r="BT656" s="1"/>
      <c r="BU656" s="1"/>
      <c r="BV656" s="1"/>
      <c r="BW656" s="1"/>
    </row>
    <row r="657" spans="1:75" x14ac:dyDescent="0.2">
      <c r="A657" s="137">
        <f t="shared" si="263"/>
        <v>42878</v>
      </c>
      <c r="B657" s="124">
        <f t="shared" si="253"/>
        <v>1138.1747289999998</v>
      </c>
      <c r="C657" s="124">
        <f t="shared" si="264"/>
        <v>1000</v>
      </c>
      <c r="D657" s="138">
        <f t="shared" si="265"/>
        <v>4828.4399999999996</v>
      </c>
      <c r="E657" s="126">
        <f>IF(K657=1,VLOOKUP(A656,[1]Plan1!$DA$106:$DC$226,3),E656)</f>
        <v>4843.41</v>
      </c>
      <c r="F657" s="127">
        <f t="shared" si="266"/>
        <v>42871</v>
      </c>
      <c r="G657" s="128">
        <f t="shared" si="254"/>
        <v>3.100380247036405E-3</v>
      </c>
      <c r="H657" s="127">
        <f t="shared" si="267"/>
        <v>42902</v>
      </c>
      <c r="I657" s="127">
        <f t="shared" si="255"/>
        <v>42902</v>
      </c>
      <c r="J657" s="130">
        <f t="shared" si="268"/>
        <v>23</v>
      </c>
      <c r="K657" s="130">
        <f t="shared" si="256"/>
        <v>6</v>
      </c>
      <c r="L657" s="131">
        <f t="shared" si="257"/>
        <v>1.0008078600000001</v>
      </c>
      <c r="M657" s="132">
        <f t="shared" si="251"/>
        <v>1.0013999200000001</v>
      </c>
      <c r="N657" s="132">
        <f t="shared" si="249"/>
        <v>1.1132850000328314</v>
      </c>
      <c r="O657" s="131">
        <f t="shared" si="250"/>
        <v>1.11418437</v>
      </c>
      <c r="P657" s="124">
        <f t="shared" si="258"/>
        <v>1114.1843699999999</v>
      </c>
      <c r="Q657" s="133">
        <f t="shared" si="259"/>
        <v>0</v>
      </c>
      <c r="R657" s="134">
        <f t="shared" si="260"/>
        <v>0</v>
      </c>
      <c r="S657" s="124">
        <f t="shared" si="261"/>
        <v>0</v>
      </c>
      <c r="T657" s="134">
        <f t="shared" si="269"/>
        <v>8.7499999999999994E-2</v>
      </c>
      <c r="U657" s="133">
        <f t="shared" si="270"/>
        <v>64</v>
      </c>
      <c r="V657" s="133">
        <v>252</v>
      </c>
      <c r="W657" s="132">
        <f t="shared" si="252"/>
        <v>1.021531768</v>
      </c>
      <c r="X657" s="124">
        <f t="shared" si="272"/>
        <v>23.990359000000002</v>
      </c>
      <c r="Y657" s="136" t="s">
        <v>64</v>
      </c>
      <c r="Z657" s="127">
        <f t="shared" si="271"/>
        <v>42962</v>
      </c>
      <c r="AA657" s="6"/>
      <c r="AB657" s="1"/>
      <c r="AC657" s="10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28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8"/>
      <c r="BH657" s="1"/>
      <c r="BI657" s="1"/>
      <c r="BJ657" s="1"/>
      <c r="BK657" s="1"/>
      <c r="BL657" s="1"/>
      <c r="BM657" s="1"/>
      <c r="BN657" s="1"/>
      <c r="BO657" s="1"/>
      <c r="BP657" s="1"/>
      <c r="BQ657" s="6"/>
      <c r="BR657" s="1"/>
      <c r="BS657" s="1"/>
      <c r="BT657" s="1"/>
      <c r="BU657" s="1"/>
      <c r="BV657" s="1"/>
      <c r="BW657" s="1"/>
    </row>
    <row r="658" spans="1:75" x14ac:dyDescent="0.2">
      <c r="A658" s="137">
        <f t="shared" si="263"/>
        <v>42879</v>
      </c>
      <c r="B658" s="124">
        <f t="shared" si="253"/>
        <v>1138.706899</v>
      </c>
      <c r="C658" s="124">
        <f t="shared" si="264"/>
        <v>1000</v>
      </c>
      <c r="D658" s="138">
        <f t="shared" si="265"/>
        <v>4828.4399999999996</v>
      </c>
      <c r="E658" s="126">
        <f>IF(K658=1,VLOOKUP(A657,[1]Plan1!$DA$106:$DC$226,3),E657)</f>
        <v>4843.41</v>
      </c>
      <c r="F658" s="127">
        <f t="shared" si="266"/>
        <v>42871</v>
      </c>
      <c r="G658" s="128">
        <f t="shared" si="254"/>
        <v>3.100380247036405E-3</v>
      </c>
      <c r="H658" s="127">
        <f t="shared" si="267"/>
        <v>42902</v>
      </c>
      <c r="I658" s="127">
        <f t="shared" si="255"/>
        <v>42902</v>
      </c>
      <c r="J658" s="130">
        <f t="shared" si="268"/>
        <v>23</v>
      </c>
      <c r="K658" s="130">
        <f t="shared" si="256"/>
        <v>7</v>
      </c>
      <c r="L658" s="131">
        <f t="shared" si="257"/>
        <v>1.0009425700000001</v>
      </c>
      <c r="M658" s="132">
        <f t="shared" si="251"/>
        <v>1.0013999200000001</v>
      </c>
      <c r="N658" s="132">
        <f t="shared" si="249"/>
        <v>1.1132850000328314</v>
      </c>
      <c r="O658" s="131">
        <f t="shared" si="250"/>
        <v>1.1143343400000001</v>
      </c>
      <c r="P658" s="124">
        <f t="shared" si="258"/>
        <v>1114.3343400000001</v>
      </c>
      <c r="Q658" s="133">
        <f t="shared" si="259"/>
        <v>0</v>
      </c>
      <c r="R658" s="134">
        <f t="shared" si="260"/>
        <v>0</v>
      </c>
      <c r="S658" s="124">
        <f t="shared" si="261"/>
        <v>0</v>
      </c>
      <c r="T658" s="134">
        <f t="shared" si="269"/>
        <v>8.7499999999999994E-2</v>
      </c>
      <c r="U658" s="133">
        <f t="shared" si="270"/>
        <v>65</v>
      </c>
      <c r="V658" s="133">
        <v>252</v>
      </c>
      <c r="W658" s="132">
        <f t="shared" si="252"/>
        <v>1.0218718550000001</v>
      </c>
      <c r="X658" s="124">
        <f t="shared" si="272"/>
        <v>24.372558999999999</v>
      </c>
      <c r="Y658" s="136" t="s">
        <v>64</v>
      </c>
      <c r="Z658" s="127">
        <f t="shared" si="271"/>
        <v>42962</v>
      </c>
      <c r="AA658" s="6"/>
      <c r="AB658" s="1"/>
      <c r="AC658" s="10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28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8"/>
      <c r="BH658" s="1"/>
      <c r="BI658" s="1"/>
      <c r="BJ658" s="1"/>
      <c r="BK658" s="1"/>
      <c r="BL658" s="1"/>
      <c r="BM658" s="1"/>
      <c r="BN658" s="1"/>
      <c r="BO658" s="1"/>
      <c r="BP658" s="1"/>
      <c r="BQ658" s="6"/>
      <c r="BR658" s="1"/>
      <c r="BS658" s="1"/>
      <c r="BT658" s="1"/>
      <c r="BU658" s="1"/>
      <c r="BV658" s="1"/>
      <c r="BW658" s="1"/>
    </row>
    <row r="659" spans="1:75" x14ac:dyDescent="0.2">
      <c r="A659" s="137">
        <f t="shared" si="263"/>
        <v>42880</v>
      </c>
      <c r="B659" s="124">
        <f t="shared" si="253"/>
        <v>1139.239327</v>
      </c>
      <c r="C659" s="124">
        <f t="shared" si="264"/>
        <v>1000</v>
      </c>
      <c r="D659" s="138">
        <f t="shared" si="265"/>
        <v>4828.4399999999996</v>
      </c>
      <c r="E659" s="126">
        <f>IF(K659=1,VLOOKUP(A658,[1]Plan1!$DA$106:$DC$226,3),E658)</f>
        <v>4843.41</v>
      </c>
      <c r="F659" s="127">
        <f t="shared" si="266"/>
        <v>42871</v>
      </c>
      <c r="G659" s="128">
        <f t="shared" si="254"/>
        <v>3.100380247036405E-3</v>
      </c>
      <c r="H659" s="127">
        <f t="shared" si="267"/>
        <v>42902</v>
      </c>
      <c r="I659" s="127">
        <f t="shared" si="255"/>
        <v>42902</v>
      </c>
      <c r="J659" s="130">
        <f t="shared" si="268"/>
        <v>23</v>
      </c>
      <c r="K659" s="130">
        <f t="shared" si="256"/>
        <v>8</v>
      </c>
      <c r="L659" s="131">
        <f t="shared" si="257"/>
        <v>1.0010772999999999</v>
      </c>
      <c r="M659" s="132">
        <f t="shared" si="251"/>
        <v>1.0013999200000001</v>
      </c>
      <c r="N659" s="132">
        <f t="shared" si="249"/>
        <v>1.1132850000328314</v>
      </c>
      <c r="O659" s="131">
        <f t="shared" si="250"/>
        <v>1.11448434</v>
      </c>
      <c r="P659" s="124">
        <f t="shared" si="258"/>
        <v>1114.48434</v>
      </c>
      <c r="Q659" s="133">
        <f t="shared" si="259"/>
        <v>0</v>
      </c>
      <c r="R659" s="134">
        <f t="shared" si="260"/>
        <v>0</v>
      </c>
      <c r="S659" s="124">
        <f t="shared" si="261"/>
        <v>0</v>
      </c>
      <c r="T659" s="134">
        <f t="shared" si="269"/>
        <v>8.7499999999999994E-2</v>
      </c>
      <c r="U659" s="133">
        <f t="shared" si="270"/>
        <v>66</v>
      </c>
      <c r="V659" s="133">
        <v>252</v>
      </c>
      <c r="W659" s="132">
        <f t="shared" si="252"/>
        <v>1.022212055</v>
      </c>
      <c r="X659" s="124">
        <f t="shared" si="272"/>
        <v>24.754987</v>
      </c>
      <c r="Y659" s="136" t="s">
        <v>64</v>
      </c>
      <c r="Z659" s="127">
        <f t="shared" si="271"/>
        <v>42962</v>
      </c>
      <c r="AA659" s="6"/>
      <c r="AB659" s="1"/>
      <c r="AC659" s="10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28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8"/>
      <c r="BH659" s="1"/>
      <c r="BI659" s="1"/>
      <c r="BJ659" s="1"/>
      <c r="BK659" s="1"/>
      <c r="BL659" s="1"/>
      <c r="BM659" s="1"/>
      <c r="BN659" s="1"/>
      <c r="BO659" s="1"/>
      <c r="BP659" s="1"/>
      <c r="BQ659" s="6"/>
      <c r="BR659" s="1"/>
      <c r="BS659" s="1"/>
      <c r="BT659" s="1"/>
      <c r="BU659" s="1"/>
      <c r="BV659" s="1"/>
      <c r="BW659" s="1"/>
    </row>
    <row r="660" spans="1:75" x14ac:dyDescent="0.2">
      <c r="A660" s="137">
        <f t="shared" si="263"/>
        <v>42881</v>
      </c>
      <c r="B660" s="124">
        <f t="shared" si="253"/>
        <v>1139.7719830000001</v>
      </c>
      <c r="C660" s="124">
        <f t="shared" si="264"/>
        <v>1000</v>
      </c>
      <c r="D660" s="138">
        <f t="shared" si="265"/>
        <v>4828.4399999999996</v>
      </c>
      <c r="E660" s="126">
        <f>IF(K660=1,VLOOKUP(A659,[1]Plan1!$DA$106:$DC$226,3),E659)</f>
        <v>4843.41</v>
      </c>
      <c r="F660" s="127">
        <f t="shared" si="266"/>
        <v>42871</v>
      </c>
      <c r="G660" s="128">
        <f t="shared" si="254"/>
        <v>3.100380247036405E-3</v>
      </c>
      <c r="H660" s="127">
        <f t="shared" si="267"/>
        <v>42902</v>
      </c>
      <c r="I660" s="127">
        <f t="shared" si="255"/>
        <v>42902</v>
      </c>
      <c r="J660" s="130">
        <f t="shared" si="268"/>
        <v>23</v>
      </c>
      <c r="K660" s="130">
        <f t="shared" si="256"/>
        <v>9</v>
      </c>
      <c r="L660" s="131">
        <f t="shared" si="257"/>
        <v>1.00121204</v>
      </c>
      <c r="M660" s="132">
        <f t="shared" si="251"/>
        <v>1.0013999200000001</v>
      </c>
      <c r="N660" s="132">
        <f t="shared" si="249"/>
        <v>1.1132850000328314</v>
      </c>
      <c r="O660" s="131">
        <f t="shared" si="250"/>
        <v>1.1146343400000001</v>
      </c>
      <c r="P660" s="124">
        <f t="shared" si="258"/>
        <v>1114.6343400000001</v>
      </c>
      <c r="Q660" s="133">
        <f t="shared" si="259"/>
        <v>0</v>
      </c>
      <c r="R660" s="134">
        <f t="shared" si="260"/>
        <v>0</v>
      </c>
      <c r="S660" s="124">
        <f t="shared" si="261"/>
        <v>0</v>
      </c>
      <c r="T660" s="134">
        <f t="shared" si="269"/>
        <v>8.7499999999999994E-2</v>
      </c>
      <c r="U660" s="133">
        <f t="shared" si="270"/>
        <v>67</v>
      </c>
      <c r="V660" s="133">
        <v>252</v>
      </c>
      <c r="W660" s="132">
        <f t="shared" si="252"/>
        <v>1.0225523679999999</v>
      </c>
      <c r="X660" s="124">
        <f t="shared" si="272"/>
        <v>25.137643000000001</v>
      </c>
      <c r="Y660" s="136" t="s">
        <v>64</v>
      </c>
      <c r="Z660" s="127">
        <f t="shared" si="271"/>
        <v>42962</v>
      </c>
      <c r="AA660" s="6"/>
      <c r="AB660" s="1"/>
      <c r="AC660" s="10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28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8"/>
      <c r="BH660" s="1"/>
      <c r="BI660" s="1"/>
      <c r="BJ660" s="1"/>
      <c r="BK660" s="1"/>
      <c r="BL660" s="1"/>
      <c r="BM660" s="1"/>
      <c r="BN660" s="1"/>
      <c r="BO660" s="1"/>
      <c r="BP660" s="1"/>
      <c r="BQ660" s="6"/>
      <c r="BR660" s="1"/>
      <c r="BS660" s="1"/>
      <c r="BT660" s="1"/>
      <c r="BU660" s="1"/>
      <c r="BV660" s="1"/>
      <c r="BW660" s="1"/>
    </row>
    <row r="661" spans="1:75" x14ac:dyDescent="0.2">
      <c r="A661" s="137">
        <f t="shared" si="263"/>
        <v>42882</v>
      </c>
      <c r="B661" s="124">
        <f t="shared" si="253"/>
        <v>1140.304909</v>
      </c>
      <c r="C661" s="124">
        <f t="shared" si="264"/>
        <v>1000</v>
      </c>
      <c r="D661" s="138">
        <f t="shared" si="265"/>
        <v>4828.4399999999996</v>
      </c>
      <c r="E661" s="126">
        <f>IF(K661=1,VLOOKUP(A660,[1]Plan1!$DA$106:$DC$226,3),E660)</f>
        <v>4843.41</v>
      </c>
      <c r="F661" s="127">
        <f t="shared" si="266"/>
        <v>42871</v>
      </c>
      <c r="G661" s="128">
        <f t="shared" si="254"/>
        <v>3.100380247036405E-3</v>
      </c>
      <c r="H661" s="127">
        <f t="shared" si="267"/>
        <v>42902</v>
      </c>
      <c r="I661" s="127">
        <f t="shared" si="255"/>
        <v>42902</v>
      </c>
      <c r="J661" s="130">
        <f t="shared" si="268"/>
        <v>23</v>
      </c>
      <c r="K661" s="130">
        <f t="shared" si="256"/>
        <v>10</v>
      </c>
      <c r="L661" s="131">
        <f t="shared" si="257"/>
        <v>1.00134681</v>
      </c>
      <c r="M661" s="132">
        <f t="shared" si="251"/>
        <v>1.0013999200000001</v>
      </c>
      <c r="N661" s="132">
        <f t="shared" si="249"/>
        <v>1.1132850000328314</v>
      </c>
      <c r="O661" s="131">
        <f t="shared" si="250"/>
        <v>1.1147843799999999</v>
      </c>
      <c r="P661" s="124">
        <f t="shared" si="258"/>
        <v>1114.7843800000001</v>
      </c>
      <c r="Q661" s="133">
        <f t="shared" si="259"/>
        <v>0</v>
      </c>
      <c r="R661" s="134">
        <f t="shared" si="260"/>
        <v>0</v>
      </c>
      <c r="S661" s="124">
        <f t="shared" si="261"/>
        <v>0</v>
      </c>
      <c r="T661" s="134">
        <f t="shared" si="269"/>
        <v>8.7499999999999994E-2</v>
      </c>
      <c r="U661" s="133">
        <f t="shared" si="270"/>
        <v>68</v>
      </c>
      <c r="V661" s="133">
        <v>252</v>
      </c>
      <c r="W661" s="132">
        <f t="shared" si="252"/>
        <v>1.0228927940000001</v>
      </c>
      <c r="X661" s="124">
        <f t="shared" si="272"/>
        <v>25.520529</v>
      </c>
      <c r="Y661" s="136" t="s">
        <v>64</v>
      </c>
      <c r="Z661" s="127">
        <f t="shared" si="271"/>
        <v>42962</v>
      </c>
      <c r="AA661" s="6"/>
      <c r="AB661" s="1"/>
      <c r="AC661" s="10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28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8"/>
      <c r="BH661" s="1"/>
      <c r="BI661" s="1"/>
      <c r="BJ661" s="1"/>
      <c r="BK661" s="1"/>
      <c r="BL661" s="1"/>
      <c r="BM661" s="1"/>
      <c r="BN661" s="1"/>
      <c r="BO661" s="1"/>
      <c r="BP661" s="1"/>
      <c r="BQ661" s="6"/>
      <c r="BR661" s="1"/>
      <c r="BS661" s="1"/>
      <c r="BT661" s="1"/>
      <c r="BU661" s="1"/>
      <c r="BV661" s="1"/>
      <c r="BW661" s="1"/>
    </row>
    <row r="662" spans="1:75" x14ac:dyDescent="0.2">
      <c r="A662" s="137">
        <f t="shared" si="263"/>
        <v>42883</v>
      </c>
      <c r="B662" s="124">
        <f t="shared" si="253"/>
        <v>1140.304909</v>
      </c>
      <c r="C662" s="124">
        <f t="shared" si="264"/>
        <v>1000</v>
      </c>
      <c r="D662" s="138">
        <f t="shared" si="265"/>
        <v>4828.4399999999996</v>
      </c>
      <c r="E662" s="126">
        <f>IF(K662=1,VLOOKUP(A661,[1]Plan1!$DA$106:$DC$226,3),E661)</f>
        <v>4843.41</v>
      </c>
      <c r="F662" s="127">
        <f t="shared" si="266"/>
        <v>42871</v>
      </c>
      <c r="G662" s="128">
        <f t="shared" si="254"/>
        <v>3.100380247036405E-3</v>
      </c>
      <c r="H662" s="127">
        <f t="shared" si="267"/>
        <v>42902</v>
      </c>
      <c r="I662" s="127">
        <f t="shared" si="255"/>
        <v>42902</v>
      </c>
      <c r="J662" s="130">
        <f t="shared" si="268"/>
        <v>23</v>
      </c>
      <c r="K662" s="130">
        <f t="shared" si="256"/>
        <v>10</v>
      </c>
      <c r="L662" s="131">
        <f t="shared" si="257"/>
        <v>1.00134681</v>
      </c>
      <c r="M662" s="132">
        <f t="shared" si="251"/>
        <v>1.0013999200000001</v>
      </c>
      <c r="N662" s="132">
        <f t="shared" si="249"/>
        <v>1.1132850000328314</v>
      </c>
      <c r="O662" s="131">
        <f t="shared" si="250"/>
        <v>1.1147843799999999</v>
      </c>
      <c r="P662" s="124">
        <f t="shared" si="258"/>
        <v>1114.7843800000001</v>
      </c>
      <c r="Q662" s="133">
        <f t="shared" si="259"/>
        <v>0</v>
      </c>
      <c r="R662" s="134">
        <f t="shared" si="260"/>
        <v>0</v>
      </c>
      <c r="S662" s="124">
        <f t="shared" si="261"/>
        <v>0</v>
      </c>
      <c r="T662" s="134">
        <f t="shared" si="269"/>
        <v>8.7499999999999994E-2</v>
      </c>
      <c r="U662" s="133">
        <f t="shared" si="270"/>
        <v>68</v>
      </c>
      <c r="V662" s="133">
        <v>252</v>
      </c>
      <c r="W662" s="132">
        <f t="shared" si="252"/>
        <v>1.0228927940000001</v>
      </c>
      <c r="X662" s="124">
        <f t="shared" si="272"/>
        <v>25.520529</v>
      </c>
      <c r="Y662" s="136" t="s">
        <v>64</v>
      </c>
      <c r="Z662" s="127">
        <f t="shared" si="271"/>
        <v>42962</v>
      </c>
      <c r="AA662" s="6"/>
      <c r="AB662" s="1"/>
      <c r="AC662" s="10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28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8"/>
      <c r="BH662" s="1"/>
      <c r="BI662" s="1"/>
      <c r="BJ662" s="1"/>
      <c r="BK662" s="1"/>
      <c r="BL662" s="1"/>
      <c r="BM662" s="1"/>
      <c r="BN662" s="1"/>
      <c r="BO662" s="1"/>
      <c r="BP662" s="1"/>
      <c r="BQ662" s="6"/>
      <c r="BR662" s="1"/>
      <c r="BS662" s="1"/>
      <c r="BT662" s="1"/>
      <c r="BU662" s="1"/>
      <c r="BV662" s="1"/>
      <c r="BW662" s="1"/>
    </row>
    <row r="663" spans="1:75" x14ac:dyDescent="0.2">
      <c r="A663" s="137">
        <f t="shared" si="263"/>
        <v>42884</v>
      </c>
      <c r="B663" s="124">
        <f t="shared" si="253"/>
        <v>1140.304909</v>
      </c>
      <c r="C663" s="124">
        <f t="shared" si="264"/>
        <v>1000</v>
      </c>
      <c r="D663" s="138">
        <f t="shared" si="265"/>
        <v>4828.4399999999996</v>
      </c>
      <c r="E663" s="126">
        <f>IF(K663=1,VLOOKUP(A662,[1]Plan1!$DA$106:$DC$226,3),E662)</f>
        <v>4843.41</v>
      </c>
      <c r="F663" s="127">
        <f t="shared" si="266"/>
        <v>42871</v>
      </c>
      <c r="G663" s="128">
        <f t="shared" si="254"/>
        <v>3.100380247036405E-3</v>
      </c>
      <c r="H663" s="127">
        <f t="shared" si="267"/>
        <v>42902</v>
      </c>
      <c r="I663" s="127">
        <f t="shared" si="255"/>
        <v>42902</v>
      </c>
      <c r="J663" s="130">
        <f t="shared" si="268"/>
        <v>23</v>
      </c>
      <c r="K663" s="130">
        <f t="shared" si="256"/>
        <v>10</v>
      </c>
      <c r="L663" s="131">
        <f t="shared" si="257"/>
        <v>1.00134681</v>
      </c>
      <c r="M663" s="132">
        <f t="shared" si="251"/>
        <v>1.0013999200000001</v>
      </c>
      <c r="N663" s="132">
        <f t="shared" si="249"/>
        <v>1.1132850000328314</v>
      </c>
      <c r="O663" s="131">
        <f t="shared" si="250"/>
        <v>1.1147843799999999</v>
      </c>
      <c r="P663" s="124">
        <f t="shared" si="258"/>
        <v>1114.7843800000001</v>
      </c>
      <c r="Q663" s="133">
        <f t="shared" si="259"/>
        <v>0</v>
      </c>
      <c r="R663" s="134">
        <f t="shared" si="260"/>
        <v>0</v>
      </c>
      <c r="S663" s="124">
        <f t="shared" si="261"/>
        <v>0</v>
      </c>
      <c r="T663" s="134">
        <f t="shared" si="269"/>
        <v>8.7499999999999994E-2</v>
      </c>
      <c r="U663" s="133">
        <f t="shared" si="270"/>
        <v>68</v>
      </c>
      <c r="V663" s="133">
        <v>252</v>
      </c>
      <c r="W663" s="132">
        <f t="shared" si="252"/>
        <v>1.0228927940000001</v>
      </c>
      <c r="X663" s="124">
        <f t="shared" si="272"/>
        <v>25.520529</v>
      </c>
      <c r="Y663" s="136" t="s">
        <v>64</v>
      </c>
      <c r="Z663" s="127">
        <f t="shared" si="271"/>
        <v>42962</v>
      </c>
      <c r="AA663" s="6"/>
      <c r="AB663" s="1"/>
      <c r="AC663" s="10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28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8"/>
      <c r="BH663" s="1"/>
      <c r="BI663" s="1"/>
      <c r="BJ663" s="1"/>
      <c r="BK663" s="1"/>
      <c r="BL663" s="1"/>
      <c r="BM663" s="1"/>
      <c r="BN663" s="1"/>
      <c r="BO663" s="1"/>
      <c r="BP663" s="1"/>
      <c r="BQ663" s="6"/>
      <c r="BR663" s="1"/>
      <c r="BS663" s="1"/>
      <c r="BT663" s="1"/>
      <c r="BU663" s="1"/>
      <c r="BV663" s="1"/>
      <c r="BW663" s="1"/>
    </row>
    <row r="664" spans="1:75" x14ac:dyDescent="0.2">
      <c r="A664" s="137">
        <f t="shared" si="263"/>
        <v>42885</v>
      </c>
      <c r="B664" s="124">
        <f t="shared" si="253"/>
        <v>1140.838074</v>
      </c>
      <c r="C664" s="124">
        <f t="shared" si="264"/>
        <v>1000</v>
      </c>
      <c r="D664" s="138">
        <f t="shared" si="265"/>
        <v>4828.4399999999996</v>
      </c>
      <c r="E664" s="126">
        <f>IF(K664=1,VLOOKUP(A663,[1]Plan1!$DA$106:$DC$226,3),E663)</f>
        <v>4843.41</v>
      </c>
      <c r="F664" s="127">
        <f t="shared" si="266"/>
        <v>42871</v>
      </c>
      <c r="G664" s="128">
        <f t="shared" si="254"/>
        <v>3.100380247036405E-3</v>
      </c>
      <c r="H664" s="127">
        <f t="shared" si="267"/>
        <v>42902</v>
      </c>
      <c r="I664" s="127">
        <f t="shared" si="255"/>
        <v>42902</v>
      </c>
      <c r="J664" s="130">
        <f t="shared" si="268"/>
        <v>23</v>
      </c>
      <c r="K664" s="130">
        <f t="shared" si="256"/>
        <v>11</v>
      </c>
      <c r="L664" s="131">
        <f t="shared" si="257"/>
        <v>1.00148159</v>
      </c>
      <c r="M664" s="132">
        <f t="shared" si="251"/>
        <v>1.0013999200000001</v>
      </c>
      <c r="N664" s="132">
        <f t="shared" si="249"/>
        <v>1.1132850000328314</v>
      </c>
      <c r="O664" s="131">
        <f t="shared" si="250"/>
        <v>1.1149344299999999</v>
      </c>
      <c r="P664" s="124">
        <f t="shared" si="258"/>
        <v>1114.93443</v>
      </c>
      <c r="Q664" s="133">
        <f t="shared" si="259"/>
        <v>0</v>
      </c>
      <c r="R664" s="134">
        <f t="shared" si="260"/>
        <v>0</v>
      </c>
      <c r="S664" s="124">
        <f t="shared" si="261"/>
        <v>0</v>
      </c>
      <c r="T664" s="134">
        <f t="shared" si="269"/>
        <v>8.7499999999999994E-2</v>
      </c>
      <c r="U664" s="133">
        <f t="shared" si="270"/>
        <v>69</v>
      </c>
      <c r="V664" s="133">
        <v>252</v>
      </c>
      <c r="W664" s="132">
        <f t="shared" si="252"/>
        <v>1.0232333339999999</v>
      </c>
      <c r="X664" s="124">
        <f t="shared" si="272"/>
        <v>25.903644</v>
      </c>
      <c r="Y664" s="136" t="s">
        <v>64</v>
      </c>
      <c r="Z664" s="127">
        <f t="shared" si="271"/>
        <v>42962</v>
      </c>
      <c r="AA664" s="6"/>
      <c r="AB664" s="1"/>
      <c r="AC664" s="10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28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8"/>
      <c r="BH664" s="1"/>
      <c r="BI664" s="1"/>
      <c r="BJ664" s="1"/>
      <c r="BK664" s="1"/>
      <c r="BL664" s="1"/>
      <c r="BM664" s="1"/>
      <c r="BN664" s="1"/>
      <c r="BO664" s="1"/>
      <c r="BP664" s="1"/>
      <c r="BQ664" s="6"/>
      <c r="BR664" s="1"/>
      <c r="BS664" s="1"/>
      <c r="BT664" s="1"/>
      <c r="BU664" s="1"/>
      <c r="BV664" s="1"/>
      <c r="BW664" s="1"/>
    </row>
    <row r="665" spans="1:75" x14ac:dyDescent="0.2">
      <c r="A665" s="137">
        <f t="shared" si="263"/>
        <v>42886</v>
      </c>
      <c r="B665" s="124">
        <f t="shared" si="253"/>
        <v>1141.3714869999999</v>
      </c>
      <c r="C665" s="124">
        <f t="shared" si="264"/>
        <v>1000</v>
      </c>
      <c r="D665" s="138">
        <f t="shared" si="265"/>
        <v>4828.4399999999996</v>
      </c>
      <c r="E665" s="126">
        <f>IF(K665=1,VLOOKUP(A664,[1]Plan1!$DA$106:$DC$226,3),E664)</f>
        <v>4843.41</v>
      </c>
      <c r="F665" s="127">
        <f t="shared" si="266"/>
        <v>42871</v>
      </c>
      <c r="G665" s="128">
        <f t="shared" si="254"/>
        <v>3.100380247036405E-3</v>
      </c>
      <c r="H665" s="127">
        <f t="shared" si="267"/>
        <v>42902</v>
      </c>
      <c r="I665" s="127">
        <f t="shared" si="255"/>
        <v>42902</v>
      </c>
      <c r="J665" s="130">
        <f t="shared" si="268"/>
        <v>23</v>
      </c>
      <c r="K665" s="130">
        <f t="shared" si="256"/>
        <v>12</v>
      </c>
      <c r="L665" s="131">
        <f t="shared" si="257"/>
        <v>1.0016163899999999</v>
      </c>
      <c r="M665" s="132">
        <f t="shared" si="251"/>
        <v>1.0013999200000001</v>
      </c>
      <c r="N665" s="132">
        <f t="shared" si="249"/>
        <v>1.1132850000328314</v>
      </c>
      <c r="O665" s="131">
        <f t="shared" si="250"/>
        <v>1.1150845</v>
      </c>
      <c r="P665" s="124">
        <f t="shared" si="258"/>
        <v>1115.0844999999999</v>
      </c>
      <c r="Q665" s="133">
        <f t="shared" si="259"/>
        <v>0</v>
      </c>
      <c r="R665" s="134">
        <f t="shared" si="260"/>
        <v>0</v>
      </c>
      <c r="S665" s="124">
        <f t="shared" si="261"/>
        <v>0</v>
      </c>
      <c r="T665" s="134">
        <f t="shared" si="269"/>
        <v>8.7499999999999994E-2</v>
      </c>
      <c r="U665" s="133">
        <f t="shared" si="270"/>
        <v>70</v>
      </c>
      <c r="V665" s="133">
        <v>252</v>
      </c>
      <c r="W665" s="132">
        <f t="shared" si="252"/>
        <v>1.023573987</v>
      </c>
      <c r="X665" s="124">
        <f t="shared" si="272"/>
        <v>26.286987</v>
      </c>
      <c r="Y665" s="136" t="s">
        <v>64</v>
      </c>
      <c r="Z665" s="127">
        <f t="shared" si="271"/>
        <v>42962</v>
      </c>
      <c r="AA665" s="6"/>
      <c r="AB665" s="1"/>
      <c r="AC665" s="10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28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8"/>
      <c r="BH665" s="1"/>
      <c r="BI665" s="1"/>
      <c r="BJ665" s="1"/>
      <c r="BK665" s="1"/>
      <c r="BL665" s="1"/>
      <c r="BM665" s="1"/>
      <c r="BN665" s="1"/>
      <c r="BO665" s="1"/>
      <c r="BP665" s="1"/>
      <c r="BQ665" s="6"/>
      <c r="BR665" s="1"/>
      <c r="BS665" s="1"/>
      <c r="BT665" s="1"/>
      <c r="BU665" s="1"/>
      <c r="BV665" s="1"/>
      <c r="BW665" s="1"/>
    </row>
    <row r="666" spans="1:75" x14ac:dyDescent="0.2">
      <c r="A666" s="137">
        <f t="shared" si="263"/>
        <v>42887</v>
      </c>
      <c r="B666" s="124">
        <f t="shared" si="253"/>
        <v>1141.9051400000001</v>
      </c>
      <c r="C666" s="124">
        <f t="shared" si="264"/>
        <v>1000</v>
      </c>
      <c r="D666" s="138">
        <f t="shared" si="265"/>
        <v>4828.4399999999996</v>
      </c>
      <c r="E666" s="126">
        <f>IF(K666=1,VLOOKUP(A665,[1]Plan1!$DA$106:$DC$226,3),E665)</f>
        <v>4843.41</v>
      </c>
      <c r="F666" s="127">
        <f t="shared" si="266"/>
        <v>42871</v>
      </c>
      <c r="G666" s="128">
        <f t="shared" si="254"/>
        <v>3.100380247036405E-3</v>
      </c>
      <c r="H666" s="127">
        <f t="shared" si="267"/>
        <v>42902</v>
      </c>
      <c r="I666" s="127">
        <f t="shared" si="255"/>
        <v>42902</v>
      </c>
      <c r="J666" s="130">
        <f t="shared" si="268"/>
        <v>23</v>
      </c>
      <c r="K666" s="130">
        <f t="shared" si="256"/>
        <v>13</v>
      </c>
      <c r="L666" s="131">
        <f t="shared" si="257"/>
        <v>1.0017512</v>
      </c>
      <c r="M666" s="132">
        <f t="shared" si="251"/>
        <v>1.0013999200000001</v>
      </c>
      <c r="N666" s="132">
        <f t="shared" si="249"/>
        <v>1.1132850000328314</v>
      </c>
      <c r="O666" s="131">
        <f t="shared" si="250"/>
        <v>1.1152345800000001</v>
      </c>
      <c r="P666" s="124">
        <f t="shared" si="258"/>
        <v>1115.2345800000001</v>
      </c>
      <c r="Q666" s="133">
        <f t="shared" si="259"/>
        <v>0</v>
      </c>
      <c r="R666" s="134">
        <f t="shared" si="260"/>
        <v>0</v>
      </c>
      <c r="S666" s="124">
        <f t="shared" si="261"/>
        <v>0</v>
      </c>
      <c r="T666" s="134">
        <f t="shared" si="269"/>
        <v>8.7499999999999994E-2</v>
      </c>
      <c r="U666" s="133">
        <f t="shared" si="270"/>
        <v>71</v>
      </c>
      <c r="V666" s="133">
        <v>252</v>
      </c>
      <c r="W666" s="132">
        <f t="shared" si="252"/>
        <v>1.023914754</v>
      </c>
      <c r="X666" s="124">
        <f t="shared" si="272"/>
        <v>26.670559999999998</v>
      </c>
      <c r="Y666" s="136" t="s">
        <v>64</v>
      </c>
      <c r="Z666" s="127">
        <f t="shared" si="271"/>
        <v>42962</v>
      </c>
      <c r="AA666" s="6"/>
      <c r="AB666" s="1"/>
      <c r="AC666" s="10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28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8"/>
      <c r="BH666" s="1"/>
      <c r="BI666" s="1"/>
      <c r="BJ666" s="1"/>
      <c r="BK666" s="1"/>
      <c r="BL666" s="1"/>
      <c r="BM666" s="1"/>
      <c r="BN666" s="1"/>
      <c r="BO666" s="1"/>
      <c r="BP666" s="1"/>
      <c r="BQ666" s="6"/>
      <c r="BR666" s="1"/>
      <c r="BS666" s="1"/>
      <c r="BT666" s="1"/>
      <c r="BU666" s="1"/>
      <c r="BV666" s="1"/>
      <c r="BW666" s="1"/>
    </row>
    <row r="667" spans="1:75" x14ac:dyDescent="0.2">
      <c r="A667" s="137">
        <f t="shared" si="263"/>
        <v>42888</v>
      </c>
      <c r="B667" s="124">
        <f t="shared" si="253"/>
        <v>1142.439063</v>
      </c>
      <c r="C667" s="124">
        <f t="shared" si="264"/>
        <v>1000</v>
      </c>
      <c r="D667" s="138">
        <f t="shared" si="265"/>
        <v>4828.4399999999996</v>
      </c>
      <c r="E667" s="126">
        <f>IF(K667=1,VLOOKUP(A666,[1]Plan1!$DA$106:$DC$226,3),E666)</f>
        <v>4843.41</v>
      </c>
      <c r="F667" s="127">
        <f t="shared" si="266"/>
        <v>42871</v>
      </c>
      <c r="G667" s="128">
        <f t="shared" si="254"/>
        <v>3.100380247036405E-3</v>
      </c>
      <c r="H667" s="127">
        <f t="shared" si="267"/>
        <v>42902</v>
      </c>
      <c r="I667" s="127">
        <f t="shared" si="255"/>
        <v>42902</v>
      </c>
      <c r="J667" s="130">
        <f t="shared" si="268"/>
        <v>23</v>
      </c>
      <c r="K667" s="130">
        <f t="shared" si="256"/>
        <v>14</v>
      </c>
      <c r="L667" s="131">
        <f t="shared" si="257"/>
        <v>1.00188604</v>
      </c>
      <c r="M667" s="132">
        <f t="shared" si="251"/>
        <v>1.0013999200000001</v>
      </c>
      <c r="N667" s="132">
        <f t="shared" si="249"/>
        <v>1.1132850000328314</v>
      </c>
      <c r="O667" s="131">
        <f t="shared" si="250"/>
        <v>1.1153846999999999</v>
      </c>
      <c r="P667" s="124">
        <f t="shared" si="258"/>
        <v>1115.3847000000001</v>
      </c>
      <c r="Q667" s="133">
        <f t="shared" si="259"/>
        <v>0</v>
      </c>
      <c r="R667" s="134">
        <f t="shared" si="260"/>
        <v>0</v>
      </c>
      <c r="S667" s="124">
        <f t="shared" si="261"/>
        <v>0</v>
      </c>
      <c r="T667" s="134">
        <f t="shared" si="269"/>
        <v>8.7499999999999994E-2</v>
      </c>
      <c r="U667" s="133">
        <f t="shared" si="270"/>
        <v>72</v>
      </c>
      <c r="V667" s="133">
        <v>252</v>
      </c>
      <c r="W667" s="132">
        <f t="shared" si="252"/>
        <v>1.024255634</v>
      </c>
      <c r="X667" s="124">
        <f t="shared" si="272"/>
        <v>27.054362999999999</v>
      </c>
      <c r="Y667" s="136" t="s">
        <v>64</v>
      </c>
      <c r="Z667" s="127">
        <f t="shared" si="271"/>
        <v>42962</v>
      </c>
      <c r="AA667" s="6"/>
      <c r="AB667" s="1"/>
      <c r="AC667" s="10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28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8"/>
      <c r="BH667" s="1"/>
      <c r="BI667" s="1"/>
      <c r="BJ667" s="1"/>
      <c r="BK667" s="1"/>
      <c r="BL667" s="1"/>
      <c r="BM667" s="1"/>
      <c r="BN667" s="1"/>
      <c r="BO667" s="1"/>
      <c r="BP667" s="1"/>
      <c r="BQ667" s="6"/>
      <c r="BR667" s="1"/>
      <c r="BS667" s="1"/>
      <c r="BT667" s="1"/>
      <c r="BU667" s="1"/>
      <c r="BV667" s="1"/>
      <c r="BW667" s="1"/>
    </row>
    <row r="668" spans="1:75" x14ac:dyDescent="0.2">
      <c r="A668" s="137">
        <f t="shared" si="263"/>
        <v>42889</v>
      </c>
      <c r="B668" s="124">
        <f t="shared" si="253"/>
        <v>1142.9732140000001</v>
      </c>
      <c r="C668" s="124">
        <f t="shared" si="264"/>
        <v>1000</v>
      </c>
      <c r="D668" s="138">
        <f t="shared" si="265"/>
        <v>4828.4399999999996</v>
      </c>
      <c r="E668" s="126">
        <f>IF(K668=1,VLOOKUP(A667,[1]Plan1!$DA$106:$DC$226,3),E667)</f>
        <v>4843.41</v>
      </c>
      <c r="F668" s="127">
        <f t="shared" si="266"/>
        <v>42871</v>
      </c>
      <c r="G668" s="128">
        <f t="shared" si="254"/>
        <v>3.100380247036405E-3</v>
      </c>
      <c r="H668" s="127">
        <f t="shared" si="267"/>
        <v>42902</v>
      </c>
      <c r="I668" s="127">
        <f t="shared" si="255"/>
        <v>42902</v>
      </c>
      <c r="J668" s="130">
        <f t="shared" si="268"/>
        <v>23</v>
      </c>
      <c r="K668" s="130">
        <f t="shared" si="256"/>
        <v>15</v>
      </c>
      <c r="L668" s="131">
        <f t="shared" si="257"/>
        <v>1.0020208900000001</v>
      </c>
      <c r="M668" s="132">
        <f t="shared" si="251"/>
        <v>1.0013999200000001</v>
      </c>
      <c r="N668" s="132">
        <f t="shared" si="249"/>
        <v>1.1132850000328314</v>
      </c>
      <c r="O668" s="131">
        <f t="shared" si="250"/>
        <v>1.1155348199999999</v>
      </c>
      <c r="P668" s="124">
        <f t="shared" si="258"/>
        <v>1115.5348200000001</v>
      </c>
      <c r="Q668" s="133">
        <f t="shared" si="259"/>
        <v>0</v>
      </c>
      <c r="R668" s="134">
        <f t="shared" si="260"/>
        <v>0</v>
      </c>
      <c r="S668" s="124">
        <f t="shared" si="261"/>
        <v>0</v>
      </c>
      <c r="T668" s="134">
        <f t="shared" si="269"/>
        <v>8.7499999999999994E-2</v>
      </c>
      <c r="U668" s="133">
        <f t="shared" si="270"/>
        <v>73</v>
      </c>
      <c r="V668" s="133">
        <v>252</v>
      </c>
      <c r="W668" s="132">
        <f t="shared" si="252"/>
        <v>1.0245966280000001</v>
      </c>
      <c r="X668" s="124">
        <f t="shared" si="272"/>
        <v>27.438393999999999</v>
      </c>
      <c r="Y668" s="136" t="s">
        <v>64</v>
      </c>
      <c r="Z668" s="127">
        <f t="shared" si="271"/>
        <v>42962</v>
      </c>
      <c r="AA668" s="6"/>
      <c r="AB668" s="1"/>
      <c r="AC668" s="10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28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8"/>
      <c r="BH668" s="1"/>
      <c r="BI668" s="1"/>
      <c r="BJ668" s="1"/>
      <c r="BK668" s="1"/>
      <c r="BL668" s="1"/>
      <c r="BM668" s="1"/>
      <c r="BN668" s="1"/>
      <c r="BO668" s="1"/>
      <c r="BP668" s="1"/>
      <c r="BQ668" s="6"/>
      <c r="BR668" s="1"/>
      <c r="BS668" s="1"/>
      <c r="BT668" s="1"/>
      <c r="BU668" s="1"/>
      <c r="BV668" s="1"/>
      <c r="BW668" s="1"/>
    </row>
    <row r="669" spans="1:75" x14ac:dyDescent="0.2">
      <c r="A669" s="137">
        <f t="shared" si="263"/>
        <v>42890</v>
      </c>
      <c r="B669" s="124">
        <f t="shared" si="253"/>
        <v>1142.9732140000001</v>
      </c>
      <c r="C669" s="124">
        <f t="shared" si="264"/>
        <v>1000</v>
      </c>
      <c r="D669" s="138">
        <f t="shared" si="265"/>
        <v>4828.4399999999996</v>
      </c>
      <c r="E669" s="126">
        <f>IF(K669=1,VLOOKUP(A668,[1]Plan1!$DA$106:$DC$226,3),E668)</f>
        <v>4843.41</v>
      </c>
      <c r="F669" s="127">
        <f t="shared" si="266"/>
        <v>42871</v>
      </c>
      <c r="G669" s="128">
        <f t="shared" si="254"/>
        <v>3.100380247036405E-3</v>
      </c>
      <c r="H669" s="127">
        <f t="shared" si="267"/>
        <v>42902</v>
      </c>
      <c r="I669" s="127">
        <f t="shared" si="255"/>
        <v>42902</v>
      </c>
      <c r="J669" s="130">
        <f t="shared" si="268"/>
        <v>23</v>
      </c>
      <c r="K669" s="130">
        <f t="shared" si="256"/>
        <v>15</v>
      </c>
      <c r="L669" s="131">
        <f t="shared" si="257"/>
        <v>1.0020208900000001</v>
      </c>
      <c r="M669" s="132">
        <f t="shared" si="251"/>
        <v>1.0013999200000001</v>
      </c>
      <c r="N669" s="132">
        <f t="shared" si="249"/>
        <v>1.1132850000328314</v>
      </c>
      <c r="O669" s="131">
        <f t="shared" si="250"/>
        <v>1.1155348199999999</v>
      </c>
      <c r="P669" s="124">
        <f t="shared" si="258"/>
        <v>1115.5348200000001</v>
      </c>
      <c r="Q669" s="133">
        <f t="shared" si="259"/>
        <v>0</v>
      </c>
      <c r="R669" s="134">
        <f t="shared" si="260"/>
        <v>0</v>
      </c>
      <c r="S669" s="124">
        <f t="shared" si="261"/>
        <v>0</v>
      </c>
      <c r="T669" s="134">
        <f t="shared" si="269"/>
        <v>8.7499999999999994E-2</v>
      </c>
      <c r="U669" s="133">
        <f t="shared" si="270"/>
        <v>73</v>
      </c>
      <c r="V669" s="133">
        <v>252</v>
      </c>
      <c r="W669" s="132">
        <f t="shared" si="252"/>
        <v>1.0245966280000001</v>
      </c>
      <c r="X669" s="124">
        <f t="shared" si="272"/>
        <v>27.438393999999999</v>
      </c>
      <c r="Y669" s="136" t="s">
        <v>64</v>
      </c>
      <c r="Z669" s="127">
        <f t="shared" si="271"/>
        <v>42962</v>
      </c>
      <c r="AA669" s="6"/>
      <c r="AB669" s="1"/>
      <c r="AC669" s="10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28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8"/>
      <c r="BH669" s="1"/>
      <c r="BI669" s="1"/>
      <c r="BJ669" s="1"/>
      <c r="BK669" s="1"/>
      <c r="BL669" s="1"/>
      <c r="BM669" s="1"/>
      <c r="BN669" s="1"/>
      <c r="BO669" s="1"/>
      <c r="BP669" s="1"/>
      <c r="BQ669" s="6"/>
      <c r="BR669" s="1"/>
      <c r="BS669" s="1"/>
      <c r="BT669" s="1"/>
      <c r="BU669" s="1"/>
      <c r="BV669" s="1"/>
      <c r="BW669" s="1"/>
    </row>
    <row r="670" spans="1:75" x14ac:dyDescent="0.2">
      <c r="A670" s="137">
        <f t="shared" si="263"/>
        <v>42891</v>
      </c>
      <c r="B670" s="124">
        <f t="shared" si="253"/>
        <v>1142.9732140000001</v>
      </c>
      <c r="C670" s="124">
        <f t="shared" si="264"/>
        <v>1000</v>
      </c>
      <c r="D670" s="138">
        <f t="shared" si="265"/>
        <v>4828.4399999999996</v>
      </c>
      <c r="E670" s="126">
        <f>IF(K670=1,VLOOKUP(A669,[1]Plan1!$DA$106:$DC$226,3),E669)</f>
        <v>4843.41</v>
      </c>
      <c r="F670" s="127">
        <f t="shared" si="266"/>
        <v>42871</v>
      </c>
      <c r="G670" s="128">
        <f t="shared" si="254"/>
        <v>3.100380247036405E-3</v>
      </c>
      <c r="H670" s="127">
        <f t="shared" si="267"/>
        <v>42902</v>
      </c>
      <c r="I670" s="127">
        <f t="shared" si="255"/>
        <v>42902</v>
      </c>
      <c r="J670" s="130">
        <f t="shared" si="268"/>
        <v>23</v>
      </c>
      <c r="K670" s="130">
        <f t="shared" si="256"/>
        <v>15</v>
      </c>
      <c r="L670" s="131">
        <f t="shared" si="257"/>
        <v>1.0020208900000001</v>
      </c>
      <c r="M670" s="132">
        <f t="shared" si="251"/>
        <v>1.0013999200000001</v>
      </c>
      <c r="N670" s="132">
        <f t="shared" si="249"/>
        <v>1.1132850000328314</v>
      </c>
      <c r="O670" s="131">
        <f t="shared" si="250"/>
        <v>1.1155348199999999</v>
      </c>
      <c r="P670" s="124">
        <f t="shared" si="258"/>
        <v>1115.5348200000001</v>
      </c>
      <c r="Q670" s="133">
        <f t="shared" si="259"/>
        <v>0</v>
      </c>
      <c r="R670" s="134">
        <f t="shared" si="260"/>
        <v>0</v>
      </c>
      <c r="S670" s="124">
        <f t="shared" si="261"/>
        <v>0</v>
      </c>
      <c r="T670" s="134">
        <f t="shared" si="269"/>
        <v>8.7499999999999994E-2</v>
      </c>
      <c r="U670" s="133">
        <f t="shared" si="270"/>
        <v>73</v>
      </c>
      <c r="V670" s="133">
        <v>252</v>
      </c>
      <c r="W670" s="132">
        <f t="shared" si="252"/>
        <v>1.0245966280000001</v>
      </c>
      <c r="X670" s="124">
        <f t="shared" si="272"/>
        <v>27.438393999999999</v>
      </c>
      <c r="Y670" s="136" t="s">
        <v>64</v>
      </c>
      <c r="Z670" s="127">
        <f t="shared" si="271"/>
        <v>42962</v>
      </c>
      <c r="AA670" s="6"/>
      <c r="AB670" s="1"/>
      <c r="AC670" s="10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28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8"/>
      <c r="BH670" s="1"/>
      <c r="BI670" s="1"/>
      <c r="BJ670" s="1"/>
      <c r="BK670" s="1"/>
      <c r="BL670" s="1"/>
      <c r="BM670" s="1"/>
      <c r="BN670" s="1"/>
      <c r="BO670" s="1"/>
      <c r="BP670" s="1"/>
      <c r="BQ670" s="6"/>
      <c r="BR670" s="1"/>
      <c r="BS670" s="1"/>
      <c r="BT670" s="1"/>
      <c r="BU670" s="1"/>
      <c r="BV670" s="1"/>
      <c r="BW670" s="1"/>
    </row>
    <row r="671" spans="1:75" x14ac:dyDescent="0.2">
      <c r="A671" s="137">
        <f t="shared" si="263"/>
        <v>42892</v>
      </c>
      <c r="B671" s="124">
        <f t="shared" si="253"/>
        <v>1143.507636</v>
      </c>
      <c r="C671" s="124">
        <f t="shared" si="264"/>
        <v>1000</v>
      </c>
      <c r="D671" s="138">
        <f t="shared" si="265"/>
        <v>4828.4399999999996</v>
      </c>
      <c r="E671" s="126">
        <f>IF(K671=1,VLOOKUP(A670,[1]Plan1!$DA$106:$DC$226,3),E670)</f>
        <v>4843.41</v>
      </c>
      <c r="F671" s="127">
        <f t="shared" si="266"/>
        <v>42871</v>
      </c>
      <c r="G671" s="128">
        <f t="shared" si="254"/>
        <v>3.100380247036405E-3</v>
      </c>
      <c r="H671" s="127">
        <f t="shared" si="267"/>
        <v>42902</v>
      </c>
      <c r="I671" s="127">
        <f t="shared" si="255"/>
        <v>42902</v>
      </c>
      <c r="J671" s="130">
        <f t="shared" si="268"/>
        <v>23</v>
      </c>
      <c r="K671" s="130">
        <f t="shared" si="256"/>
        <v>16</v>
      </c>
      <c r="L671" s="131">
        <f t="shared" si="257"/>
        <v>1.0021557699999999</v>
      </c>
      <c r="M671" s="132">
        <f t="shared" si="251"/>
        <v>1.0013999200000001</v>
      </c>
      <c r="N671" s="132">
        <f t="shared" ref="N671:N734" si="273">IF(I671&gt;I670,N670*M671,N670)</f>
        <v>1.1132850000328314</v>
      </c>
      <c r="O671" s="131">
        <f t="shared" si="250"/>
        <v>1.1156849799999999</v>
      </c>
      <c r="P671" s="124">
        <f t="shared" si="258"/>
        <v>1115.68498</v>
      </c>
      <c r="Q671" s="133">
        <f t="shared" si="259"/>
        <v>0</v>
      </c>
      <c r="R671" s="134">
        <f t="shared" si="260"/>
        <v>0</v>
      </c>
      <c r="S671" s="124">
        <f t="shared" si="261"/>
        <v>0</v>
      </c>
      <c r="T671" s="134">
        <f t="shared" si="269"/>
        <v>8.7499999999999994E-2</v>
      </c>
      <c r="U671" s="133">
        <f t="shared" si="270"/>
        <v>74</v>
      </c>
      <c r="V671" s="133">
        <v>252</v>
      </c>
      <c r="W671" s="132">
        <f t="shared" si="252"/>
        <v>1.024937735</v>
      </c>
      <c r="X671" s="124">
        <f t="shared" si="272"/>
        <v>27.822655999999998</v>
      </c>
      <c r="Y671" s="136" t="s">
        <v>64</v>
      </c>
      <c r="Z671" s="127">
        <f t="shared" si="271"/>
        <v>42962</v>
      </c>
      <c r="AA671" s="6"/>
      <c r="AB671" s="1"/>
      <c r="AC671" s="10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28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8"/>
      <c r="BH671" s="1"/>
      <c r="BI671" s="1"/>
      <c r="BJ671" s="1"/>
      <c r="BK671" s="1"/>
      <c r="BL671" s="1"/>
      <c r="BM671" s="1"/>
      <c r="BN671" s="1"/>
      <c r="BO671" s="1"/>
      <c r="BP671" s="1"/>
      <c r="BQ671" s="6"/>
      <c r="BR671" s="1"/>
      <c r="BS671" s="1"/>
      <c r="BT671" s="1"/>
      <c r="BU671" s="1"/>
      <c r="BV671" s="1"/>
      <c r="BW671" s="1"/>
    </row>
    <row r="672" spans="1:75" x14ac:dyDescent="0.2">
      <c r="A672" s="137">
        <f t="shared" si="263"/>
        <v>42893</v>
      </c>
      <c r="B672" s="124">
        <f t="shared" si="253"/>
        <v>1144.042287</v>
      </c>
      <c r="C672" s="124">
        <f t="shared" si="264"/>
        <v>1000</v>
      </c>
      <c r="D672" s="138">
        <f t="shared" si="265"/>
        <v>4828.4399999999996</v>
      </c>
      <c r="E672" s="126">
        <f>IF(K672=1,VLOOKUP(A671,[1]Plan1!$DA$106:$DC$226,3),E671)</f>
        <v>4843.41</v>
      </c>
      <c r="F672" s="127">
        <f t="shared" si="266"/>
        <v>42871</v>
      </c>
      <c r="G672" s="128">
        <f t="shared" si="254"/>
        <v>3.100380247036405E-3</v>
      </c>
      <c r="H672" s="127">
        <f t="shared" si="267"/>
        <v>42902</v>
      </c>
      <c r="I672" s="127">
        <f t="shared" si="255"/>
        <v>42902</v>
      </c>
      <c r="J672" s="130">
        <f t="shared" si="268"/>
        <v>23</v>
      </c>
      <c r="K672" s="130">
        <f t="shared" si="256"/>
        <v>17</v>
      </c>
      <c r="L672" s="131">
        <f t="shared" si="257"/>
        <v>1.0022906499999999</v>
      </c>
      <c r="M672" s="132">
        <f t="shared" si="251"/>
        <v>1.0013999200000001</v>
      </c>
      <c r="N672" s="132">
        <f t="shared" si="273"/>
        <v>1.1132850000328314</v>
      </c>
      <c r="O672" s="131">
        <f t="shared" si="250"/>
        <v>1.1158351399999999</v>
      </c>
      <c r="P672" s="124">
        <f t="shared" si="258"/>
        <v>1115.8351399999999</v>
      </c>
      <c r="Q672" s="133">
        <f t="shared" si="259"/>
        <v>0</v>
      </c>
      <c r="R672" s="134">
        <f t="shared" si="260"/>
        <v>0</v>
      </c>
      <c r="S672" s="124">
        <f t="shared" si="261"/>
        <v>0</v>
      </c>
      <c r="T672" s="134">
        <f t="shared" si="269"/>
        <v>8.7499999999999994E-2</v>
      </c>
      <c r="U672" s="133">
        <f t="shared" si="270"/>
        <v>75</v>
      </c>
      <c r="V672" s="133">
        <v>252</v>
      </c>
      <c r="W672" s="132">
        <f t="shared" si="252"/>
        <v>1.025278956</v>
      </c>
      <c r="X672" s="124">
        <f t="shared" si="272"/>
        <v>28.207146999999999</v>
      </c>
      <c r="Y672" s="136" t="s">
        <v>64</v>
      </c>
      <c r="Z672" s="127">
        <f t="shared" si="271"/>
        <v>42962</v>
      </c>
      <c r="AA672" s="6"/>
      <c r="AB672" s="1"/>
      <c r="AC672" s="10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28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8"/>
      <c r="BH672" s="1"/>
      <c r="BI672" s="1"/>
      <c r="BJ672" s="1"/>
      <c r="BK672" s="1"/>
      <c r="BL672" s="1"/>
      <c r="BM672" s="1"/>
      <c r="BN672" s="1"/>
      <c r="BO672" s="1"/>
      <c r="BP672" s="1"/>
      <c r="BQ672" s="6"/>
      <c r="BR672" s="1"/>
      <c r="BS672" s="1"/>
      <c r="BT672" s="1"/>
      <c r="BU672" s="1"/>
      <c r="BV672" s="1"/>
      <c r="BW672" s="1"/>
    </row>
    <row r="673" spans="1:75" x14ac:dyDescent="0.2">
      <c r="A673" s="137">
        <f t="shared" si="263"/>
        <v>42894</v>
      </c>
      <c r="B673" s="124">
        <f t="shared" si="253"/>
        <v>1144.5771970000001</v>
      </c>
      <c r="C673" s="124">
        <f t="shared" si="264"/>
        <v>1000</v>
      </c>
      <c r="D673" s="138">
        <f t="shared" si="265"/>
        <v>4828.4399999999996</v>
      </c>
      <c r="E673" s="126">
        <f>IF(K673=1,VLOOKUP(A672,[1]Plan1!$DA$106:$DC$226,3),E672)</f>
        <v>4843.41</v>
      </c>
      <c r="F673" s="127">
        <f t="shared" si="266"/>
        <v>42871</v>
      </c>
      <c r="G673" s="128">
        <f t="shared" si="254"/>
        <v>3.100380247036405E-3</v>
      </c>
      <c r="H673" s="127">
        <f t="shared" si="267"/>
        <v>42902</v>
      </c>
      <c r="I673" s="127">
        <f t="shared" si="255"/>
        <v>42902</v>
      </c>
      <c r="J673" s="130">
        <f t="shared" si="268"/>
        <v>23</v>
      </c>
      <c r="K673" s="130">
        <f t="shared" si="256"/>
        <v>18</v>
      </c>
      <c r="L673" s="131">
        <f t="shared" si="257"/>
        <v>1.00242556</v>
      </c>
      <c r="M673" s="132">
        <f t="shared" si="251"/>
        <v>1.0013999200000001</v>
      </c>
      <c r="N673" s="132">
        <f t="shared" si="273"/>
        <v>1.1132850000328314</v>
      </c>
      <c r="O673" s="131">
        <f t="shared" si="250"/>
        <v>1.11598533</v>
      </c>
      <c r="P673" s="124">
        <f t="shared" si="258"/>
        <v>1115.98533</v>
      </c>
      <c r="Q673" s="133">
        <f t="shared" si="259"/>
        <v>0</v>
      </c>
      <c r="R673" s="134">
        <f t="shared" si="260"/>
        <v>0</v>
      </c>
      <c r="S673" s="124">
        <f t="shared" si="261"/>
        <v>0</v>
      </c>
      <c r="T673" s="134">
        <f t="shared" si="269"/>
        <v>8.7499999999999994E-2</v>
      </c>
      <c r="U673" s="133">
        <f t="shared" si="270"/>
        <v>76</v>
      </c>
      <c r="V673" s="133">
        <v>252</v>
      </c>
      <c r="W673" s="132">
        <f t="shared" si="252"/>
        <v>1.02562029</v>
      </c>
      <c r="X673" s="124">
        <f t="shared" si="272"/>
        <v>28.591867000000001</v>
      </c>
      <c r="Y673" s="136" t="s">
        <v>64</v>
      </c>
      <c r="Z673" s="127">
        <f t="shared" si="271"/>
        <v>42962</v>
      </c>
      <c r="AA673" s="6"/>
      <c r="AB673" s="1"/>
      <c r="AC673" s="10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28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8"/>
      <c r="BH673" s="1"/>
      <c r="BI673" s="1"/>
      <c r="BJ673" s="1"/>
      <c r="BK673" s="1"/>
      <c r="BL673" s="1"/>
      <c r="BM673" s="1"/>
      <c r="BN673" s="1"/>
      <c r="BO673" s="1"/>
      <c r="BP673" s="1"/>
      <c r="BQ673" s="6"/>
      <c r="BR673" s="1"/>
      <c r="BS673" s="1"/>
      <c r="BT673" s="1"/>
      <c r="BU673" s="1"/>
      <c r="BV673" s="1"/>
      <c r="BW673" s="1"/>
    </row>
    <row r="674" spans="1:75" x14ac:dyDescent="0.2">
      <c r="A674" s="137">
        <f t="shared" si="263"/>
        <v>42895</v>
      </c>
      <c r="B674" s="124">
        <f t="shared" si="253"/>
        <v>1145.1123680000001</v>
      </c>
      <c r="C674" s="124">
        <f t="shared" si="264"/>
        <v>1000</v>
      </c>
      <c r="D674" s="138">
        <f t="shared" si="265"/>
        <v>4828.4399999999996</v>
      </c>
      <c r="E674" s="126">
        <f>IF(K674=1,VLOOKUP(A673,[1]Plan1!$DA$106:$DC$226,3),E673)</f>
        <v>4843.41</v>
      </c>
      <c r="F674" s="127">
        <f t="shared" si="266"/>
        <v>42871</v>
      </c>
      <c r="G674" s="128">
        <f t="shared" si="254"/>
        <v>3.100380247036405E-3</v>
      </c>
      <c r="H674" s="127">
        <f t="shared" si="267"/>
        <v>42902</v>
      </c>
      <c r="I674" s="127">
        <f t="shared" si="255"/>
        <v>42902</v>
      </c>
      <c r="J674" s="130">
        <f t="shared" si="268"/>
        <v>23</v>
      </c>
      <c r="K674" s="130">
        <f t="shared" si="256"/>
        <v>19</v>
      </c>
      <c r="L674" s="131">
        <f t="shared" si="257"/>
        <v>1.00256049</v>
      </c>
      <c r="M674" s="132">
        <f t="shared" si="251"/>
        <v>1.0013999200000001</v>
      </c>
      <c r="N674" s="132">
        <f t="shared" si="273"/>
        <v>1.1132850000328314</v>
      </c>
      <c r="O674" s="131">
        <f t="shared" si="250"/>
        <v>1.1161355500000001</v>
      </c>
      <c r="P674" s="124">
        <f t="shared" si="258"/>
        <v>1116.13555</v>
      </c>
      <c r="Q674" s="133">
        <f t="shared" si="259"/>
        <v>0</v>
      </c>
      <c r="R674" s="134">
        <f t="shared" si="260"/>
        <v>0</v>
      </c>
      <c r="S674" s="124">
        <f t="shared" si="261"/>
        <v>0</v>
      </c>
      <c r="T674" s="134">
        <f t="shared" si="269"/>
        <v>8.7499999999999994E-2</v>
      </c>
      <c r="U674" s="133">
        <f t="shared" si="270"/>
        <v>77</v>
      </c>
      <c r="V674" s="133">
        <v>252</v>
      </c>
      <c r="W674" s="132">
        <f t="shared" si="252"/>
        <v>1.0259617379999999</v>
      </c>
      <c r="X674" s="124">
        <f t="shared" si="272"/>
        <v>28.976818000000002</v>
      </c>
      <c r="Y674" s="136" t="s">
        <v>64</v>
      </c>
      <c r="Z674" s="127">
        <f t="shared" si="271"/>
        <v>42962</v>
      </c>
      <c r="AA674" s="6"/>
      <c r="AB674" s="1"/>
      <c r="AC674" s="10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28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8"/>
      <c r="BH674" s="1"/>
      <c r="BI674" s="1"/>
      <c r="BJ674" s="1"/>
      <c r="BK674" s="1"/>
      <c r="BL674" s="1"/>
      <c r="BM674" s="1"/>
      <c r="BN674" s="1"/>
      <c r="BO674" s="1"/>
      <c r="BP674" s="1"/>
      <c r="BQ674" s="6"/>
      <c r="BR674" s="1"/>
      <c r="BS674" s="1"/>
      <c r="BT674" s="1"/>
      <c r="BU674" s="1"/>
      <c r="BV674" s="1"/>
      <c r="BW674" s="1"/>
    </row>
    <row r="675" spans="1:75" x14ac:dyDescent="0.2">
      <c r="A675" s="137">
        <f t="shared" si="263"/>
        <v>42896</v>
      </c>
      <c r="B675" s="124">
        <f t="shared" si="253"/>
        <v>1145.647778</v>
      </c>
      <c r="C675" s="124">
        <f t="shared" si="264"/>
        <v>1000</v>
      </c>
      <c r="D675" s="138">
        <f t="shared" si="265"/>
        <v>4828.4399999999996</v>
      </c>
      <c r="E675" s="126">
        <f>IF(K675=1,VLOOKUP(A674,[1]Plan1!$DA$106:$DC$226,3),E674)</f>
        <v>4843.41</v>
      </c>
      <c r="F675" s="127">
        <f t="shared" si="266"/>
        <v>42871</v>
      </c>
      <c r="G675" s="128">
        <f t="shared" si="254"/>
        <v>3.100380247036405E-3</v>
      </c>
      <c r="H675" s="127">
        <f t="shared" si="267"/>
        <v>42902</v>
      </c>
      <c r="I675" s="127">
        <f t="shared" si="255"/>
        <v>42902</v>
      </c>
      <c r="J675" s="130">
        <f t="shared" si="268"/>
        <v>23</v>
      </c>
      <c r="K675" s="130">
        <f t="shared" si="256"/>
        <v>20</v>
      </c>
      <c r="L675" s="131">
        <f t="shared" si="257"/>
        <v>1.0026954299999999</v>
      </c>
      <c r="M675" s="132">
        <f t="shared" si="251"/>
        <v>1.0013999200000001</v>
      </c>
      <c r="N675" s="132">
        <f t="shared" si="273"/>
        <v>1.1132850000328314</v>
      </c>
      <c r="O675" s="131">
        <f t="shared" si="250"/>
        <v>1.1162857799999999</v>
      </c>
      <c r="P675" s="124">
        <f t="shared" si="258"/>
        <v>1116.2857799999999</v>
      </c>
      <c r="Q675" s="133">
        <f t="shared" si="259"/>
        <v>0</v>
      </c>
      <c r="R675" s="134">
        <f t="shared" si="260"/>
        <v>0</v>
      </c>
      <c r="S675" s="124">
        <f t="shared" si="261"/>
        <v>0</v>
      </c>
      <c r="T675" s="134">
        <f t="shared" si="269"/>
        <v>8.7499999999999994E-2</v>
      </c>
      <c r="U675" s="133">
        <f t="shared" si="270"/>
        <v>78</v>
      </c>
      <c r="V675" s="133">
        <v>252</v>
      </c>
      <c r="W675" s="132">
        <f t="shared" si="252"/>
        <v>1.0263032990000001</v>
      </c>
      <c r="X675" s="124">
        <f t="shared" si="272"/>
        <v>29.361998</v>
      </c>
      <c r="Y675" s="136" t="s">
        <v>64</v>
      </c>
      <c r="Z675" s="127">
        <f t="shared" si="271"/>
        <v>42962</v>
      </c>
      <c r="AA675" s="6"/>
      <c r="AB675" s="1"/>
      <c r="AC675" s="10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28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8"/>
      <c r="BH675" s="1"/>
      <c r="BI675" s="1"/>
      <c r="BJ675" s="1"/>
      <c r="BK675" s="1"/>
      <c r="BL675" s="1"/>
      <c r="BM675" s="1"/>
      <c r="BN675" s="1"/>
      <c r="BO675" s="1"/>
      <c r="BP675" s="1"/>
      <c r="BQ675" s="6"/>
      <c r="BR675" s="1"/>
      <c r="BS675" s="1"/>
      <c r="BT675" s="1"/>
      <c r="BU675" s="1"/>
      <c r="BV675" s="1"/>
      <c r="BW675" s="1"/>
    </row>
    <row r="676" spans="1:75" x14ac:dyDescent="0.2">
      <c r="A676" s="137">
        <f t="shared" si="263"/>
        <v>42897</v>
      </c>
      <c r="B676" s="124">
        <f t="shared" si="253"/>
        <v>1145.647778</v>
      </c>
      <c r="C676" s="124">
        <f t="shared" si="264"/>
        <v>1000</v>
      </c>
      <c r="D676" s="138">
        <f t="shared" si="265"/>
        <v>4828.4399999999996</v>
      </c>
      <c r="E676" s="126">
        <f>IF(K676=1,VLOOKUP(A675,[1]Plan1!$DA$106:$DC$226,3),E675)</f>
        <v>4843.41</v>
      </c>
      <c r="F676" s="127">
        <f t="shared" si="266"/>
        <v>42871</v>
      </c>
      <c r="G676" s="128">
        <f t="shared" si="254"/>
        <v>3.100380247036405E-3</v>
      </c>
      <c r="H676" s="127">
        <f t="shared" si="267"/>
        <v>42902</v>
      </c>
      <c r="I676" s="127">
        <f t="shared" si="255"/>
        <v>42902</v>
      </c>
      <c r="J676" s="130">
        <f t="shared" si="268"/>
        <v>23</v>
      </c>
      <c r="K676" s="130">
        <f t="shared" si="256"/>
        <v>20</v>
      </c>
      <c r="L676" s="131">
        <f t="shared" si="257"/>
        <v>1.0026954299999999</v>
      </c>
      <c r="M676" s="132">
        <f t="shared" si="251"/>
        <v>1.0013999200000001</v>
      </c>
      <c r="N676" s="132">
        <f t="shared" si="273"/>
        <v>1.1132850000328314</v>
      </c>
      <c r="O676" s="131">
        <f t="shared" si="250"/>
        <v>1.1162857799999999</v>
      </c>
      <c r="P676" s="124">
        <f t="shared" si="258"/>
        <v>1116.2857799999999</v>
      </c>
      <c r="Q676" s="133">
        <f t="shared" si="259"/>
        <v>0</v>
      </c>
      <c r="R676" s="134">
        <f t="shared" si="260"/>
        <v>0</v>
      </c>
      <c r="S676" s="124">
        <f t="shared" si="261"/>
        <v>0</v>
      </c>
      <c r="T676" s="134">
        <f t="shared" si="269"/>
        <v>8.7499999999999994E-2</v>
      </c>
      <c r="U676" s="133">
        <f t="shared" si="270"/>
        <v>78</v>
      </c>
      <c r="V676" s="133">
        <v>252</v>
      </c>
      <c r="W676" s="132">
        <f t="shared" si="252"/>
        <v>1.0263032990000001</v>
      </c>
      <c r="X676" s="124">
        <f t="shared" si="272"/>
        <v>29.361998</v>
      </c>
      <c r="Y676" s="136" t="s">
        <v>64</v>
      </c>
      <c r="Z676" s="127">
        <f t="shared" si="271"/>
        <v>42962</v>
      </c>
      <c r="AA676" s="6"/>
      <c r="AB676" s="1"/>
      <c r="AC676" s="10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28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8"/>
      <c r="BH676" s="1"/>
      <c r="BI676" s="1"/>
      <c r="BJ676" s="1"/>
      <c r="BK676" s="1"/>
      <c r="BL676" s="1"/>
      <c r="BM676" s="1"/>
      <c r="BN676" s="1"/>
      <c r="BO676" s="1"/>
      <c r="BP676" s="1"/>
      <c r="BQ676" s="6"/>
      <c r="BR676" s="1"/>
      <c r="BS676" s="1"/>
      <c r="BT676" s="1"/>
      <c r="BU676" s="1"/>
      <c r="BV676" s="1"/>
      <c r="BW676" s="1"/>
    </row>
    <row r="677" spans="1:75" x14ac:dyDescent="0.2">
      <c r="A677" s="137">
        <f t="shared" si="263"/>
        <v>42898</v>
      </c>
      <c r="B677" s="124">
        <f t="shared" si="253"/>
        <v>1145.647778</v>
      </c>
      <c r="C677" s="124">
        <f t="shared" si="264"/>
        <v>1000</v>
      </c>
      <c r="D677" s="138">
        <f t="shared" si="265"/>
        <v>4828.4399999999996</v>
      </c>
      <c r="E677" s="126">
        <f>IF(K677=1,VLOOKUP(A676,[1]Plan1!$DA$106:$DC$226,3),E676)</f>
        <v>4843.41</v>
      </c>
      <c r="F677" s="127">
        <f t="shared" si="266"/>
        <v>42871</v>
      </c>
      <c r="G677" s="128">
        <f t="shared" si="254"/>
        <v>3.100380247036405E-3</v>
      </c>
      <c r="H677" s="127">
        <f t="shared" si="267"/>
        <v>42902</v>
      </c>
      <c r="I677" s="127">
        <f t="shared" si="255"/>
        <v>42902</v>
      </c>
      <c r="J677" s="130">
        <f t="shared" si="268"/>
        <v>23</v>
      </c>
      <c r="K677" s="130">
        <f t="shared" si="256"/>
        <v>20</v>
      </c>
      <c r="L677" s="131">
        <f t="shared" si="257"/>
        <v>1.0026954299999999</v>
      </c>
      <c r="M677" s="132">
        <f t="shared" si="251"/>
        <v>1.0013999200000001</v>
      </c>
      <c r="N677" s="132">
        <f t="shared" si="273"/>
        <v>1.1132850000328314</v>
      </c>
      <c r="O677" s="131">
        <f t="shared" si="250"/>
        <v>1.1162857799999999</v>
      </c>
      <c r="P677" s="124">
        <f t="shared" si="258"/>
        <v>1116.2857799999999</v>
      </c>
      <c r="Q677" s="133">
        <f t="shared" si="259"/>
        <v>0</v>
      </c>
      <c r="R677" s="134">
        <f t="shared" si="260"/>
        <v>0</v>
      </c>
      <c r="S677" s="124">
        <f t="shared" si="261"/>
        <v>0</v>
      </c>
      <c r="T677" s="134">
        <f t="shared" si="269"/>
        <v>8.7499999999999994E-2</v>
      </c>
      <c r="U677" s="133">
        <f t="shared" si="270"/>
        <v>78</v>
      </c>
      <c r="V677" s="133">
        <v>252</v>
      </c>
      <c r="W677" s="132">
        <f t="shared" si="252"/>
        <v>1.0263032990000001</v>
      </c>
      <c r="X677" s="124">
        <f t="shared" si="272"/>
        <v>29.361998</v>
      </c>
      <c r="Y677" s="136" t="s">
        <v>64</v>
      </c>
      <c r="Z677" s="127">
        <f t="shared" si="271"/>
        <v>42962</v>
      </c>
      <c r="AA677" s="6"/>
      <c r="AB677" s="1"/>
      <c r="AC677" s="10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28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8"/>
      <c r="BH677" s="1"/>
      <c r="BI677" s="1"/>
      <c r="BJ677" s="1"/>
      <c r="BK677" s="1"/>
      <c r="BL677" s="1"/>
      <c r="BM677" s="1"/>
      <c r="BN677" s="1"/>
      <c r="BO677" s="1"/>
      <c r="BP677" s="1"/>
      <c r="BQ677" s="6"/>
      <c r="BR677" s="1"/>
      <c r="BS677" s="1"/>
      <c r="BT677" s="1"/>
      <c r="BU677" s="1"/>
      <c r="BV677" s="1"/>
      <c r="BW677" s="1"/>
    </row>
    <row r="678" spans="1:75" x14ac:dyDescent="0.2">
      <c r="A678" s="137">
        <f t="shared" si="263"/>
        <v>42899</v>
      </c>
      <c r="B678" s="124">
        <f t="shared" si="253"/>
        <v>1146.18345</v>
      </c>
      <c r="C678" s="124">
        <f t="shared" si="264"/>
        <v>1000</v>
      </c>
      <c r="D678" s="138">
        <f t="shared" si="265"/>
        <v>4828.4399999999996</v>
      </c>
      <c r="E678" s="126">
        <f>IF(K678=1,VLOOKUP(A677,[1]Plan1!$DA$106:$DC$226,3),E677)</f>
        <v>4843.41</v>
      </c>
      <c r="F678" s="127">
        <f t="shared" si="266"/>
        <v>42871</v>
      </c>
      <c r="G678" s="128">
        <f t="shared" si="254"/>
        <v>3.100380247036405E-3</v>
      </c>
      <c r="H678" s="127">
        <f t="shared" si="267"/>
        <v>42902</v>
      </c>
      <c r="I678" s="127">
        <f t="shared" si="255"/>
        <v>42902</v>
      </c>
      <c r="J678" s="130">
        <f t="shared" si="268"/>
        <v>23</v>
      </c>
      <c r="K678" s="130">
        <f t="shared" si="256"/>
        <v>21</v>
      </c>
      <c r="L678" s="131">
        <f t="shared" si="257"/>
        <v>1.0028303999999999</v>
      </c>
      <c r="M678" s="132">
        <f t="shared" si="251"/>
        <v>1.0013999200000001</v>
      </c>
      <c r="N678" s="132">
        <f t="shared" si="273"/>
        <v>1.1132850000328314</v>
      </c>
      <c r="O678" s="131">
        <f t="shared" si="250"/>
        <v>1.11643604</v>
      </c>
      <c r="P678" s="124">
        <f t="shared" si="258"/>
        <v>1116.43604</v>
      </c>
      <c r="Q678" s="133">
        <f t="shared" si="259"/>
        <v>0</v>
      </c>
      <c r="R678" s="134">
        <f t="shared" si="260"/>
        <v>0</v>
      </c>
      <c r="S678" s="124">
        <f t="shared" si="261"/>
        <v>0</v>
      </c>
      <c r="T678" s="134">
        <f t="shared" si="269"/>
        <v>8.7499999999999994E-2</v>
      </c>
      <c r="U678" s="133">
        <f t="shared" si="270"/>
        <v>79</v>
      </c>
      <c r="V678" s="133">
        <v>252</v>
      </c>
      <c r="W678" s="132">
        <f t="shared" si="252"/>
        <v>1.026644975</v>
      </c>
      <c r="X678" s="124">
        <f t="shared" si="272"/>
        <v>29.747409999999999</v>
      </c>
      <c r="Y678" s="136" t="s">
        <v>64</v>
      </c>
      <c r="Z678" s="127">
        <f t="shared" si="271"/>
        <v>42962</v>
      </c>
      <c r="AA678" s="6"/>
      <c r="AB678" s="1"/>
      <c r="AC678" s="10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28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8"/>
      <c r="BH678" s="1"/>
      <c r="BI678" s="1"/>
      <c r="BJ678" s="1"/>
      <c r="BK678" s="1"/>
      <c r="BL678" s="1"/>
      <c r="BM678" s="1"/>
      <c r="BN678" s="1"/>
      <c r="BO678" s="1"/>
      <c r="BP678" s="1"/>
      <c r="BQ678" s="6"/>
      <c r="BR678" s="1"/>
      <c r="BS678" s="1"/>
      <c r="BT678" s="1"/>
      <c r="BU678" s="1"/>
      <c r="BV678" s="1"/>
      <c r="BW678" s="1"/>
    </row>
    <row r="679" spans="1:75" x14ac:dyDescent="0.2">
      <c r="A679" s="137">
        <f t="shared" si="263"/>
        <v>42900</v>
      </c>
      <c r="B679" s="124">
        <f t="shared" si="253"/>
        <v>1146.7193609999999</v>
      </c>
      <c r="C679" s="124">
        <f t="shared" si="264"/>
        <v>1000</v>
      </c>
      <c r="D679" s="138">
        <f t="shared" si="265"/>
        <v>4828.4399999999996</v>
      </c>
      <c r="E679" s="126">
        <f>IF(K679=1,VLOOKUP(A678,[1]Plan1!$DA$106:$DC$226,3),E678)</f>
        <v>4843.41</v>
      </c>
      <c r="F679" s="127">
        <f t="shared" si="266"/>
        <v>42871</v>
      </c>
      <c r="G679" s="128">
        <f t="shared" si="254"/>
        <v>3.100380247036405E-3</v>
      </c>
      <c r="H679" s="127">
        <f t="shared" si="267"/>
        <v>42902</v>
      </c>
      <c r="I679" s="127">
        <f t="shared" si="255"/>
        <v>42902</v>
      </c>
      <c r="J679" s="130">
        <f t="shared" si="268"/>
        <v>23</v>
      </c>
      <c r="K679" s="130">
        <f t="shared" si="256"/>
        <v>22</v>
      </c>
      <c r="L679" s="131">
        <f t="shared" si="257"/>
        <v>1.00296538</v>
      </c>
      <c r="M679" s="132">
        <f t="shared" si="251"/>
        <v>1.0013999200000001</v>
      </c>
      <c r="N679" s="132">
        <f t="shared" si="273"/>
        <v>1.1132850000328314</v>
      </c>
      <c r="O679" s="131">
        <f t="shared" si="250"/>
        <v>1.11658631</v>
      </c>
      <c r="P679" s="124">
        <f t="shared" si="258"/>
        <v>1116.5863099999999</v>
      </c>
      <c r="Q679" s="133">
        <f t="shared" si="259"/>
        <v>0</v>
      </c>
      <c r="R679" s="134">
        <f t="shared" si="260"/>
        <v>0</v>
      </c>
      <c r="S679" s="124">
        <f t="shared" si="261"/>
        <v>0</v>
      </c>
      <c r="T679" s="134">
        <f t="shared" si="269"/>
        <v>8.7499999999999994E-2</v>
      </c>
      <c r="U679" s="133">
        <f t="shared" si="270"/>
        <v>80</v>
      </c>
      <c r="V679" s="133">
        <v>252</v>
      </c>
      <c r="W679" s="132">
        <f t="shared" si="252"/>
        <v>1.0269867640000001</v>
      </c>
      <c r="X679" s="124">
        <f t="shared" si="272"/>
        <v>30.133050999999998</v>
      </c>
      <c r="Y679" s="136" t="s">
        <v>64</v>
      </c>
      <c r="Z679" s="127">
        <f t="shared" si="271"/>
        <v>42962</v>
      </c>
      <c r="AA679" s="6"/>
      <c r="AB679" s="1"/>
      <c r="AC679" s="10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28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8"/>
      <c r="BH679" s="1"/>
      <c r="BI679" s="1"/>
      <c r="BJ679" s="1"/>
      <c r="BK679" s="1"/>
      <c r="BL679" s="1"/>
      <c r="BM679" s="1"/>
      <c r="BN679" s="1"/>
      <c r="BO679" s="1"/>
      <c r="BP679" s="1"/>
      <c r="BQ679" s="6"/>
      <c r="BR679" s="1"/>
      <c r="BS679" s="1"/>
      <c r="BT679" s="1"/>
      <c r="BU679" s="1"/>
      <c r="BV679" s="1"/>
      <c r="BW679" s="1"/>
    </row>
    <row r="680" spans="1:75" x14ac:dyDescent="0.2">
      <c r="A680" s="137">
        <f t="shared" si="263"/>
        <v>42901</v>
      </c>
      <c r="B680" s="124">
        <f t="shared" si="253"/>
        <v>1147.2555219999999</v>
      </c>
      <c r="C680" s="124">
        <f t="shared" si="264"/>
        <v>1000</v>
      </c>
      <c r="D680" s="138">
        <f t="shared" si="265"/>
        <v>4828.4399999999996</v>
      </c>
      <c r="E680" s="126">
        <f>IF(K680=1,VLOOKUP(A679,[1]Plan1!$DA$106:$DC$226,3),E679)</f>
        <v>4843.41</v>
      </c>
      <c r="F680" s="127">
        <f t="shared" si="266"/>
        <v>42871</v>
      </c>
      <c r="G680" s="128">
        <f t="shared" si="254"/>
        <v>3.100380247036405E-3</v>
      </c>
      <c r="H680" s="127">
        <f t="shared" si="267"/>
        <v>42933</v>
      </c>
      <c r="I680" s="127">
        <f t="shared" si="255"/>
        <v>42902</v>
      </c>
      <c r="J680" s="130">
        <f t="shared" si="268"/>
        <v>23</v>
      </c>
      <c r="K680" s="130">
        <f t="shared" si="256"/>
        <v>23</v>
      </c>
      <c r="L680" s="131">
        <f t="shared" si="257"/>
        <v>1.00310038</v>
      </c>
      <c r="M680" s="132">
        <f t="shared" si="251"/>
        <v>1.0013999200000001</v>
      </c>
      <c r="N680" s="132">
        <f t="shared" si="273"/>
        <v>1.1132850000328314</v>
      </c>
      <c r="O680" s="131">
        <f t="shared" si="250"/>
        <v>1.1167366000000001</v>
      </c>
      <c r="P680" s="124">
        <f t="shared" si="258"/>
        <v>1116.7366</v>
      </c>
      <c r="Q680" s="133">
        <f t="shared" si="259"/>
        <v>0</v>
      </c>
      <c r="R680" s="134">
        <f t="shared" si="260"/>
        <v>0</v>
      </c>
      <c r="S680" s="124">
        <f t="shared" si="261"/>
        <v>0</v>
      </c>
      <c r="T680" s="134">
        <f t="shared" si="269"/>
        <v>8.7499999999999994E-2</v>
      </c>
      <c r="U680" s="133">
        <f t="shared" si="270"/>
        <v>81</v>
      </c>
      <c r="V680" s="133">
        <v>252</v>
      </c>
      <c r="W680" s="132">
        <f t="shared" si="252"/>
        <v>1.0273286669999999</v>
      </c>
      <c r="X680" s="124">
        <f t="shared" si="272"/>
        <v>30.518922</v>
      </c>
      <c r="Y680" s="136" t="s">
        <v>64</v>
      </c>
      <c r="Z680" s="127">
        <f t="shared" si="271"/>
        <v>42962</v>
      </c>
      <c r="AA680" s="6"/>
      <c r="AB680" s="1"/>
      <c r="AC680" s="10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28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8"/>
      <c r="BH680" s="1"/>
      <c r="BI680" s="1"/>
      <c r="BJ680" s="1"/>
      <c r="BK680" s="1"/>
      <c r="BL680" s="1"/>
      <c r="BM680" s="1"/>
      <c r="BN680" s="1"/>
      <c r="BO680" s="1"/>
      <c r="BP680" s="1"/>
      <c r="BQ680" s="6"/>
      <c r="BR680" s="1"/>
      <c r="BS680" s="1"/>
      <c r="BT680" s="1"/>
      <c r="BU680" s="1"/>
      <c r="BV680" s="1"/>
      <c r="BW680" s="1"/>
    </row>
    <row r="681" spans="1:75" x14ac:dyDescent="0.2">
      <c r="A681" s="137">
        <f t="shared" si="263"/>
        <v>42902</v>
      </c>
      <c r="B681" s="124">
        <f t="shared" si="253"/>
        <v>1147.2555219999999</v>
      </c>
      <c r="C681" s="124">
        <f t="shared" si="264"/>
        <v>1000</v>
      </c>
      <c r="D681" s="138">
        <f t="shared" si="265"/>
        <v>4828.4399999999996</v>
      </c>
      <c r="E681" s="126">
        <f>IF(K681=1,VLOOKUP(A680,[1]Plan1!$DA$106:$DC$226,3),E680)</f>
        <v>4843.41</v>
      </c>
      <c r="F681" s="127">
        <f t="shared" si="266"/>
        <v>42871</v>
      </c>
      <c r="G681" s="128">
        <f t="shared" si="254"/>
        <v>3.100380247036405E-3</v>
      </c>
      <c r="H681" s="127">
        <f t="shared" si="267"/>
        <v>42933</v>
      </c>
      <c r="I681" s="127">
        <f t="shared" si="255"/>
        <v>42902</v>
      </c>
      <c r="J681" s="130">
        <f t="shared" si="268"/>
        <v>23</v>
      </c>
      <c r="K681" s="130">
        <f t="shared" si="256"/>
        <v>23</v>
      </c>
      <c r="L681" s="131">
        <f t="shared" si="257"/>
        <v>1.00310038</v>
      </c>
      <c r="M681" s="132">
        <f t="shared" si="251"/>
        <v>1.0013999200000001</v>
      </c>
      <c r="N681" s="132">
        <f t="shared" si="273"/>
        <v>1.1132850000328314</v>
      </c>
      <c r="O681" s="131">
        <f t="shared" ref="O681:O744" si="274">TRUNC(TRUNC((L681*N681),15),8)</f>
        <v>1.1167366000000001</v>
      </c>
      <c r="P681" s="124">
        <f t="shared" si="258"/>
        <v>1116.7366</v>
      </c>
      <c r="Q681" s="133">
        <f t="shared" si="259"/>
        <v>0</v>
      </c>
      <c r="R681" s="134">
        <f t="shared" si="260"/>
        <v>0</v>
      </c>
      <c r="S681" s="124">
        <f t="shared" si="261"/>
        <v>0</v>
      </c>
      <c r="T681" s="134">
        <f t="shared" si="269"/>
        <v>8.7499999999999994E-2</v>
      </c>
      <c r="U681" s="133">
        <f t="shared" si="270"/>
        <v>81</v>
      </c>
      <c r="V681" s="133">
        <v>252</v>
      </c>
      <c r="W681" s="132">
        <f t="shared" si="252"/>
        <v>1.0273286669999999</v>
      </c>
      <c r="X681" s="124">
        <f t="shared" si="272"/>
        <v>30.518922</v>
      </c>
      <c r="Y681" s="136" t="s">
        <v>64</v>
      </c>
      <c r="Z681" s="127">
        <f t="shared" si="271"/>
        <v>42962</v>
      </c>
      <c r="AA681" s="6"/>
      <c r="AB681" s="1"/>
      <c r="AC681" s="10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28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8"/>
      <c r="BH681" s="1"/>
      <c r="BI681" s="1"/>
      <c r="BJ681" s="1"/>
      <c r="BK681" s="1"/>
      <c r="BL681" s="1"/>
      <c r="BM681" s="1"/>
      <c r="BN681" s="1"/>
      <c r="BO681" s="1"/>
      <c r="BP681" s="1"/>
      <c r="BQ681" s="6"/>
      <c r="BR681" s="1"/>
      <c r="BS681" s="1"/>
      <c r="BT681" s="1"/>
      <c r="BU681" s="1"/>
      <c r="BV681" s="1"/>
      <c r="BW681" s="1"/>
    </row>
    <row r="682" spans="1:75" x14ac:dyDescent="0.2">
      <c r="A682" s="137">
        <f t="shared" si="263"/>
        <v>42903</v>
      </c>
      <c r="B682" s="124">
        <f t="shared" si="253"/>
        <v>1147.5116260000002</v>
      </c>
      <c r="C682" s="124">
        <f t="shared" si="264"/>
        <v>1000</v>
      </c>
      <c r="D682" s="138">
        <f t="shared" si="265"/>
        <v>4843.41</v>
      </c>
      <c r="E682" s="126">
        <f>IF(K682=1,VLOOKUP(A681,[1]Plan1!$DA$106:$DC$226,3),E681)</f>
        <v>4832.2700000000004</v>
      </c>
      <c r="F682" s="127">
        <f t="shared" si="266"/>
        <v>42903</v>
      </c>
      <c r="G682" s="128">
        <f t="shared" si="254"/>
        <v>-2.3000324151783991E-3</v>
      </c>
      <c r="H682" s="127">
        <f t="shared" si="267"/>
        <v>42933</v>
      </c>
      <c r="I682" s="127">
        <f t="shared" si="255"/>
        <v>42933</v>
      </c>
      <c r="J682" s="130">
        <f t="shared" si="268"/>
        <v>21</v>
      </c>
      <c r="K682" s="130">
        <f t="shared" si="256"/>
        <v>1</v>
      </c>
      <c r="L682" s="131">
        <f t="shared" si="257"/>
        <v>0.99989035000000004</v>
      </c>
      <c r="M682" s="132">
        <f t="shared" ref="M682:M745" si="275">IF(I682&gt;I681,L681,M681)</f>
        <v>1.00310038</v>
      </c>
      <c r="N682" s="132">
        <f t="shared" si="273"/>
        <v>1.1167366065812332</v>
      </c>
      <c r="O682" s="131">
        <f t="shared" si="274"/>
        <v>1.11661415</v>
      </c>
      <c r="P682" s="124">
        <f t="shared" si="258"/>
        <v>1116.6141500000001</v>
      </c>
      <c r="Q682" s="133">
        <f t="shared" si="259"/>
        <v>0</v>
      </c>
      <c r="R682" s="134">
        <f t="shared" si="260"/>
        <v>0</v>
      </c>
      <c r="S682" s="124">
        <f t="shared" si="261"/>
        <v>0</v>
      </c>
      <c r="T682" s="134">
        <f t="shared" si="269"/>
        <v>8.7499999999999994E-2</v>
      </c>
      <c r="U682" s="133">
        <f t="shared" si="270"/>
        <v>82</v>
      </c>
      <c r="V682" s="133">
        <v>252</v>
      </c>
      <c r="W682" s="132">
        <f t="shared" si="252"/>
        <v>1.027670683</v>
      </c>
      <c r="X682" s="124">
        <f t="shared" si="272"/>
        <v>30.897476000000001</v>
      </c>
      <c r="Y682" s="136" t="s">
        <v>64</v>
      </c>
      <c r="Z682" s="127">
        <f t="shared" si="271"/>
        <v>42962</v>
      </c>
      <c r="AA682" s="6"/>
      <c r="AB682" s="1"/>
      <c r="AC682" s="10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28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8"/>
      <c r="BH682" s="1"/>
      <c r="BI682" s="1"/>
      <c r="BJ682" s="1"/>
      <c r="BK682" s="1"/>
      <c r="BL682" s="1"/>
      <c r="BM682" s="1"/>
      <c r="BN682" s="1"/>
      <c r="BO682" s="1"/>
      <c r="BP682" s="1"/>
      <c r="BQ682" s="6"/>
      <c r="BR682" s="1"/>
      <c r="BS682" s="1"/>
      <c r="BT682" s="1"/>
      <c r="BU682" s="1"/>
      <c r="BV682" s="1"/>
      <c r="BW682" s="1"/>
    </row>
    <row r="683" spans="1:75" x14ac:dyDescent="0.2">
      <c r="A683" s="137">
        <f t="shared" si="263"/>
        <v>42904</v>
      </c>
      <c r="B683" s="124">
        <f t="shared" si="253"/>
        <v>1147.5116260000002</v>
      </c>
      <c r="C683" s="124">
        <f t="shared" si="264"/>
        <v>1000</v>
      </c>
      <c r="D683" s="138">
        <f t="shared" si="265"/>
        <v>4843.41</v>
      </c>
      <c r="E683" s="126">
        <f>IF(K683=1,VLOOKUP(A682,[1]Plan1!$DA$106:$DC$226,3),E682)</f>
        <v>4832.2700000000004</v>
      </c>
      <c r="F683" s="127">
        <f t="shared" si="266"/>
        <v>42903</v>
      </c>
      <c r="G683" s="128">
        <f t="shared" si="254"/>
        <v>-2.3000324151783991E-3</v>
      </c>
      <c r="H683" s="127">
        <f t="shared" si="267"/>
        <v>42933</v>
      </c>
      <c r="I683" s="127">
        <f t="shared" si="255"/>
        <v>42933</v>
      </c>
      <c r="J683" s="130">
        <f t="shared" si="268"/>
        <v>21</v>
      </c>
      <c r="K683" s="130">
        <f t="shared" si="256"/>
        <v>1</v>
      </c>
      <c r="L683" s="131">
        <f t="shared" si="257"/>
        <v>0.99989035000000004</v>
      </c>
      <c r="M683" s="132">
        <f t="shared" si="275"/>
        <v>1.00310038</v>
      </c>
      <c r="N683" s="132">
        <f t="shared" si="273"/>
        <v>1.1167366065812332</v>
      </c>
      <c r="O683" s="131">
        <f t="shared" si="274"/>
        <v>1.11661415</v>
      </c>
      <c r="P683" s="124">
        <f t="shared" si="258"/>
        <v>1116.6141500000001</v>
      </c>
      <c r="Q683" s="133">
        <f t="shared" si="259"/>
        <v>0</v>
      </c>
      <c r="R683" s="134">
        <f t="shared" si="260"/>
        <v>0</v>
      </c>
      <c r="S683" s="124">
        <f t="shared" si="261"/>
        <v>0</v>
      </c>
      <c r="T683" s="134">
        <f t="shared" si="269"/>
        <v>8.7499999999999994E-2</v>
      </c>
      <c r="U683" s="133">
        <f t="shared" si="270"/>
        <v>82</v>
      </c>
      <c r="V683" s="133">
        <v>252</v>
      </c>
      <c r="W683" s="132">
        <f t="shared" si="252"/>
        <v>1.027670683</v>
      </c>
      <c r="X683" s="124">
        <f t="shared" si="272"/>
        <v>30.897476000000001</v>
      </c>
      <c r="Y683" s="136" t="s">
        <v>64</v>
      </c>
      <c r="Z683" s="127">
        <f t="shared" si="271"/>
        <v>42962</v>
      </c>
      <c r="AA683" s="6"/>
      <c r="AB683" s="1"/>
      <c r="AC683" s="10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28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8"/>
      <c r="BH683" s="1"/>
      <c r="BI683" s="1"/>
      <c r="BJ683" s="1"/>
      <c r="BK683" s="1"/>
      <c r="BL683" s="1"/>
      <c r="BM683" s="1"/>
      <c r="BN683" s="1"/>
      <c r="BO683" s="1"/>
      <c r="BP683" s="1"/>
      <c r="BQ683" s="6"/>
      <c r="BR683" s="1"/>
      <c r="BS683" s="1"/>
      <c r="BT683" s="1"/>
      <c r="BU683" s="1"/>
      <c r="BV683" s="1"/>
      <c r="BW683" s="1"/>
    </row>
    <row r="684" spans="1:75" x14ac:dyDescent="0.2">
      <c r="A684" s="137">
        <f t="shared" si="263"/>
        <v>42905</v>
      </c>
      <c r="B684" s="124">
        <f t="shared" si="253"/>
        <v>1147.5116260000002</v>
      </c>
      <c r="C684" s="124">
        <f t="shared" si="264"/>
        <v>1000</v>
      </c>
      <c r="D684" s="138">
        <f t="shared" si="265"/>
        <v>4843.41</v>
      </c>
      <c r="E684" s="126">
        <f>IF(K684=1,VLOOKUP(A683,[1]Plan1!$DA$106:$DC$226,3),E683)</f>
        <v>4832.2700000000004</v>
      </c>
      <c r="F684" s="127">
        <f t="shared" si="266"/>
        <v>42903</v>
      </c>
      <c r="G684" s="128">
        <f t="shared" si="254"/>
        <v>-2.3000324151783991E-3</v>
      </c>
      <c r="H684" s="127">
        <f t="shared" si="267"/>
        <v>42933</v>
      </c>
      <c r="I684" s="127">
        <f t="shared" si="255"/>
        <v>42933</v>
      </c>
      <c r="J684" s="130">
        <f t="shared" si="268"/>
        <v>21</v>
      </c>
      <c r="K684" s="130">
        <f t="shared" si="256"/>
        <v>1</v>
      </c>
      <c r="L684" s="131">
        <f t="shared" si="257"/>
        <v>0.99989035000000004</v>
      </c>
      <c r="M684" s="132">
        <f t="shared" si="275"/>
        <v>1.00310038</v>
      </c>
      <c r="N684" s="132">
        <f t="shared" si="273"/>
        <v>1.1167366065812332</v>
      </c>
      <c r="O684" s="131">
        <f t="shared" si="274"/>
        <v>1.11661415</v>
      </c>
      <c r="P684" s="124">
        <f t="shared" si="258"/>
        <v>1116.6141500000001</v>
      </c>
      <c r="Q684" s="133">
        <f t="shared" si="259"/>
        <v>0</v>
      </c>
      <c r="R684" s="134">
        <f t="shared" si="260"/>
        <v>0</v>
      </c>
      <c r="S684" s="124">
        <f t="shared" si="261"/>
        <v>0</v>
      </c>
      <c r="T684" s="134">
        <f t="shared" si="269"/>
        <v>8.7499999999999994E-2</v>
      </c>
      <c r="U684" s="133">
        <f t="shared" si="270"/>
        <v>82</v>
      </c>
      <c r="V684" s="133">
        <v>252</v>
      </c>
      <c r="W684" s="132">
        <f t="shared" si="252"/>
        <v>1.027670683</v>
      </c>
      <c r="X684" s="124">
        <f t="shared" si="272"/>
        <v>30.897476000000001</v>
      </c>
      <c r="Y684" s="136" t="s">
        <v>64</v>
      </c>
      <c r="Z684" s="127">
        <f t="shared" si="271"/>
        <v>42962</v>
      </c>
      <c r="AA684" s="6"/>
      <c r="AB684" s="1"/>
      <c r="AC684" s="10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28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8"/>
      <c r="BH684" s="1"/>
      <c r="BI684" s="1"/>
      <c r="BJ684" s="1"/>
      <c r="BK684" s="1"/>
      <c r="BL684" s="1"/>
      <c r="BM684" s="1"/>
      <c r="BN684" s="1"/>
      <c r="BO684" s="1"/>
      <c r="BP684" s="1"/>
      <c r="BQ684" s="6"/>
      <c r="BR684" s="1"/>
      <c r="BS684" s="1"/>
      <c r="BT684" s="1"/>
      <c r="BU684" s="1"/>
      <c r="BV684" s="1"/>
      <c r="BW684" s="1"/>
    </row>
    <row r="685" spans="1:75" x14ac:dyDescent="0.2">
      <c r="A685" s="137">
        <f t="shared" si="263"/>
        <v>42906</v>
      </c>
      <c r="B685" s="124">
        <f t="shared" si="253"/>
        <v>1147.7677940000001</v>
      </c>
      <c r="C685" s="124">
        <f t="shared" si="264"/>
        <v>1000</v>
      </c>
      <c r="D685" s="138">
        <f t="shared" si="265"/>
        <v>4843.41</v>
      </c>
      <c r="E685" s="126">
        <f>IF(K685=1,VLOOKUP(A684,[1]Plan1!$DA$106:$DC$226,3),E684)</f>
        <v>4832.2700000000004</v>
      </c>
      <c r="F685" s="127">
        <f t="shared" si="266"/>
        <v>42903</v>
      </c>
      <c r="G685" s="128">
        <f t="shared" si="254"/>
        <v>-2.3000324151783991E-3</v>
      </c>
      <c r="H685" s="127">
        <f t="shared" si="267"/>
        <v>42933</v>
      </c>
      <c r="I685" s="127">
        <f t="shared" si="255"/>
        <v>42933</v>
      </c>
      <c r="J685" s="130">
        <f t="shared" si="268"/>
        <v>21</v>
      </c>
      <c r="K685" s="130">
        <f t="shared" si="256"/>
        <v>2</v>
      </c>
      <c r="L685" s="131">
        <f t="shared" si="257"/>
        <v>0.99978071999999996</v>
      </c>
      <c r="M685" s="132">
        <f t="shared" si="275"/>
        <v>1.00310038</v>
      </c>
      <c r="N685" s="132">
        <f t="shared" si="273"/>
        <v>1.1167366065812332</v>
      </c>
      <c r="O685" s="131">
        <f t="shared" si="274"/>
        <v>1.11649172</v>
      </c>
      <c r="P685" s="124">
        <f t="shared" si="258"/>
        <v>1116.49172</v>
      </c>
      <c r="Q685" s="133">
        <f t="shared" si="259"/>
        <v>0</v>
      </c>
      <c r="R685" s="134">
        <f t="shared" si="260"/>
        <v>0</v>
      </c>
      <c r="S685" s="124">
        <f t="shared" si="261"/>
        <v>0</v>
      </c>
      <c r="T685" s="134">
        <f t="shared" si="269"/>
        <v>8.7499999999999994E-2</v>
      </c>
      <c r="U685" s="133">
        <f t="shared" si="270"/>
        <v>83</v>
      </c>
      <c r="V685" s="133">
        <v>252</v>
      </c>
      <c r="W685" s="132">
        <f t="shared" si="252"/>
        <v>1.028012814</v>
      </c>
      <c r="X685" s="124">
        <f t="shared" si="272"/>
        <v>31.276074000000001</v>
      </c>
      <c r="Y685" s="136" t="s">
        <v>64</v>
      </c>
      <c r="Z685" s="127">
        <f t="shared" si="271"/>
        <v>42962</v>
      </c>
      <c r="AA685" s="6"/>
      <c r="AB685" s="1"/>
      <c r="AC685" s="10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28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8"/>
      <c r="BH685" s="1"/>
      <c r="BI685" s="1"/>
      <c r="BJ685" s="1"/>
      <c r="BK685" s="1"/>
      <c r="BL685" s="1"/>
      <c r="BM685" s="1"/>
      <c r="BN685" s="1"/>
      <c r="BO685" s="1"/>
      <c r="BP685" s="1"/>
      <c r="BQ685" s="6"/>
      <c r="BR685" s="1"/>
      <c r="BS685" s="1"/>
      <c r="BT685" s="1"/>
      <c r="BU685" s="1"/>
      <c r="BV685" s="1"/>
      <c r="BW685" s="1"/>
    </row>
    <row r="686" spans="1:75" x14ac:dyDescent="0.2">
      <c r="A686" s="137">
        <f t="shared" si="263"/>
        <v>42907</v>
      </c>
      <c r="B686" s="124">
        <f t="shared" si="253"/>
        <v>1148.0240160000001</v>
      </c>
      <c r="C686" s="124">
        <f t="shared" si="264"/>
        <v>1000</v>
      </c>
      <c r="D686" s="138">
        <f t="shared" si="265"/>
        <v>4843.41</v>
      </c>
      <c r="E686" s="126">
        <f>IF(K686=1,VLOOKUP(A685,[1]Plan1!$DA$106:$DC$226,3),E685)</f>
        <v>4832.2700000000004</v>
      </c>
      <c r="F686" s="127">
        <f t="shared" si="266"/>
        <v>42903</v>
      </c>
      <c r="G686" s="128">
        <f t="shared" si="254"/>
        <v>-2.3000324151783991E-3</v>
      </c>
      <c r="H686" s="127">
        <f t="shared" si="267"/>
        <v>42933</v>
      </c>
      <c r="I686" s="127">
        <f t="shared" si="255"/>
        <v>42933</v>
      </c>
      <c r="J686" s="130">
        <f t="shared" si="268"/>
        <v>21</v>
      </c>
      <c r="K686" s="130">
        <f t="shared" si="256"/>
        <v>3</v>
      </c>
      <c r="L686" s="131">
        <f t="shared" si="257"/>
        <v>0.99967108999999998</v>
      </c>
      <c r="M686" s="132">
        <f t="shared" si="275"/>
        <v>1.00310038</v>
      </c>
      <c r="N686" s="132">
        <f t="shared" si="273"/>
        <v>1.1167366065812332</v>
      </c>
      <c r="O686" s="131">
        <f t="shared" si="274"/>
        <v>1.1163692999999999</v>
      </c>
      <c r="P686" s="124">
        <f t="shared" si="258"/>
        <v>1116.3693000000001</v>
      </c>
      <c r="Q686" s="133">
        <f t="shared" si="259"/>
        <v>0</v>
      </c>
      <c r="R686" s="134">
        <f t="shared" si="260"/>
        <v>0</v>
      </c>
      <c r="S686" s="124">
        <f t="shared" si="261"/>
        <v>0</v>
      </c>
      <c r="T686" s="134">
        <f t="shared" si="269"/>
        <v>8.7499999999999994E-2</v>
      </c>
      <c r="U686" s="133">
        <f t="shared" si="270"/>
        <v>84</v>
      </c>
      <c r="V686" s="133">
        <v>252</v>
      </c>
      <c r="W686" s="132">
        <f t="shared" si="252"/>
        <v>1.028355058</v>
      </c>
      <c r="X686" s="124">
        <f t="shared" si="272"/>
        <v>31.654716000000001</v>
      </c>
      <c r="Y686" s="136" t="s">
        <v>64</v>
      </c>
      <c r="Z686" s="127">
        <f t="shared" si="271"/>
        <v>42962</v>
      </c>
      <c r="AA686" s="6"/>
      <c r="AB686" s="1"/>
      <c r="AC686" s="10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28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8"/>
      <c r="BH686" s="1"/>
      <c r="BI686" s="1"/>
      <c r="BJ686" s="1"/>
      <c r="BK686" s="1"/>
      <c r="BL686" s="1"/>
      <c r="BM686" s="1"/>
      <c r="BN686" s="1"/>
      <c r="BO686" s="1"/>
      <c r="BP686" s="1"/>
      <c r="BQ686" s="6"/>
      <c r="BR686" s="1"/>
      <c r="BS686" s="1"/>
      <c r="BT686" s="1"/>
      <c r="BU686" s="1"/>
      <c r="BV686" s="1"/>
      <c r="BW686" s="1"/>
    </row>
    <row r="687" spans="1:75" x14ac:dyDescent="0.2">
      <c r="A687" s="137">
        <f t="shared" si="263"/>
        <v>42908</v>
      </c>
      <c r="B687" s="124">
        <f t="shared" si="253"/>
        <v>1148.280301</v>
      </c>
      <c r="C687" s="124">
        <f t="shared" si="264"/>
        <v>1000</v>
      </c>
      <c r="D687" s="138">
        <f t="shared" si="265"/>
        <v>4843.41</v>
      </c>
      <c r="E687" s="126">
        <f>IF(K687=1,VLOOKUP(A686,[1]Plan1!$DA$106:$DC$226,3),E686)</f>
        <v>4832.2700000000004</v>
      </c>
      <c r="F687" s="127">
        <f t="shared" si="266"/>
        <v>42903</v>
      </c>
      <c r="G687" s="128">
        <f t="shared" si="254"/>
        <v>-2.3000324151783991E-3</v>
      </c>
      <c r="H687" s="127">
        <f t="shared" si="267"/>
        <v>42933</v>
      </c>
      <c r="I687" s="127">
        <f t="shared" si="255"/>
        <v>42933</v>
      </c>
      <c r="J687" s="130">
        <f t="shared" si="268"/>
        <v>21</v>
      </c>
      <c r="K687" s="130">
        <f t="shared" si="256"/>
        <v>4</v>
      </c>
      <c r="L687" s="131">
        <f t="shared" si="257"/>
        <v>0.99956149000000005</v>
      </c>
      <c r="M687" s="132">
        <f t="shared" si="275"/>
        <v>1.00310038</v>
      </c>
      <c r="N687" s="132">
        <f t="shared" si="273"/>
        <v>1.1167366065812332</v>
      </c>
      <c r="O687" s="131">
        <f t="shared" si="274"/>
        <v>1.1162468999999999</v>
      </c>
      <c r="P687" s="124">
        <f t="shared" si="258"/>
        <v>1116.2469000000001</v>
      </c>
      <c r="Q687" s="133">
        <f t="shared" si="259"/>
        <v>0</v>
      </c>
      <c r="R687" s="134">
        <f t="shared" si="260"/>
        <v>0</v>
      </c>
      <c r="S687" s="124">
        <f t="shared" si="261"/>
        <v>0</v>
      </c>
      <c r="T687" s="134">
        <f t="shared" si="269"/>
        <v>8.7499999999999994E-2</v>
      </c>
      <c r="U687" s="133">
        <f t="shared" si="270"/>
        <v>85</v>
      </c>
      <c r="V687" s="133">
        <v>252</v>
      </c>
      <c r="W687" s="132">
        <f t="shared" si="252"/>
        <v>1.028697416</v>
      </c>
      <c r="X687" s="124">
        <f t="shared" si="272"/>
        <v>32.033400999999998</v>
      </c>
      <c r="Y687" s="136" t="s">
        <v>64</v>
      </c>
      <c r="Z687" s="127">
        <f t="shared" si="271"/>
        <v>42962</v>
      </c>
      <c r="AA687" s="6"/>
      <c r="AB687" s="1"/>
      <c r="AC687" s="10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28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8"/>
      <c r="BH687" s="1"/>
      <c r="BI687" s="1"/>
      <c r="BJ687" s="1"/>
      <c r="BK687" s="1"/>
      <c r="BL687" s="1"/>
      <c r="BM687" s="1"/>
      <c r="BN687" s="1"/>
      <c r="BO687" s="1"/>
      <c r="BP687" s="1"/>
      <c r="BQ687" s="6"/>
      <c r="BR687" s="1"/>
      <c r="BS687" s="1"/>
      <c r="BT687" s="1"/>
      <c r="BU687" s="1"/>
      <c r="BV687" s="1"/>
      <c r="BW687" s="1"/>
    </row>
    <row r="688" spans="1:75" x14ac:dyDescent="0.2">
      <c r="A688" s="137">
        <f t="shared" si="263"/>
        <v>42909</v>
      </c>
      <c r="B688" s="124">
        <f t="shared" si="253"/>
        <v>1148.5366410000001</v>
      </c>
      <c r="C688" s="124">
        <f t="shared" si="264"/>
        <v>1000</v>
      </c>
      <c r="D688" s="138">
        <f t="shared" si="265"/>
        <v>4843.41</v>
      </c>
      <c r="E688" s="126">
        <f>IF(K688=1,VLOOKUP(A687,[1]Plan1!$DA$106:$DC$226,3),E687)</f>
        <v>4832.2700000000004</v>
      </c>
      <c r="F688" s="127">
        <f t="shared" si="266"/>
        <v>42903</v>
      </c>
      <c r="G688" s="128">
        <f t="shared" si="254"/>
        <v>-2.3000324151783991E-3</v>
      </c>
      <c r="H688" s="127">
        <f t="shared" si="267"/>
        <v>42933</v>
      </c>
      <c r="I688" s="127">
        <f t="shared" si="255"/>
        <v>42933</v>
      </c>
      <c r="J688" s="130">
        <f t="shared" si="268"/>
        <v>21</v>
      </c>
      <c r="K688" s="130">
        <f t="shared" si="256"/>
        <v>5</v>
      </c>
      <c r="L688" s="131">
        <f t="shared" si="257"/>
        <v>0.99945189000000001</v>
      </c>
      <c r="M688" s="132">
        <f t="shared" si="275"/>
        <v>1.00310038</v>
      </c>
      <c r="N688" s="132">
        <f t="shared" si="273"/>
        <v>1.1167366065812332</v>
      </c>
      <c r="O688" s="131">
        <f t="shared" si="274"/>
        <v>1.1161245099999999</v>
      </c>
      <c r="P688" s="124">
        <f t="shared" si="258"/>
        <v>1116.1245100000001</v>
      </c>
      <c r="Q688" s="133">
        <f t="shared" si="259"/>
        <v>0</v>
      </c>
      <c r="R688" s="134">
        <f t="shared" si="260"/>
        <v>0</v>
      </c>
      <c r="S688" s="124">
        <f t="shared" si="261"/>
        <v>0</v>
      </c>
      <c r="T688" s="134">
        <f t="shared" si="269"/>
        <v>8.7499999999999994E-2</v>
      </c>
      <c r="U688" s="133">
        <f t="shared" si="270"/>
        <v>86</v>
      </c>
      <c r="V688" s="133">
        <v>252</v>
      </c>
      <c r="W688" s="132">
        <f t="shared" si="252"/>
        <v>1.0290398890000001</v>
      </c>
      <c r="X688" s="124">
        <f t="shared" si="272"/>
        <v>32.412131000000002</v>
      </c>
      <c r="Y688" s="136" t="s">
        <v>64</v>
      </c>
      <c r="Z688" s="127">
        <f t="shared" si="271"/>
        <v>42962</v>
      </c>
      <c r="AA688" s="6"/>
      <c r="AB688" s="1"/>
      <c r="AC688" s="10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28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8"/>
      <c r="BH688" s="1"/>
      <c r="BI688" s="1"/>
      <c r="BJ688" s="1"/>
      <c r="BK688" s="1"/>
      <c r="BL688" s="1"/>
      <c r="BM688" s="1"/>
      <c r="BN688" s="1"/>
      <c r="BO688" s="1"/>
      <c r="BP688" s="1"/>
      <c r="BQ688" s="6"/>
      <c r="BR688" s="1"/>
      <c r="BS688" s="1"/>
      <c r="BT688" s="1"/>
      <c r="BU688" s="1"/>
      <c r="BV688" s="1"/>
      <c r="BW688" s="1"/>
    </row>
    <row r="689" spans="1:75" x14ac:dyDescent="0.2">
      <c r="A689" s="137">
        <f t="shared" si="263"/>
        <v>42910</v>
      </c>
      <c r="B689" s="124">
        <f t="shared" si="253"/>
        <v>1148.7930240000001</v>
      </c>
      <c r="C689" s="124">
        <f t="shared" si="264"/>
        <v>1000</v>
      </c>
      <c r="D689" s="138">
        <f t="shared" si="265"/>
        <v>4843.41</v>
      </c>
      <c r="E689" s="126">
        <f>IF(K689=1,VLOOKUP(A688,[1]Plan1!$DA$106:$DC$226,3),E688)</f>
        <v>4832.2700000000004</v>
      </c>
      <c r="F689" s="127">
        <f t="shared" si="266"/>
        <v>42903</v>
      </c>
      <c r="G689" s="128">
        <f t="shared" si="254"/>
        <v>-2.3000324151783991E-3</v>
      </c>
      <c r="H689" s="127">
        <f t="shared" si="267"/>
        <v>42933</v>
      </c>
      <c r="I689" s="127">
        <f t="shared" si="255"/>
        <v>42933</v>
      </c>
      <c r="J689" s="130">
        <f t="shared" si="268"/>
        <v>21</v>
      </c>
      <c r="K689" s="130">
        <f t="shared" si="256"/>
        <v>6</v>
      </c>
      <c r="L689" s="131">
        <f t="shared" si="257"/>
        <v>0.99934230000000002</v>
      </c>
      <c r="M689" s="132">
        <f t="shared" si="275"/>
        <v>1.00310038</v>
      </c>
      <c r="N689" s="132">
        <f t="shared" si="273"/>
        <v>1.1167366065812332</v>
      </c>
      <c r="O689" s="131">
        <f t="shared" si="274"/>
        <v>1.1160021200000001</v>
      </c>
      <c r="P689" s="124">
        <f t="shared" si="258"/>
        <v>1116.0021200000001</v>
      </c>
      <c r="Q689" s="133">
        <f t="shared" si="259"/>
        <v>0</v>
      </c>
      <c r="R689" s="134">
        <f t="shared" si="260"/>
        <v>0</v>
      </c>
      <c r="S689" s="124">
        <f t="shared" si="261"/>
        <v>0</v>
      </c>
      <c r="T689" s="134">
        <f t="shared" si="269"/>
        <v>8.7499999999999994E-2</v>
      </c>
      <c r="U689" s="133">
        <f t="shared" si="270"/>
        <v>87</v>
      </c>
      <c r="V689" s="133">
        <v>252</v>
      </c>
      <c r="W689" s="132">
        <f t="shared" si="252"/>
        <v>1.029382475</v>
      </c>
      <c r="X689" s="124">
        <f t="shared" si="272"/>
        <v>32.790903999999998</v>
      </c>
      <c r="Y689" s="136" t="s">
        <v>64</v>
      </c>
      <c r="Z689" s="127">
        <f t="shared" si="271"/>
        <v>42962</v>
      </c>
      <c r="AA689" s="6"/>
      <c r="AB689" s="1"/>
      <c r="AC689" s="10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28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8"/>
      <c r="BH689" s="1"/>
      <c r="BI689" s="1"/>
      <c r="BJ689" s="1"/>
      <c r="BK689" s="1"/>
      <c r="BL689" s="1"/>
      <c r="BM689" s="1"/>
      <c r="BN689" s="1"/>
      <c r="BO689" s="1"/>
      <c r="BP689" s="1"/>
      <c r="BQ689" s="6"/>
      <c r="BR689" s="1"/>
      <c r="BS689" s="1"/>
      <c r="BT689" s="1"/>
      <c r="BU689" s="1"/>
      <c r="BV689" s="1"/>
      <c r="BW689" s="1"/>
    </row>
    <row r="690" spans="1:75" x14ac:dyDescent="0.2">
      <c r="A690" s="137">
        <f t="shared" si="263"/>
        <v>42911</v>
      </c>
      <c r="B690" s="124">
        <f t="shared" si="253"/>
        <v>1148.7930240000001</v>
      </c>
      <c r="C690" s="124">
        <f t="shared" si="264"/>
        <v>1000</v>
      </c>
      <c r="D690" s="138">
        <f t="shared" si="265"/>
        <v>4843.41</v>
      </c>
      <c r="E690" s="126">
        <f>IF(K690=1,VLOOKUP(A689,[1]Plan1!$DA$106:$DC$226,3),E689)</f>
        <v>4832.2700000000004</v>
      </c>
      <c r="F690" s="127">
        <f t="shared" si="266"/>
        <v>42903</v>
      </c>
      <c r="G690" s="128">
        <f t="shared" si="254"/>
        <v>-2.3000324151783991E-3</v>
      </c>
      <c r="H690" s="127">
        <f t="shared" si="267"/>
        <v>42933</v>
      </c>
      <c r="I690" s="127">
        <f t="shared" si="255"/>
        <v>42933</v>
      </c>
      <c r="J690" s="130">
        <f t="shared" si="268"/>
        <v>21</v>
      </c>
      <c r="K690" s="130">
        <f t="shared" si="256"/>
        <v>6</v>
      </c>
      <c r="L690" s="131">
        <f t="shared" si="257"/>
        <v>0.99934230000000002</v>
      </c>
      <c r="M690" s="132">
        <f t="shared" si="275"/>
        <v>1.00310038</v>
      </c>
      <c r="N690" s="132">
        <f t="shared" si="273"/>
        <v>1.1167366065812332</v>
      </c>
      <c r="O690" s="131">
        <f t="shared" si="274"/>
        <v>1.1160021200000001</v>
      </c>
      <c r="P690" s="124">
        <f t="shared" si="258"/>
        <v>1116.0021200000001</v>
      </c>
      <c r="Q690" s="133">
        <f t="shared" si="259"/>
        <v>0</v>
      </c>
      <c r="R690" s="134">
        <f t="shared" si="260"/>
        <v>0</v>
      </c>
      <c r="S690" s="124">
        <f t="shared" si="261"/>
        <v>0</v>
      </c>
      <c r="T690" s="134">
        <f t="shared" si="269"/>
        <v>8.7499999999999994E-2</v>
      </c>
      <c r="U690" s="133">
        <f t="shared" si="270"/>
        <v>87</v>
      </c>
      <c r="V690" s="133">
        <v>252</v>
      </c>
      <c r="W690" s="132">
        <f t="shared" si="252"/>
        <v>1.029382475</v>
      </c>
      <c r="X690" s="124">
        <f t="shared" si="272"/>
        <v>32.790903999999998</v>
      </c>
      <c r="Y690" s="136" t="s">
        <v>64</v>
      </c>
      <c r="Z690" s="127">
        <f t="shared" si="271"/>
        <v>42962</v>
      </c>
      <c r="AA690" s="6"/>
      <c r="AB690" s="1"/>
      <c r="AC690" s="10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28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8"/>
      <c r="BH690" s="1"/>
      <c r="BI690" s="1"/>
      <c r="BJ690" s="1"/>
      <c r="BK690" s="1"/>
      <c r="BL690" s="1"/>
      <c r="BM690" s="1"/>
      <c r="BN690" s="1"/>
      <c r="BO690" s="1"/>
      <c r="BP690" s="1"/>
      <c r="BQ690" s="6"/>
      <c r="BR690" s="1"/>
      <c r="BS690" s="1"/>
      <c r="BT690" s="1"/>
      <c r="BU690" s="1"/>
      <c r="BV690" s="1"/>
      <c r="BW690" s="1"/>
    </row>
    <row r="691" spans="1:75" x14ac:dyDescent="0.2">
      <c r="A691" s="137">
        <f t="shared" si="263"/>
        <v>42912</v>
      </c>
      <c r="B691" s="124">
        <f t="shared" si="253"/>
        <v>1148.7930240000001</v>
      </c>
      <c r="C691" s="124">
        <f t="shared" si="264"/>
        <v>1000</v>
      </c>
      <c r="D691" s="138">
        <f t="shared" si="265"/>
        <v>4843.41</v>
      </c>
      <c r="E691" s="126">
        <f>IF(K691=1,VLOOKUP(A690,[1]Plan1!$DA$106:$DC$226,3),E690)</f>
        <v>4832.2700000000004</v>
      </c>
      <c r="F691" s="127">
        <f t="shared" si="266"/>
        <v>42903</v>
      </c>
      <c r="G691" s="128">
        <f t="shared" si="254"/>
        <v>-2.3000324151783991E-3</v>
      </c>
      <c r="H691" s="127">
        <f t="shared" si="267"/>
        <v>42933</v>
      </c>
      <c r="I691" s="127">
        <f t="shared" si="255"/>
        <v>42933</v>
      </c>
      <c r="J691" s="130">
        <f t="shared" si="268"/>
        <v>21</v>
      </c>
      <c r="K691" s="130">
        <f t="shared" si="256"/>
        <v>6</v>
      </c>
      <c r="L691" s="131">
        <f t="shared" si="257"/>
        <v>0.99934230000000002</v>
      </c>
      <c r="M691" s="132">
        <f t="shared" si="275"/>
        <v>1.00310038</v>
      </c>
      <c r="N691" s="132">
        <f t="shared" si="273"/>
        <v>1.1167366065812332</v>
      </c>
      <c r="O691" s="131">
        <f t="shared" si="274"/>
        <v>1.1160021200000001</v>
      </c>
      <c r="P691" s="124">
        <f t="shared" si="258"/>
        <v>1116.0021200000001</v>
      </c>
      <c r="Q691" s="133">
        <f t="shared" si="259"/>
        <v>0</v>
      </c>
      <c r="R691" s="134">
        <f t="shared" si="260"/>
        <v>0</v>
      </c>
      <c r="S691" s="124">
        <f t="shared" si="261"/>
        <v>0</v>
      </c>
      <c r="T691" s="134">
        <f t="shared" si="269"/>
        <v>8.7499999999999994E-2</v>
      </c>
      <c r="U691" s="133">
        <f t="shared" si="270"/>
        <v>87</v>
      </c>
      <c r="V691" s="133">
        <v>252</v>
      </c>
      <c r="W691" s="132">
        <f t="shared" si="252"/>
        <v>1.029382475</v>
      </c>
      <c r="X691" s="124">
        <f t="shared" si="272"/>
        <v>32.790903999999998</v>
      </c>
      <c r="Y691" s="136" t="s">
        <v>64</v>
      </c>
      <c r="Z691" s="127">
        <f t="shared" si="271"/>
        <v>42962</v>
      </c>
      <c r="AA691" s="6"/>
      <c r="AB691" s="1"/>
      <c r="AC691" s="10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28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8"/>
      <c r="BH691" s="1"/>
      <c r="BI691" s="1"/>
      <c r="BJ691" s="1"/>
      <c r="BK691" s="1"/>
      <c r="BL691" s="1"/>
      <c r="BM691" s="1"/>
      <c r="BN691" s="1"/>
      <c r="BO691" s="1"/>
      <c r="BP691" s="1"/>
      <c r="BQ691" s="6"/>
      <c r="BR691" s="1"/>
      <c r="BS691" s="1"/>
      <c r="BT691" s="1"/>
      <c r="BU691" s="1"/>
      <c r="BV691" s="1"/>
      <c r="BW691" s="1"/>
    </row>
    <row r="692" spans="1:75" x14ac:dyDescent="0.2">
      <c r="A692" s="137">
        <f t="shared" si="263"/>
        <v>42913</v>
      </c>
      <c r="B692" s="124">
        <f t="shared" si="253"/>
        <v>1149.0494820000001</v>
      </c>
      <c r="C692" s="124">
        <f t="shared" si="264"/>
        <v>1000</v>
      </c>
      <c r="D692" s="138">
        <f t="shared" si="265"/>
        <v>4843.41</v>
      </c>
      <c r="E692" s="126">
        <f>IF(K692=1,VLOOKUP(A691,[1]Plan1!$DA$106:$DC$226,3),E691)</f>
        <v>4832.2700000000004</v>
      </c>
      <c r="F692" s="127">
        <f t="shared" si="266"/>
        <v>42903</v>
      </c>
      <c r="G692" s="128">
        <f t="shared" si="254"/>
        <v>-2.3000324151783991E-3</v>
      </c>
      <c r="H692" s="127">
        <f t="shared" si="267"/>
        <v>42933</v>
      </c>
      <c r="I692" s="127">
        <f t="shared" si="255"/>
        <v>42933</v>
      </c>
      <c r="J692" s="130">
        <f t="shared" si="268"/>
        <v>21</v>
      </c>
      <c r="K692" s="130">
        <f t="shared" si="256"/>
        <v>7</v>
      </c>
      <c r="L692" s="131">
        <f t="shared" si="257"/>
        <v>0.99923273000000001</v>
      </c>
      <c r="M692" s="132">
        <f t="shared" si="275"/>
        <v>1.00310038</v>
      </c>
      <c r="N692" s="132">
        <f t="shared" si="273"/>
        <v>1.1167366065812332</v>
      </c>
      <c r="O692" s="131">
        <f t="shared" si="274"/>
        <v>1.1158797600000001</v>
      </c>
      <c r="P692" s="124">
        <f t="shared" si="258"/>
        <v>1115.87976</v>
      </c>
      <c r="Q692" s="133">
        <f t="shared" si="259"/>
        <v>0</v>
      </c>
      <c r="R692" s="134">
        <f t="shared" si="260"/>
        <v>0</v>
      </c>
      <c r="S692" s="124">
        <f t="shared" si="261"/>
        <v>0</v>
      </c>
      <c r="T692" s="134">
        <f t="shared" si="269"/>
        <v>8.7499999999999994E-2</v>
      </c>
      <c r="U692" s="133">
        <f t="shared" si="270"/>
        <v>88</v>
      </c>
      <c r="V692" s="133">
        <v>252</v>
      </c>
      <c r="W692" s="132">
        <f t="shared" si="252"/>
        <v>1.0297251759999999</v>
      </c>
      <c r="X692" s="124">
        <f t="shared" si="272"/>
        <v>33.169722</v>
      </c>
      <c r="Y692" s="136" t="s">
        <v>64</v>
      </c>
      <c r="Z692" s="127">
        <f t="shared" si="271"/>
        <v>42962</v>
      </c>
      <c r="AA692" s="6"/>
      <c r="AB692" s="1"/>
      <c r="AC692" s="10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28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8"/>
      <c r="BH692" s="1"/>
      <c r="BI692" s="1"/>
      <c r="BJ692" s="1"/>
      <c r="BK692" s="1"/>
      <c r="BL692" s="1"/>
      <c r="BM692" s="1"/>
      <c r="BN692" s="1"/>
      <c r="BO692" s="1"/>
      <c r="BP692" s="1"/>
      <c r="BQ692" s="6"/>
      <c r="BR692" s="1"/>
      <c r="BS692" s="1"/>
      <c r="BT692" s="1"/>
      <c r="BU692" s="1"/>
      <c r="BV692" s="1"/>
      <c r="BW692" s="1"/>
    </row>
    <row r="693" spans="1:75" x14ac:dyDescent="0.2">
      <c r="A693" s="137">
        <f t="shared" si="263"/>
        <v>42914</v>
      </c>
      <c r="B693" s="124">
        <f t="shared" si="253"/>
        <v>1149.3059919999998</v>
      </c>
      <c r="C693" s="124">
        <f t="shared" si="264"/>
        <v>1000</v>
      </c>
      <c r="D693" s="138">
        <f t="shared" si="265"/>
        <v>4843.41</v>
      </c>
      <c r="E693" s="126">
        <f>IF(K693=1,VLOOKUP(A692,[1]Plan1!$DA$106:$DC$226,3),E692)</f>
        <v>4832.2700000000004</v>
      </c>
      <c r="F693" s="127">
        <f t="shared" si="266"/>
        <v>42903</v>
      </c>
      <c r="G693" s="128">
        <f t="shared" si="254"/>
        <v>-2.3000324151783991E-3</v>
      </c>
      <c r="H693" s="127">
        <f t="shared" si="267"/>
        <v>42933</v>
      </c>
      <c r="I693" s="127">
        <f t="shared" si="255"/>
        <v>42933</v>
      </c>
      <c r="J693" s="130">
        <f t="shared" si="268"/>
        <v>21</v>
      </c>
      <c r="K693" s="130">
        <f t="shared" si="256"/>
        <v>8</v>
      </c>
      <c r="L693" s="131">
        <f t="shared" si="257"/>
        <v>0.99912316999999995</v>
      </c>
      <c r="M693" s="132">
        <f t="shared" si="275"/>
        <v>1.00310038</v>
      </c>
      <c r="N693" s="132">
        <f t="shared" si="273"/>
        <v>1.1167366065812332</v>
      </c>
      <c r="O693" s="131">
        <f t="shared" si="274"/>
        <v>1.1157574100000001</v>
      </c>
      <c r="P693" s="124">
        <f t="shared" si="258"/>
        <v>1115.7574099999999</v>
      </c>
      <c r="Q693" s="133">
        <f t="shared" si="259"/>
        <v>0</v>
      </c>
      <c r="R693" s="134">
        <f t="shared" si="260"/>
        <v>0</v>
      </c>
      <c r="S693" s="124">
        <f t="shared" si="261"/>
        <v>0</v>
      </c>
      <c r="T693" s="134">
        <f t="shared" si="269"/>
        <v>8.7499999999999994E-2</v>
      </c>
      <c r="U693" s="133">
        <f t="shared" si="270"/>
        <v>89</v>
      </c>
      <c r="V693" s="133">
        <v>252</v>
      </c>
      <c r="W693" s="132">
        <f t="shared" si="252"/>
        <v>1.03006799</v>
      </c>
      <c r="X693" s="124">
        <f t="shared" si="272"/>
        <v>33.548582000000003</v>
      </c>
      <c r="Y693" s="136" t="s">
        <v>64</v>
      </c>
      <c r="Z693" s="127">
        <f t="shared" si="271"/>
        <v>42962</v>
      </c>
      <c r="AA693" s="6"/>
      <c r="AB693" s="1"/>
      <c r="AC693" s="10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28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8"/>
      <c r="BH693" s="1"/>
      <c r="BI693" s="1"/>
      <c r="BJ693" s="1"/>
      <c r="BK693" s="1"/>
      <c r="BL693" s="1"/>
      <c r="BM693" s="1"/>
      <c r="BN693" s="1"/>
      <c r="BO693" s="1"/>
      <c r="BP693" s="1"/>
      <c r="BQ693" s="6"/>
      <c r="BR693" s="1"/>
      <c r="BS693" s="1"/>
      <c r="BT693" s="1"/>
      <c r="BU693" s="1"/>
      <c r="BV693" s="1"/>
      <c r="BW693" s="1"/>
    </row>
    <row r="694" spans="1:75" x14ac:dyDescent="0.2">
      <c r="A694" s="137">
        <f t="shared" si="263"/>
        <v>42915</v>
      </c>
      <c r="B694" s="124">
        <f t="shared" si="253"/>
        <v>1149.562557</v>
      </c>
      <c r="C694" s="124">
        <f t="shared" si="264"/>
        <v>1000</v>
      </c>
      <c r="D694" s="138">
        <f t="shared" si="265"/>
        <v>4843.41</v>
      </c>
      <c r="E694" s="126">
        <f>IF(K694=1,VLOOKUP(A693,[1]Plan1!$DA$106:$DC$226,3),E693)</f>
        <v>4832.2700000000004</v>
      </c>
      <c r="F694" s="127">
        <f t="shared" si="266"/>
        <v>42903</v>
      </c>
      <c r="G694" s="128">
        <f t="shared" si="254"/>
        <v>-2.3000324151783991E-3</v>
      </c>
      <c r="H694" s="127">
        <f t="shared" si="267"/>
        <v>42933</v>
      </c>
      <c r="I694" s="127">
        <f t="shared" si="255"/>
        <v>42933</v>
      </c>
      <c r="J694" s="130">
        <f t="shared" si="268"/>
        <v>21</v>
      </c>
      <c r="K694" s="130">
        <f t="shared" si="256"/>
        <v>9</v>
      </c>
      <c r="L694" s="131">
        <f t="shared" si="257"/>
        <v>0.99901362000000005</v>
      </c>
      <c r="M694" s="132">
        <f t="shared" si="275"/>
        <v>1.00310038</v>
      </c>
      <c r="N694" s="132">
        <f t="shared" si="273"/>
        <v>1.1167366065812332</v>
      </c>
      <c r="O694" s="131">
        <f t="shared" si="274"/>
        <v>1.11563507</v>
      </c>
      <c r="P694" s="124">
        <f t="shared" si="258"/>
        <v>1115.63507</v>
      </c>
      <c r="Q694" s="133">
        <f t="shared" si="259"/>
        <v>0</v>
      </c>
      <c r="R694" s="134">
        <f t="shared" si="260"/>
        <v>0</v>
      </c>
      <c r="S694" s="124">
        <f t="shared" si="261"/>
        <v>0</v>
      </c>
      <c r="T694" s="134">
        <f t="shared" si="269"/>
        <v>8.7499999999999994E-2</v>
      </c>
      <c r="U694" s="133">
        <f t="shared" si="270"/>
        <v>90</v>
      </c>
      <c r="V694" s="133">
        <v>252</v>
      </c>
      <c r="W694" s="132">
        <f t="shared" si="252"/>
        <v>1.0304109189999999</v>
      </c>
      <c r="X694" s="124">
        <f t="shared" si="272"/>
        <v>33.927486999999999</v>
      </c>
      <c r="Y694" s="136" t="s">
        <v>64</v>
      </c>
      <c r="Z694" s="127">
        <f t="shared" si="271"/>
        <v>42962</v>
      </c>
      <c r="AA694" s="6"/>
      <c r="AB694" s="1"/>
      <c r="AC694" s="10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28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8"/>
      <c r="BH694" s="1"/>
      <c r="BI694" s="1"/>
      <c r="BJ694" s="1"/>
      <c r="BK694" s="1"/>
      <c r="BL694" s="1"/>
      <c r="BM694" s="1"/>
      <c r="BN694" s="1"/>
      <c r="BO694" s="1"/>
      <c r="BP694" s="1"/>
      <c r="BQ694" s="6"/>
      <c r="BR694" s="1"/>
      <c r="BS694" s="1"/>
      <c r="BT694" s="1"/>
      <c r="BU694" s="1"/>
      <c r="BV694" s="1"/>
      <c r="BW694" s="1"/>
    </row>
    <row r="695" spans="1:75" x14ac:dyDescent="0.2">
      <c r="A695" s="137">
        <f t="shared" si="263"/>
        <v>42916</v>
      </c>
      <c r="B695" s="124">
        <f t="shared" si="253"/>
        <v>1149.8191850000001</v>
      </c>
      <c r="C695" s="124">
        <f t="shared" si="264"/>
        <v>1000</v>
      </c>
      <c r="D695" s="138">
        <f t="shared" si="265"/>
        <v>4843.41</v>
      </c>
      <c r="E695" s="126">
        <f>IF(K695=1,VLOOKUP(A694,[1]Plan1!$DA$106:$DC$226,3),E694)</f>
        <v>4832.2700000000004</v>
      </c>
      <c r="F695" s="127">
        <f t="shared" si="266"/>
        <v>42903</v>
      </c>
      <c r="G695" s="128">
        <f t="shared" si="254"/>
        <v>-2.3000324151783991E-3</v>
      </c>
      <c r="H695" s="127">
        <f t="shared" si="267"/>
        <v>42933</v>
      </c>
      <c r="I695" s="127">
        <f t="shared" si="255"/>
        <v>42933</v>
      </c>
      <c r="J695" s="130">
        <f t="shared" si="268"/>
        <v>21</v>
      </c>
      <c r="K695" s="130">
        <f t="shared" si="256"/>
        <v>10</v>
      </c>
      <c r="L695" s="131">
        <f t="shared" si="257"/>
        <v>0.99890407999999997</v>
      </c>
      <c r="M695" s="132">
        <f t="shared" si="275"/>
        <v>1.00310038</v>
      </c>
      <c r="N695" s="132">
        <f t="shared" si="273"/>
        <v>1.1167366065812332</v>
      </c>
      <c r="O695" s="131">
        <f t="shared" si="274"/>
        <v>1.1155127499999999</v>
      </c>
      <c r="P695" s="124">
        <f t="shared" si="258"/>
        <v>1115.5127500000001</v>
      </c>
      <c r="Q695" s="133">
        <f t="shared" si="259"/>
        <v>0</v>
      </c>
      <c r="R695" s="134">
        <f t="shared" si="260"/>
        <v>0</v>
      </c>
      <c r="S695" s="124">
        <f t="shared" si="261"/>
        <v>0</v>
      </c>
      <c r="T695" s="134">
        <f t="shared" si="269"/>
        <v>8.7499999999999994E-2</v>
      </c>
      <c r="U695" s="133">
        <f t="shared" si="270"/>
        <v>91</v>
      </c>
      <c r="V695" s="133">
        <v>252</v>
      </c>
      <c r="W695" s="132">
        <f t="shared" si="252"/>
        <v>1.0307539610000001</v>
      </c>
      <c r="X695" s="124">
        <f t="shared" si="272"/>
        <v>34.306435</v>
      </c>
      <c r="Y695" s="136" t="s">
        <v>64</v>
      </c>
      <c r="Z695" s="127">
        <f t="shared" si="271"/>
        <v>42962</v>
      </c>
      <c r="AA695" s="6"/>
      <c r="AB695" s="1"/>
      <c r="AC695" s="10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28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8"/>
      <c r="BH695" s="1"/>
      <c r="BI695" s="1"/>
      <c r="BJ695" s="1"/>
      <c r="BK695" s="1"/>
      <c r="BL695" s="1"/>
      <c r="BM695" s="1"/>
      <c r="BN695" s="1"/>
      <c r="BO695" s="1"/>
      <c r="BP695" s="1"/>
      <c r="BQ695" s="6"/>
      <c r="BR695" s="1"/>
      <c r="BS695" s="1"/>
      <c r="BT695" s="1"/>
      <c r="BU695" s="1"/>
      <c r="BV695" s="1"/>
      <c r="BW695" s="1"/>
    </row>
    <row r="696" spans="1:75" x14ac:dyDescent="0.2">
      <c r="A696" s="137">
        <f t="shared" si="263"/>
        <v>42917</v>
      </c>
      <c r="B696" s="124">
        <f t="shared" si="253"/>
        <v>1150.0758679999999</v>
      </c>
      <c r="C696" s="124">
        <f t="shared" si="264"/>
        <v>1000</v>
      </c>
      <c r="D696" s="138">
        <f t="shared" si="265"/>
        <v>4843.41</v>
      </c>
      <c r="E696" s="126">
        <f>IF(K696=1,VLOOKUP(A695,[1]Plan1!$DA$106:$DC$226,3),E695)</f>
        <v>4832.2700000000004</v>
      </c>
      <c r="F696" s="127">
        <f t="shared" si="266"/>
        <v>42903</v>
      </c>
      <c r="G696" s="128">
        <f t="shared" si="254"/>
        <v>-2.3000324151783991E-3</v>
      </c>
      <c r="H696" s="127">
        <f t="shared" si="267"/>
        <v>42933</v>
      </c>
      <c r="I696" s="127">
        <f t="shared" si="255"/>
        <v>42933</v>
      </c>
      <c r="J696" s="130">
        <f t="shared" si="268"/>
        <v>21</v>
      </c>
      <c r="K696" s="130">
        <f t="shared" si="256"/>
        <v>11</v>
      </c>
      <c r="L696" s="131">
        <f t="shared" si="257"/>
        <v>0.99879456</v>
      </c>
      <c r="M696" s="132">
        <f t="shared" si="275"/>
        <v>1.00310038</v>
      </c>
      <c r="N696" s="132">
        <f t="shared" si="273"/>
        <v>1.1167366065812332</v>
      </c>
      <c r="O696" s="131">
        <f t="shared" si="274"/>
        <v>1.1153904400000001</v>
      </c>
      <c r="P696" s="124">
        <f t="shared" si="258"/>
        <v>1115.3904399999999</v>
      </c>
      <c r="Q696" s="133">
        <f t="shared" si="259"/>
        <v>0</v>
      </c>
      <c r="R696" s="134">
        <f t="shared" si="260"/>
        <v>0</v>
      </c>
      <c r="S696" s="124">
        <f t="shared" si="261"/>
        <v>0</v>
      </c>
      <c r="T696" s="134">
        <f t="shared" si="269"/>
        <v>8.7499999999999994E-2</v>
      </c>
      <c r="U696" s="133">
        <f t="shared" si="270"/>
        <v>92</v>
      </c>
      <c r="V696" s="133">
        <v>252</v>
      </c>
      <c r="W696" s="132">
        <f t="shared" si="252"/>
        <v>1.0310971179999999</v>
      </c>
      <c r="X696" s="124">
        <f t="shared" si="272"/>
        <v>34.685428000000002</v>
      </c>
      <c r="Y696" s="136" t="s">
        <v>64</v>
      </c>
      <c r="Z696" s="127">
        <f t="shared" si="271"/>
        <v>42962</v>
      </c>
      <c r="AA696" s="6"/>
      <c r="AB696" s="1"/>
      <c r="AC696" s="10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28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8"/>
      <c r="BH696" s="1"/>
      <c r="BI696" s="1"/>
      <c r="BJ696" s="1"/>
      <c r="BK696" s="1"/>
      <c r="BL696" s="1"/>
      <c r="BM696" s="1"/>
      <c r="BN696" s="1"/>
      <c r="BO696" s="1"/>
      <c r="BP696" s="1"/>
      <c r="BQ696" s="6"/>
      <c r="BR696" s="1"/>
      <c r="BS696" s="1"/>
      <c r="BT696" s="1"/>
      <c r="BU696" s="1"/>
      <c r="BV696" s="1"/>
      <c r="BW696" s="1"/>
    </row>
    <row r="697" spans="1:75" x14ac:dyDescent="0.2">
      <c r="A697" s="137">
        <f t="shared" si="263"/>
        <v>42918</v>
      </c>
      <c r="B697" s="124">
        <f t="shared" si="253"/>
        <v>1150.0758679999999</v>
      </c>
      <c r="C697" s="124">
        <f t="shared" si="264"/>
        <v>1000</v>
      </c>
      <c r="D697" s="138">
        <f t="shared" si="265"/>
        <v>4843.41</v>
      </c>
      <c r="E697" s="126">
        <f>IF(K697=1,VLOOKUP(A696,[1]Plan1!$DA$106:$DC$226,3),E696)</f>
        <v>4832.2700000000004</v>
      </c>
      <c r="F697" s="127">
        <f t="shared" si="266"/>
        <v>42903</v>
      </c>
      <c r="G697" s="128">
        <f t="shared" si="254"/>
        <v>-2.3000324151783991E-3</v>
      </c>
      <c r="H697" s="127">
        <f t="shared" si="267"/>
        <v>42933</v>
      </c>
      <c r="I697" s="127">
        <f t="shared" si="255"/>
        <v>42933</v>
      </c>
      <c r="J697" s="130">
        <f t="shared" si="268"/>
        <v>21</v>
      </c>
      <c r="K697" s="130">
        <f t="shared" si="256"/>
        <v>11</v>
      </c>
      <c r="L697" s="131">
        <f t="shared" si="257"/>
        <v>0.99879456</v>
      </c>
      <c r="M697" s="132">
        <f t="shared" si="275"/>
        <v>1.00310038</v>
      </c>
      <c r="N697" s="132">
        <f t="shared" si="273"/>
        <v>1.1167366065812332</v>
      </c>
      <c r="O697" s="131">
        <f t="shared" si="274"/>
        <v>1.1153904400000001</v>
      </c>
      <c r="P697" s="124">
        <f t="shared" si="258"/>
        <v>1115.3904399999999</v>
      </c>
      <c r="Q697" s="133">
        <f t="shared" si="259"/>
        <v>0</v>
      </c>
      <c r="R697" s="134">
        <f t="shared" si="260"/>
        <v>0</v>
      </c>
      <c r="S697" s="124">
        <f t="shared" si="261"/>
        <v>0</v>
      </c>
      <c r="T697" s="134">
        <f t="shared" si="269"/>
        <v>8.7499999999999994E-2</v>
      </c>
      <c r="U697" s="133">
        <f t="shared" si="270"/>
        <v>92</v>
      </c>
      <c r="V697" s="133">
        <v>252</v>
      </c>
      <c r="W697" s="132">
        <f t="shared" ref="W697:W760" si="276">ROUND((1+T697)^(U697/V697),9)</f>
        <v>1.0310971179999999</v>
      </c>
      <c r="X697" s="124">
        <f t="shared" si="272"/>
        <v>34.685428000000002</v>
      </c>
      <c r="Y697" s="136" t="s">
        <v>64</v>
      </c>
      <c r="Z697" s="127">
        <f t="shared" si="271"/>
        <v>42962</v>
      </c>
      <c r="AA697" s="6"/>
      <c r="AB697" s="1"/>
      <c r="AC697" s="10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28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8"/>
      <c r="BH697" s="1"/>
      <c r="BI697" s="1"/>
      <c r="BJ697" s="1"/>
      <c r="BK697" s="1"/>
      <c r="BL697" s="1"/>
      <c r="BM697" s="1"/>
      <c r="BN697" s="1"/>
      <c r="BO697" s="1"/>
      <c r="BP697" s="1"/>
      <c r="BQ697" s="6"/>
      <c r="BR697" s="1"/>
      <c r="BS697" s="1"/>
      <c r="BT697" s="1"/>
      <c r="BU697" s="1"/>
      <c r="BV697" s="1"/>
      <c r="BW697" s="1"/>
    </row>
    <row r="698" spans="1:75" x14ac:dyDescent="0.2">
      <c r="A698" s="137">
        <f t="shared" si="263"/>
        <v>42919</v>
      </c>
      <c r="B698" s="124">
        <f t="shared" si="253"/>
        <v>1150.0758679999999</v>
      </c>
      <c r="C698" s="124">
        <f t="shared" si="264"/>
        <v>1000</v>
      </c>
      <c r="D698" s="138">
        <f t="shared" si="265"/>
        <v>4843.41</v>
      </c>
      <c r="E698" s="126">
        <f>IF(K698=1,VLOOKUP(A697,[1]Plan1!$DA$106:$DC$226,3),E697)</f>
        <v>4832.2700000000004</v>
      </c>
      <c r="F698" s="127">
        <f t="shared" si="266"/>
        <v>42903</v>
      </c>
      <c r="G698" s="128">
        <f t="shared" si="254"/>
        <v>-2.3000324151783991E-3</v>
      </c>
      <c r="H698" s="127">
        <f t="shared" si="267"/>
        <v>42933</v>
      </c>
      <c r="I698" s="127">
        <f t="shared" si="255"/>
        <v>42933</v>
      </c>
      <c r="J698" s="130">
        <f t="shared" si="268"/>
        <v>21</v>
      </c>
      <c r="K698" s="130">
        <f t="shared" si="256"/>
        <v>11</v>
      </c>
      <c r="L698" s="131">
        <f t="shared" si="257"/>
        <v>0.99879456</v>
      </c>
      <c r="M698" s="132">
        <f t="shared" si="275"/>
        <v>1.00310038</v>
      </c>
      <c r="N698" s="132">
        <f t="shared" si="273"/>
        <v>1.1167366065812332</v>
      </c>
      <c r="O698" s="131">
        <f t="shared" si="274"/>
        <v>1.1153904400000001</v>
      </c>
      <c r="P698" s="124">
        <f t="shared" si="258"/>
        <v>1115.3904399999999</v>
      </c>
      <c r="Q698" s="133">
        <f t="shared" si="259"/>
        <v>0</v>
      </c>
      <c r="R698" s="134">
        <f t="shared" si="260"/>
        <v>0</v>
      </c>
      <c r="S698" s="124">
        <f t="shared" si="261"/>
        <v>0</v>
      </c>
      <c r="T698" s="134">
        <f t="shared" si="269"/>
        <v>8.7499999999999994E-2</v>
      </c>
      <c r="U698" s="133">
        <f t="shared" si="270"/>
        <v>92</v>
      </c>
      <c r="V698" s="133">
        <v>252</v>
      </c>
      <c r="W698" s="132">
        <f t="shared" si="276"/>
        <v>1.0310971179999999</v>
      </c>
      <c r="X698" s="124">
        <f t="shared" si="272"/>
        <v>34.685428000000002</v>
      </c>
      <c r="Y698" s="136" t="s">
        <v>64</v>
      </c>
      <c r="Z698" s="127">
        <f t="shared" si="271"/>
        <v>42962</v>
      </c>
      <c r="AA698" s="6"/>
      <c r="AB698" s="1"/>
      <c r="AC698" s="10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28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8"/>
      <c r="BH698" s="1"/>
      <c r="BI698" s="1"/>
      <c r="BJ698" s="1"/>
      <c r="BK698" s="1"/>
      <c r="BL698" s="1"/>
      <c r="BM698" s="1"/>
      <c r="BN698" s="1"/>
      <c r="BO698" s="1"/>
      <c r="BP698" s="1"/>
      <c r="BQ698" s="6"/>
      <c r="BR698" s="1"/>
      <c r="BS698" s="1"/>
      <c r="BT698" s="1"/>
      <c r="BU698" s="1"/>
      <c r="BV698" s="1"/>
      <c r="BW698" s="1"/>
    </row>
    <row r="699" spans="1:75" x14ac:dyDescent="0.2">
      <c r="A699" s="137">
        <f t="shared" si="263"/>
        <v>42920</v>
      </c>
      <c r="B699" s="124">
        <f t="shared" si="253"/>
        <v>1150.3326049999998</v>
      </c>
      <c r="C699" s="124">
        <f t="shared" si="264"/>
        <v>1000</v>
      </c>
      <c r="D699" s="138">
        <f t="shared" si="265"/>
        <v>4843.41</v>
      </c>
      <c r="E699" s="126">
        <f>IF(K699=1,VLOOKUP(A698,[1]Plan1!$DA$106:$DC$226,3),E698)</f>
        <v>4832.2700000000004</v>
      </c>
      <c r="F699" s="127">
        <f t="shared" si="266"/>
        <v>42903</v>
      </c>
      <c r="G699" s="128">
        <f t="shared" si="254"/>
        <v>-2.3000324151783991E-3</v>
      </c>
      <c r="H699" s="127">
        <f t="shared" si="267"/>
        <v>42933</v>
      </c>
      <c r="I699" s="127">
        <f t="shared" si="255"/>
        <v>42933</v>
      </c>
      <c r="J699" s="130">
        <f t="shared" si="268"/>
        <v>21</v>
      </c>
      <c r="K699" s="130">
        <f t="shared" si="256"/>
        <v>12</v>
      </c>
      <c r="L699" s="131">
        <f t="shared" si="257"/>
        <v>0.99868504000000002</v>
      </c>
      <c r="M699" s="132">
        <f t="shared" si="275"/>
        <v>1.00310038</v>
      </c>
      <c r="N699" s="132">
        <f t="shared" si="273"/>
        <v>1.1167366065812332</v>
      </c>
      <c r="O699" s="131">
        <f t="shared" si="274"/>
        <v>1.11526814</v>
      </c>
      <c r="P699" s="124">
        <f t="shared" si="258"/>
        <v>1115.2681399999999</v>
      </c>
      <c r="Q699" s="133">
        <f t="shared" si="259"/>
        <v>0</v>
      </c>
      <c r="R699" s="134">
        <f t="shared" si="260"/>
        <v>0</v>
      </c>
      <c r="S699" s="124">
        <f t="shared" si="261"/>
        <v>0</v>
      </c>
      <c r="T699" s="134">
        <f t="shared" si="269"/>
        <v>8.7499999999999994E-2</v>
      </c>
      <c r="U699" s="133">
        <f t="shared" si="270"/>
        <v>93</v>
      </c>
      <c r="V699" s="133">
        <v>252</v>
      </c>
      <c r="W699" s="132">
        <f t="shared" si="276"/>
        <v>1.03144039</v>
      </c>
      <c r="X699" s="124">
        <f t="shared" si="272"/>
        <v>35.064464999999998</v>
      </c>
      <c r="Y699" s="136" t="s">
        <v>64</v>
      </c>
      <c r="Z699" s="127">
        <f t="shared" si="271"/>
        <v>42962</v>
      </c>
      <c r="AA699" s="6"/>
      <c r="AB699" s="1"/>
      <c r="AC699" s="10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28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8"/>
      <c r="BH699" s="1"/>
      <c r="BI699" s="1"/>
      <c r="BJ699" s="1"/>
      <c r="BK699" s="1"/>
      <c r="BL699" s="1"/>
      <c r="BM699" s="1"/>
      <c r="BN699" s="1"/>
      <c r="BO699" s="1"/>
      <c r="BP699" s="1"/>
      <c r="BQ699" s="6"/>
      <c r="BR699" s="1"/>
      <c r="BS699" s="1"/>
      <c r="BT699" s="1"/>
      <c r="BU699" s="1"/>
      <c r="BV699" s="1"/>
      <c r="BW699" s="1"/>
    </row>
    <row r="700" spans="1:75" x14ac:dyDescent="0.2">
      <c r="A700" s="137">
        <f t="shared" si="263"/>
        <v>42921</v>
      </c>
      <c r="B700" s="124">
        <f t="shared" si="253"/>
        <v>1150.5893940000001</v>
      </c>
      <c r="C700" s="124">
        <f t="shared" si="264"/>
        <v>1000</v>
      </c>
      <c r="D700" s="138">
        <f t="shared" si="265"/>
        <v>4843.41</v>
      </c>
      <c r="E700" s="126">
        <f>IF(K700=1,VLOOKUP(A699,[1]Plan1!$DA$106:$DC$226,3),E699)</f>
        <v>4832.2700000000004</v>
      </c>
      <c r="F700" s="127">
        <f t="shared" si="266"/>
        <v>42903</v>
      </c>
      <c r="G700" s="128">
        <f t="shared" si="254"/>
        <v>-2.3000324151783991E-3</v>
      </c>
      <c r="H700" s="127">
        <f t="shared" si="267"/>
        <v>42933</v>
      </c>
      <c r="I700" s="127">
        <f t="shared" si="255"/>
        <v>42933</v>
      </c>
      <c r="J700" s="130">
        <f t="shared" si="268"/>
        <v>21</v>
      </c>
      <c r="K700" s="130">
        <f t="shared" si="256"/>
        <v>13</v>
      </c>
      <c r="L700" s="131">
        <f t="shared" si="257"/>
        <v>0.99857554000000004</v>
      </c>
      <c r="M700" s="132">
        <f t="shared" si="275"/>
        <v>1.00310038</v>
      </c>
      <c r="N700" s="132">
        <f t="shared" si="273"/>
        <v>1.1167366065812332</v>
      </c>
      <c r="O700" s="131">
        <f t="shared" si="274"/>
        <v>1.11514585</v>
      </c>
      <c r="P700" s="124">
        <f t="shared" si="258"/>
        <v>1115.1458500000001</v>
      </c>
      <c r="Q700" s="133">
        <f t="shared" si="259"/>
        <v>0</v>
      </c>
      <c r="R700" s="134">
        <f t="shared" si="260"/>
        <v>0</v>
      </c>
      <c r="S700" s="124">
        <f t="shared" si="261"/>
        <v>0</v>
      </c>
      <c r="T700" s="134">
        <f t="shared" si="269"/>
        <v>8.7499999999999994E-2</v>
      </c>
      <c r="U700" s="133">
        <f t="shared" si="270"/>
        <v>94</v>
      </c>
      <c r="V700" s="133">
        <v>252</v>
      </c>
      <c r="W700" s="132">
        <f t="shared" si="276"/>
        <v>1.0317837750000001</v>
      </c>
      <c r="X700" s="124">
        <f t="shared" si="272"/>
        <v>35.443544000000003</v>
      </c>
      <c r="Y700" s="136" t="s">
        <v>64</v>
      </c>
      <c r="Z700" s="127">
        <f t="shared" si="271"/>
        <v>42962</v>
      </c>
      <c r="AA700" s="6"/>
      <c r="AB700" s="1"/>
      <c r="AC700" s="10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28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8"/>
      <c r="BH700" s="1"/>
      <c r="BI700" s="1"/>
      <c r="BJ700" s="1"/>
      <c r="BK700" s="1"/>
      <c r="BL700" s="1"/>
      <c r="BM700" s="1"/>
      <c r="BN700" s="1"/>
      <c r="BO700" s="1"/>
      <c r="BP700" s="1"/>
      <c r="BQ700" s="6"/>
      <c r="BR700" s="1"/>
      <c r="BS700" s="1"/>
      <c r="BT700" s="1"/>
      <c r="BU700" s="1"/>
      <c r="BV700" s="1"/>
      <c r="BW700" s="1"/>
    </row>
    <row r="701" spans="1:75" x14ac:dyDescent="0.2">
      <c r="A701" s="137">
        <f t="shared" si="263"/>
        <v>42922</v>
      </c>
      <c r="B701" s="124">
        <f t="shared" si="253"/>
        <v>1150.8462489999999</v>
      </c>
      <c r="C701" s="124">
        <f t="shared" si="264"/>
        <v>1000</v>
      </c>
      <c r="D701" s="138">
        <f t="shared" si="265"/>
        <v>4843.41</v>
      </c>
      <c r="E701" s="126">
        <f>IF(K701=1,VLOOKUP(A700,[1]Plan1!$DA$106:$DC$226,3),E700)</f>
        <v>4832.2700000000004</v>
      </c>
      <c r="F701" s="127">
        <f t="shared" si="266"/>
        <v>42903</v>
      </c>
      <c r="G701" s="128">
        <f t="shared" si="254"/>
        <v>-2.3000324151783991E-3</v>
      </c>
      <c r="H701" s="127">
        <f t="shared" si="267"/>
        <v>42933</v>
      </c>
      <c r="I701" s="127">
        <f t="shared" si="255"/>
        <v>42933</v>
      </c>
      <c r="J701" s="130">
        <f t="shared" si="268"/>
        <v>21</v>
      </c>
      <c r="K701" s="130">
        <f t="shared" si="256"/>
        <v>14</v>
      </c>
      <c r="L701" s="131">
        <f t="shared" si="257"/>
        <v>0.99846604999999999</v>
      </c>
      <c r="M701" s="132">
        <f t="shared" si="275"/>
        <v>1.00310038</v>
      </c>
      <c r="N701" s="132">
        <f t="shared" si="273"/>
        <v>1.1167366065812332</v>
      </c>
      <c r="O701" s="131">
        <f t="shared" si="274"/>
        <v>1.1150235799999999</v>
      </c>
      <c r="P701" s="124">
        <f t="shared" si="258"/>
        <v>1115.02358</v>
      </c>
      <c r="Q701" s="133">
        <f t="shared" si="259"/>
        <v>0</v>
      </c>
      <c r="R701" s="134">
        <f t="shared" si="260"/>
        <v>0</v>
      </c>
      <c r="S701" s="124">
        <f t="shared" si="261"/>
        <v>0</v>
      </c>
      <c r="T701" s="134">
        <f t="shared" si="269"/>
        <v>8.7499999999999994E-2</v>
      </c>
      <c r="U701" s="133">
        <f t="shared" si="270"/>
        <v>95</v>
      </c>
      <c r="V701" s="133">
        <v>252</v>
      </c>
      <c r="W701" s="132">
        <f t="shared" si="276"/>
        <v>1.0321272749999999</v>
      </c>
      <c r="X701" s="124">
        <f t="shared" si="272"/>
        <v>35.822668999999998</v>
      </c>
      <c r="Y701" s="136" t="s">
        <v>64</v>
      </c>
      <c r="Z701" s="127">
        <f t="shared" si="271"/>
        <v>42962</v>
      </c>
      <c r="AA701" s="6"/>
      <c r="AB701" s="1"/>
      <c r="AC701" s="10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28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8"/>
      <c r="BH701" s="1"/>
      <c r="BI701" s="1"/>
      <c r="BJ701" s="1"/>
      <c r="BK701" s="1"/>
      <c r="BL701" s="1"/>
      <c r="BM701" s="1"/>
      <c r="BN701" s="1"/>
      <c r="BO701" s="1"/>
      <c r="BP701" s="1"/>
      <c r="BQ701" s="6"/>
      <c r="BR701" s="1"/>
      <c r="BS701" s="1"/>
      <c r="BT701" s="1"/>
      <c r="BU701" s="1"/>
      <c r="BV701" s="1"/>
      <c r="BW701" s="1"/>
    </row>
    <row r="702" spans="1:75" x14ac:dyDescent="0.2">
      <c r="A702" s="137">
        <f t="shared" si="263"/>
        <v>42923</v>
      </c>
      <c r="B702" s="124">
        <f t="shared" si="253"/>
        <v>1151.103157</v>
      </c>
      <c r="C702" s="124">
        <f t="shared" si="264"/>
        <v>1000</v>
      </c>
      <c r="D702" s="138">
        <f t="shared" si="265"/>
        <v>4843.41</v>
      </c>
      <c r="E702" s="126">
        <f>IF(K702=1,VLOOKUP(A701,[1]Plan1!$DA$106:$DC$226,3),E701)</f>
        <v>4832.2700000000004</v>
      </c>
      <c r="F702" s="127">
        <f t="shared" si="266"/>
        <v>42903</v>
      </c>
      <c r="G702" s="128">
        <f t="shared" si="254"/>
        <v>-2.3000324151783991E-3</v>
      </c>
      <c r="H702" s="127">
        <f t="shared" si="267"/>
        <v>42933</v>
      </c>
      <c r="I702" s="127">
        <f t="shared" si="255"/>
        <v>42933</v>
      </c>
      <c r="J702" s="130">
        <f t="shared" si="268"/>
        <v>21</v>
      </c>
      <c r="K702" s="130">
        <f t="shared" si="256"/>
        <v>15</v>
      </c>
      <c r="L702" s="131">
        <f t="shared" si="257"/>
        <v>0.99835657</v>
      </c>
      <c r="M702" s="132">
        <f t="shared" si="275"/>
        <v>1.00310038</v>
      </c>
      <c r="N702" s="132">
        <f t="shared" si="273"/>
        <v>1.1167366065812332</v>
      </c>
      <c r="O702" s="131">
        <f t="shared" si="274"/>
        <v>1.11490132</v>
      </c>
      <c r="P702" s="124">
        <f t="shared" si="258"/>
        <v>1114.9013199999999</v>
      </c>
      <c r="Q702" s="133">
        <f t="shared" si="259"/>
        <v>0</v>
      </c>
      <c r="R702" s="134">
        <f t="shared" si="260"/>
        <v>0</v>
      </c>
      <c r="S702" s="124">
        <f t="shared" si="261"/>
        <v>0</v>
      </c>
      <c r="T702" s="134">
        <f t="shared" si="269"/>
        <v>8.7499999999999994E-2</v>
      </c>
      <c r="U702" s="133">
        <f t="shared" si="270"/>
        <v>96</v>
      </c>
      <c r="V702" s="133">
        <v>252</v>
      </c>
      <c r="W702" s="132">
        <f t="shared" si="276"/>
        <v>1.0324708890000001</v>
      </c>
      <c r="X702" s="124">
        <f t="shared" si="272"/>
        <v>36.201836999999998</v>
      </c>
      <c r="Y702" s="136" t="s">
        <v>64</v>
      </c>
      <c r="Z702" s="127">
        <f t="shared" si="271"/>
        <v>42962</v>
      </c>
      <c r="AA702" s="6"/>
      <c r="AB702" s="1"/>
      <c r="AC702" s="10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28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8"/>
      <c r="BH702" s="1"/>
      <c r="BI702" s="1"/>
      <c r="BJ702" s="1"/>
      <c r="BK702" s="1"/>
      <c r="BL702" s="1"/>
      <c r="BM702" s="1"/>
      <c r="BN702" s="1"/>
      <c r="BO702" s="1"/>
      <c r="BP702" s="1"/>
      <c r="BQ702" s="6"/>
      <c r="BR702" s="1"/>
      <c r="BS702" s="1"/>
      <c r="BT702" s="1"/>
      <c r="BU702" s="1"/>
      <c r="BV702" s="1"/>
      <c r="BW702" s="1"/>
    </row>
    <row r="703" spans="1:75" x14ac:dyDescent="0.2">
      <c r="A703" s="137">
        <f t="shared" si="263"/>
        <v>42924</v>
      </c>
      <c r="B703" s="124">
        <f t="shared" si="253"/>
        <v>1151.3601389999999</v>
      </c>
      <c r="C703" s="124">
        <f t="shared" si="264"/>
        <v>1000</v>
      </c>
      <c r="D703" s="138">
        <f t="shared" si="265"/>
        <v>4843.41</v>
      </c>
      <c r="E703" s="126">
        <f>IF(K703=1,VLOOKUP(A702,[1]Plan1!$DA$106:$DC$226,3),E702)</f>
        <v>4832.2700000000004</v>
      </c>
      <c r="F703" s="127">
        <f t="shared" si="266"/>
        <v>42903</v>
      </c>
      <c r="G703" s="128">
        <f t="shared" si="254"/>
        <v>-2.3000324151783991E-3</v>
      </c>
      <c r="H703" s="127">
        <f t="shared" si="267"/>
        <v>42933</v>
      </c>
      <c r="I703" s="127">
        <f t="shared" si="255"/>
        <v>42933</v>
      </c>
      <c r="J703" s="130">
        <f t="shared" si="268"/>
        <v>21</v>
      </c>
      <c r="K703" s="130">
        <f t="shared" si="256"/>
        <v>16</v>
      </c>
      <c r="L703" s="131">
        <f t="shared" si="257"/>
        <v>0.99824710999999999</v>
      </c>
      <c r="M703" s="132">
        <f t="shared" si="275"/>
        <v>1.00310038</v>
      </c>
      <c r="N703" s="132">
        <f t="shared" si="273"/>
        <v>1.1167366065812332</v>
      </c>
      <c r="O703" s="131">
        <f t="shared" si="274"/>
        <v>1.1147790900000001</v>
      </c>
      <c r="P703" s="124">
        <f t="shared" si="258"/>
        <v>1114.77909</v>
      </c>
      <c r="Q703" s="133">
        <f t="shared" si="259"/>
        <v>0</v>
      </c>
      <c r="R703" s="134">
        <f t="shared" si="260"/>
        <v>0</v>
      </c>
      <c r="S703" s="124">
        <f t="shared" si="261"/>
        <v>0</v>
      </c>
      <c r="T703" s="134">
        <f t="shared" si="269"/>
        <v>8.7499999999999994E-2</v>
      </c>
      <c r="U703" s="133">
        <f t="shared" si="270"/>
        <v>97</v>
      </c>
      <c r="V703" s="133">
        <v>252</v>
      </c>
      <c r="W703" s="132">
        <f t="shared" si="276"/>
        <v>1.032814618</v>
      </c>
      <c r="X703" s="124">
        <f t="shared" si="272"/>
        <v>36.581049</v>
      </c>
      <c r="Y703" s="136" t="s">
        <v>64</v>
      </c>
      <c r="Z703" s="127">
        <f t="shared" si="271"/>
        <v>42962</v>
      </c>
      <c r="AA703" s="6"/>
      <c r="AB703" s="1"/>
      <c r="AC703" s="10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28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8"/>
      <c r="BH703" s="1"/>
      <c r="BI703" s="1"/>
      <c r="BJ703" s="1"/>
      <c r="BK703" s="1"/>
      <c r="BL703" s="1"/>
      <c r="BM703" s="1"/>
      <c r="BN703" s="1"/>
      <c r="BO703" s="1"/>
      <c r="BP703" s="1"/>
      <c r="BQ703" s="6"/>
      <c r="BR703" s="1"/>
      <c r="BS703" s="1"/>
      <c r="BT703" s="1"/>
      <c r="BU703" s="1"/>
      <c r="BV703" s="1"/>
      <c r="BW703" s="1"/>
    </row>
    <row r="704" spans="1:75" x14ac:dyDescent="0.2">
      <c r="A704" s="137">
        <f t="shared" si="263"/>
        <v>42925</v>
      </c>
      <c r="B704" s="124">
        <f t="shared" si="253"/>
        <v>1151.3601389999999</v>
      </c>
      <c r="C704" s="124">
        <f t="shared" si="264"/>
        <v>1000</v>
      </c>
      <c r="D704" s="138">
        <f t="shared" si="265"/>
        <v>4843.41</v>
      </c>
      <c r="E704" s="126">
        <f>IF(K704=1,VLOOKUP(A703,[1]Plan1!$DA$106:$DC$226,3),E703)</f>
        <v>4832.2700000000004</v>
      </c>
      <c r="F704" s="127">
        <f t="shared" si="266"/>
        <v>42903</v>
      </c>
      <c r="G704" s="128">
        <f t="shared" si="254"/>
        <v>-2.3000324151783991E-3</v>
      </c>
      <c r="H704" s="127">
        <f t="shared" si="267"/>
        <v>42933</v>
      </c>
      <c r="I704" s="127">
        <f t="shared" si="255"/>
        <v>42933</v>
      </c>
      <c r="J704" s="130">
        <f t="shared" si="268"/>
        <v>21</v>
      </c>
      <c r="K704" s="130">
        <f t="shared" si="256"/>
        <v>16</v>
      </c>
      <c r="L704" s="131">
        <f t="shared" si="257"/>
        <v>0.99824710999999999</v>
      </c>
      <c r="M704" s="132">
        <f t="shared" si="275"/>
        <v>1.00310038</v>
      </c>
      <c r="N704" s="132">
        <f t="shared" si="273"/>
        <v>1.1167366065812332</v>
      </c>
      <c r="O704" s="131">
        <f t="shared" si="274"/>
        <v>1.1147790900000001</v>
      </c>
      <c r="P704" s="124">
        <f t="shared" si="258"/>
        <v>1114.77909</v>
      </c>
      <c r="Q704" s="133">
        <f t="shared" si="259"/>
        <v>0</v>
      </c>
      <c r="R704" s="134">
        <f t="shared" si="260"/>
        <v>0</v>
      </c>
      <c r="S704" s="124">
        <f t="shared" si="261"/>
        <v>0</v>
      </c>
      <c r="T704" s="134">
        <f t="shared" si="269"/>
        <v>8.7499999999999994E-2</v>
      </c>
      <c r="U704" s="133">
        <f t="shared" si="270"/>
        <v>97</v>
      </c>
      <c r="V704" s="133">
        <v>252</v>
      </c>
      <c r="W704" s="132">
        <f t="shared" si="276"/>
        <v>1.032814618</v>
      </c>
      <c r="X704" s="124">
        <f t="shared" si="272"/>
        <v>36.581049</v>
      </c>
      <c r="Y704" s="136" t="s">
        <v>64</v>
      </c>
      <c r="Z704" s="127">
        <f t="shared" si="271"/>
        <v>42962</v>
      </c>
      <c r="AA704" s="6"/>
      <c r="AB704" s="1"/>
      <c r="AC704" s="10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28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8"/>
      <c r="BH704" s="1"/>
      <c r="BI704" s="1"/>
      <c r="BJ704" s="1"/>
      <c r="BK704" s="1"/>
      <c r="BL704" s="1"/>
      <c r="BM704" s="1"/>
      <c r="BN704" s="1"/>
      <c r="BO704" s="1"/>
      <c r="BP704" s="1"/>
      <c r="BQ704" s="6"/>
      <c r="BR704" s="1"/>
      <c r="BS704" s="1"/>
      <c r="BT704" s="1"/>
      <c r="BU704" s="1"/>
      <c r="BV704" s="1"/>
      <c r="BW704" s="1"/>
    </row>
    <row r="705" spans="1:75" x14ac:dyDescent="0.2">
      <c r="A705" s="137">
        <f t="shared" si="263"/>
        <v>42926</v>
      </c>
      <c r="B705" s="124">
        <f t="shared" si="253"/>
        <v>1151.3601389999999</v>
      </c>
      <c r="C705" s="124">
        <f t="shared" si="264"/>
        <v>1000</v>
      </c>
      <c r="D705" s="138">
        <f t="shared" si="265"/>
        <v>4843.41</v>
      </c>
      <c r="E705" s="126">
        <f>IF(K705=1,VLOOKUP(A704,[1]Plan1!$DA$106:$DC$226,3),E704)</f>
        <v>4832.2700000000004</v>
      </c>
      <c r="F705" s="127">
        <f t="shared" si="266"/>
        <v>42903</v>
      </c>
      <c r="G705" s="128">
        <f t="shared" si="254"/>
        <v>-2.3000324151783991E-3</v>
      </c>
      <c r="H705" s="127">
        <f t="shared" si="267"/>
        <v>42933</v>
      </c>
      <c r="I705" s="127">
        <f t="shared" si="255"/>
        <v>42933</v>
      </c>
      <c r="J705" s="130">
        <f t="shared" si="268"/>
        <v>21</v>
      </c>
      <c r="K705" s="130">
        <f t="shared" si="256"/>
        <v>16</v>
      </c>
      <c r="L705" s="131">
        <f t="shared" si="257"/>
        <v>0.99824710999999999</v>
      </c>
      <c r="M705" s="132">
        <f t="shared" si="275"/>
        <v>1.00310038</v>
      </c>
      <c r="N705" s="132">
        <f t="shared" si="273"/>
        <v>1.1167366065812332</v>
      </c>
      <c r="O705" s="131">
        <f t="shared" si="274"/>
        <v>1.1147790900000001</v>
      </c>
      <c r="P705" s="124">
        <f t="shared" si="258"/>
        <v>1114.77909</v>
      </c>
      <c r="Q705" s="133">
        <f t="shared" si="259"/>
        <v>0</v>
      </c>
      <c r="R705" s="134">
        <f t="shared" si="260"/>
        <v>0</v>
      </c>
      <c r="S705" s="124">
        <f t="shared" si="261"/>
        <v>0</v>
      </c>
      <c r="T705" s="134">
        <f t="shared" si="269"/>
        <v>8.7499999999999994E-2</v>
      </c>
      <c r="U705" s="133">
        <f t="shared" si="270"/>
        <v>97</v>
      </c>
      <c r="V705" s="133">
        <v>252</v>
      </c>
      <c r="W705" s="132">
        <f t="shared" si="276"/>
        <v>1.032814618</v>
      </c>
      <c r="X705" s="124">
        <f t="shared" si="272"/>
        <v>36.581049</v>
      </c>
      <c r="Y705" s="136" t="s">
        <v>64</v>
      </c>
      <c r="Z705" s="127">
        <f t="shared" si="271"/>
        <v>42962</v>
      </c>
      <c r="AA705" s="6"/>
      <c r="AB705" s="1"/>
      <c r="AC705" s="10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28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8"/>
      <c r="BH705" s="1"/>
      <c r="BI705" s="1"/>
      <c r="BJ705" s="1"/>
      <c r="BK705" s="1"/>
      <c r="BL705" s="1"/>
      <c r="BM705" s="1"/>
      <c r="BN705" s="1"/>
      <c r="BO705" s="1"/>
      <c r="BP705" s="1"/>
      <c r="BQ705" s="6"/>
      <c r="BR705" s="1"/>
      <c r="BS705" s="1"/>
      <c r="BT705" s="1"/>
      <c r="BU705" s="1"/>
      <c r="BV705" s="1"/>
      <c r="BW705" s="1"/>
    </row>
    <row r="706" spans="1:75" x14ac:dyDescent="0.2">
      <c r="A706" s="137">
        <f t="shared" si="263"/>
        <v>42927</v>
      </c>
      <c r="B706" s="124">
        <f t="shared" si="253"/>
        <v>1151.617166</v>
      </c>
      <c r="C706" s="124">
        <f t="shared" si="264"/>
        <v>1000</v>
      </c>
      <c r="D706" s="138">
        <f t="shared" si="265"/>
        <v>4843.41</v>
      </c>
      <c r="E706" s="126">
        <f>IF(K706=1,VLOOKUP(A705,[1]Plan1!$DA$106:$DC$226,3),E705)</f>
        <v>4832.2700000000004</v>
      </c>
      <c r="F706" s="127">
        <f t="shared" si="266"/>
        <v>42903</v>
      </c>
      <c r="G706" s="128">
        <f t="shared" si="254"/>
        <v>-2.3000324151783991E-3</v>
      </c>
      <c r="H706" s="127">
        <f t="shared" si="267"/>
        <v>42933</v>
      </c>
      <c r="I706" s="127">
        <f t="shared" si="255"/>
        <v>42933</v>
      </c>
      <c r="J706" s="130">
        <f t="shared" si="268"/>
        <v>21</v>
      </c>
      <c r="K706" s="130">
        <f t="shared" si="256"/>
        <v>17</v>
      </c>
      <c r="L706" s="131">
        <f t="shared" si="257"/>
        <v>0.99813766000000004</v>
      </c>
      <c r="M706" s="132">
        <f t="shared" si="275"/>
        <v>1.00310038</v>
      </c>
      <c r="N706" s="132">
        <f t="shared" si="273"/>
        <v>1.1167366065812332</v>
      </c>
      <c r="O706" s="131">
        <f t="shared" si="274"/>
        <v>1.11465686</v>
      </c>
      <c r="P706" s="124">
        <f t="shared" si="258"/>
        <v>1114.6568600000001</v>
      </c>
      <c r="Q706" s="133">
        <f t="shared" si="259"/>
        <v>0</v>
      </c>
      <c r="R706" s="134">
        <f t="shared" si="260"/>
        <v>0</v>
      </c>
      <c r="S706" s="124">
        <f t="shared" si="261"/>
        <v>0</v>
      </c>
      <c r="T706" s="134">
        <f t="shared" si="269"/>
        <v>8.7499999999999994E-2</v>
      </c>
      <c r="U706" s="133">
        <f t="shared" si="270"/>
        <v>98</v>
      </c>
      <c r="V706" s="133">
        <v>252</v>
      </c>
      <c r="W706" s="132">
        <f t="shared" si="276"/>
        <v>1.033158461</v>
      </c>
      <c r="X706" s="124">
        <f t="shared" si="272"/>
        <v>36.960306000000003</v>
      </c>
      <c r="Y706" s="136" t="s">
        <v>64</v>
      </c>
      <c r="Z706" s="127">
        <f t="shared" si="271"/>
        <v>42962</v>
      </c>
      <c r="AA706" s="6"/>
      <c r="AB706" s="1"/>
      <c r="AC706" s="10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28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8"/>
      <c r="BH706" s="1"/>
      <c r="BI706" s="1"/>
      <c r="BJ706" s="1"/>
      <c r="BK706" s="1"/>
      <c r="BL706" s="1"/>
      <c r="BM706" s="1"/>
      <c r="BN706" s="1"/>
      <c r="BO706" s="1"/>
      <c r="BP706" s="1"/>
      <c r="BQ706" s="6"/>
      <c r="BR706" s="1"/>
      <c r="BS706" s="1"/>
      <c r="BT706" s="1"/>
      <c r="BU706" s="1"/>
      <c r="BV706" s="1"/>
      <c r="BW706" s="1"/>
    </row>
    <row r="707" spans="1:75" x14ac:dyDescent="0.2">
      <c r="A707" s="137">
        <f t="shared" si="263"/>
        <v>42928</v>
      </c>
      <c r="B707" s="124">
        <f t="shared" si="253"/>
        <v>1151.874235</v>
      </c>
      <c r="C707" s="124">
        <f t="shared" si="264"/>
        <v>1000</v>
      </c>
      <c r="D707" s="138">
        <f t="shared" si="265"/>
        <v>4843.41</v>
      </c>
      <c r="E707" s="126">
        <f>IF(K707=1,VLOOKUP(A706,[1]Plan1!$DA$106:$DC$226,3),E706)</f>
        <v>4832.2700000000004</v>
      </c>
      <c r="F707" s="127">
        <f t="shared" si="266"/>
        <v>42903</v>
      </c>
      <c r="G707" s="128">
        <f t="shared" si="254"/>
        <v>-2.3000324151783991E-3</v>
      </c>
      <c r="H707" s="127">
        <f t="shared" si="267"/>
        <v>42933</v>
      </c>
      <c r="I707" s="127">
        <f t="shared" si="255"/>
        <v>42933</v>
      </c>
      <c r="J707" s="130">
        <f t="shared" si="268"/>
        <v>21</v>
      </c>
      <c r="K707" s="130">
        <f t="shared" si="256"/>
        <v>18</v>
      </c>
      <c r="L707" s="131">
        <f t="shared" si="257"/>
        <v>0.99802820999999997</v>
      </c>
      <c r="M707" s="132">
        <f t="shared" si="275"/>
        <v>1.00310038</v>
      </c>
      <c r="N707" s="132">
        <f t="shared" si="273"/>
        <v>1.1167366065812332</v>
      </c>
      <c r="O707" s="131">
        <f t="shared" si="274"/>
        <v>1.1145346300000001</v>
      </c>
      <c r="P707" s="124">
        <f t="shared" si="258"/>
        <v>1114.5346300000001</v>
      </c>
      <c r="Q707" s="133">
        <f t="shared" si="259"/>
        <v>0</v>
      </c>
      <c r="R707" s="134">
        <f t="shared" si="260"/>
        <v>0</v>
      </c>
      <c r="S707" s="124">
        <f t="shared" si="261"/>
        <v>0</v>
      </c>
      <c r="T707" s="134">
        <f t="shared" si="269"/>
        <v>8.7499999999999994E-2</v>
      </c>
      <c r="U707" s="133">
        <f t="shared" si="270"/>
        <v>99</v>
      </c>
      <c r="V707" s="133">
        <v>252</v>
      </c>
      <c r="W707" s="132">
        <f t="shared" si="276"/>
        <v>1.0335024180000001</v>
      </c>
      <c r="X707" s="124">
        <f t="shared" si="272"/>
        <v>37.339604999999999</v>
      </c>
      <c r="Y707" s="136" t="s">
        <v>64</v>
      </c>
      <c r="Z707" s="127">
        <f t="shared" si="271"/>
        <v>42962</v>
      </c>
      <c r="AA707" s="6"/>
      <c r="AB707" s="1"/>
      <c r="AC707" s="10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28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8"/>
      <c r="BH707" s="1"/>
      <c r="BI707" s="1"/>
      <c r="BJ707" s="1"/>
      <c r="BK707" s="1"/>
      <c r="BL707" s="1"/>
      <c r="BM707" s="1"/>
      <c r="BN707" s="1"/>
      <c r="BO707" s="1"/>
      <c r="BP707" s="1"/>
      <c r="BQ707" s="6"/>
      <c r="BR707" s="1"/>
      <c r="BS707" s="1"/>
      <c r="BT707" s="1"/>
      <c r="BU707" s="1"/>
      <c r="BV707" s="1"/>
      <c r="BW707" s="1"/>
    </row>
    <row r="708" spans="1:75" x14ac:dyDescent="0.2">
      <c r="A708" s="137">
        <f t="shared" si="263"/>
        <v>42929</v>
      </c>
      <c r="B708" s="124">
        <f t="shared" si="253"/>
        <v>1152.1313890000001</v>
      </c>
      <c r="C708" s="124">
        <f t="shared" si="264"/>
        <v>1000</v>
      </c>
      <c r="D708" s="138">
        <f t="shared" si="265"/>
        <v>4843.41</v>
      </c>
      <c r="E708" s="126">
        <f>IF(K708=1,VLOOKUP(A707,[1]Plan1!$DA$106:$DC$226,3),E707)</f>
        <v>4832.2700000000004</v>
      </c>
      <c r="F708" s="127">
        <f t="shared" si="266"/>
        <v>42903</v>
      </c>
      <c r="G708" s="128">
        <f t="shared" si="254"/>
        <v>-2.3000324151783991E-3</v>
      </c>
      <c r="H708" s="127">
        <f t="shared" si="267"/>
        <v>42933</v>
      </c>
      <c r="I708" s="127">
        <f t="shared" si="255"/>
        <v>42933</v>
      </c>
      <c r="J708" s="130">
        <f t="shared" si="268"/>
        <v>21</v>
      </c>
      <c r="K708" s="130">
        <f t="shared" si="256"/>
        <v>19</v>
      </c>
      <c r="L708" s="131">
        <f t="shared" si="257"/>
        <v>0.99791878999999994</v>
      </c>
      <c r="M708" s="132">
        <f t="shared" si="275"/>
        <v>1.00310038</v>
      </c>
      <c r="N708" s="132">
        <f t="shared" si="273"/>
        <v>1.1167366065812332</v>
      </c>
      <c r="O708" s="131">
        <f t="shared" si="274"/>
        <v>1.1144124399999999</v>
      </c>
      <c r="P708" s="124">
        <f t="shared" si="258"/>
        <v>1114.4124400000001</v>
      </c>
      <c r="Q708" s="133">
        <f t="shared" si="259"/>
        <v>0</v>
      </c>
      <c r="R708" s="134">
        <f t="shared" si="260"/>
        <v>0</v>
      </c>
      <c r="S708" s="124">
        <f t="shared" si="261"/>
        <v>0</v>
      </c>
      <c r="T708" s="134">
        <f t="shared" si="269"/>
        <v>8.7499999999999994E-2</v>
      </c>
      <c r="U708" s="133">
        <f t="shared" si="270"/>
        <v>100</v>
      </c>
      <c r="V708" s="133">
        <v>252</v>
      </c>
      <c r="W708" s="132">
        <f t="shared" si="276"/>
        <v>1.03384649</v>
      </c>
      <c r="X708" s="124">
        <f t="shared" si="272"/>
        <v>37.718949000000002</v>
      </c>
      <c r="Y708" s="136" t="s">
        <v>64</v>
      </c>
      <c r="Z708" s="127">
        <f t="shared" si="271"/>
        <v>42962</v>
      </c>
      <c r="AA708" s="6"/>
      <c r="AB708" s="1"/>
      <c r="AC708" s="10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28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8"/>
      <c r="BH708" s="1"/>
      <c r="BI708" s="1"/>
      <c r="BJ708" s="1"/>
      <c r="BK708" s="1"/>
      <c r="BL708" s="1"/>
      <c r="BM708" s="1"/>
      <c r="BN708" s="1"/>
      <c r="BO708" s="1"/>
      <c r="BP708" s="1"/>
      <c r="BQ708" s="6"/>
      <c r="BR708" s="1"/>
      <c r="BS708" s="1"/>
      <c r="BT708" s="1"/>
      <c r="BU708" s="1"/>
      <c r="BV708" s="1"/>
      <c r="BW708" s="1"/>
    </row>
    <row r="709" spans="1:75" x14ac:dyDescent="0.2">
      <c r="A709" s="137">
        <f t="shared" si="263"/>
        <v>42930</v>
      </c>
      <c r="B709" s="124">
        <f t="shared" si="253"/>
        <v>1152.3885769999999</v>
      </c>
      <c r="C709" s="124">
        <f t="shared" si="264"/>
        <v>1000</v>
      </c>
      <c r="D709" s="138">
        <f t="shared" si="265"/>
        <v>4843.41</v>
      </c>
      <c r="E709" s="126">
        <f>IF(K709=1,VLOOKUP(A708,[1]Plan1!$DA$106:$DC$226,3),E708)</f>
        <v>4832.2700000000004</v>
      </c>
      <c r="F709" s="127">
        <f t="shared" si="266"/>
        <v>42903</v>
      </c>
      <c r="G709" s="128">
        <f t="shared" si="254"/>
        <v>-2.3000324151783991E-3</v>
      </c>
      <c r="H709" s="127">
        <f t="shared" si="267"/>
        <v>42933</v>
      </c>
      <c r="I709" s="127">
        <f t="shared" si="255"/>
        <v>42933</v>
      </c>
      <c r="J709" s="130">
        <f t="shared" si="268"/>
        <v>21</v>
      </c>
      <c r="K709" s="130">
        <f t="shared" si="256"/>
        <v>20</v>
      </c>
      <c r="L709" s="131">
        <f t="shared" si="257"/>
        <v>0.99780937000000003</v>
      </c>
      <c r="M709" s="132">
        <f t="shared" si="275"/>
        <v>1.00310038</v>
      </c>
      <c r="N709" s="132">
        <f t="shared" si="273"/>
        <v>1.1167366065812332</v>
      </c>
      <c r="O709" s="131">
        <f t="shared" si="274"/>
        <v>1.1142902400000001</v>
      </c>
      <c r="P709" s="124">
        <f t="shared" si="258"/>
        <v>1114.29024</v>
      </c>
      <c r="Q709" s="133">
        <f t="shared" si="259"/>
        <v>0</v>
      </c>
      <c r="R709" s="134">
        <f t="shared" si="260"/>
        <v>0</v>
      </c>
      <c r="S709" s="124">
        <f t="shared" si="261"/>
        <v>0</v>
      </c>
      <c r="T709" s="134">
        <f t="shared" si="269"/>
        <v>8.7499999999999994E-2</v>
      </c>
      <c r="U709" s="133">
        <f t="shared" si="270"/>
        <v>101</v>
      </c>
      <c r="V709" s="133">
        <v>252</v>
      </c>
      <c r="W709" s="132">
        <f t="shared" si="276"/>
        <v>1.034190677</v>
      </c>
      <c r="X709" s="124">
        <f t="shared" si="272"/>
        <v>38.098337000000001</v>
      </c>
      <c r="Y709" s="136" t="s">
        <v>64</v>
      </c>
      <c r="Z709" s="127">
        <f t="shared" si="271"/>
        <v>42962</v>
      </c>
      <c r="AA709" s="6"/>
      <c r="AB709" s="1"/>
      <c r="AC709" s="10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28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8"/>
      <c r="BH709" s="1"/>
      <c r="BI709" s="1"/>
      <c r="BJ709" s="1"/>
      <c r="BK709" s="1"/>
      <c r="BL709" s="1"/>
      <c r="BM709" s="1"/>
      <c r="BN709" s="1"/>
      <c r="BO709" s="1"/>
      <c r="BP709" s="1"/>
      <c r="BQ709" s="6"/>
      <c r="BR709" s="1"/>
      <c r="BS709" s="1"/>
      <c r="BT709" s="1"/>
      <c r="BU709" s="1"/>
      <c r="BV709" s="1"/>
      <c r="BW709" s="1"/>
    </row>
    <row r="710" spans="1:75" x14ac:dyDescent="0.2">
      <c r="A710" s="137">
        <f t="shared" si="263"/>
        <v>42931</v>
      </c>
      <c r="B710" s="124">
        <f t="shared" si="253"/>
        <v>1152.645829</v>
      </c>
      <c r="C710" s="124">
        <f t="shared" si="264"/>
        <v>1000</v>
      </c>
      <c r="D710" s="138">
        <f t="shared" si="265"/>
        <v>4843.41</v>
      </c>
      <c r="E710" s="126">
        <f>IF(K710=1,VLOOKUP(A709,[1]Plan1!$DA$106:$DC$226,3),E709)</f>
        <v>4832.2700000000004</v>
      </c>
      <c r="F710" s="127">
        <f t="shared" si="266"/>
        <v>42903</v>
      </c>
      <c r="G710" s="128">
        <f t="shared" si="254"/>
        <v>-2.3000324151783991E-3</v>
      </c>
      <c r="H710" s="127">
        <f t="shared" si="267"/>
        <v>42962</v>
      </c>
      <c r="I710" s="127">
        <f t="shared" si="255"/>
        <v>42933</v>
      </c>
      <c r="J710" s="130">
        <f t="shared" si="268"/>
        <v>21</v>
      </c>
      <c r="K710" s="130">
        <f t="shared" si="256"/>
        <v>21</v>
      </c>
      <c r="L710" s="131">
        <f t="shared" si="257"/>
        <v>0.99769996000000005</v>
      </c>
      <c r="M710" s="132">
        <f t="shared" si="275"/>
        <v>1.00310038</v>
      </c>
      <c r="N710" s="132">
        <f t="shared" si="273"/>
        <v>1.1167366065812332</v>
      </c>
      <c r="O710" s="131">
        <f t="shared" si="274"/>
        <v>1.1141680599999999</v>
      </c>
      <c r="P710" s="124">
        <f t="shared" si="258"/>
        <v>1114.16806</v>
      </c>
      <c r="Q710" s="133">
        <f t="shared" si="259"/>
        <v>0</v>
      </c>
      <c r="R710" s="134">
        <f t="shared" si="260"/>
        <v>0</v>
      </c>
      <c r="S710" s="124">
        <f t="shared" si="261"/>
        <v>0</v>
      </c>
      <c r="T710" s="134">
        <f t="shared" si="269"/>
        <v>8.7499999999999994E-2</v>
      </c>
      <c r="U710" s="133">
        <f t="shared" si="270"/>
        <v>102</v>
      </c>
      <c r="V710" s="133">
        <v>252</v>
      </c>
      <c r="W710" s="132">
        <f t="shared" si="276"/>
        <v>1.0345349779999999</v>
      </c>
      <c r="X710" s="124">
        <f t="shared" si="272"/>
        <v>38.477769000000002</v>
      </c>
      <c r="Y710" s="136" t="s">
        <v>64</v>
      </c>
      <c r="Z710" s="127">
        <f t="shared" si="271"/>
        <v>42962</v>
      </c>
      <c r="AA710" s="6"/>
      <c r="AB710" s="1"/>
      <c r="AC710" s="10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28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8"/>
      <c r="BH710" s="1"/>
      <c r="BI710" s="1"/>
      <c r="BJ710" s="1"/>
      <c r="BK710" s="1"/>
      <c r="BL710" s="1"/>
      <c r="BM710" s="1"/>
      <c r="BN710" s="1"/>
      <c r="BO710" s="1"/>
      <c r="BP710" s="1"/>
      <c r="BQ710" s="6"/>
      <c r="BR710" s="1"/>
      <c r="BS710" s="1"/>
      <c r="BT710" s="1"/>
      <c r="BU710" s="1"/>
      <c r="BV710" s="1"/>
      <c r="BW710" s="1"/>
    </row>
    <row r="711" spans="1:75" x14ac:dyDescent="0.2">
      <c r="A711" s="137">
        <f t="shared" si="263"/>
        <v>42932</v>
      </c>
      <c r="B711" s="124">
        <f t="shared" si="253"/>
        <v>1152.645829</v>
      </c>
      <c r="C711" s="124">
        <f t="shared" si="264"/>
        <v>1000</v>
      </c>
      <c r="D711" s="138">
        <f t="shared" si="265"/>
        <v>4843.41</v>
      </c>
      <c r="E711" s="126">
        <f>IF(K711=1,VLOOKUP(A710,[1]Plan1!$DA$106:$DC$226,3),E710)</f>
        <v>4832.2700000000004</v>
      </c>
      <c r="F711" s="127">
        <f t="shared" si="266"/>
        <v>42903</v>
      </c>
      <c r="G711" s="128">
        <f t="shared" si="254"/>
        <v>-2.3000324151783991E-3</v>
      </c>
      <c r="H711" s="127">
        <f t="shared" si="267"/>
        <v>42962</v>
      </c>
      <c r="I711" s="127">
        <f t="shared" si="255"/>
        <v>42933</v>
      </c>
      <c r="J711" s="130">
        <f t="shared" si="268"/>
        <v>21</v>
      </c>
      <c r="K711" s="130">
        <f t="shared" si="256"/>
        <v>21</v>
      </c>
      <c r="L711" s="131">
        <f t="shared" si="257"/>
        <v>0.99769996000000005</v>
      </c>
      <c r="M711" s="132">
        <f t="shared" si="275"/>
        <v>1.00310038</v>
      </c>
      <c r="N711" s="132">
        <f t="shared" si="273"/>
        <v>1.1167366065812332</v>
      </c>
      <c r="O711" s="131">
        <f t="shared" si="274"/>
        <v>1.1141680599999999</v>
      </c>
      <c r="P711" s="124">
        <f t="shared" si="258"/>
        <v>1114.16806</v>
      </c>
      <c r="Q711" s="133">
        <f t="shared" si="259"/>
        <v>0</v>
      </c>
      <c r="R711" s="134">
        <f t="shared" si="260"/>
        <v>0</v>
      </c>
      <c r="S711" s="124">
        <f t="shared" si="261"/>
        <v>0</v>
      </c>
      <c r="T711" s="134">
        <f t="shared" si="269"/>
        <v>8.7499999999999994E-2</v>
      </c>
      <c r="U711" s="133">
        <f t="shared" si="270"/>
        <v>102</v>
      </c>
      <c r="V711" s="133">
        <v>252</v>
      </c>
      <c r="W711" s="132">
        <f t="shared" si="276"/>
        <v>1.0345349779999999</v>
      </c>
      <c r="X711" s="124">
        <f t="shared" si="272"/>
        <v>38.477769000000002</v>
      </c>
      <c r="Y711" s="136" t="s">
        <v>64</v>
      </c>
      <c r="Z711" s="127">
        <f t="shared" si="271"/>
        <v>42962</v>
      </c>
      <c r="AA711" s="6"/>
      <c r="AB711" s="1"/>
      <c r="AC711" s="10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28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8"/>
      <c r="BH711" s="1"/>
      <c r="BI711" s="1"/>
      <c r="BJ711" s="1"/>
      <c r="BK711" s="1"/>
      <c r="BL711" s="1"/>
      <c r="BM711" s="1"/>
      <c r="BN711" s="1"/>
      <c r="BO711" s="1"/>
      <c r="BP711" s="1"/>
      <c r="BQ711" s="6"/>
      <c r="BR711" s="1"/>
      <c r="BS711" s="1"/>
      <c r="BT711" s="1"/>
      <c r="BU711" s="1"/>
      <c r="BV711" s="1"/>
      <c r="BW711" s="1"/>
    </row>
    <row r="712" spans="1:75" x14ac:dyDescent="0.2">
      <c r="A712" s="137">
        <f t="shared" si="263"/>
        <v>42933</v>
      </c>
      <c r="B712" s="124">
        <f t="shared" si="253"/>
        <v>1152.645829</v>
      </c>
      <c r="C712" s="124">
        <f t="shared" si="264"/>
        <v>1000</v>
      </c>
      <c r="D712" s="138">
        <f t="shared" si="265"/>
        <v>4843.41</v>
      </c>
      <c r="E712" s="126">
        <f>IF(K712=1,VLOOKUP(A711,[1]Plan1!$DA$106:$DC$226,3),E711)</f>
        <v>4832.2700000000004</v>
      </c>
      <c r="F712" s="127">
        <f t="shared" si="266"/>
        <v>42903</v>
      </c>
      <c r="G712" s="128">
        <f t="shared" si="254"/>
        <v>-2.3000324151783991E-3</v>
      </c>
      <c r="H712" s="127">
        <f t="shared" si="267"/>
        <v>42962</v>
      </c>
      <c r="I712" s="127">
        <f t="shared" si="255"/>
        <v>42933</v>
      </c>
      <c r="J712" s="130">
        <f t="shared" si="268"/>
        <v>21</v>
      </c>
      <c r="K712" s="130">
        <f t="shared" si="256"/>
        <v>21</v>
      </c>
      <c r="L712" s="131">
        <f t="shared" si="257"/>
        <v>0.99769996000000005</v>
      </c>
      <c r="M712" s="132">
        <f t="shared" si="275"/>
        <v>1.00310038</v>
      </c>
      <c r="N712" s="132">
        <f t="shared" si="273"/>
        <v>1.1167366065812332</v>
      </c>
      <c r="O712" s="131">
        <f t="shared" si="274"/>
        <v>1.1141680599999999</v>
      </c>
      <c r="P712" s="124">
        <f t="shared" si="258"/>
        <v>1114.16806</v>
      </c>
      <c r="Q712" s="133">
        <f t="shared" si="259"/>
        <v>0</v>
      </c>
      <c r="R712" s="134">
        <f t="shared" si="260"/>
        <v>0</v>
      </c>
      <c r="S712" s="124">
        <f t="shared" si="261"/>
        <v>0</v>
      </c>
      <c r="T712" s="134">
        <f t="shared" si="269"/>
        <v>8.7499999999999994E-2</v>
      </c>
      <c r="U712" s="133">
        <f t="shared" si="270"/>
        <v>102</v>
      </c>
      <c r="V712" s="133">
        <v>252</v>
      </c>
      <c r="W712" s="132">
        <f t="shared" si="276"/>
        <v>1.0345349779999999</v>
      </c>
      <c r="X712" s="124">
        <f t="shared" si="272"/>
        <v>38.477769000000002</v>
      </c>
      <c r="Y712" s="136" t="s">
        <v>64</v>
      </c>
      <c r="Z712" s="127">
        <f t="shared" si="271"/>
        <v>42962</v>
      </c>
      <c r="AA712" s="6"/>
      <c r="AB712" s="1"/>
      <c r="AC712" s="10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28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8"/>
      <c r="BH712" s="1"/>
      <c r="BI712" s="1"/>
      <c r="BJ712" s="1"/>
      <c r="BK712" s="1"/>
      <c r="BL712" s="1"/>
      <c r="BM712" s="1"/>
      <c r="BN712" s="1"/>
      <c r="BO712" s="1"/>
      <c r="BP712" s="1"/>
      <c r="BQ712" s="6"/>
      <c r="BR712" s="1"/>
      <c r="BS712" s="1"/>
      <c r="BT712" s="1"/>
      <c r="BU712" s="1"/>
      <c r="BV712" s="1"/>
      <c r="BW712" s="1"/>
    </row>
    <row r="713" spans="1:75" x14ac:dyDescent="0.2">
      <c r="A713" s="137">
        <f t="shared" si="263"/>
        <v>42934</v>
      </c>
      <c r="B713" s="124">
        <f t="shared" si="253"/>
        <v>1153.1612239999999</v>
      </c>
      <c r="C713" s="124">
        <f t="shared" si="264"/>
        <v>1000</v>
      </c>
      <c r="D713" s="138">
        <f t="shared" si="265"/>
        <v>4832.2700000000004</v>
      </c>
      <c r="E713" s="126">
        <f>IF(K713=1,VLOOKUP(A712,[1]Plan1!$DA$106:$DC$226,3),E712)</f>
        <v>4843.87</v>
      </c>
      <c r="F713" s="127">
        <f t="shared" si="266"/>
        <v>42934</v>
      </c>
      <c r="G713" s="128">
        <f t="shared" si="254"/>
        <v>2.4005281161854075E-3</v>
      </c>
      <c r="H713" s="127">
        <f t="shared" si="267"/>
        <v>42962</v>
      </c>
      <c r="I713" s="127">
        <f t="shared" si="255"/>
        <v>42962</v>
      </c>
      <c r="J713" s="130">
        <f t="shared" si="268"/>
        <v>21</v>
      </c>
      <c r="K713" s="130">
        <f t="shared" si="256"/>
        <v>1</v>
      </c>
      <c r="L713" s="131">
        <f t="shared" si="257"/>
        <v>1.00011418</v>
      </c>
      <c r="M713" s="132">
        <f t="shared" si="275"/>
        <v>0.99769996000000005</v>
      </c>
      <c r="N713" s="132">
        <f t="shared" si="273"/>
        <v>1.1141680677166321</v>
      </c>
      <c r="O713" s="131">
        <f t="shared" si="274"/>
        <v>1.1142952800000001</v>
      </c>
      <c r="P713" s="124">
        <f t="shared" si="258"/>
        <v>1114.29528</v>
      </c>
      <c r="Q713" s="133">
        <f t="shared" si="259"/>
        <v>0</v>
      </c>
      <c r="R713" s="134">
        <f t="shared" si="260"/>
        <v>0</v>
      </c>
      <c r="S713" s="124">
        <f t="shared" si="261"/>
        <v>0</v>
      </c>
      <c r="T713" s="134">
        <f t="shared" si="269"/>
        <v>8.7499999999999994E-2</v>
      </c>
      <c r="U713" s="133">
        <f t="shared" si="270"/>
        <v>103</v>
      </c>
      <c r="V713" s="133">
        <v>252</v>
      </c>
      <c r="W713" s="132">
        <f t="shared" si="276"/>
        <v>1.0348793940000001</v>
      </c>
      <c r="X713" s="124">
        <f t="shared" si="272"/>
        <v>38.865943999999999</v>
      </c>
      <c r="Y713" s="136" t="s">
        <v>64</v>
      </c>
      <c r="Z713" s="127">
        <f t="shared" si="271"/>
        <v>42962</v>
      </c>
      <c r="AA713" s="6"/>
      <c r="AB713" s="1"/>
      <c r="AC713" s="10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28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8"/>
      <c r="BH713" s="1"/>
      <c r="BI713" s="1"/>
      <c r="BJ713" s="1"/>
      <c r="BK713" s="1"/>
      <c r="BL713" s="1"/>
      <c r="BM713" s="1"/>
      <c r="BN713" s="1"/>
      <c r="BO713" s="1"/>
      <c r="BP713" s="1"/>
      <c r="BQ713" s="6"/>
      <c r="BR713" s="1"/>
      <c r="BS713" s="1"/>
      <c r="BT713" s="1"/>
      <c r="BU713" s="1"/>
      <c r="BV713" s="1"/>
      <c r="BW713" s="1"/>
    </row>
    <row r="714" spans="1:75" x14ac:dyDescent="0.2">
      <c r="A714" s="137">
        <f t="shared" si="263"/>
        <v>42935</v>
      </c>
      <c r="B714" s="124">
        <f t="shared" ref="B714:B777" si="277">(P714+X714)</f>
        <v>1153.6768430000002</v>
      </c>
      <c r="C714" s="124">
        <f t="shared" si="264"/>
        <v>1000</v>
      </c>
      <c r="D714" s="138">
        <f t="shared" si="265"/>
        <v>4832.2700000000004</v>
      </c>
      <c r="E714" s="126">
        <f>IF(K714=1,VLOOKUP(A713,[1]Plan1!$DA$106:$DC$226,3),E713)</f>
        <v>4843.87</v>
      </c>
      <c r="F714" s="127">
        <f t="shared" si="266"/>
        <v>42934</v>
      </c>
      <c r="G714" s="128">
        <f t="shared" ref="G714:G777" si="278">(E714/D714)-1</f>
        <v>2.4005281161854075E-3</v>
      </c>
      <c r="H714" s="127">
        <f t="shared" si="267"/>
        <v>42962</v>
      </c>
      <c r="I714" s="127">
        <f t="shared" ref="I714:I777" si="279">IF(A714&gt;I713,H714,I713)</f>
        <v>42962</v>
      </c>
      <c r="J714" s="130">
        <f t="shared" si="268"/>
        <v>21</v>
      </c>
      <c r="K714" s="130">
        <f t="shared" ref="K714:K777" si="280">(J714-(NETWORKDAYS(A714,I714,AC$118:AC$502)-1))</f>
        <v>2</v>
      </c>
      <c r="L714" s="131">
        <f t="shared" ref="L714:L777" si="281">TRUNC((E714/D714)^TRUNC((K714/J714),9),8)</f>
        <v>1.0002283700000001</v>
      </c>
      <c r="M714" s="132">
        <f t="shared" si="275"/>
        <v>0.99769996000000005</v>
      </c>
      <c r="N714" s="132">
        <f t="shared" si="273"/>
        <v>1.1141680677166321</v>
      </c>
      <c r="O714" s="131">
        <f t="shared" si="274"/>
        <v>1.11442251</v>
      </c>
      <c r="P714" s="124">
        <f t="shared" ref="P714:P777" si="282">TRUNC(C714*O714,6)</f>
        <v>1114.4225100000001</v>
      </c>
      <c r="Q714" s="133">
        <f t="shared" ref="Q714:Q777" si="283">IF(VLOOKUP(A714,AC$10:AJ$114,8)=VLOOKUP(A713,AC$10:AJ$114,8),0,VLOOKUP(A714,AC$10:AJ$114,8))</f>
        <v>0</v>
      </c>
      <c r="R714" s="134">
        <f t="shared" ref="R714:R777" si="284">IF(Q714&gt;0,VLOOKUP($A714,$AC$10:$AH$114,6),0)</f>
        <v>0</v>
      </c>
      <c r="S714" s="124">
        <f t="shared" ref="S714:S777" si="285">IF(R714&gt;0,TRUNC(R714*P714,6),0)</f>
        <v>0</v>
      </c>
      <c r="T714" s="134">
        <f t="shared" si="269"/>
        <v>8.7499999999999994E-2</v>
      </c>
      <c r="U714" s="133">
        <f t="shared" si="270"/>
        <v>104</v>
      </c>
      <c r="V714" s="133">
        <v>252</v>
      </c>
      <c r="W714" s="132">
        <f t="shared" si="276"/>
        <v>1.0352239240000001</v>
      </c>
      <c r="X714" s="124">
        <f t="shared" si="272"/>
        <v>39.254333000000003</v>
      </c>
      <c r="Y714" s="136" t="s">
        <v>64</v>
      </c>
      <c r="Z714" s="127">
        <f t="shared" si="271"/>
        <v>42962</v>
      </c>
      <c r="AA714" s="6"/>
      <c r="AB714" s="1"/>
      <c r="AC714" s="10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28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8"/>
      <c r="BH714" s="1"/>
      <c r="BI714" s="1"/>
      <c r="BJ714" s="1"/>
      <c r="BK714" s="1"/>
      <c r="BL714" s="1"/>
      <c r="BM714" s="1"/>
      <c r="BN714" s="1"/>
      <c r="BO714" s="1"/>
      <c r="BP714" s="1"/>
      <c r="BQ714" s="6"/>
      <c r="BR714" s="1"/>
      <c r="BS714" s="1"/>
      <c r="BT714" s="1"/>
      <c r="BU714" s="1"/>
      <c r="BV714" s="1"/>
      <c r="BW714" s="1"/>
    </row>
    <row r="715" spans="1:75" x14ac:dyDescent="0.2">
      <c r="A715" s="137">
        <f t="shared" ref="A715:A778" si="286">(A714+1)</f>
        <v>42936</v>
      </c>
      <c r="B715" s="124">
        <f t="shared" si="277"/>
        <v>1154.192689</v>
      </c>
      <c r="C715" s="124">
        <f t="shared" ref="C715:C778" si="287">TRUNC(IF(Q714&gt;0,VLOOKUP(A714,$AC$12:$AD$114,2),C714),6)</f>
        <v>1000</v>
      </c>
      <c r="D715" s="138">
        <f t="shared" ref="D715:D778" si="288">IF(E715=E714,D714,E714)</f>
        <v>4832.2700000000004</v>
      </c>
      <c r="E715" s="126">
        <f>IF(K715=1,VLOOKUP(A714,[1]Plan1!$DA$106:$DC$226,3),E714)</f>
        <v>4843.87</v>
      </c>
      <c r="F715" s="127">
        <f t="shared" ref="F715:F778" si="289">IF(D715=D714,F714,A715)</f>
        <v>42934</v>
      </c>
      <c r="G715" s="128">
        <f t="shared" si="278"/>
        <v>2.4005281161854075E-3</v>
      </c>
      <c r="H715" s="127">
        <f t="shared" ref="H715:H778" si="290">IF(DAY(A715)=15,VLOOKUP(A715,AG$118:AL$450,4),H714)</f>
        <v>42962</v>
      </c>
      <c r="I715" s="127">
        <f t="shared" si="279"/>
        <v>42962</v>
      </c>
      <c r="J715" s="130">
        <f t="shared" ref="J715:J778" si="291">IF(I715=I714,J714,NETWORKDAYS(I714,I715,$AC$118:$AC$502)-1)</f>
        <v>21</v>
      </c>
      <c r="K715" s="130">
        <f t="shared" si="280"/>
        <v>3</v>
      </c>
      <c r="L715" s="131">
        <f t="shared" si="281"/>
        <v>1.0003425800000001</v>
      </c>
      <c r="M715" s="132">
        <f t="shared" si="275"/>
        <v>0.99769996000000005</v>
      </c>
      <c r="N715" s="132">
        <f t="shared" si="273"/>
        <v>1.1141680677166321</v>
      </c>
      <c r="O715" s="131">
        <f t="shared" si="274"/>
        <v>1.1145497499999999</v>
      </c>
      <c r="P715" s="124">
        <f t="shared" si="282"/>
        <v>1114.5497499999999</v>
      </c>
      <c r="Q715" s="133">
        <f t="shared" si="283"/>
        <v>0</v>
      </c>
      <c r="R715" s="134">
        <f t="shared" si="284"/>
        <v>0</v>
      </c>
      <c r="S715" s="124">
        <f t="shared" si="285"/>
        <v>0</v>
      </c>
      <c r="T715" s="134">
        <f t="shared" ref="T715:T778" si="292">(T714)</f>
        <v>8.7499999999999994E-2</v>
      </c>
      <c r="U715" s="133">
        <f t="shared" ref="U715:U778" si="293">IF(Q714&gt;0,1,IF(K715=K714,U714,U714+1))</f>
        <v>105</v>
      </c>
      <c r="V715" s="133">
        <v>252</v>
      </c>
      <c r="W715" s="132">
        <f t="shared" si="276"/>
        <v>1.035568569</v>
      </c>
      <c r="X715" s="124">
        <f t="shared" si="272"/>
        <v>39.642938999999998</v>
      </c>
      <c r="Y715" s="136" t="s">
        <v>64</v>
      </c>
      <c r="Z715" s="127">
        <f t="shared" ref="Z715:Z778" si="294">IF(Q714&gt;0,VLOOKUP(A714,$AC$10:$AK$114,9),Z714)</f>
        <v>42962</v>
      </c>
      <c r="AA715" s="6"/>
      <c r="AB715" s="1"/>
      <c r="AC715" s="10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28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8"/>
      <c r="BH715" s="1"/>
      <c r="BI715" s="1"/>
      <c r="BJ715" s="1"/>
      <c r="BK715" s="1"/>
      <c r="BL715" s="1"/>
      <c r="BM715" s="1"/>
      <c r="BN715" s="1"/>
      <c r="BO715" s="1"/>
      <c r="BP715" s="1"/>
      <c r="BQ715" s="6"/>
      <c r="BR715" s="1"/>
      <c r="BS715" s="1"/>
      <c r="BT715" s="1"/>
      <c r="BU715" s="1"/>
      <c r="BV715" s="1"/>
      <c r="BW715" s="1"/>
    </row>
    <row r="716" spans="1:75" x14ac:dyDescent="0.2">
      <c r="A716" s="137">
        <f t="shared" si="286"/>
        <v>42937</v>
      </c>
      <c r="B716" s="124">
        <f t="shared" si="277"/>
        <v>1154.7087609999999</v>
      </c>
      <c r="C716" s="124">
        <f t="shared" si="287"/>
        <v>1000</v>
      </c>
      <c r="D716" s="138">
        <f t="shared" si="288"/>
        <v>4832.2700000000004</v>
      </c>
      <c r="E716" s="126">
        <f>IF(K716=1,VLOOKUP(A715,[1]Plan1!$DA$106:$DC$226,3),E715)</f>
        <v>4843.87</v>
      </c>
      <c r="F716" s="127">
        <f t="shared" si="289"/>
        <v>42934</v>
      </c>
      <c r="G716" s="128">
        <f t="shared" si="278"/>
        <v>2.4005281161854075E-3</v>
      </c>
      <c r="H716" s="127">
        <f t="shared" si="290"/>
        <v>42962</v>
      </c>
      <c r="I716" s="127">
        <f t="shared" si="279"/>
        <v>42962</v>
      </c>
      <c r="J716" s="130">
        <f t="shared" si="291"/>
        <v>21</v>
      </c>
      <c r="K716" s="130">
        <f t="shared" si="280"/>
        <v>4</v>
      </c>
      <c r="L716" s="131">
        <f t="shared" si="281"/>
        <v>1.0004567900000001</v>
      </c>
      <c r="M716" s="132">
        <f t="shared" si="275"/>
        <v>0.99769996000000005</v>
      </c>
      <c r="N716" s="132">
        <f t="shared" si="273"/>
        <v>1.1141680677166321</v>
      </c>
      <c r="O716" s="131">
        <f t="shared" si="274"/>
        <v>1.1146769999999999</v>
      </c>
      <c r="P716" s="124">
        <f t="shared" si="282"/>
        <v>1114.6769999999999</v>
      </c>
      <c r="Q716" s="133">
        <f t="shared" si="283"/>
        <v>0</v>
      </c>
      <c r="R716" s="134">
        <f t="shared" si="284"/>
        <v>0</v>
      </c>
      <c r="S716" s="124">
        <f t="shared" si="285"/>
        <v>0</v>
      </c>
      <c r="T716" s="134">
        <f t="shared" si="292"/>
        <v>8.7499999999999994E-2</v>
      </c>
      <c r="U716" s="133">
        <f t="shared" si="293"/>
        <v>106</v>
      </c>
      <c r="V716" s="133">
        <v>252</v>
      </c>
      <c r="W716" s="132">
        <f t="shared" si="276"/>
        <v>1.035913329</v>
      </c>
      <c r="X716" s="124">
        <f t="shared" si="272"/>
        <v>40.031761000000003</v>
      </c>
      <c r="Y716" s="136" t="s">
        <v>64</v>
      </c>
      <c r="Z716" s="127">
        <f t="shared" si="294"/>
        <v>42962</v>
      </c>
      <c r="AA716" s="6"/>
      <c r="AB716" s="1"/>
      <c r="AC716" s="10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28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8"/>
      <c r="BH716" s="1"/>
      <c r="BI716" s="1"/>
      <c r="BJ716" s="1"/>
      <c r="BK716" s="1"/>
      <c r="BL716" s="1"/>
      <c r="BM716" s="1"/>
      <c r="BN716" s="1"/>
      <c r="BO716" s="1"/>
      <c r="BP716" s="1"/>
      <c r="BQ716" s="6"/>
      <c r="BR716" s="1"/>
      <c r="BS716" s="1"/>
      <c r="BT716" s="1"/>
      <c r="BU716" s="1"/>
      <c r="BV716" s="1"/>
      <c r="BW716" s="1"/>
    </row>
    <row r="717" spans="1:75" x14ac:dyDescent="0.2">
      <c r="A717" s="137">
        <f t="shared" si="286"/>
        <v>42938</v>
      </c>
      <c r="B717" s="124">
        <f t="shared" si="277"/>
        <v>1155.225091</v>
      </c>
      <c r="C717" s="124">
        <f t="shared" si="287"/>
        <v>1000</v>
      </c>
      <c r="D717" s="138">
        <f t="shared" si="288"/>
        <v>4832.2700000000004</v>
      </c>
      <c r="E717" s="126">
        <f>IF(K717=1,VLOOKUP(A716,[1]Plan1!$DA$106:$DC$226,3),E716)</f>
        <v>4843.87</v>
      </c>
      <c r="F717" s="127">
        <f t="shared" si="289"/>
        <v>42934</v>
      </c>
      <c r="G717" s="128">
        <f t="shared" si="278"/>
        <v>2.4005281161854075E-3</v>
      </c>
      <c r="H717" s="127">
        <f t="shared" si="290"/>
        <v>42962</v>
      </c>
      <c r="I717" s="127">
        <f t="shared" si="279"/>
        <v>42962</v>
      </c>
      <c r="J717" s="130">
        <f t="shared" si="291"/>
        <v>21</v>
      </c>
      <c r="K717" s="130">
        <f t="shared" si="280"/>
        <v>5</v>
      </c>
      <c r="L717" s="131">
        <f t="shared" si="281"/>
        <v>1.0005710299999999</v>
      </c>
      <c r="M717" s="132">
        <f t="shared" si="275"/>
        <v>0.99769996000000005</v>
      </c>
      <c r="N717" s="132">
        <f t="shared" si="273"/>
        <v>1.1141680677166321</v>
      </c>
      <c r="O717" s="131">
        <f t="shared" si="274"/>
        <v>1.1148042899999999</v>
      </c>
      <c r="P717" s="124">
        <f t="shared" si="282"/>
        <v>1114.80429</v>
      </c>
      <c r="Q717" s="133">
        <f t="shared" si="283"/>
        <v>0</v>
      </c>
      <c r="R717" s="134">
        <f t="shared" si="284"/>
        <v>0</v>
      </c>
      <c r="S717" s="124">
        <f t="shared" si="285"/>
        <v>0</v>
      </c>
      <c r="T717" s="134">
        <f t="shared" si="292"/>
        <v>8.7499999999999994E-2</v>
      </c>
      <c r="U717" s="133">
        <f t="shared" si="293"/>
        <v>107</v>
      </c>
      <c r="V717" s="133">
        <v>252</v>
      </c>
      <c r="W717" s="132">
        <f t="shared" si="276"/>
        <v>1.0362582039999999</v>
      </c>
      <c r="X717" s="124">
        <f t="shared" si="272"/>
        <v>40.420800999999997</v>
      </c>
      <c r="Y717" s="136" t="s">
        <v>64</v>
      </c>
      <c r="Z717" s="127">
        <f t="shared" si="294"/>
        <v>42962</v>
      </c>
      <c r="AA717" s="6"/>
      <c r="AB717" s="1"/>
      <c r="AC717" s="10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28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8"/>
      <c r="BH717" s="1"/>
      <c r="BI717" s="1"/>
      <c r="BJ717" s="1"/>
      <c r="BK717" s="1"/>
      <c r="BL717" s="1"/>
      <c r="BM717" s="1"/>
      <c r="BN717" s="1"/>
      <c r="BO717" s="1"/>
      <c r="BP717" s="1"/>
      <c r="BQ717" s="6"/>
      <c r="BR717" s="1"/>
      <c r="BS717" s="1"/>
      <c r="BT717" s="1"/>
      <c r="BU717" s="1"/>
      <c r="BV717" s="1"/>
      <c r="BW717" s="1"/>
    </row>
    <row r="718" spans="1:75" x14ac:dyDescent="0.2">
      <c r="A718" s="137">
        <f t="shared" si="286"/>
        <v>42939</v>
      </c>
      <c r="B718" s="124">
        <f t="shared" si="277"/>
        <v>1155.225091</v>
      </c>
      <c r="C718" s="124">
        <f t="shared" si="287"/>
        <v>1000</v>
      </c>
      <c r="D718" s="138">
        <f t="shared" si="288"/>
        <v>4832.2700000000004</v>
      </c>
      <c r="E718" s="126">
        <f>IF(K718=1,VLOOKUP(A717,[1]Plan1!$DA$106:$DC$226,3),E717)</f>
        <v>4843.87</v>
      </c>
      <c r="F718" s="127">
        <f t="shared" si="289"/>
        <v>42934</v>
      </c>
      <c r="G718" s="128">
        <f t="shared" si="278"/>
        <v>2.4005281161854075E-3</v>
      </c>
      <c r="H718" s="127">
        <f t="shared" si="290"/>
        <v>42962</v>
      </c>
      <c r="I718" s="127">
        <f t="shared" si="279"/>
        <v>42962</v>
      </c>
      <c r="J718" s="130">
        <f t="shared" si="291"/>
        <v>21</v>
      </c>
      <c r="K718" s="130">
        <f t="shared" si="280"/>
        <v>5</v>
      </c>
      <c r="L718" s="131">
        <f t="shared" si="281"/>
        <v>1.0005710299999999</v>
      </c>
      <c r="M718" s="132">
        <f t="shared" si="275"/>
        <v>0.99769996000000005</v>
      </c>
      <c r="N718" s="132">
        <f t="shared" si="273"/>
        <v>1.1141680677166321</v>
      </c>
      <c r="O718" s="131">
        <f t="shared" si="274"/>
        <v>1.1148042899999999</v>
      </c>
      <c r="P718" s="124">
        <f t="shared" si="282"/>
        <v>1114.80429</v>
      </c>
      <c r="Q718" s="133">
        <f t="shared" si="283"/>
        <v>0</v>
      </c>
      <c r="R718" s="134">
        <f t="shared" si="284"/>
        <v>0</v>
      </c>
      <c r="S718" s="124">
        <f t="shared" si="285"/>
        <v>0</v>
      </c>
      <c r="T718" s="134">
        <f t="shared" si="292"/>
        <v>8.7499999999999994E-2</v>
      </c>
      <c r="U718" s="133">
        <f t="shared" si="293"/>
        <v>107</v>
      </c>
      <c r="V718" s="133">
        <v>252</v>
      </c>
      <c r="W718" s="132">
        <f t="shared" si="276"/>
        <v>1.0362582039999999</v>
      </c>
      <c r="X718" s="124">
        <f t="shared" si="272"/>
        <v>40.420800999999997</v>
      </c>
      <c r="Y718" s="136" t="s">
        <v>64</v>
      </c>
      <c r="Z718" s="127">
        <f t="shared" si="294"/>
        <v>42962</v>
      </c>
      <c r="AA718" s="6"/>
      <c r="AB718" s="1"/>
      <c r="AC718" s="10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28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8"/>
      <c r="BH718" s="1"/>
      <c r="BI718" s="1"/>
      <c r="BJ718" s="1"/>
      <c r="BK718" s="1"/>
      <c r="BL718" s="1"/>
      <c r="BM718" s="1"/>
      <c r="BN718" s="1"/>
      <c r="BO718" s="1"/>
      <c r="BP718" s="1"/>
      <c r="BQ718" s="6"/>
      <c r="BR718" s="1"/>
      <c r="BS718" s="1"/>
      <c r="BT718" s="1"/>
      <c r="BU718" s="1"/>
      <c r="BV718" s="1"/>
      <c r="BW718" s="1"/>
    </row>
    <row r="719" spans="1:75" x14ac:dyDescent="0.2">
      <c r="A719" s="137">
        <f t="shared" si="286"/>
        <v>42940</v>
      </c>
      <c r="B719" s="124">
        <f t="shared" si="277"/>
        <v>1155.225091</v>
      </c>
      <c r="C719" s="124">
        <f t="shared" si="287"/>
        <v>1000</v>
      </c>
      <c r="D719" s="138">
        <f t="shared" si="288"/>
        <v>4832.2700000000004</v>
      </c>
      <c r="E719" s="126">
        <f>IF(K719=1,VLOOKUP(A718,[1]Plan1!$DA$106:$DC$226,3),E718)</f>
        <v>4843.87</v>
      </c>
      <c r="F719" s="127">
        <f t="shared" si="289"/>
        <v>42934</v>
      </c>
      <c r="G719" s="128">
        <f t="shared" si="278"/>
        <v>2.4005281161854075E-3</v>
      </c>
      <c r="H719" s="127">
        <f t="shared" si="290"/>
        <v>42962</v>
      </c>
      <c r="I719" s="127">
        <f t="shared" si="279"/>
        <v>42962</v>
      </c>
      <c r="J719" s="130">
        <f t="shared" si="291"/>
        <v>21</v>
      </c>
      <c r="K719" s="130">
        <f t="shared" si="280"/>
        <v>5</v>
      </c>
      <c r="L719" s="131">
        <f t="shared" si="281"/>
        <v>1.0005710299999999</v>
      </c>
      <c r="M719" s="132">
        <f t="shared" si="275"/>
        <v>0.99769996000000005</v>
      </c>
      <c r="N719" s="132">
        <f t="shared" si="273"/>
        <v>1.1141680677166321</v>
      </c>
      <c r="O719" s="131">
        <f t="shared" si="274"/>
        <v>1.1148042899999999</v>
      </c>
      <c r="P719" s="124">
        <f t="shared" si="282"/>
        <v>1114.80429</v>
      </c>
      <c r="Q719" s="133">
        <f t="shared" si="283"/>
        <v>0</v>
      </c>
      <c r="R719" s="134">
        <f t="shared" si="284"/>
        <v>0</v>
      </c>
      <c r="S719" s="124">
        <f t="shared" si="285"/>
        <v>0</v>
      </c>
      <c r="T719" s="134">
        <f t="shared" si="292"/>
        <v>8.7499999999999994E-2</v>
      </c>
      <c r="U719" s="133">
        <f t="shared" si="293"/>
        <v>107</v>
      </c>
      <c r="V719" s="133">
        <v>252</v>
      </c>
      <c r="W719" s="132">
        <f t="shared" si="276"/>
        <v>1.0362582039999999</v>
      </c>
      <c r="X719" s="124">
        <f t="shared" si="272"/>
        <v>40.420800999999997</v>
      </c>
      <c r="Y719" s="136" t="s">
        <v>64</v>
      </c>
      <c r="Z719" s="127">
        <f t="shared" si="294"/>
        <v>42962</v>
      </c>
      <c r="AA719" s="6"/>
      <c r="AB719" s="1"/>
      <c r="AC719" s="10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28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8"/>
      <c r="BH719" s="1"/>
      <c r="BI719" s="1"/>
      <c r="BJ719" s="1"/>
      <c r="BK719" s="1"/>
      <c r="BL719" s="1"/>
      <c r="BM719" s="1"/>
      <c r="BN719" s="1"/>
      <c r="BO719" s="1"/>
      <c r="BP719" s="1"/>
      <c r="BQ719" s="6"/>
      <c r="BR719" s="1"/>
      <c r="BS719" s="1"/>
      <c r="BT719" s="1"/>
      <c r="BU719" s="1"/>
      <c r="BV719" s="1"/>
      <c r="BW719" s="1"/>
    </row>
    <row r="720" spans="1:75" x14ac:dyDescent="0.2">
      <c r="A720" s="137">
        <f t="shared" si="286"/>
        <v>42941</v>
      </c>
      <c r="B720" s="124">
        <f t="shared" si="277"/>
        <v>1155.7416249999999</v>
      </c>
      <c r="C720" s="124">
        <f t="shared" si="287"/>
        <v>1000</v>
      </c>
      <c r="D720" s="138">
        <f t="shared" si="288"/>
        <v>4832.2700000000004</v>
      </c>
      <c r="E720" s="126">
        <f>IF(K720=1,VLOOKUP(A719,[1]Plan1!$DA$106:$DC$226,3),E719)</f>
        <v>4843.87</v>
      </c>
      <c r="F720" s="127">
        <f t="shared" si="289"/>
        <v>42934</v>
      </c>
      <c r="G720" s="128">
        <f t="shared" si="278"/>
        <v>2.4005281161854075E-3</v>
      </c>
      <c r="H720" s="127">
        <f t="shared" si="290"/>
        <v>42962</v>
      </c>
      <c r="I720" s="127">
        <f t="shared" si="279"/>
        <v>42962</v>
      </c>
      <c r="J720" s="130">
        <f t="shared" si="291"/>
        <v>21</v>
      </c>
      <c r="K720" s="130">
        <f t="shared" si="280"/>
        <v>6</v>
      </c>
      <c r="L720" s="131">
        <f t="shared" si="281"/>
        <v>1.00068527</v>
      </c>
      <c r="M720" s="132">
        <f t="shared" si="275"/>
        <v>0.99769996000000005</v>
      </c>
      <c r="N720" s="132">
        <f t="shared" si="273"/>
        <v>1.1141680677166321</v>
      </c>
      <c r="O720" s="131">
        <f t="shared" si="274"/>
        <v>1.11493157</v>
      </c>
      <c r="P720" s="124">
        <f t="shared" si="282"/>
        <v>1114.93157</v>
      </c>
      <c r="Q720" s="133">
        <f t="shared" si="283"/>
        <v>0</v>
      </c>
      <c r="R720" s="134">
        <f t="shared" si="284"/>
        <v>0</v>
      </c>
      <c r="S720" s="124">
        <f t="shared" si="285"/>
        <v>0</v>
      </c>
      <c r="T720" s="134">
        <f t="shared" si="292"/>
        <v>8.7499999999999994E-2</v>
      </c>
      <c r="U720" s="133">
        <f t="shared" si="293"/>
        <v>108</v>
      </c>
      <c r="V720" s="133">
        <v>252</v>
      </c>
      <c r="W720" s="132">
        <f t="shared" si="276"/>
        <v>1.0366031929999999</v>
      </c>
      <c r="X720" s="124">
        <f t="shared" ref="X720:X783" si="295">TRUNC((P720*(W720-1)),6)</f>
        <v>40.810054999999998</v>
      </c>
      <c r="Y720" s="136" t="s">
        <v>64</v>
      </c>
      <c r="Z720" s="127">
        <f t="shared" si="294"/>
        <v>42962</v>
      </c>
      <c r="AA720" s="6"/>
      <c r="AB720" s="1"/>
      <c r="AC720" s="10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28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8"/>
      <c r="BH720" s="1"/>
      <c r="BI720" s="1"/>
      <c r="BJ720" s="1"/>
      <c r="BK720" s="1"/>
      <c r="BL720" s="1"/>
      <c r="BM720" s="1"/>
      <c r="BN720" s="1"/>
      <c r="BO720" s="1"/>
      <c r="BP720" s="1"/>
      <c r="BQ720" s="6"/>
      <c r="BR720" s="1"/>
      <c r="BS720" s="1"/>
      <c r="BT720" s="1"/>
      <c r="BU720" s="1"/>
      <c r="BV720" s="1"/>
      <c r="BW720" s="1"/>
    </row>
    <row r="721" spans="1:75" x14ac:dyDescent="0.2">
      <c r="A721" s="137">
        <f t="shared" si="286"/>
        <v>42942</v>
      </c>
      <c r="B721" s="124">
        <f t="shared" si="277"/>
        <v>1156.2583970000001</v>
      </c>
      <c r="C721" s="124">
        <f t="shared" si="287"/>
        <v>1000</v>
      </c>
      <c r="D721" s="138">
        <f t="shared" si="288"/>
        <v>4832.2700000000004</v>
      </c>
      <c r="E721" s="126">
        <f>IF(K721=1,VLOOKUP(A720,[1]Plan1!$DA$106:$DC$226,3),E720)</f>
        <v>4843.87</v>
      </c>
      <c r="F721" s="127">
        <f t="shared" si="289"/>
        <v>42934</v>
      </c>
      <c r="G721" s="128">
        <f t="shared" si="278"/>
        <v>2.4005281161854075E-3</v>
      </c>
      <c r="H721" s="127">
        <f t="shared" si="290"/>
        <v>42962</v>
      </c>
      <c r="I721" s="127">
        <f t="shared" si="279"/>
        <v>42962</v>
      </c>
      <c r="J721" s="130">
        <f t="shared" si="291"/>
        <v>21</v>
      </c>
      <c r="K721" s="130">
        <f t="shared" si="280"/>
        <v>7</v>
      </c>
      <c r="L721" s="131">
        <f t="shared" si="281"/>
        <v>1.0007995300000001</v>
      </c>
      <c r="M721" s="132">
        <f t="shared" si="275"/>
        <v>0.99769996000000005</v>
      </c>
      <c r="N721" s="132">
        <f t="shared" si="273"/>
        <v>1.1141680677166321</v>
      </c>
      <c r="O721" s="131">
        <f t="shared" si="274"/>
        <v>1.1150588699999999</v>
      </c>
      <c r="P721" s="124">
        <f t="shared" si="282"/>
        <v>1115.0588700000001</v>
      </c>
      <c r="Q721" s="133">
        <f t="shared" si="283"/>
        <v>0</v>
      </c>
      <c r="R721" s="134">
        <f t="shared" si="284"/>
        <v>0</v>
      </c>
      <c r="S721" s="124">
        <f t="shared" si="285"/>
        <v>0</v>
      </c>
      <c r="T721" s="134">
        <f t="shared" si="292"/>
        <v>8.7499999999999994E-2</v>
      </c>
      <c r="U721" s="133">
        <f t="shared" si="293"/>
        <v>109</v>
      </c>
      <c r="V721" s="133">
        <v>252</v>
      </c>
      <c r="W721" s="132">
        <f t="shared" si="276"/>
        <v>1.036948298</v>
      </c>
      <c r="X721" s="124">
        <f t="shared" si="295"/>
        <v>41.199527000000003</v>
      </c>
      <c r="Y721" s="136" t="s">
        <v>64</v>
      </c>
      <c r="Z721" s="127">
        <f t="shared" si="294"/>
        <v>42962</v>
      </c>
      <c r="AA721" s="6"/>
      <c r="AB721" s="1"/>
      <c r="AC721" s="10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28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8"/>
      <c r="BH721" s="1"/>
      <c r="BI721" s="1"/>
      <c r="BJ721" s="1"/>
      <c r="BK721" s="1"/>
      <c r="BL721" s="1"/>
      <c r="BM721" s="1"/>
      <c r="BN721" s="1"/>
      <c r="BO721" s="1"/>
      <c r="BP721" s="1"/>
      <c r="BQ721" s="6"/>
      <c r="BR721" s="1"/>
      <c r="BS721" s="1"/>
      <c r="BT721" s="1"/>
      <c r="BU721" s="1"/>
      <c r="BV721" s="1"/>
      <c r="BW721" s="1"/>
    </row>
    <row r="722" spans="1:75" x14ac:dyDescent="0.2">
      <c r="A722" s="137">
        <f t="shared" si="286"/>
        <v>42943</v>
      </c>
      <c r="B722" s="124">
        <f t="shared" si="277"/>
        <v>1156.7754049999999</v>
      </c>
      <c r="C722" s="124">
        <f t="shared" si="287"/>
        <v>1000</v>
      </c>
      <c r="D722" s="138">
        <f t="shared" si="288"/>
        <v>4832.2700000000004</v>
      </c>
      <c r="E722" s="126">
        <f>IF(K722=1,VLOOKUP(A721,[1]Plan1!$DA$106:$DC$226,3),E721)</f>
        <v>4843.87</v>
      </c>
      <c r="F722" s="127">
        <f t="shared" si="289"/>
        <v>42934</v>
      </c>
      <c r="G722" s="128">
        <f t="shared" si="278"/>
        <v>2.4005281161854075E-3</v>
      </c>
      <c r="H722" s="127">
        <f t="shared" si="290"/>
        <v>42962</v>
      </c>
      <c r="I722" s="127">
        <f t="shared" si="279"/>
        <v>42962</v>
      </c>
      <c r="J722" s="130">
        <f t="shared" si="291"/>
        <v>21</v>
      </c>
      <c r="K722" s="130">
        <f t="shared" si="280"/>
        <v>8</v>
      </c>
      <c r="L722" s="131">
        <f t="shared" si="281"/>
        <v>1.0009138</v>
      </c>
      <c r="M722" s="132">
        <f t="shared" si="275"/>
        <v>0.99769996000000005</v>
      </c>
      <c r="N722" s="132">
        <f t="shared" si="273"/>
        <v>1.1141680677166321</v>
      </c>
      <c r="O722" s="131">
        <f t="shared" si="274"/>
        <v>1.11518619</v>
      </c>
      <c r="P722" s="124">
        <f t="shared" si="282"/>
        <v>1115.1861899999999</v>
      </c>
      <c r="Q722" s="133">
        <f t="shared" si="283"/>
        <v>0</v>
      </c>
      <c r="R722" s="134">
        <f t="shared" si="284"/>
        <v>0</v>
      </c>
      <c r="S722" s="124">
        <f t="shared" si="285"/>
        <v>0</v>
      </c>
      <c r="T722" s="134">
        <f t="shared" si="292"/>
        <v>8.7499999999999994E-2</v>
      </c>
      <c r="U722" s="133">
        <f t="shared" si="293"/>
        <v>110</v>
      </c>
      <c r="V722" s="133">
        <v>252</v>
      </c>
      <c r="W722" s="132">
        <f t="shared" si="276"/>
        <v>1.0372935169999999</v>
      </c>
      <c r="X722" s="124">
        <f t="shared" si="295"/>
        <v>41.589215000000003</v>
      </c>
      <c r="Y722" s="136" t="s">
        <v>64</v>
      </c>
      <c r="Z722" s="127">
        <f t="shared" si="294"/>
        <v>42962</v>
      </c>
      <c r="AA722" s="6"/>
      <c r="AB722" s="1"/>
      <c r="AC722" s="10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28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8"/>
      <c r="BH722" s="1"/>
      <c r="BI722" s="1"/>
      <c r="BJ722" s="1"/>
      <c r="BK722" s="1"/>
      <c r="BL722" s="1"/>
      <c r="BM722" s="1"/>
      <c r="BN722" s="1"/>
      <c r="BO722" s="1"/>
      <c r="BP722" s="1"/>
      <c r="BQ722" s="6"/>
      <c r="BR722" s="1"/>
      <c r="BS722" s="1"/>
      <c r="BT722" s="1"/>
      <c r="BU722" s="1"/>
      <c r="BV722" s="1"/>
      <c r="BW722" s="1"/>
    </row>
    <row r="723" spans="1:75" x14ac:dyDescent="0.2">
      <c r="A723" s="137">
        <f t="shared" si="286"/>
        <v>42944</v>
      </c>
      <c r="B723" s="124">
        <f t="shared" si="277"/>
        <v>1157.292649</v>
      </c>
      <c r="C723" s="124">
        <f t="shared" si="287"/>
        <v>1000</v>
      </c>
      <c r="D723" s="138">
        <f t="shared" si="288"/>
        <v>4832.2700000000004</v>
      </c>
      <c r="E723" s="126">
        <f>IF(K723=1,VLOOKUP(A722,[1]Plan1!$DA$106:$DC$226,3),E722)</f>
        <v>4843.87</v>
      </c>
      <c r="F723" s="127">
        <f t="shared" si="289"/>
        <v>42934</v>
      </c>
      <c r="G723" s="128">
        <f t="shared" si="278"/>
        <v>2.4005281161854075E-3</v>
      </c>
      <c r="H723" s="127">
        <f t="shared" si="290"/>
        <v>42962</v>
      </c>
      <c r="I723" s="127">
        <f t="shared" si="279"/>
        <v>42962</v>
      </c>
      <c r="J723" s="130">
        <f t="shared" si="291"/>
        <v>21</v>
      </c>
      <c r="K723" s="130">
        <f t="shared" si="280"/>
        <v>9</v>
      </c>
      <c r="L723" s="131">
        <f t="shared" si="281"/>
        <v>1.0010280899999999</v>
      </c>
      <c r="M723" s="132">
        <f t="shared" si="275"/>
        <v>0.99769996000000005</v>
      </c>
      <c r="N723" s="132">
        <f t="shared" si="273"/>
        <v>1.1141680677166321</v>
      </c>
      <c r="O723" s="131">
        <f t="shared" si="274"/>
        <v>1.1153135300000001</v>
      </c>
      <c r="P723" s="124">
        <f t="shared" si="282"/>
        <v>1115.3135299999999</v>
      </c>
      <c r="Q723" s="133">
        <f t="shared" si="283"/>
        <v>0</v>
      </c>
      <c r="R723" s="134">
        <f t="shared" si="284"/>
        <v>0</v>
      </c>
      <c r="S723" s="124">
        <f t="shared" si="285"/>
        <v>0</v>
      </c>
      <c r="T723" s="134">
        <f t="shared" si="292"/>
        <v>8.7499999999999994E-2</v>
      </c>
      <c r="U723" s="133">
        <f t="shared" si="293"/>
        <v>111</v>
      </c>
      <c r="V723" s="133">
        <v>252</v>
      </c>
      <c r="W723" s="132">
        <f t="shared" si="276"/>
        <v>1.0376388510000001</v>
      </c>
      <c r="X723" s="124">
        <f t="shared" si="295"/>
        <v>41.979118999999997</v>
      </c>
      <c r="Y723" s="136" t="s">
        <v>64</v>
      </c>
      <c r="Z723" s="127">
        <f t="shared" si="294"/>
        <v>42962</v>
      </c>
      <c r="AA723" s="6"/>
      <c r="AB723" s="1"/>
      <c r="AC723" s="10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28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8"/>
      <c r="BH723" s="1"/>
      <c r="BI723" s="1"/>
      <c r="BJ723" s="1"/>
      <c r="BK723" s="1"/>
      <c r="BL723" s="1"/>
      <c r="BM723" s="1"/>
      <c r="BN723" s="1"/>
      <c r="BO723" s="1"/>
      <c r="BP723" s="1"/>
      <c r="BQ723" s="6"/>
      <c r="BR723" s="1"/>
      <c r="BS723" s="1"/>
      <c r="BT723" s="1"/>
      <c r="BU723" s="1"/>
      <c r="BV723" s="1"/>
      <c r="BW723" s="1"/>
    </row>
    <row r="724" spans="1:75" x14ac:dyDescent="0.2">
      <c r="A724" s="137">
        <f t="shared" si="286"/>
        <v>42945</v>
      </c>
      <c r="B724" s="124">
        <f t="shared" si="277"/>
        <v>1157.8101210000002</v>
      </c>
      <c r="C724" s="124">
        <f t="shared" si="287"/>
        <v>1000</v>
      </c>
      <c r="D724" s="138">
        <f t="shared" si="288"/>
        <v>4832.2700000000004</v>
      </c>
      <c r="E724" s="126">
        <f>IF(K724=1,VLOOKUP(A723,[1]Plan1!$DA$106:$DC$226,3),E723)</f>
        <v>4843.87</v>
      </c>
      <c r="F724" s="127">
        <f t="shared" si="289"/>
        <v>42934</v>
      </c>
      <c r="G724" s="128">
        <f t="shared" si="278"/>
        <v>2.4005281161854075E-3</v>
      </c>
      <c r="H724" s="127">
        <f t="shared" si="290"/>
        <v>42962</v>
      </c>
      <c r="I724" s="127">
        <f t="shared" si="279"/>
        <v>42962</v>
      </c>
      <c r="J724" s="130">
        <f t="shared" si="291"/>
        <v>21</v>
      </c>
      <c r="K724" s="130">
        <f t="shared" si="280"/>
        <v>10</v>
      </c>
      <c r="L724" s="131">
        <f t="shared" si="281"/>
        <v>1.00114239</v>
      </c>
      <c r="M724" s="132">
        <f t="shared" si="275"/>
        <v>0.99769996000000005</v>
      </c>
      <c r="N724" s="132">
        <f t="shared" si="273"/>
        <v>1.1141680677166321</v>
      </c>
      <c r="O724" s="131">
        <f t="shared" si="274"/>
        <v>1.11544088</v>
      </c>
      <c r="P724" s="124">
        <f t="shared" si="282"/>
        <v>1115.4408800000001</v>
      </c>
      <c r="Q724" s="133">
        <f t="shared" si="283"/>
        <v>0</v>
      </c>
      <c r="R724" s="134">
        <f t="shared" si="284"/>
        <v>0</v>
      </c>
      <c r="S724" s="124">
        <f t="shared" si="285"/>
        <v>0</v>
      </c>
      <c r="T724" s="134">
        <f t="shared" si="292"/>
        <v>8.7499999999999994E-2</v>
      </c>
      <c r="U724" s="133">
        <f t="shared" si="293"/>
        <v>112</v>
      </c>
      <c r="V724" s="133">
        <v>252</v>
      </c>
      <c r="W724" s="132">
        <f t="shared" si="276"/>
        <v>1.0379843</v>
      </c>
      <c r="X724" s="124">
        <f t="shared" si="295"/>
        <v>42.369241000000002</v>
      </c>
      <c r="Y724" s="136" t="s">
        <v>64</v>
      </c>
      <c r="Z724" s="127">
        <f t="shared" si="294"/>
        <v>42962</v>
      </c>
      <c r="AA724" s="6"/>
      <c r="AB724" s="1"/>
      <c r="AC724" s="10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28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8"/>
      <c r="BH724" s="1"/>
      <c r="BI724" s="1"/>
      <c r="BJ724" s="1"/>
      <c r="BK724" s="1"/>
      <c r="BL724" s="1"/>
      <c r="BM724" s="1"/>
      <c r="BN724" s="1"/>
      <c r="BO724" s="1"/>
      <c r="BP724" s="1"/>
      <c r="BQ724" s="6"/>
      <c r="BR724" s="1"/>
      <c r="BS724" s="1"/>
      <c r="BT724" s="1"/>
      <c r="BU724" s="1"/>
      <c r="BV724" s="1"/>
      <c r="BW724" s="1"/>
    </row>
    <row r="725" spans="1:75" x14ac:dyDescent="0.2">
      <c r="A725" s="137">
        <f t="shared" si="286"/>
        <v>42946</v>
      </c>
      <c r="B725" s="124">
        <f t="shared" si="277"/>
        <v>1157.8101210000002</v>
      </c>
      <c r="C725" s="124">
        <f t="shared" si="287"/>
        <v>1000</v>
      </c>
      <c r="D725" s="138">
        <f t="shared" si="288"/>
        <v>4832.2700000000004</v>
      </c>
      <c r="E725" s="126">
        <f>IF(K725=1,VLOOKUP(A724,[1]Plan1!$DA$106:$DC$226,3),E724)</f>
        <v>4843.87</v>
      </c>
      <c r="F725" s="127">
        <f t="shared" si="289"/>
        <v>42934</v>
      </c>
      <c r="G725" s="128">
        <f t="shared" si="278"/>
        <v>2.4005281161854075E-3</v>
      </c>
      <c r="H725" s="127">
        <f t="shared" si="290"/>
        <v>42962</v>
      </c>
      <c r="I725" s="127">
        <f t="shared" si="279"/>
        <v>42962</v>
      </c>
      <c r="J725" s="130">
        <f t="shared" si="291"/>
        <v>21</v>
      </c>
      <c r="K725" s="130">
        <f t="shared" si="280"/>
        <v>10</v>
      </c>
      <c r="L725" s="131">
        <f t="shared" si="281"/>
        <v>1.00114239</v>
      </c>
      <c r="M725" s="132">
        <f t="shared" si="275"/>
        <v>0.99769996000000005</v>
      </c>
      <c r="N725" s="132">
        <f t="shared" si="273"/>
        <v>1.1141680677166321</v>
      </c>
      <c r="O725" s="131">
        <f t="shared" si="274"/>
        <v>1.11544088</v>
      </c>
      <c r="P725" s="124">
        <f t="shared" si="282"/>
        <v>1115.4408800000001</v>
      </c>
      <c r="Q725" s="133">
        <f t="shared" si="283"/>
        <v>0</v>
      </c>
      <c r="R725" s="134">
        <f t="shared" si="284"/>
        <v>0</v>
      </c>
      <c r="S725" s="124">
        <f t="shared" si="285"/>
        <v>0</v>
      </c>
      <c r="T725" s="134">
        <f t="shared" si="292"/>
        <v>8.7499999999999994E-2</v>
      </c>
      <c r="U725" s="133">
        <f t="shared" si="293"/>
        <v>112</v>
      </c>
      <c r="V725" s="133">
        <v>252</v>
      </c>
      <c r="W725" s="132">
        <f t="shared" si="276"/>
        <v>1.0379843</v>
      </c>
      <c r="X725" s="124">
        <f t="shared" si="295"/>
        <v>42.369241000000002</v>
      </c>
      <c r="Y725" s="136" t="s">
        <v>64</v>
      </c>
      <c r="Z725" s="127">
        <f t="shared" si="294"/>
        <v>42962</v>
      </c>
      <c r="AA725" s="6"/>
      <c r="AB725" s="1"/>
      <c r="AC725" s="10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28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8"/>
      <c r="BH725" s="1"/>
      <c r="BI725" s="1"/>
      <c r="BJ725" s="1"/>
      <c r="BK725" s="1"/>
      <c r="BL725" s="1"/>
      <c r="BM725" s="1"/>
      <c r="BN725" s="1"/>
      <c r="BO725" s="1"/>
      <c r="BP725" s="1"/>
      <c r="BQ725" s="6"/>
      <c r="BR725" s="1"/>
      <c r="BS725" s="1"/>
      <c r="BT725" s="1"/>
      <c r="BU725" s="1"/>
      <c r="BV725" s="1"/>
      <c r="BW725" s="1"/>
    </row>
    <row r="726" spans="1:75" x14ac:dyDescent="0.2">
      <c r="A726" s="137">
        <f t="shared" si="286"/>
        <v>42947</v>
      </c>
      <c r="B726" s="124">
        <f t="shared" si="277"/>
        <v>1157.8101210000002</v>
      </c>
      <c r="C726" s="124">
        <f t="shared" si="287"/>
        <v>1000</v>
      </c>
      <c r="D726" s="138">
        <f t="shared" si="288"/>
        <v>4832.2700000000004</v>
      </c>
      <c r="E726" s="126">
        <f>IF(K726=1,VLOOKUP(A725,[1]Plan1!$DA$106:$DC$226,3),E725)</f>
        <v>4843.87</v>
      </c>
      <c r="F726" s="127">
        <f t="shared" si="289"/>
        <v>42934</v>
      </c>
      <c r="G726" s="128">
        <f t="shared" si="278"/>
        <v>2.4005281161854075E-3</v>
      </c>
      <c r="H726" s="127">
        <f t="shared" si="290"/>
        <v>42962</v>
      </c>
      <c r="I726" s="127">
        <f t="shared" si="279"/>
        <v>42962</v>
      </c>
      <c r="J726" s="130">
        <f t="shared" si="291"/>
        <v>21</v>
      </c>
      <c r="K726" s="130">
        <f t="shared" si="280"/>
        <v>10</v>
      </c>
      <c r="L726" s="131">
        <f t="shared" si="281"/>
        <v>1.00114239</v>
      </c>
      <c r="M726" s="132">
        <f t="shared" si="275"/>
        <v>0.99769996000000005</v>
      </c>
      <c r="N726" s="132">
        <f t="shared" si="273"/>
        <v>1.1141680677166321</v>
      </c>
      <c r="O726" s="131">
        <f t="shared" si="274"/>
        <v>1.11544088</v>
      </c>
      <c r="P726" s="124">
        <f t="shared" si="282"/>
        <v>1115.4408800000001</v>
      </c>
      <c r="Q726" s="133">
        <f t="shared" si="283"/>
        <v>0</v>
      </c>
      <c r="R726" s="134">
        <f t="shared" si="284"/>
        <v>0</v>
      </c>
      <c r="S726" s="124">
        <f t="shared" si="285"/>
        <v>0</v>
      </c>
      <c r="T726" s="134">
        <f t="shared" si="292"/>
        <v>8.7499999999999994E-2</v>
      </c>
      <c r="U726" s="133">
        <f t="shared" si="293"/>
        <v>112</v>
      </c>
      <c r="V726" s="133">
        <v>252</v>
      </c>
      <c r="W726" s="132">
        <f t="shared" si="276"/>
        <v>1.0379843</v>
      </c>
      <c r="X726" s="124">
        <f t="shared" si="295"/>
        <v>42.369241000000002</v>
      </c>
      <c r="Y726" s="136" t="s">
        <v>64</v>
      </c>
      <c r="Z726" s="127">
        <f t="shared" si="294"/>
        <v>42962</v>
      </c>
      <c r="AA726" s="6"/>
      <c r="AB726" s="1"/>
      <c r="AC726" s="10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28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8"/>
      <c r="BH726" s="1"/>
      <c r="BI726" s="1"/>
      <c r="BJ726" s="1"/>
      <c r="BK726" s="1"/>
      <c r="BL726" s="1"/>
      <c r="BM726" s="1"/>
      <c r="BN726" s="1"/>
      <c r="BO726" s="1"/>
      <c r="BP726" s="1"/>
      <c r="BQ726" s="6"/>
      <c r="BR726" s="1"/>
      <c r="BS726" s="1"/>
      <c r="BT726" s="1"/>
      <c r="BU726" s="1"/>
      <c r="BV726" s="1"/>
      <c r="BW726" s="1"/>
    </row>
    <row r="727" spans="1:75" x14ac:dyDescent="0.2">
      <c r="A727" s="137">
        <f t="shared" si="286"/>
        <v>42948</v>
      </c>
      <c r="B727" s="124">
        <f t="shared" si="277"/>
        <v>1158.327818</v>
      </c>
      <c r="C727" s="124">
        <f t="shared" si="287"/>
        <v>1000</v>
      </c>
      <c r="D727" s="138">
        <f t="shared" si="288"/>
        <v>4832.2700000000004</v>
      </c>
      <c r="E727" s="126">
        <f>IF(K727=1,VLOOKUP(A726,[1]Plan1!$DA$106:$DC$226,3),E726)</f>
        <v>4843.87</v>
      </c>
      <c r="F727" s="127">
        <f t="shared" si="289"/>
        <v>42934</v>
      </c>
      <c r="G727" s="128">
        <f t="shared" si="278"/>
        <v>2.4005281161854075E-3</v>
      </c>
      <c r="H727" s="127">
        <f t="shared" si="290"/>
        <v>42962</v>
      </c>
      <c r="I727" s="127">
        <f t="shared" si="279"/>
        <v>42962</v>
      </c>
      <c r="J727" s="130">
        <f t="shared" si="291"/>
        <v>21</v>
      </c>
      <c r="K727" s="130">
        <f t="shared" si="280"/>
        <v>11</v>
      </c>
      <c r="L727" s="131">
        <f t="shared" si="281"/>
        <v>1.0012567000000001</v>
      </c>
      <c r="M727" s="132">
        <f t="shared" si="275"/>
        <v>0.99769996000000005</v>
      </c>
      <c r="N727" s="132">
        <f t="shared" si="273"/>
        <v>1.1141680677166321</v>
      </c>
      <c r="O727" s="131">
        <f t="shared" si="274"/>
        <v>1.11556824</v>
      </c>
      <c r="P727" s="124">
        <f t="shared" si="282"/>
        <v>1115.5682400000001</v>
      </c>
      <c r="Q727" s="133">
        <f t="shared" si="283"/>
        <v>0</v>
      </c>
      <c r="R727" s="134">
        <f t="shared" si="284"/>
        <v>0</v>
      </c>
      <c r="S727" s="124">
        <f t="shared" si="285"/>
        <v>0</v>
      </c>
      <c r="T727" s="134">
        <f t="shared" si="292"/>
        <v>8.7499999999999994E-2</v>
      </c>
      <c r="U727" s="133">
        <f t="shared" si="293"/>
        <v>113</v>
      </c>
      <c r="V727" s="133">
        <v>252</v>
      </c>
      <c r="W727" s="132">
        <f t="shared" si="276"/>
        <v>1.038329864</v>
      </c>
      <c r="X727" s="124">
        <f t="shared" si="295"/>
        <v>42.759577999999998</v>
      </c>
      <c r="Y727" s="136" t="s">
        <v>64</v>
      </c>
      <c r="Z727" s="127">
        <f t="shared" si="294"/>
        <v>42962</v>
      </c>
      <c r="AA727" s="6"/>
      <c r="AB727" s="1"/>
      <c r="AC727" s="10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28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8"/>
      <c r="BH727" s="1"/>
      <c r="BI727" s="1"/>
      <c r="BJ727" s="1"/>
      <c r="BK727" s="1"/>
      <c r="BL727" s="1"/>
      <c r="BM727" s="1"/>
      <c r="BN727" s="1"/>
      <c r="BO727" s="1"/>
      <c r="BP727" s="1"/>
      <c r="BQ727" s="6"/>
      <c r="BR727" s="1"/>
      <c r="BS727" s="1"/>
      <c r="BT727" s="1"/>
      <c r="BU727" s="1"/>
      <c r="BV727" s="1"/>
      <c r="BW727" s="1"/>
    </row>
    <row r="728" spans="1:75" x14ac:dyDescent="0.2">
      <c r="A728" s="137">
        <f t="shared" si="286"/>
        <v>42949</v>
      </c>
      <c r="B728" s="124">
        <f t="shared" si="277"/>
        <v>1158.8457430000001</v>
      </c>
      <c r="C728" s="124">
        <f t="shared" si="287"/>
        <v>1000</v>
      </c>
      <c r="D728" s="138">
        <f t="shared" si="288"/>
        <v>4832.2700000000004</v>
      </c>
      <c r="E728" s="126">
        <f>IF(K728=1,VLOOKUP(A727,[1]Plan1!$DA$106:$DC$226,3),E727)</f>
        <v>4843.87</v>
      </c>
      <c r="F728" s="127">
        <f t="shared" si="289"/>
        <v>42934</v>
      </c>
      <c r="G728" s="128">
        <f t="shared" si="278"/>
        <v>2.4005281161854075E-3</v>
      </c>
      <c r="H728" s="127">
        <f t="shared" si="290"/>
        <v>42962</v>
      </c>
      <c r="I728" s="127">
        <f t="shared" si="279"/>
        <v>42962</v>
      </c>
      <c r="J728" s="130">
        <f t="shared" si="291"/>
        <v>21</v>
      </c>
      <c r="K728" s="130">
        <f t="shared" si="280"/>
        <v>12</v>
      </c>
      <c r="L728" s="131">
        <f t="shared" si="281"/>
        <v>1.0013710199999999</v>
      </c>
      <c r="M728" s="132">
        <f t="shared" si="275"/>
        <v>0.99769996000000005</v>
      </c>
      <c r="N728" s="132">
        <f t="shared" si="273"/>
        <v>1.1141680677166321</v>
      </c>
      <c r="O728" s="131">
        <f t="shared" si="274"/>
        <v>1.1156956099999999</v>
      </c>
      <c r="P728" s="124">
        <f t="shared" si="282"/>
        <v>1115.69561</v>
      </c>
      <c r="Q728" s="133">
        <f t="shared" si="283"/>
        <v>0</v>
      </c>
      <c r="R728" s="134">
        <f t="shared" si="284"/>
        <v>0</v>
      </c>
      <c r="S728" s="124">
        <f t="shared" si="285"/>
        <v>0</v>
      </c>
      <c r="T728" s="134">
        <f t="shared" si="292"/>
        <v>8.7499999999999994E-2</v>
      </c>
      <c r="U728" s="133">
        <f t="shared" si="293"/>
        <v>114</v>
      </c>
      <c r="V728" s="133">
        <v>252</v>
      </c>
      <c r="W728" s="132">
        <f t="shared" si="276"/>
        <v>1.0386755430000001</v>
      </c>
      <c r="X728" s="124">
        <f t="shared" si="295"/>
        <v>43.150132999999997</v>
      </c>
      <c r="Y728" s="136" t="s">
        <v>64</v>
      </c>
      <c r="Z728" s="127">
        <f t="shared" si="294"/>
        <v>42962</v>
      </c>
      <c r="AA728" s="6"/>
      <c r="AB728" s="1"/>
      <c r="AC728" s="10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28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8"/>
      <c r="BH728" s="1"/>
      <c r="BI728" s="1"/>
      <c r="BJ728" s="1"/>
      <c r="BK728" s="1"/>
      <c r="BL728" s="1"/>
      <c r="BM728" s="1"/>
      <c r="BN728" s="1"/>
      <c r="BO728" s="1"/>
      <c r="BP728" s="1"/>
      <c r="BQ728" s="6"/>
      <c r="BR728" s="1"/>
      <c r="BS728" s="1"/>
      <c r="BT728" s="1"/>
      <c r="BU728" s="1"/>
      <c r="BV728" s="1"/>
      <c r="BW728" s="1"/>
    </row>
    <row r="729" spans="1:75" x14ac:dyDescent="0.2">
      <c r="A729" s="137">
        <f t="shared" si="286"/>
        <v>42950</v>
      </c>
      <c r="B729" s="124">
        <f t="shared" si="277"/>
        <v>1159.363906</v>
      </c>
      <c r="C729" s="124">
        <f t="shared" si="287"/>
        <v>1000</v>
      </c>
      <c r="D729" s="138">
        <f t="shared" si="288"/>
        <v>4832.2700000000004</v>
      </c>
      <c r="E729" s="126">
        <f>IF(K729=1,VLOOKUP(A728,[1]Plan1!$DA$106:$DC$226,3),E728)</f>
        <v>4843.87</v>
      </c>
      <c r="F729" s="127">
        <f t="shared" si="289"/>
        <v>42934</v>
      </c>
      <c r="G729" s="128">
        <f t="shared" si="278"/>
        <v>2.4005281161854075E-3</v>
      </c>
      <c r="H729" s="127">
        <f t="shared" si="290"/>
        <v>42962</v>
      </c>
      <c r="I729" s="127">
        <f t="shared" si="279"/>
        <v>42962</v>
      </c>
      <c r="J729" s="130">
        <f t="shared" si="291"/>
        <v>21</v>
      </c>
      <c r="K729" s="130">
        <f t="shared" si="280"/>
        <v>13</v>
      </c>
      <c r="L729" s="131">
        <f t="shared" si="281"/>
        <v>1.00148536</v>
      </c>
      <c r="M729" s="132">
        <f t="shared" si="275"/>
        <v>0.99769996000000005</v>
      </c>
      <c r="N729" s="132">
        <f t="shared" si="273"/>
        <v>1.1141680677166321</v>
      </c>
      <c r="O729" s="131">
        <f t="shared" si="274"/>
        <v>1.115823</v>
      </c>
      <c r="P729" s="124">
        <f t="shared" si="282"/>
        <v>1115.8230000000001</v>
      </c>
      <c r="Q729" s="133">
        <f t="shared" si="283"/>
        <v>0</v>
      </c>
      <c r="R729" s="134">
        <f t="shared" si="284"/>
        <v>0</v>
      </c>
      <c r="S729" s="124">
        <f t="shared" si="285"/>
        <v>0</v>
      </c>
      <c r="T729" s="134">
        <f t="shared" si="292"/>
        <v>8.7499999999999994E-2</v>
      </c>
      <c r="U729" s="133">
        <f t="shared" si="293"/>
        <v>115</v>
      </c>
      <c r="V729" s="133">
        <v>252</v>
      </c>
      <c r="W729" s="132">
        <f t="shared" si="276"/>
        <v>1.039021338</v>
      </c>
      <c r="X729" s="124">
        <f t="shared" si="295"/>
        <v>43.540906</v>
      </c>
      <c r="Y729" s="136" t="s">
        <v>64</v>
      </c>
      <c r="Z729" s="127">
        <f t="shared" si="294"/>
        <v>42962</v>
      </c>
      <c r="AA729" s="6"/>
      <c r="AB729" s="1"/>
      <c r="AC729" s="10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28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8"/>
      <c r="BH729" s="1"/>
      <c r="BI729" s="1"/>
      <c r="BJ729" s="1"/>
      <c r="BK729" s="1"/>
      <c r="BL729" s="1"/>
      <c r="BM729" s="1"/>
      <c r="BN729" s="1"/>
      <c r="BO729" s="1"/>
      <c r="BP729" s="1"/>
      <c r="BQ729" s="6"/>
      <c r="BR729" s="1"/>
      <c r="BS729" s="1"/>
      <c r="BT729" s="1"/>
      <c r="BU729" s="1"/>
      <c r="BV729" s="1"/>
      <c r="BW729" s="1"/>
    </row>
    <row r="730" spans="1:75" x14ac:dyDescent="0.2">
      <c r="A730" s="137">
        <f t="shared" si="286"/>
        <v>42951</v>
      </c>
      <c r="B730" s="124">
        <f t="shared" si="277"/>
        <v>1159.8823049999999</v>
      </c>
      <c r="C730" s="124">
        <f t="shared" si="287"/>
        <v>1000</v>
      </c>
      <c r="D730" s="138">
        <f t="shared" si="288"/>
        <v>4832.2700000000004</v>
      </c>
      <c r="E730" s="126">
        <f>IF(K730=1,VLOOKUP(A729,[1]Plan1!$DA$106:$DC$226,3),E729)</f>
        <v>4843.87</v>
      </c>
      <c r="F730" s="127">
        <f t="shared" si="289"/>
        <v>42934</v>
      </c>
      <c r="G730" s="128">
        <f t="shared" si="278"/>
        <v>2.4005281161854075E-3</v>
      </c>
      <c r="H730" s="127">
        <f t="shared" si="290"/>
        <v>42962</v>
      </c>
      <c r="I730" s="127">
        <f t="shared" si="279"/>
        <v>42962</v>
      </c>
      <c r="J730" s="130">
        <f t="shared" si="291"/>
        <v>21</v>
      </c>
      <c r="K730" s="130">
        <f t="shared" si="280"/>
        <v>14</v>
      </c>
      <c r="L730" s="131">
        <f t="shared" si="281"/>
        <v>1.00159971</v>
      </c>
      <c r="M730" s="132">
        <f t="shared" si="275"/>
        <v>0.99769996000000005</v>
      </c>
      <c r="N730" s="132">
        <f t="shared" si="273"/>
        <v>1.1141680677166321</v>
      </c>
      <c r="O730" s="131">
        <f t="shared" si="274"/>
        <v>1.1159504099999999</v>
      </c>
      <c r="P730" s="124">
        <f t="shared" si="282"/>
        <v>1115.9504099999999</v>
      </c>
      <c r="Q730" s="133">
        <f t="shared" si="283"/>
        <v>0</v>
      </c>
      <c r="R730" s="134">
        <f t="shared" si="284"/>
        <v>0</v>
      </c>
      <c r="S730" s="124">
        <f t="shared" si="285"/>
        <v>0</v>
      </c>
      <c r="T730" s="134">
        <f t="shared" si="292"/>
        <v>8.7499999999999994E-2</v>
      </c>
      <c r="U730" s="133">
        <f t="shared" si="293"/>
        <v>116</v>
      </c>
      <c r="V730" s="133">
        <v>252</v>
      </c>
      <c r="W730" s="132">
        <f t="shared" si="276"/>
        <v>1.0393672469999999</v>
      </c>
      <c r="X730" s="124">
        <f t="shared" si="295"/>
        <v>43.931894999999997</v>
      </c>
      <c r="Y730" s="136" t="s">
        <v>64</v>
      </c>
      <c r="Z730" s="127">
        <f t="shared" si="294"/>
        <v>42962</v>
      </c>
      <c r="AA730" s="6"/>
      <c r="AB730" s="1"/>
      <c r="AC730" s="10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28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8"/>
      <c r="BH730" s="1"/>
      <c r="BI730" s="1"/>
      <c r="BJ730" s="1"/>
      <c r="BK730" s="1"/>
      <c r="BL730" s="1"/>
      <c r="BM730" s="1"/>
      <c r="BN730" s="1"/>
      <c r="BO730" s="1"/>
      <c r="BP730" s="1"/>
      <c r="BQ730" s="6"/>
      <c r="BR730" s="1"/>
      <c r="BS730" s="1"/>
      <c r="BT730" s="1"/>
      <c r="BU730" s="1"/>
      <c r="BV730" s="1"/>
      <c r="BW730" s="1"/>
    </row>
    <row r="731" spans="1:75" x14ac:dyDescent="0.2">
      <c r="A731" s="137">
        <f t="shared" si="286"/>
        <v>42952</v>
      </c>
      <c r="B731" s="124">
        <f t="shared" si="277"/>
        <v>1160.400922</v>
      </c>
      <c r="C731" s="124">
        <f t="shared" si="287"/>
        <v>1000</v>
      </c>
      <c r="D731" s="138">
        <f t="shared" si="288"/>
        <v>4832.2700000000004</v>
      </c>
      <c r="E731" s="126">
        <f>IF(K731=1,VLOOKUP(A730,[1]Plan1!$DA$106:$DC$226,3),E730)</f>
        <v>4843.87</v>
      </c>
      <c r="F731" s="127">
        <f t="shared" si="289"/>
        <v>42934</v>
      </c>
      <c r="G731" s="128">
        <f t="shared" si="278"/>
        <v>2.4005281161854075E-3</v>
      </c>
      <c r="H731" s="127">
        <f t="shared" si="290"/>
        <v>42962</v>
      </c>
      <c r="I731" s="127">
        <f t="shared" si="279"/>
        <v>42962</v>
      </c>
      <c r="J731" s="130">
        <f t="shared" si="291"/>
        <v>21</v>
      </c>
      <c r="K731" s="130">
        <f t="shared" si="280"/>
        <v>15</v>
      </c>
      <c r="L731" s="131">
        <f t="shared" si="281"/>
        <v>1.00171407</v>
      </c>
      <c r="M731" s="132">
        <f t="shared" si="275"/>
        <v>0.99769996000000005</v>
      </c>
      <c r="N731" s="132">
        <f t="shared" si="273"/>
        <v>1.1141680677166321</v>
      </c>
      <c r="O731" s="131">
        <f t="shared" si="274"/>
        <v>1.1160778200000001</v>
      </c>
      <c r="P731" s="124">
        <f t="shared" si="282"/>
        <v>1116.07782</v>
      </c>
      <c r="Q731" s="133">
        <f t="shared" si="283"/>
        <v>0</v>
      </c>
      <c r="R731" s="134">
        <f t="shared" si="284"/>
        <v>0</v>
      </c>
      <c r="S731" s="124">
        <f t="shared" si="285"/>
        <v>0</v>
      </c>
      <c r="T731" s="134">
        <f t="shared" si="292"/>
        <v>8.7499999999999994E-2</v>
      </c>
      <c r="U731" s="133">
        <f t="shared" si="293"/>
        <v>117</v>
      </c>
      <c r="V731" s="133">
        <v>252</v>
      </c>
      <c r="W731" s="132">
        <f t="shared" si="276"/>
        <v>1.039713272</v>
      </c>
      <c r="X731" s="124">
        <f t="shared" si="295"/>
        <v>44.323101999999999</v>
      </c>
      <c r="Y731" s="136" t="s">
        <v>64</v>
      </c>
      <c r="Z731" s="127">
        <f t="shared" si="294"/>
        <v>42962</v>
      </c>
      <c r="AA731" s="6"/>
      <c r="AB731" s="1"/>
      <c r="AC731" s="10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28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8"/>
      <c r="BH731" s="1"/>
      <c r="BI731" s="1"/>
      <c r="BJ731" s="1"/>
      <c r="BK731" s="1"/>
      <c r="BL731" s="1"/>
      <c r="BM731" s="1"/>
      <c r="BN731" s="1"/>
      <c r="BO731" s="1"/>
      <c r="BP731" s="1"/>
      <c r="BQ731" s="6"/>
      <c r="BR731" s="1"/>
      <c r="BS731" s="1"/>
      <c r="BT731" s="1"/>
      <c r="BU731" s="1"/>
      <c r="BV731" s="1"/>
      <c r="BW731" s="1"/>
    </row>
    <row r="732" spans="1:75" x14ac:dyDescent="0.2">
      <c r="A732" s="137">
        <f t="shared" si="286"/>
        <v>42953</v>
      </c>
      <c r="B732" s="124">
        <f t="shared" si="277"/>
        <v>1160.400922</v>
      </c>
      <c r="C732" s="124">
        <f t="shared" si="287"/>
        <v>1000</v>
      </c>
      <c r="D732" s="138">
        <f t="shared" si="288"/>
        <v>4832.2700000000004</v>
      </c>
      <c r="E732" s="126">
        <f>IF(K732=1,VLOOKUP(A731,[1]Plan1!$DA$106:$DC$226,3),E731)</f>
        <v>4843.87</v>
      </c>
      <c r="F732" s="127">
        <f t="shared" si="289"/>
        <v>42934</v>
      </c>
      <c r="G732" s="128">
        <f t="shared" si="278"/>
        <v>2.4005281161854075E-3</v>
      </c>
      <c r="H732" s="127">
        <f t="shared" si="290"/>
        <v>42962</v>
      </c>
      <c r="I732" s="127">
        <f t="shared" si="279"/>
        <v>42962</v>
      </c>
      <c r="J732" s="130">
        <f t="shared" si="291"/>
        <v>21</v>
      </c>
      <c r="K732" s="130">
        <f t="shared" si="280"/>
        <v>15</v>
      </c>
      <c r="L732" s="131">
        <f t="shared" si="281"/>
        <v>1.00171407</v>
      </c>
      <c r="M732" s="132">
        <f t="shared" si="275"/>
        <v>0.99769996000000005</v>
      </c>
      <c r="N732" s="132">
        <f t="shared" si="273"/>
        <v>1.1141680677166321</v>
      </c>
      <c r="O732" s="131">
        <f t="shared" si="274"/>
        <v>1.1160778200000001</v>
      </c>
      <c r="P732" s="124">
        <f t="shared" si="282"/>
        <v>1116.07782</v>
      </c>
      <c r="Q732" s="133">
        <f t="shared" si="283"/>
        <v>0</v>
      </c>
      <c r="R732" s="134">
        <f t="shared" si="284"/>
        <v>0</v>
      </c>
      <c r="S732" s="124">
        <f t="shared" si="285"/>
        <v>0</v>
      </c>
      <c r="T732" s="134">
        <f t="shared" si="292"/>
        <v>8.7499999999999994E-2</v>
      </c>
      <c r="U732" s="133">
        <f t="shared" si="293"/>
        <v>117</v>
      </c>
      <c r="V732" s="133">
        <v>252</v>
      </c>
      <c r="W732" s="132">
        <f t="shared" si="276"/>
        <v>1.039713272</v>
      </c>
      <c r="X732" s="124">
        <f t="shared" si="295"/>
        <v>44.323101999999999</v>
      </c>
      <c r="Y732" s="136" t="s">
        <v>64</v>
      </c>
      <c r="Z732" s="127">
        <f t="shared" si="294"/>
        <v>42962</v>
      </c>
      <c r="AA732" s="6"/>
      <c r="AB732" s="1"/>
      <c r="AC732" s="10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28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8"/>
      <c r="BH732" s="1"/>
      <c r="BI732" s="1"/>
      <c r="BJ732" s="1"/>
      <c r="BK732" s="1"/>
      <c r="BL732" s="1"/>
      <c r="BM732" s="1"/>
      <c r="BN732" s="1"/>
      <c r="BO732" s="1"/>
      <c r="BP732" s="1"/>
      <c r="BQ732" s="6"/>
      <c r="BR732" s="1"/>
      <c r="BS732" s="1"/>
      <c r="BT732" s="1"/>
      <c r="BU732" s="1"/>
      <c r="BV732" s="1"/>
      <c r="BW732" s="1"/>
    </row>
    <row r="733" spans="1:75" x14ac:dyDescent="0.2">
      <c r="A733" s="137">
        <f t="shared" si="286"/>
        <v>42954</v>
      </c>
      <c r="B733" s="124">
        <f t="shared" si="277"/>
        <v>1160.400922</v>
      </c>
      <c r="C733" s="124">
        <f t="shared" si="287"/>
        <v>1000</v>
      </c>
      <c r="D733" s="138">
        <f t="shared" si="288"/>
        <v>4832.2700000000004</v>
      </c>
      <c r="E733" s="126">
        <f>IF(K733=1,VLOOKUP(A732,[1]Plan1!$DA$106:$DC$226,3),E732)</f>
        <v>4843.87</v>
      </c>
      <c r="F733" s="127">
        <f t="shared" si="289"/>
        <v>42934</v>
      </c>
      <c r="G733" s="128">
        <f t="shared" si="278"/>
        <v>2.4005281161854075E-3</v>
      </c>
      <c r="H733" s="127">
        <f t="shared" si="290"/>
        <v>42962</v>
      </c>
      <c r="I733" s="127">
        <f t="shared" si="279"/>
        <v>42962</v>
      </c>
      <c r="J733" s="130">
        <f t="shared" si="291"/>
        <v>21</v>
      </c>
      <c r="K733" s="130">
        <f t="shared" si="280"/>
        <v>15</v>
      </c>
      <c r="L733" s="131">
        <f t="shared" si="281"/>
        <v>1.00171407</v>
      </c>
      <c r="M733" s="132">
        <f t="shared" si="275"/>
        <v>0.99769996000000005</v>
      </c>
      <c r="N733" s="132">
        <f t="shared" si="273"/>
        <v>1.1141680677166321</v>
      </c>
      <c r="O733" s="131">
        <f t="shared" si="274"/>
        <v>1.1160778200000001</v>
      </c>
      <c r="P733" s="124">
        <f t="shared" si="282"/>
        <v>1116.07782</v>
      </c>
      <c r="Q733" s="133">
        <f t="shared" si="283"/>
        <v>0</v>
      </c>
      <c r="R733" s="134">
        <f t="shared" si="284"/>
        <v>0</v>
      </c>
      <c r="S733" s="124">
        <f t="shared" si="285"/>
        <v>0</v>
      </c>
      <c r="T733" s="134">
        <f t="shared" si="292"/>
        <v>8.7499999999999994E-2</v>
      </c>
      <c r="U733" s="133">
        <f t="shared" si="293"/>
        <v>117</v>
      </c>
      <c r="V733" s="133">
        <v>252</v>
      </c>
      <c r="W733" s="132">
        <f t="shared" si="276"/>
        <v>1.039713272</v>
      </c>
      <c r="X733" s="124">
        <f t="shared" si="295"/>
        <v>44.323101999999999</v>
      </c>
      <c r="Y733" s="136" t="s">
        <v>64</v>
      </c>
      <c r="Z733" s="127">
        <f t="shared" si="294"/>
        <v>42962</v>
      </c>
      <c r="AA733" s="6"/>
      <c r="AB733" s="1"/>
      <c r="AC733" s="10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28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8"/>
      <c r="BH733" s="1"/>
      <c r="BI733" s="1"/>
      <c r="BJ733" s="1"/>
      <c r="BK733" s="1"/>
      <c r="BL733" s="1"/>
      <c r="BM733" s="1"/>
      <c r="BN733" s="1"/>
      <c r="BO733" s="1"/>
      <c r="BP733" s="1"/>
      <c r="BQ733" s="6"/>
      <c r="BR733" s="1"/>
      <c r="BS733" s="1"/>
      <c r="BT733" s="1"/>
      <c r="BU733" s="1"/>
      <c r="BV733" s="1"/>
      <c r="BW733" s="1"/>
    </row>
    <row r="734" spans="1:75" x14ac:dyDescent="0.2">
      <c r="A734" s="137">
        <f t="shared" si="286"/>
        <v>42955</v>
      </c>
      <c r="B734" s="124">
        <f t="shared" si="277"/>
        <v>1160.919785</v>
      </c>
      <c r="C734" s="124">
        <f t="shared" si="287"/>
        <v>1000</v>
      </c>
      <c r="D734" s="138">
        <f t="shared" si="288"/>
        <v>4832.2700000000004</v>
      </c>
      <c r="E734" s="126">
        <f>IF(K734=1,VLOOKUP(A733,[1]Plan1!$DA$106:$DC$226,3),E733)</f>
        <v>4843.87</v>
      </c>
      <c r="F734" s="127">
        <f t="shared" si="289"/>
        <v>42934</v>
      </c>
      <c r="G734" s="128">
        <f t="shared" si="278"/>
        <v>2.4005281161854075E-3</v>
      </c>
      <c r="H734" s="127">
        <f t="shared" si="290"/>
        <v>42962</v>
      </c>
      <c r="I734" s="127">
        <f t="shared" si="279"/>
        <v>42962</v>
      </c>
      <c r="J734" s="130">
        <f t="shared" si="291"/>
        <v>21</v>
      </c>
      <c r="K734" s="130">
        <f t="shared" si="280"/>
        <v>16</v>
      </c>
      <c r="L734" s="131">
        <f t="shared" si="281"/>
        <v>1.0018284500000001</v>
      </c>
      <c r="M734" s="132">
        <f t="shared" si="275"/>
        <v>0.99769996000000005</v>
      </c>
      <c r="N734" s="132">
        <f t="shared" si="273"/>
        <v>1.1141680677166321</v>
      </c>
      <c r="O734" s="131">
        <f t="shared" si="274"/>
        <v>1.1162052600000001</v>
      </c>
      <c r="P734" s="124">
        <f t="shared" si="282"/>
        <v>1116.20526</v>
      </c>
      <c r="Q734" s="133">
        <f t="shared" si="283"/>
        <v>0</v>
      </c>
      <c r="R734" s="134">
        <f t="shared" si="284"/>
        <v>0</v>
      </c>
      <c r="S734" s="124">
        <f t="shared" si="285"/>
        <v>0</v>
      </c>
      <c r="T734" s="134">
        <f t="shared" si="292"/>
        <v>8.7499999999999994E-2</v>
      </c>
      <c r="U734" s="133">
        <f t="shared" si="293"/>
        <v>118</v>
      </c>
      <c r="V734" s="133">
        <v>252</v>
      </c>
      <c r="W734" s="132">
        <f t="shared" si="276"/>
        <v>1.0400594110000001</v>
      </c>
      <c r="X734" s="124">
        <f t="shared" si="295"/>
        <v>44.714525000000002</v>
      </c>
      <c r="Y734" s="136" t="s">
        <v>64</v>
      </c>
      <c r="Z734" s="127">
        <f t="shared" si="294"/>
        <v>42962</v>
      </c>
      <c r="AA734" s="6"/>
      <c r="AB734" s="1"/>
      <c r="AC734" s="10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28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8"/>
      <c r="BH734" s="1"/>
      <c r="BI734" s="1"/>
      <c r="BJ734" s="1"/>
      <c r="BK734" s="1"/>
      <c r="BL734" s="1"/>
      <c r="BM734" s="1"/>
      <c r="BN734" s="1"/>
      <c r="BO734" s="1"/>
      <c r="BP734" s="1"/>
      <c r="BQ734" s="6"/>
      <c r="BR734" s="1"/>
      <c r="BS734" s="1"/>
      <c r="BT734" s="1"/>
      <c r="BU734" s="1"/>
      <c r="BV734" s="1"/>
      <c r="BW734" s="1"/>
    </row>
    <row r="735" spans="1:75" x14ac:dyDescent="0.2">
      <c r="A735" s="137">
        <f t="shared" si="286"/>
        <v>42956</v>
      </c>
      <c r="B735" s="124">
        <f t="shared" si="277"/>
        <v>1161.4388759999999</v>
      </c>
      <c r="C735" s="124">
        <f t="shared" si="287"/>
        <v>1000</v>
      </c>
      <c r="D735" s="138">
        <f t="shared" si="288"/>
        <v>4832.2700000000004</v>
      </c>
      <c r="E735" s="126">
        <f>IF(K735=1,VLOOKUP(A734,[1]Plan1!$DA$106:$DC$226,3),E734)</f>
        <v>4843.87</v>
      </c>
      <c r="F735" s="127">
        <f t="shared" si="289"/>
        <v>42934</v>
      </c>
      <c r="G735" s="128">
        <f t="shared" si="278"/>
        <v>2.4005281161854075E-3</v>
      </c>
      <c r="H735" s="127">
        <f t="shared" si="290"/>
        <v>42962</v>
      </c>
      <c r="I735" s="127">
        <f t="shared" si="279"/>
        <v>42962</v>
      </c>
      <c r="J735" s="130">
        <f t="shared" si="291"/>
        <v>21</v>
      </c>
      <c r="K735" s="130">
        <f t="shared" si="280"/>
        <v>17</v>
      </c>
      <c r="L735" s="131">
        <f t="shared" si="281"/>
        <v>1.0019428399999999</v>
      </c>
      <c r="M735" s="132">
        <f t="shared" si="275"/>
        <v>0.99769996000000005</v>
      </c>
      <c r="N735" s="132">
        <f t="shared" ref="N735:N798" si="296">IF(I735&gt;I734,N734*M735,N734)</f>
        <v>1.1141680677166321</v>
      </c>
      <c r="O735" s="131">
        <f t="shared" si="274"/>
        <v>1.11633271</v>
      </c>
      <c r="P735" s="124">
        <f t="shared" si="282"/>
        <v>1116.3327099999999</v>
      </c>
      <c r="Q735" s="133">
        <f t="shared" si="283"/>
        <v>0</v>
      </c>
      <c r="R735" s="134">
        <f t="shared" si="284"/>
        <v>0</v>
      </c>
      <c r="S735" s="124">
        <f t="shared" si="285"/>
        <v>0</v>
      </c>
      <c r="T735" s="134">
        <f t="shared" si="292"/>
        <v>8.7499999999999994E-2</v>
      </c>
      <c r="U735" s="133">
        <f t="shared" si="293"/>
        <v>119</v>
      </c>
      <c r="V735" s="133">
        <v>252</v>
      </c>
      <c r="W735" s="132">
        <f t="shared" si="276"/>
        <v>1.0404056660000001</v>
      </c>
      <c r="X735" s="124">
        <f t="shared" si="295"/>
        <v>45.106166000000002</v>
      </c>
      <c r="Y735" s="136" t="s">
        <v>64</v>
      </c>
      <c r="Z735" s="127">
        <f t="shared" si="294"/>
        <v>42962</v>
      </c>
      <c r="AA735" s="6"/>
      <c r="AB735" s="1"/>
      <c r="AC735" s="10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28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8"/>
      <c r="BH735" s="1"/>
      <c r="BI735" s="1"/>
      <c r="BJ735" s="1"/>
      <c r="BK735" s="1"/>
      <c r="BL735" s="1"/>
      <c r="BM735" s="1"/>
      <c r="BN735" s="1"/>
      <c r="BO735" s="1"/>
      <c r="BP735" s="1"/>
      <c r="BQ735" s="6"/>
      <c r="BR735" s="1"/>
      <c r="BS735" s="1"/>
      <c r="BT735" s="1"/>
      <c r="BU735" s="1"/>
      <c r="BV735" s="1"/>
      <c r="BW735" s="1"/>
    </row>
    <row r="736" spans="1:75" x14ac:dyDescent="0.2">
      <c r="A736" s="137">
        <f t="shared" si="286"/>
        <v>42957</v>
      </c>
      <c r="B736" s="124">
        <f t="shared" si="277"/>
        <v>1161.9581950000002</v>
      </c>
      <c r="C736" s="124">
        <f t="shared" si="287"/>
        <v>1000</v>
      </c>
      <c r="D736" s="138">
        <f t="shared" si="288"/>
        <v>4832.2700000000004</v>
      </c>
      <c r="E736" s="126">
        <f>IF(K736=1,VLOOKUP(A735,[1]Plan1!$DA$106:$DC$226,3),E735)</f>
        <v>4843.87</v>
      </c>
      <c r="F736" s="127">
        <f t="shared" si="289"/>
        <v>42934</v>
      </c>
      <c r="G736" s="128">
        <f t="shared" si="278"/>
        <v>2.4005281161854075E-3</v>
      </c>
      <c r="H736" s="127">
        <f t="shared" si="290"/>
        <v>42962</v>
      </c>
      <c r="I736" s="127">
        <f t="shared" si="279"/>
        <v>42962</v>
      </c>
      <c r="J736" s="130">
        <f t="shared" si="291"/>
        <v>21</v>
      </c>
      <c r="K736" s="130">
        <f t="shared" si="280"/>
        <v>18</v>
      </c>
      <c r="L736" s="131">
        <f t="shared" si="281"/>
        <v>1.0020572400000001</v>
      </c>
      <c r="M736" s="132">
        <f t="shared" si="275"/>
        <v>0.99769996000000005</v>
      </c>
      <c r="N736" s="132">
        <f t="shared" si="296"/>
        <v>1.1141680677166321</v>
      </c>
      <c r="O736" s="131">
        <f t="shared" si="274"/>
        <v>1.1164601700000001</v>
      </c>
      <c r="P736" s="124">
        <f t="shared" si="282"/>
        <v>1116.4601700000001</v>
      </c>
      <c r="Q736" s="133">
        <f t="shared" si="283"/>
        <v>0</v>
      </c>
      <c r="R736" s="134">
        <f t="shared" si="284"/>
        <v>0</v>
      </c>
      <c r="S736" s="124">
        <f t="shared" si="285"/>
        <v>0</v>
      </c>
      <c r="T736" s="134">
        <f t="shared" si="292"/>
        <v>8.7499999999999994E-2</v>
      </c>
      <c r="U736" s="133">
        <f t="shared" si="293"/>
        <v>120</v>
      </c>
      <c r="V736" s="133">
        <v>252</v>
      </c>
      <c r="W736" s="132">
        <f t="shared" si="276"/>
        <v>1.040752036</v>
      </c>
      <c r="X736" s="124">
        <f t="shared" si="295"/>
        <v>45.498024999999998</v>
      </c>
      <c r="Y736" s="136" t="s">
        <v>64</v>
      </c>
      <c r="Z736" s="127">
        <f t="shared" si="294"/>
        <v>42962</v>
      </c>
      <c r="AA736" s="6"/>
      <c r="AB736" s="1"/>
      <c r="AC736" s="10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28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8"/>
      <c r="BH736" s="1"/>
      <c r="BI736" s="1"/>
      <c r="BJ736" s="1"/>
      <c r="BK736" s="1"/>
      <c r="BL736" s="1"/>
      <c r="BM736" s="1"/>
      <c r="BN736" s="1"/>
      <c r="BO736" s="1"/>
      <c r="BP736" s="1"/>
      <c r="BQ736" s="6"/>
      <c r="BR736" s="1"/>
      <c r="BS736" s="1"/>
      <c r="BT736" s="1"/>
      <c r="BU736" s="1"/>
      <c r="BV736" s="1"/>
      <c r="BW736" s="1"/>
    </row>
    <row r="737" spans="1:75" x14ac:dyDescent="0.2">
      <c r="A737" s="137">
        <f t="shared" si="286"/>
        <v>42958</v>
      </c>
      <c r="B737" s="124">
        <f t="shared" si="277"/>
        <v>1162.477752</v>
      </c>
      <c r="C737" s="124">
        <f t="shared" si="287"/>
        <v>1000</v>
      </c>
      <c r="D737" s="138">
        <f t="shared" si="288"/>
        <v>4832.2700000000004</v>
      </c>
      <c r="E737" s="126">
        <f>IF(K737=1,VLOOKUP(A736,[1]Plan1!$DA$106:$DC$226,3),E736)</f>
        <v>4843.87</v>
      </c>
      <c r="F737" s="127">
        <f t="shared" si="289"/>
        <v>42934</v>
      </c>
      <c r="G737" s="128">
        <f t="shared" si="278"/>
        <v>2.4005281161854075E-3</v>
      </c>
      <c r="H737" s="127">
        <f t="shared" si="290"/>
        <v>42962</v>
      </c>
      <c r="I737" s="127">
        <f t="shared" si="279"/>
        <v>42962</v>
      </c>
      <c r="J737" s="130">
        <f t="shared" si="291"/>
        <v>21</v>
      </c>
      <c r="K737" s="130">
        <f t="shared" si="280"/>
        <v>19</v>
      </c>
      <c r="L737" s="131">
        <f t="shared" si="281"/>
        <v>1.00217165</v>
      </c>
      <c r="M737" s="132">
        <f t="shared" si="275"/>
        <v>0.99769996000000005</v>
      </c>
      <c r="N737" s="132">
        <f t="shared" si="296"/>
        <v>1.1141680677166321</v>
      </c>
      <c r="O737" s="131">
        <f t="shared" si="274"/>
        <v>1.11658765</v>
      </c>
      <c r="P737" s="124">
        <f t="shared" si="282"/>
        <v>1116.5876499999999</v>
      </c>
      <c r="Q737" s="133">
        <f t="shared" si="283"/>
        <v>0</v>
      </c>
      <c r="R737" s="134">
        <f t="shared" si="284"/>
        <v>0</v>
      </c>
      <c r="S737" s="124">
        <f t="shared" si="285"/>
        <v>0</v>
      </c>
      <c r="T737" s="134">
        <f t="shared" si="292"/>
        <v>8.7499999999999994E-2</v>
      </c>
      <c r="U737" s="133">
        <f t="shared" si="293"/>
        <v>121</v>
      </c>
      <c r="V737" s="133">
        <v>252</v>
      </c>
      <c r="W737" s="132">
        <f t="shared" si="276"/>
        <v>1.041098522</v>
      </c>
      <c r="X737" s="124">
        <f t="shared" si="295"/>
        <v>45.890101999999999</v>
      </c>
      <c r="Y737" s="136" t="s">
        <v>64</v>
      </c>
      <c r="Z737" s="127">
        <f t="shared" si="294"/>
        <v>42962</v>
      </c>
      <c r="AA737" s="6"/>
      <c r="AB737" s="1"/>
      <c r="AC737" s="10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28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8"/>
      <c r="BH737" s="1"/>
      <c r="BI737" s="1"/>
      <c r="BJ737" s="1"/>
      <c r="BK737" s="1"/>
      <c r="BL737" s="1"/>
      <c r="BM737" s="1"/>
      <c r="BN737" s="1"/>
      <c r="BO737" s="1"/>
      <c r="BP737" s="1"/>
      <c r="BQ737" s="6"/>
      <c r="BR737" s="1"/>
      <c r="BS737" s="1"/>
      <c r="BT737" s="1"/>
      <c r="BU737" s="1"/>
      <c r="BV737" s="1"/>
      <c r="BW737" s="1"/>
    </row>
    <row r="738" spans="1:75" x14ac:dyDescent="0.2">
      <c r="A738" s="137">
        <f t="shared" si="286"/>
        <v>42959</v>
      </c>
      <c r="B738" s="124">
        <f t="shared" si="277"/>
        <v>1162.9975360000001</v>
      </c>
      <c r="C738" s="124">
        <f t="shared" si="287"/>
        <v>1000</v>
      </c>
      <c r="D738" s="138">
        <f t="shared" si="288"/>
        <v>4832.2700000000004</v>
      </c>
      <c r="E738" s="126">
        <f>IF(K738=1,VLOOKUP(A737,[1]Plan1!$DA$106:$DC$226,3),E737)</f>
        <v>4843.87</v>
      </c>
      <c r="F738" s="127">
        <f t="shared" si="289"/>
        <v>42934</v>
      </c>
      <c r="G738" s="128">
        <f t="shared" si="278"/>
        <v>2.4005281161854075E-3</v>
      </c>
      <c r="H738" s="127">
        <f t="shared" si="290"/>
        <v>42962</v>
      </c>
      <c r="I738" s="127">
        <f t="shared" si="279"/>
        <v>42962</v>
      </c>
      <c r="J738" s="130">
        <f t="shared" si="291"/>
        <v>21</v>
      </c>
      <c r="K738" s="130">
        <f t="shared" si="280"/>
        <v>20</v>
      </c>
      <c r="L738" s="131">
        <f t="shared" si="281"/>
        <v>1.00228608</v>
      </c>
      <c r="M738" s="132">
        <f t="shared" si="275"/>
        <v>0.99769996000000005</v>
      </c>
      <c r="N738" s="132">
        <f t="shared" si="296"/>
        <v>1.1141680677166321</v>
      </c>
      <c r="O738" s="131">
        <f t="shared" si="274"/>
        <v>1.1167151399999999</v>
      </c>
      <c r="P738" s="124">
        <f t="shared" si="282"/>
        <v>1116.71514</v>
      </c>
      <c r="Q738" s="133">
        <f t="shared" si="283"/>
        <v>0</v>
      </c>
      <c r="R738" s="134">
        <f t="shared" si="284"/>
        <v>0</v>
      </c>
      <c r="S738" s="124">
        <f t="shared" si="285"/>
        <v>0</v>
      </c>
      <c r="T738" s="134">
        <f t="shared" si="292"/>
        <v>8.7499999999999994E-2</v>
      </c>
      <c r="U738" s="133">
        <f t="shared" si="293"/>
        <v>122</v>
      </c>
      <c r="V738" s="133">
        <v>252</v>
      </c>
      <c r="W738" s="132">
        <f t="shared" si="276"/>
        <v>1.0414451229999999</v>
      </c>
      <c r="X738" s="124">
        <f t="shared" si="295"/>
        <v>46.282395999999999</v>
      </c>
      <c r="Y738" s="136" t="s">
        <v>64</v>
      </c>
      <c r="Z738" s="127">
        <f t="shared" si="294"/>
        <v>42962</v>
      </c>
      <c r="AA738" s="6"/>
      <c r="AB738" s="1"/>
      <c r="AC738" s="10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28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8"/>
      <c r="BH738" s="1"/>
      <c r="BI738" s="1"/>
      <c r="BJ738" s="1"/>
      <c r="BK738" s="1"/>
      <c r="BL738" s="1"/>
      <c r="BM738" s="1"/>
      <c r="BN738" s="1"/>
      <c r="BO738" s="1"/>
      <c r="BP738" s="1"/>
      <c r="BQ738" s="6"/>
      <c r="BR738" s="1"/>
      <c r="BS738" s="1"/>
      <c r="BT738" s="1"/>
      <c r="BU738" s="1"/>
      <c r="BV738" s="1"/>
      <c r="BW738" s="1"/>
    </row>
    <row r="739" spans="1:75" x14ac:dyDescent="0.2">
      <c r="A739" s="137">
        <f t="shared" si="286"/>
        <v>42960</v>
      </c>
      <c r="B739" s="124">
        <f t="shared" si="277"/>
        <v>1162.9975360000001</v>
      </c>
      <c r="C739" s="124">
        <f t="shared" si="287"/>
        <v>1000</v>
      </c>
      <c r="D739" s="138">
        <f t="shared" si="288"/>
        <v>4832.2700000000004</v>
      </c>
      <c r="E739" s="126">
        <f>IF(K739=1,VLOOKUP(A738,[1]Plan1!$DA$106:$DC$226,3),E738)</f>
        <v>4843.87</v>
      </c>
      <c r="F739" s="127">
        <f t="shared" si="289"/>
        <v>42934</v>
      </c>
      <c r="G739" s="128">
        <f t="shared" si="278"/>
        <v>2.4005281161854075E-3</v>
      </c>
      <c r="H739" s="127">
        <f t="shared" si="290"/>
        <v>42962</v>
      </c>
      <c r="I739" s="127">
        <f t="shared" si="279"/>
        <v>42962</v>
      </c>
      <c r="J739" s="130">
        <f t="shared" si="291"/>
        <v>21</v>
      </c>
      <c r="K739" s="130">
        <f t="shared" si="280"/>
        <v>20</v>
      </c>
      <c r="L739" s="131">
        <f t="shared" si="281"/>
        <v>1.00228608</v>
      </c>
      <c r="M739" s="132">
        <f t="shared" si="275"/>
        <v>0.99769996000000005</v>
      </c>
      <c r="N739" s="132">
        <f t="shared" si="296"/>
        <v>1.1141680677166321</v>
      </c>
      <c r="O739" s="131">
        <f t="shared" si="274"/>
        <v>1.1167151399999999</v>
      </c>
      <c r="P739" s="124">
        <f t="shared" si="282"/>
        <v>1116.71514</v>
      </c>
      <c r="Q739" s="133">
        <f t="shared" si="283"/>
        <v>0</v>
      </c>
      <c r="R739" s="134">
        <f t="shared" si="284"/>
        <v>0</v>
      </c>
      <c r="S739" s="124">
        <f t="shared" si="285"/>
        <v>0</v>
      </c>
      <c r="T739" s="134">
        <f t="shared" si="292"/>
        <v>8.7499999999999994E-2</v>
      </c>
      <c r="U739" s="133">
        <f t="shared" si="293"/>
        <v>122</v>
      </c>
      <c r="V739" s="133">
        <v>252</v>
      </c>
      <c r="W739" s="132">
        <f t="shared" si="276"/>
        <v>1.0414451229999999</v>
      </c>
      <c r="X739" s="124">
        <f t="shared" si="295"/>
        <v>46.282395999999999</v>
      </c>
      <c r="Y739" s="136" t="s">
        <v>64</v>
      </c>
      <c r="Z739" s="127">
        <f t="shared" si="294"/>
        <v>42962</v>
      </c>
      <c r="AA739" s="6"/>
      <c r="AB739" s="1"/>
      <c r="AC739" s="10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28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8"/>
      <c r="BH739" s="1"/>
      <c r="BI739" s="1"/>
      <c r="BJ739" s="1"/>
      <c r="BK739" s="1"/>
      <c r="BL739" s="1"/>
      <c r="BM739" s="1"/>
      <c r="BN739" s="1"/>
      <c r="BO739" s="1"/>
      <c r="BP739" s="1"/>
      <c r="BQ739" s="6"/>
      <c r="BR739" s="1"/>
      <c r="BS739" s="1"/>
      <c r="BT739" s="1"/>
      <c r="BU739" s="1"/>
      <c r="BV739" s="1"/>
      <c r="BW739" s="1"/>
    </row>
    <row r="740" spans="1:75" x14ac:dyDescent="0.2">
      <c r="A740" s="137">
        <f t="shared" si="286"/>
        <v>42961</v>
      </c>
      <c r="B740" s="124">
        <f t="shared" si="277"/>
        <v>1162.9975360000001</v>
      </c>
      <c r="C740" s="124">
        <f t="shared" si="287"/>
        <v>1000</v>
      </c>
      <c r="D740" s="138">
        <f t="shared" si="288"/>
        <v>4832.2700000000004</v>
      </c>
      <c r="E740" s="126">
        <f>IF(K740=1,VLOOKUP(A739,[1]Plan1!$DA$106:$DC$226,3),E739)</f>
        <v>4843.87</v>
      </c>
      <c r="F740" s="127">
        <f t="shared" si="289"/>
        <v>42934</v>
      </c>
      <c r="G740" s="128">
        <f t="shared" si="278"/>
        <v>2.4005281161854075E-3</v>
      </c>
      <c r="H740" s="127">
        <f t="shared" si="290"/>
        <v>42962</v>
      </c>
      <c r="I740" s="127">
        <f t="shared" si="279"/>
        <v>42962</v>
      </c>
      <c r="J740" s="130">
        <f t="shared" si="291"/>
        <v>21</v>
      </c>
      <c r="K740" s="130">
        <f t="shared" si="280"/>
        <v>20</v>
      </c>
      <c r="L740" s="131">
        <f t="shared" si="281"/>
        <v>1.00228608</v>
      </c>
      <c r="M740" s="132">
        <f t="shared" si="275"/>
        <v>0.99769996000000005</v>
      </c>
      <c r="N740" s="132">
        <f t="shared" si="296"/>
        <v>1.1141680677166321</v>
      </c>
      <c r="O740" s="131">
        <f t="shared" si="274"/>
        <v>1.1167151399999999</v>
      </c>
      <c r="P740" s="124">
        <f t="shared" si="282"/>
        <v>1116.71514</v>
      </c>
      <c r="Q740" s="133">
        <f t="shared" si="283"/>
        <v>0</v>
      </c>
      <c r="R740" s="134">
        <f t="shared" si="284"/>
        <v>0</v>
      </c>
      <c r="S740" s="124">
        <f t="shared" si="285"/>
        <v>0</v>
      </c>
      <c r="T740" s="134">
        <f t="shared" si="292"/>
        <v>8.7499999999999994E-2</v>
      </c>
      <c r="U740" s="133">
        <f t="shared" si="293"/>
        <v>122</v>
      </c>
      <c r="V740" s="133">
        <v>252</v>
      </c>
      <c r="W740" s="132">
        <f t="shared" si="276"/>
        <v>1.0414451229999999</v>
      </c>
      <c r="X740" s="124">
        <f t="shared" si="295"/>
        <v>46.282395999999999</v>
      </c>
      <c r="Y740" s="136" t="s">
        <v>64</v>
      </c>
      <c r="Z740" s="127">
        <f t="shared" si="294"/>
        <v>42962</v>
      </c>
      <c r="AA740" s="32"/>
      <c r="AB740" s="8"/>
      <c r="AC740" s="45"/>
      <c r="AD740" s="36"/>
      <c r="AE740" s="8"/>
      <c r="AF740" s="8"/>
      <c r="AG740" s="8"/>
      <c r="AH740" s="42"/>
      <c r="AI740" s="8"/>
      <c r="AJ740" s="8"/>
      <c r="AK740" s="8"/>
      <c r="AL740" s="8"/>
      <c r="AM740" s="8"/>
      <c r="AN740" s="8"/>
      <c r="AO740" s="8"/>
      <c r="AP740" s="8"/>
      <c r="AQ740" s="1"/>
      <c r="AR740" s="31"/>
      <c r="AS740" s="1"/>
      <c r="AT740" s="8"/>
      <c r="AU740" s="8"/>
      <c r="AV740" s="8"/>
      <c r="AW740" s="8"/>
      <c r="AX740" s="1"/>
      <c r="AY740" s="8"/>
      <c r="AZ740" s="1"/>
      <c r="BA740" s="8"/>
      <c r="BB740" s="8"/>
      <c r="BC740" s="8"/>
      <c r="BD740" s="8"/>
      <c r="BE740" s="8"/>
      <c r="BF740" s="1"/>
      <c r="BG740" s="8"/>
      <c r="BH740" s="8"/>
      <c r="BI740" s="8"/>
      <c r="BJ740" s="8"/>
      <c r="BK740" s="1"/>
      <c r="BL740" s="8"/>
      <c r="BM740" s="8"/>
      <c r="BN740" s="8"/>
      <c r="BO740" s="8"/>
      <c r="BP740" s="8"/>
      <c r="BQ740" s="32"/>
      <c r="BR740" s="8"/>
      <c r="BS740" s="8"/>
      <c r="BT740" s="8"/>
      <c r="BU740" s="8"/>
      <c r="BV740" s="8"/>
      <c r="BW740" s="8"/>
    </row>
    <row r="741" spans="1:75" x14ac:dyDescent="0.2">
      <c r="A741" s="137">
        <f t="shared" si="286"/>
        <v>42962</v>
      </c>
      <c r="B741" s="124">
        <f t="shared" si="277"/>
        <v>1163.517558</v>
      </c>
      <c r="C741" s="124">
        <f t="shared" si="287"/>
        <v>1000</v>
      </c>
      <c r="D741" s="138">
        <f t="shared" si="288"/>
        <v>4832.2700000000004</v>
      </c>
      <c r="E741" s="126">
        <f>IF(K741=1,VLOOKUP(A740,[1]Plan1!$DA$106:$DC$226,3),E740)</f>
        <v>4843.87</v>
      </c>
      <c r="F741" s="127">
        <f t="shared" si="289"/>
        <v>42934</v>
      </c>
      <c r="G741" s="128">
        <f t="shared" si="278"/>
        <v>2.4005281161854075E-3</v>
      </c>
      <c r="H741" s="127">
        <f t="shared" si="290"/>
        <v>42993</v>
      </c>
      <c r="I741" s="127">
        <f t="shared" si="279"/>
        <v>42962</v>
      </c>
      <c r="J741" s="130">
        <f t="shared" si="291"/>
        <v>21</v>
      </c>
      <c r="K741" s="130">
        <f t="shared" si="280"/>
        <v>21</v>
      </c>
      <c r="L741" s="131">
        <f t="shared" si="281"/>
        <v>1.0024005199999999</v>
      </c>
      <c r="M741" s="132">
        <f t="shared" si="275"/>
        <v>0.99769996000000005</v>
      </c>
      <c r="N741" s="132">
        <f t="shared" si="296"/>
        <v>1.1141680677166321</v>
      </c>
      <c r="O741" s="131">
        <f t="shared" si="274"/>
        <v>1.1168426499999999</v>
      </c>
      <c r="P741" s="124">
        <f t="shared" si="282"/>
        <v>1116.84265</v>
      </c>
      <c r="Q741" s="133">
        <f t="shared" si="283"/>
        <v>4</v>
      </c>
      <c r="R741" s="134">
        <f t="shared" si="284"/>
        <v>0</v>
      </c>
      <c r="S741" s="124">
        <f t="shared" si="285"/>
        <v>0</v>
      </c>
      <c r="T741" s="134">
        <f t="shared" si="292"/>
        <v>8.7499999999999994E-2</v>
      </c>
      <c r="U741" s="133">
        <f t="shared" si="293"/>
        <v>123</v>
      </c>
      <c r="V741" s="133">
        <v>252</v>
      </c>
      <c r="W741" s="132">
        <f t="shared" si="276"/>
        <v>1.0417918390000001</v>
      </c>
      <c r="X741" s="124">
        <f t="shared" si="295"/>
        <v>46.674908000000002</v>
      </c>
      <c r="Y741" s="136" t="s">
        <v>64</v>
      </c>
      <c r="Z741" s="127">
        <f t="shared" si="294"/>
        <v>42962</v>
      </c>
      <c r="AA741" s="32"/>
      <c r="AB741" s="8"/>
      <c r="AC741" s="45"/>
      <c r="AD741" s="36"/>
      <c r="AE741" s="8"/>
      <c r="AF741" s="8"/>
      <c r="AG741" s="8"/>
      <c r="AH741" s="42"/>
      <c r="AI741" s="8"/>
      <c r="AJ741" s="8"/>
      <c r="AK741" s="8"/>
      <c r="AL741" s="8"/>
      <c r="AM741" s="8"/>
      <c r="AN741" s="8"/>
      <c r="AO741" s="8"/>
      <c r="AP741" s="1"/>
      <c r="AQ741" s="1"/>
      <c r="AR741" s="28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8"/>
      <c r="BH741" s="1"/>
      <c r="BI741" s="1"/>
      <c r="BJ741" s="1"/>
      <c r="BK741" s="1"/>
      <c r="BL741" s="1"/>
      <c r="BM741" s="1"/>
      <c r="BN741" s="1"/>
      <c r="BO741" s="1"/>
      <c r="BP741" s="1"/>
      <c r="BQ741" s="32"/>
      <c r="BR741" s="8"/>
      <c r="BS741" s="8"/>
      <c r="BT741" s="8"/>
      <c r="BU741" s="8"/>
      <c r="BV741" s="8"/>
      <c r="BW741" s="8"/>
    </row>
    <row r="742" spans="1:75" x14ac:dyDescent="0.2">
      <c r="A742" s="137">
        <f t="shared" si="286"/>
        <v>42963</v>
      </c>
      <c r="B742" s="124">
        <f t="shared" si="277"/>
        <v>1117.310819</v>
      </c>
      <c r="C742" s="124">
        <f t="shared" si="287"/>
        <v>1000</v>
      </c>
      <c r="D742" s="138">
        <f t="shared" si="288"/>
        <v>4843.87</v>
      </c>
      <c r="E742" s="126">
        <f>IF(K742=1,VLOOKUP(A741,[1]Plan1!$DA$106:$DC$226,3),E741)</f>
        <v>4853.07</v>
      </c>
      <c r="F742" s="127">
        <f t="shared" si="289"/>
        <v>42963</v>
      </c>
      <c r="G742" s="128">
        <f t="shared" si="278"/>
        <v>1.8993077848910023E-3</v>
      </c>
      <c r="H742" s="127">
        <f t="shared" si="290"/>
        <v>42993</v>
      </c>
      <c r="I742" s="127">
        <f t="shared" si="279"/>
        <v>42993</v>
      </c>
      <c r="J742" s="130">
        <f t="shared" si="291"/>
        <v>22</v>
      </c>
      <c r="K742" s="130">
        <f t="shared" si="280"/>
        <v>1</v>
      </c>
      <c r="L742" s="131">
        <f t="shared" si="281"/>
        <v>1.0000862500000001</v>
      </c>
      <c r="M742" s="132">
        <f t="shared" si="275"/>
        <v>1.0024005199999999</v>
      </c>
      <c r="N742" s="132">
        <f t="shared" si="296"/>
        <v>1.1168426504465472</v>
      </c>
      <c r="O742" s="131">
        <f t="shared" si="274"/>
        <v>1.1169389700000001</v>
      </c>
      <c r="P742" s="124">
        <f t="shared" si="282"/>
        <v>1116.9389699999999</v>
      </c>
      <c r="Q742" s="133">
        <f t="shared" si="283"/>
        <v>0</v>
      </c>
      <c r="R742" s="134">
        <f t="shared" si="284"/>
        <v>0</v>
      </c>
      <c r="S742" s="124">
        <f t="shared" si="285"/>
        <v>0</v>
      </c>
      <c r="T742" s="134">
        <f t="shared" si="292"/>
        <v>8.7499999999999994E-2</v>
      </c>
      <c r="U742" s="133">
        <f t="shared" si="293"/>
        <v>1</v>
      </c>
      <c r="V742" s="133">
        <v>252</v>
      </c>
      <c r="W742" s="132">
        <f t="shared" si="276"/>
        <v>1.000332918</v>
      </c>
      <c r="X742" s="124">
        <f t="shared" si="295"/>
        <v>0.37184899999999999</v>
      </c>
      <c r="Y742" s="136" t="s">
        <v>64</v>
      </c>
      <c r="Z742" s="127">
        <f t="shared" si="294"/>
        <v>43146</v>
      </c>
      <c r="AA742" s="6"/>
      <c r="AB742" s="1"/>
      <c r="AC742" s="10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28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8"/>
      <c r="BH742" s="1"/>
      <c r="BI742" s="1"/>
      <c r="BJ742" s="1"/>
      <c r="BK742" s="1"/>
      <c r="BL742" s="1"/>
      <c r="BM742" s="1"/>
      <c r="BN742" s="1"/>
      <c r="BO742" s="1"/>
      <c r="BP742" s="1"/>
      <c r="BQ742" s="6"/>
      <c r="BR742" s="1"/>
      <c r="BS742" s="1"/>
      <c r="BT742" s="1"/>
      <c r="BU742" s="1"/>
      <c r="BV742" s="1"/>
      <c r="BW742" s="1"/>
    </row>
    <row r="743" spans="1:75" x14ac:dyDescent="0.2">
      <c r="A743" s="137">
        <f t="shared" si="286"/>
        <v>42964</v>
      </c>
      <c r="B743" s="124">
        <f t="shared" si="277"/>
        <v>1117.7791970000001</v>
      </c>
      <c r="C743" s="124">
        <f t="shared" si="287"/>
        <v>1000</v>
      </c>
      <c r="D743" s="138">
        <f t="shared" si="288"/>
        <v>4843.87</v>
      </c>
      <c r="E743" s="126">
        <f>IF(K743=1,VLOOKUP(A742,[1]Plan1!$DA$106:$DC$226,3),E742)</f>
        <v>4853.07</v>
      </c>
      <c r="F743" s="127">
        <f t="shared" si="289"/>
        <v>42963</v>
      </c>
      <c r="G743" s="128">
        <f t="shared" si="278"/>
        <v>1.8993077848910023E-3</v>
      </c>
      <c r="H743" s="127">
        <f t="shared" si="290"/>
        <v>42993</v>
      </c>
      <c r="I743" s="127">
        <f t="shared" si="279"/>
        <v>42993</v>
      </c>
      <c r="J743" s="130">
        <f t="shared" si="291"/>
        <v>22</v>
      </c>
      <c r="K743" s="130">
        <f t="shared" si="280"/>
        <v>2</v>
      </c>
      <c r="L743" s="131">
        <f t="shared" si="281"/>
        <v>1.0001725100000001</v>
      </c>
      <c r="M743" s="132">
        <f t="shared" si="275"/>
        <v>1.0024005199999999</v>
      </c>
      <c r="N743" s="132">
        <f t="shared" si="296"/>
        <v>1.1168426504465472</v>
      </c>
      <c r="O743" s="131">
        <f t="shared" si="274"/>
        <v>1.1170353099999999</v>
      </c>
      <c r="P743" s="124">
        <f t="shared" si="282"/>
        <v>1117.03531</v>
      </c>
      <c r="Q743" s="133">
        <f t="shared" si="283"/>
        <v>0</v>
      </c>
      <c r="R743" s="134">
        <f t="shared" si="284"/>
        <v>0</v>
      </c>
      <c r="S743" s="124">
        <f t="shared" si="285"/>
        <v>0</v>
      </c>
      <c r="T743" s="134">
        <f t="shared" si="292"/>
        <v>8.7499999999999994E-2</v>
      </c>
      <c r="U743" s="133">
        <f t="shared" si="293"/>
        <v>2</v>
      </c>
      <c r="V743" s="133">
        <v>252</v>
      </c>
      <c r="W743" s="132">
        <f t="shared" si="276"/>
        <v>1.000665948</v>
      </c>
      <c r="X743" s="124">
        <f t="shared" si="295"/>
        <v>0.74388699999999996</v>
      </c>
      <c r="Y743" s="136" t="s">
        <v>64</v>
      </c>
      <c r="Z743" s="127">
        <f t="shared" si="294"/>
        <v>43146</v>
      </c>
      <c r="AA743" s="6"/>
      <c r="AB743" s="1"/>
      <c r="AC743" s="10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28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8"/>
      <c r="BH743" s="1"/>
      <c r="BI743" s="1"/>
      <c r="BJ743" s="1"/>
      <c r="BK743" s="1"/>
      <c r="BL743" s="1"/>
      <c r="BM743" s="1"/>
      <c r="BN743" s="1"/>
      <c r="BO743" s="1"/>
      <c r="BP743" s="1"/>
      <c r="BQ743" s="6"/>
      <c r="BR743" s="1"/>
      <c r="BS743" s="1"/>
      <c r="BT743" s="1"/>
      <c r="BU743" s="1"/>
      <c r="BV743" s="1"/>
      <c r="BW743" s="1"/>
    </row>
    <row r="744" spans="1:75" x14ac:dyDescent="0.2">
      <c r="A744" s="137">
        <f t="shared" si="286"/>
        <v>42965</v>
      </c>
      <c r="B744" s="124">
        <f t="shared" si="277"/>
        <v>1118.2477719999999</v>
      </c>
      <c r="C744" s="124">
        <f t="shared" si="287"/>
        <v>1000</v>
      </c>
      <c r="D744" s="138">
        <f t="shared" si="288"/>
        <v>4843.87</v>
      </c>
      <c r="E744" s="126">
        <f>IF(K744=1,VLOOKUP(A743,[1]Plan1!$DA$106:$DC$226,3),E743)</f>
        <v>4853.07</v>
      </c>
      <c r="F744" s="127">
        <f t="shared" si="289"/>
        <v>42963</v>
      </c>
      <c r="G744" s="128">
        <f t="shared" si="278"/>
        <v>1.8993077848910023E-3</v>
      </c>
      <c r="H744" s="127">
        <f t="shared" si="290"/>
        <v>42993</v>
      </c>
      <c r="I744" s="127">
        <f t="shared" si="279"/>
        <v>42993</v>
      </c>
      <c r="J744" s="130">
        <f t="shared" si="291"/>
        <v>22</v>
      </c>
      <c r="K744" s="130">
        <f t="shared" si="280"/>
        <v>3</v>
      </c>
      <c r="L744" s="131">
        <f t="shared" si="281"/>
        <v>1.00025878</v>
      </c>
      <c r="M744" s="132">
        <f t="shared" si="275"/>
        <v>1.0024005199999999</v>
      </c>
      <c r="N744" s="132">
        <f t="shared" si="296"/>
        <v>1.1168426504465472</v>
      </c>
      <c r="O744" s="131">
        <f t="shared" si="274"/>
        <v>1.1171316600000001</v>
      </c>
      <c r="P744" s="124">
        <f t="shared" si="282"/>
        <v>1117.13166</v>
      </c>
      <c r="Q744" s="133">
        <f t="shared" si="283"/>
        <v>0</v>
      </c>
      <c r="R744" s="134">
        <f t="shared" si="284"/>
        <v>0</v>
      </c>
      <c r="S744" s="124">
        <f t="shared" si="285"/>
        <v>0</v>
      </c>
      <c r="T744" s="134">
        <f t="shared" si="292"/>
        <v>8.7499999999999994E-2</v>
      </c>
      <c r="U744" s="133">
        <f t="shared" si="293"/>
        <v>3</v>
      </c>
      <c r="V744" s="133">
        <v>252</v>
      </c>
      <c r="W744" s="132">
        <f t="shared" si="276"/>
        <v>1.0009990879999999</v>
      </c>
      <c r="X744" s="124">
        <f t="shared" si="295"/>
        <v>1.116112</v>
      </c>
      <c r="Y744" s="136" t="s">
        <v>64</v>
      </c>
      <c r="Z744" s="127">
        <f t="shared" si="294"/>
        <v>43146</v>
      </c>
      <c r="AA744" s="6"/>
      <c r="AB744" s="1"/>
      <c r="AC744" s="10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28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8"/>
      <c r="BH744" s="1"/>
      <c r="BI744" s="1"/>
      <c r="BJ744" s="1"/>
      <c r="BK744" s="1"/>
      <c r="BL744" s="1"/>
      <c r="BM744" s="1"/>
      <c r="BN744" s="1"/>
      <c r="BO744" s="1"/>
      <c r="BP744" s="1"/>
      <c r="BQ744" s="6"/>
      <c r="BR744" s="1"/>
      <c r="BS744" s="1"/>
      <c r="BT744" s="1"/>
      <c r="BU744" s="1"/>
      <c r="BV744" s="1"/>
      <c r="BW744" s="1"/>
    </row>
    <row r="745" spans="1:75" x14ac:dyDescent="0.2">
      <c r="A745" s="137">
        <f t="shared" si="286"/>
        <v>42966</v>
      </c>
      <c r="B745" s="124">
        <f t="shared" si="277"/>
        <v>1118.7165460000001</v>
      </c>
      <c r="C745" s="124">
        <f t="shared" si="287"/>
        <v>1000</v>
      </c>
      <c r="D745" s="138">
        <f t="shared" si="288"/>
        <v>4843.87</v>
      </c>
      <c r="E745" s="126">
        <f>IF(K745=1,VLOOKUP(A744,[1]Plan1!$DA$106:$DC$226,3),E744)</f>
        <v>4853.07</v>
      </c>
      <c r="F745" s="127">
        <f t="shared" si="289"/>
        <v>42963</v>
      </c>
      <c r="G745" s="128">
        <f t="shared" si="278"/>
        <v>1.8993077848910023E-3</v>
      </c>
      <c r="H745" s="127">
        <f t="shared" si="290"/>
        <v>42993</v>
      </c>
      <c r="I745" s="127">
        <f t="shared" si="279"/>
        <v>42993</v>
      </c>
      <c r="J745" s="130">
        <f t="shared" si="291"/>
        <v>22</v>
      </c>
      <c r="K745" s="130">
        <f t="shared" si="280"/>
        <v>4</v>
      </c>
      <c r="L745" s="131">
        <f t="shared" si="281"/>
        <v>1.0003450599999999</v>
      </c>
      <c r="M745" s="132">
        <f t="shared" si="275"/>
        <v>1.0024005199999999</v>
      </c>
      <c r="N745" s="132">
        <f t="shared" si="296"/>
        <v>1.1168426504465472</v>
      </c>
      <c r="O745" s="131">
        <f t="shared" ref="O745:O808" si="297">TRUNC(TRUNC((L745*N745),15),8)</f>
        <v>1.11722802</v>
      </c>
      <c r="P745" s="124">
        <f t="shared" si="282"/>
        <v>1117.22802</v>
      </c>
      <c r="Q745" s="133">
        <f t="shared" si="283"/>
        <v>0</v>
      </c>
      <c r="R745" s="134">
        <f t="shared" si="284"/>
        <v>0</v>
      </c>
      <c r="S745" s="124">
        <f t="shared" si="285"/>
        <v>0</v>
      </c>
      <c r="T745" s="134">
        <f t="shared" si="292"/>
        <v>8.7499999999999994E-2</v>
      </c>
      <c r="U745" s="133">
        <f t="shared" si="293"/>
        <v>4</v>
      </c>
      <c r="V745" s="133">
        <v>252</v>
      </c>
      <c r="W745" s="132">
        <f t="shared" si="276"/>
        <v>1.001332339</v>
      </c>
      <c r="X745" s="124">
        <f t="shared" si="295"/>
        <v>1.488526</v>
      </c>
      <c r="Y745" s="136" t="s">
        <v>64</v>
      </c>
      <c r="Z745" s="127">
        <f t="shared" si="294"/>
        <v>43146</v>
      </c>
      <c r="AA745" s="6"/>
      <c r="AB745" s="1"/>
      <c r="AC745" s="10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28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8"/>
      <c r="BH745" s="1"/>
      <c r="BI745" s="1"/>
      <c r="BJ745" s="1"/>
      <c r="BK745" s="1"/>
      <c r="BL745" s="1"/>
      <c r="BM745" s="1"/>
      <c r="BN745" s="1"/>
      <c r="BO745" s="1"/>
      <c r="BP745" s="1"/>
      <c r="BQ745" s="6"/>
      <c r="BR745" s="1"/>
      <c r="BS745" s="1"/>
      <c r="BT745" s="1"/>
      <c r="BU745" s="1"/>
      <c r="BV745" s="1"/>
      <c r="BW745" s="1"/>
    </row>
    <row r="746" spans="1:75" x14ac:dyDescent="0.2">
      <c r="A746" s="137">
        <f t="shared" si="286"/>
        <v>42967</v>
      </c>
      <c r="B746" s="124">
        <f t="shared" si="277"/>
        <v>1118.7165460000001</v>
      </c>
      <c r="C746" s="124">
        <f t="shared" si="287"/>
        <v>1000</v>
      </c>
      <c r="D746" s="138">
        <f t="shared" si="288"/>
        <v>4843.87</v>
      </c>
      <c r="E746" s="126">
        <f>IF(K746=1,VLOOKUP(A745,[1]Plan1!$DA$106:$DC$226,3),E745)</f>
        <v>4853.07</v>
      </c>
      <c r="F746" s="127">
        <f t="shared" si="289"/>
        <v>42963</v>
      </c>
      <c r="G746" s="128">
        <f t="shared" si="278"/>
        <v>1.8993077848910023E-3</v>
      </c>
      <c r="H746" s="127">
        <f t="shared" si="290"/>
        <v>42993</v>
      </c>
      <c r="I746" s="127">
        <f t="shared" si="279"/>
        <v>42993</v>
      </c>
      <c r="J746" s="130">
        <f t="shared" si="291"/>
        <v>22</v>
      </c>
      <c r="K746" s="130">
        <f t="shared" si="280"/>
        <v>4</v>
      </c>
      <c r="L746" s="131">
        <f t="shared" si="281"/>
        <v>1.0003450599999999</v>
      </c>
      <c r="M746" s="132">
        <f t="shared" ref="M746:M809" si="298">IF(I746&gt;I745,L745,M745)</f>
        <v>1.0024005199999999</v>
      </c>
      <c r="N746" s="132">
        <f t="shared" si="296"/>
        <v>1.1168426504465472</v>
      </c>
      <c r="O746" s="131">
        <f t="shared" si="297"/>
        <v>1.11722802</v>
      </c>
      <c r="P746" s="124">
        <f t="shared" si="282"/>
        <v>1117.22802</v>
      </c>
      <c r="Q746" s="133">
        <f t="shared" si="283"/>
        <v>0</v>
      </c>
      <c r="R746" s="134">
        <f t="shared" si="284"/>
        <v>0</v>
      </c>
      <c r="S746" s="124">
        <f t="shared" si="285"/>
        <v>0</v>
      </c>
      <c r="T746" s="134">
        <f t="shared" si="292"/>
        <v>8.7499999999999994E-2</v>
      </c>
      <c r="U746" s="133">
        <f t="shared" si="293"/>
        <v>4</v>
      </c>
      <c r="V746" s="133">
        <v>252</v>
      </c>
      <c r="W746" s="132">
        <f t="shared" si="276"/>
        <v>1.001332339</v>
      </c>
      <c r="X746" s="124">
        <f t="shared" si="295"/>
        <v>1.488526</v>
      </c>
      <c r="Y746" s="136" t="s">
        <v>64</v>
      </c>
      <c r="Z746" s="127">
        <f t="shared" si="294"/>
        <v>43146</v>
      </c>
      <c r="AA746" s="6"/>
      <c r="AB746" s="1"/>
      <c r="AC746" s="10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28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8"/>
      <c r="BH746" s="1"/>
      <c r="BI746" s="1"/>
      <c r="BJ746" s="1"/>
      <c r="BK746" s="1"/>
      <c r="BL746" s="1"/>
      <c r="BM746" s="1"/>
      <c r="BN746" s="1"/>
      <c r="BO746" s="1"/>
      <c r="BP746" s="1"/>
      <c r="BQ746" s="6"/>
      <c r="BR746" s="1"/>
      <c r="BS746" s="1"/>
      <c r="BT746" s="1"/>
      <c r="BU746" s="1"/>
      <c r="BV746" s="1"/>
      <c r="BW746" s="1"/>
    </row>
    <row r="747" spans="1:75" x14ac:dyDescent="0.2">
      <c r="A747" s="137">
        <f t="shared" si="286"/>
        <v>42968</v>
      </c>
      <c r="B747" s="124">
        <f t="shared" si="277"/>
        <v>1118.7165460000001</v>
      </c>
      <c r="C747" s="124">
        <f t="shared" si="287"/>
        <v>1000</v>
      </c>
      <c r="D747" s="138">
        <f t="shared" si="288"/>
        <v>4843.87</v>
      </c>
      <c r="E747" s="126">
        <f>IF(K747=1,VLOOKUP(A746,[1]Plan1!$DA$106:$DC$226,3),E746)</f>
        <v>4853.07</v>
      </c>
      <c r="F747" s="127">
        <f t="shared" si="289"/>
        <v>42963</v>
      </c>
      <c r="G747" s="128">
        <f t="shared" si="278"/>
        <v>1.8993077848910023E-3</v>
      </c>
      <c r="H747" s="127">
        <f t="shared" si="290"/>
        <v>42993</v>
      </c>
      <c r="I747" s="127">
        <f t="shared" si="279"/>
        <v>42993</v>
      </c>
      <c r="J747" s="130">
        <f t="shared" si="291"/>
        <v>22</v>
      </c>
      <c r="K747" s="130">
        <f t="shared" si="280"/>
        <v>4</v>
      </c>
      <c r="L747" s="131">
        <f t="shared" si="281"/>
        <v>1.0003450599999999</v>
      </c>
      <c r="M747" s="132">
        <f t="shared" si="298"/>
        <v>1.0024005199999999</v>
      </c>
      <c r="N747" s="132">
        <f t="shared" si="296"/>
        <v>1.1168426504465472</v>
      </c>
      <c r="O747" s="131">
        <f t="shared" si="297"/>
        <v>1.11722802</v>
      </c>
      <c r="P747" s="124">
        <f t="shared" si="282"/>
        <v>1117.22802</v>
      </c>
      <c r="Q747" s="133">
        <f t="shared" si="283"/>
        <v>0</v>
      </c>
      <c r="R747" s="134">
        <f t="shared" si="284"/>
        <v>0</v>
      </c>
      <c r="S747" s="124">
        <f t="shared" si="285"/>
        <v>0</v>
      </c>
      <c r="T747" s="134">
        <f t="shared" si="292"/>
        <v>8.7499999999999994E-2</v>
      </c>
      <c r="U747" s="133">
        <f t="shared" si="293"/>
        <v>4</v>
      </c>
      <c r="V747" s="133">
        <v>252</v>
      </c>
      <c r="W747" s="132">
        <f t="shared" si="276"/>
        <v>1.001332339</v>
      </c>
      <c r="X747" s="124">
        <f t="shared" si="295"/>
        <v>1.488526</v>
      </c>
      <c r="Y747" s="136" t="s">
        <v>64</v>
      </c>
      <c r="Z747" s="127">
        <f t="shared" si="294"/>
        <v>43146</v>
      </c>
      <c r="AA747" s="6"/>
      <c r="AB747" s="1"/>
      <c r="AC747" s="10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28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8"/>
      <c r="BH747" s="1"/>
      <c r="BI747" s="1"/>
      <c r="BJ747" s="1"/>
      <c r="BK747" s="1"/>
      <c r="BL747" s="1"/>
      <c r="BM747" s="1"/>
      <c r="BN747" s="1"/>
      <c r="BO747" s="1"/>
      <c r="BP747" s="1"/>
      <c r="BQ747" s="6"/>
      <c r="BR747" s="1"/>
      <c r="BS747" s="1"/>
      <c r="BT747" s="1"/>
      <c r="BU747" s="1"/>
      <c r="BV747" s="1"/>
      <c r="BW747" s="1"/>
    </row>
    <row r="748" spans="1:75" x14ac:dyDescent="0.2">
      <c r="A748" s="137">
        <f t="shared" si="286"/>
        <v>42969</v>
      </c>
      <c r="B748" s="124">
        <f t="shared" si="277"/>
        <v>1119.185508</v>
      </c>
      <c r="C748" s="124">
        <f t="shared" si="287"/>
        <v>1000</v>
      </c>
      <c r="D748" s="138">
        <f t="shared" si="288"/>
        <v>4843.87</v>
      </c>
      <c r="E748" s="126">
        <f>IF(K748=1,VLOOKUP(A747,[1]Plan1!$DA$106:$DC$226,3),E747)</f>
        <v>4853.07</v>
      </c>
      <c r="F748" s="127">
        <f t="shared" si="289"/>
        <v>42963</v>
      </c>
      <c r="G748" s="128">
        <f t="shared" si="278"/>
        <v>1.8993077848910023E-3</v>
      </c>
      <c r="H748" s="127">
        <f t="shared" si="290"/>
        <v>42993</v>
      </c>
      <c r="I748" s="127">
        <f t="shared" si="279"/>
        <v>42993</v>
      </c>
      <c r="J748" s="130">
        <f t="shared" si="291"/>
        <v>22</v>
      </c>
      <c r="K748" s="130">
        <f t="shared" si="280"/>
        <v>5</v>
      </c>
      <c r="L748" s="131">
        <f t="shared" si="281"/>
        <v>1.00043134</v>
      </c>
      <c r="M748" s="132">
        <f t="shared" si="298"/>
        <v>1.0024005199999999</v>
      </c>
      <c r="N748" s="132">
        <f t="shared" si="296"/>
        <v>1.1168426504465472</v>
      </c>
      <c r="O748" s="131">
        <f t="shared" si="297"/>
        <v>1.1173243799999999</v>
      </c>
      <c r="P748" s="124">
        <f t="shared" si="282"/>
        <v>1117.32438</v>
      </c>
      <c r="Q748" s="133">
        <f t="shared" si="283"/>
        <v>0</v>
      </c>
      <c r="R748" s="134">
        <f t="shared" si="284"/>
        <v>0</v>
      </c>
      <c r="S748" s="124">
        <f t="shared" si="285"/>
        <v>0</v>
      </c>
      <c r="T748" s="134">
        <f t="shared" si="292"/>
        <v>8.7499999999999994E-2</v>
      </c>
      <c r="U748" s="133">
        <f t="shared" si="293"/>
        <v>5</v>
      </c>
      <c r="V748" s="133">
        <v>252</v>
      </c>
      <c r="W748" s="132">
        <f t="shared" si="276"/>
        <v>1.0016657010000001</v>
      </c>
      <c r="X748" s="124">
        <f t="shared" si="295"/>
        <v>1.8611279999999999</v>
      </c>
      <c r="Y748" s="136" t="s">
        <v>64</v>
      </c>
      <c r="Z748" s="127">
        <f t="shared" si="294"/>
        <v>43146</v>
      </c>
      <c r="AA748" s="6"/>
      <c r="AB748" s="1"/>
      <c r="AC748" s="10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28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8"/>
      <c r="BH748" s="1"/>
      <c r="BI748" s="1"/>
      <c r="BJ748" s="1"/>
      <c r="BK748" s="1"/>
      <c r="BL748" s="1"/>
      <c r="BM748" s="1"/>
      <c r="BN748" s="1"/>
      <c r="BO748" s="1"/>
      <c r="BP748" s="1"/>
      <c r="BQ748" s="6"/>
      <c r="BR748" s="1"/>
      <c r="BS748" s="1"/>
      <c r="BT748" s="1"/>
      <c r="BU748" s="1"/>
      <c r="BV748" s="1"/>
      <c r="BW748" s="1"/>
    </row>
    <row r="749" spans="1:75" x14ac:dyDescent="0.2">
      <c r="A749" s="137">
        <f t="shared" si="286"/>
        <v>42970</v>
      </c>
      <c r="B749" s="124">
        <f t="shared" si="277"/>
        <v>1119.6546779999999</v>
      </c>
      <c r="C749" s="124">
        <f t="shared" si="287"/>
        <v>1000</v>
      </c>
      <c r="D749" s="138">
        <f t="shared" si="288"/>
        <v>4843.87</v>
      </c>
      <c r="E749" s="126">
        <f>IF(K749=1,VLOOKUP(A748,[1]Plan1!$DA$106:$DC$226,3),E748)</f>
        <v>4853.07</v>
      </c>
      <c r="F749" s="127">
        <f t="shared" si="289"/>
        <v>42963</v>
      </c>
      <c r="G749" s="128">
        <f t="shared" si="278"/>
        <v>1.8993077848910023E-3</v>
      </c>
      <c r="H749" s="127">
        <f t="shared" si="290"/>
        <v>42993</v>
      </c>
      <c r="I749" s="127">
        <f t="shared" si="279"/>
        <v>42993</v>
      </c>
      <c r="J749" s="130">
        <f t="shared" si="291"/>
        <v>22</v>
      </c>
      <c r="K749" s="130">
        <f t="shared" si="280"/>
        <v>6</v>
      </c>
      <c r="L749" s="131">
        <f t="shared" si="281"/>
        <v>1.00051763</v>
      </c>
      <c r="M749" s="132">
        <f t="shared" si="298"/>
        <v>1.0024005199999999</v>
      </c>
      <c r="N749" s="132">
        <f t="shared" si="296"/>
        <v>1.1168426504465472</v>
      </c>
      <c r="O749" s="131">
        <f t="shared" si="297"/>
        <v>1.1174207599999999</v>
      </c>
      <c r="P749" s="124">
        <f t="shared" si="282"/>
        <v>1117.42076</v>
      </c>
      <c r="Q749" s="133">
        <f t="shared" si="283"/>
        <v>0</v>
      </c>
      <c r="R749" s="134">
        <f t="shared" si="284"/>
        <v>0</v>
      </c>
      <c r="S749" s="124">
        <f t="shared" si="285"/>
        <v>0</v>
      </c>
      <c r="T749" s="134">
        <f t="shared" si="292"/>
        <v>8.7499999999999994E-2</v>
      </c>
      <c r="U749" s="133">
        <f t="shared" si="293"/>
        <v>6</v>
      </c>
      <c r="V749" s="133">
        <v>252</v>
      </c>
      <c r="W749" s="132">
        <f t="shared" si="276"/>
        <v>1.001999174</v>
      </c>
      <c r="X749" s="124">
        <f t="shared" si="295"/>
        <v>2.2339180000000001</v>
      </c>
      <c r="Y749" s="136" t="s">
        <v>64</v>
      </c>
      <c r="Z749" s="127">
        <f t="shared" si="294"/>
        <v>43146</v>
      </c>
      <c r="AA749" s="6"/>
      <c r="AB749" s="1"/>
      <c r="AC749" s="10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28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8"/>
      <c r="BH749" s="1"/>
      <c r="BI749" s="1"/>
      <c r="BJ749" s="1"/>
      <c r="BK749" s="1"/>
      <c r="BL749" s="1"/>
      <c r="BM749" s="1"/>
      <c r="BN749" s="1"/>
      <c r="BO749" s="1"/>
      <c r="BP749" s="1"/>
      <c r="BQ749" s="6"/>
      <c r="BR749" s="1"/>
      <c r="BS749" s="1"/>
      <c r="BT749" s="1"/>
      <c r="BU749" s="1"/>
      <c r="BV749" s="1"/>
      <c r="BW749" s="1"/>
    </row>
    <row r="750" spans="1:75" x14ac:dyDescent="0.2">
      <c r="A750" s="137">
        <f t="shared" si="286"/>
        <v>42971</v>
      </c>
      <c r="B750" s="124">
        <f t="shared" si="277"/>
        <v>1120.1240369999998</v>
      </c>
      <c r="C750" s="124">
        <f t="shared" si="287"/>
        <v>1000</v>
      </c>
      <c r="D750" s="138">
        <f t="shared" si="288"/>
        <v>4843.87</v>
      </c>
      <c r="E750" s="126">
        <f>IF(K750=1,VLOOKUP(A749,[1]Plan1!$DA$106:$DC$226,3),E749)</f>
        <v>4853.07</v>
      </c>
      <c r="F750" s="127">
        <f t="shared" si="289"/>
        <v>42963</v>
      </c>
      <c r="G750" s="128">
        <f t="shared" si="278"/>
        <v>1.8993077848910023E-3</v>
      </c>
      <c r="H750" s="127">
        <f t="shared" si="290"/>
        <v>42993</v>
      </c>
      <c r="I750" s="127">
        <f t="shared" si="279"/>
        <v>42993</v>
      </c>
      <c r="J750" s="130">
        <f t="shared" si="291"/>
        <v>22</v>
      </c>
      <c r="K750" s="130">
        <f t="shared" si="280"/>
        <v>7</v>
      </c>
      <c r="L750" s="131">
        <f t="shared" si="281"/>
        <v>1.00060393</v>
      </c>
      <c r="M750" s="132">
        <f t="shared" si="298"/>
        <v>1.0024005199999999</v>
      </c>
      <c r="N750" s="132">
        <f t="shared" si="296"/>
        <v>1.1168426504465472</v>
      </c>
      <c r="O750" s="131">
        <f t="shared" si="297"/>
        <v>1.1175171399999999</v>
      </c>
      <c r="P750" s="124">
        <f t="shared" si="282"/>
        <v>1117.5171399999999</v>
      </c>
      <c r="Q750" s="133">
        <f t="shared" si="283"/>
        <v>0</v>
      </c>
      <c r="R750" s="134">
        <f t="shared" si="284"/>
        <v>0</v>
      </c>
      <c r="S750" s="124">
        <f t="shared" si="285"/>
        <v>0</v>
      </c>
      <c r="T750" s="134">
        <f t="shared" si="292"/>
        <v>8.7499999999999994E-2</v>
      </c>
      <c r="U750" s="133">
        <f t="shared" si="293"/>
        <v>7</v>
      </c>
      <c r="V750" s="133">
        <v>252</v>
      </c>
      <c r="W750" s="132">
        <f t="shared" si="276"/>
        <v>1.0023327580000001</v>
      </c>
      <c r="X750" s="124">
        <f t="shared" si="295"/>
        <v>2.606897</v>
      </c>
      <c r="Y750" s="136" t="s">
        <v>64</v>
      </c>
      <c r="Z750" s="127">
        <f t="shared" si="294"/>
        <v>43146</v>
      </c>
      <c r="AA750" s="6"/>
      <c r="AB750" s="1"/>
      <c r="AC750" s="10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28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8"/>
      <c r="BH750" s="1"/>
      <c r="BI750" s="1"/>
      <c r="BJ750" s="1"/>
      <c r="BK750" s="1"/>
      <c r="BL750" s="1"/>
      <c r="BM750" s="1"/>
      <c r="BN750" s="1"/>
      <c r="BO750" s="1"/>
      <c r="BP750" s="1"/>
      <c r="BQ750" s="6"/>
      <c r="BR750" s="1"/>
      <c r="BS750" s="1"/>
      <c r="BT750" s="1"/>
      <c r="BU750" s="1"/>
      <c r="BV750" s="1"/>
      <c r="BW750" s="1"/>
    </row>
    <row r="751" spans="1:75" x14ac:dyDescent="0.2">
      <c r="A751" s="137">
        <f t="shared" si="286"/>
        <v>42972</v>
      </c>
      <c r="B751" s="124">
        <f t="shared" si="277"/>
        <v>1120.5935930000001</v>
      </c>
      <c r="C751" s="124">
        <f t="shared" si="287"/>
        <v>1000</v>
      </c>
      <c r="D751" s="138">
        <f t="shared" si="288"/>
        <v>4843.87</v>
      </c>
      <c r="E751" s="126">
        <f>IF(K751=1,VLOOKUP(A750,[1]Plan1!$DA$106:$DC$226,3),E750)</f>
        <v>4853.07</v>
      </c>
      <c r="F751" s="127">
        <f t="shared" si="289"/>
        <v>42963</v>
      </c>
      <c r="G751" s="128">
        <f t="shared" si="278"/>
        <v>1.8993077848910023E-3</v>
      </c>
      <c r="H751" s="127">
        <f t="shared" si="290"/>
        <v>42993</v>
      </c>
      <c r="I751" s="127">
        <f t="shared" si="279"/>
        <v>42993</v>
      </c>
      <c r="J751" s="130">
        <f t="shared" si="291"/>
        <v>22</v>
      </c>
      <c r="K751" s="130">
        <f t="shared" si="280"/>
        <v>8</v>
      </c>
      <c r="L751" s="131">
        <f t="shared" si="281"/>
        <v>1.00069024</v>
      </c>
      <c r="M751" s="132">
        <f t="shared" si="298"/>
        <v>1.0024005199999999</v>
      </c>
      <c r="N751" s="132">
        <f t="shared" si="296"/>
        <v>1.1168426504465472</v>
      </c>
      <c r="O751" s="131">
        <f t="shared" si="297"/>
        <v>1.1176135300000001</v>
      </c>
      <c r="P751" s="124">
        <f t="shared" si="282"/>
        <v>1117.6135300000001</v>
      </c>
      <c r="Q751" s="133">
        <f t="shared" si="283"/>
        <v>0</v>
      </c>
      <c r="R751" s="134">
        <f t="shared" si="284"/>
        <v>0</v>
      </c>
      <c r="S751" s="124">
        <f t="shared" si="285"/>
        <v>0</v>
      </c>
      <c r="T751" s="134">
        <f t="shared" si="292"/>
        <v>8.7499999999999994E-2</v>
      </c>
      <c r="U751" s="133">
        <f t="shared" si="293"/>
        <v>8</v>
      </c>
      <c r="V751" s="133">
        <v>252</v>
      </c>
      <c r="W751" s="132">
        <f t="shared" si="276"/>
        <v>1.002666453</v>
      </c>
      <c r="X751" s="124">
        <f t="shared" si="295"/>
        <v>2.9800629999999999</v>
      </c>
      <c r="Y751" s="136" t="s">
        <v>64</v>
      </c>
      <c r="Z751" s="127">
        <f t="shared" si="294"/>
        <v>43146</v>
      </c>
      <c r="AA751" s="6"/>
      <c r="AB751" s="1"/>
      <c r="AC751" s="10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28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8"/>
      <c r="BH751" s="1"/>
      <c r="BI751" s="1"/>
      <c r="BJ751" s="1"/>
      <c r="BK751" s="1"/>
      <c r="BL751" s="1"/>
      <c r="BM751" s="1"/>
      <c r="BN751" s="1"/>
      <c r="BO751" s="1"/>
      <c r="BP751" s="1"/>
      <c r="BQ751" s="6"/>
      <c r="BR751" s="1"/>
      <c r="BS751" s="1"/>
      <c r="BT751" s="1"/>
      <c r="BU751" s="1"/>
      <c r="BV751" s="1"/>
      <c r="BW751" s="1"/>
    </row>
    <row r="752" spans="1:75" x14ac:dyDescent="0.2">
      <c r="A752" s="137">
        <f t="shared" si="286"/>
        <v>42973</v>
      </c>
      <c r="B752" s="124">
        <f t="shared" si="277"/>
        <v>1121.063349</v>
      </c>
      <c r="C752" s="124">
        <f t="shared" si="287"/>
        <v>1000</v>
      </c>
      <c r="D752" s="138">
        <f t="shared" si="288"/>
        <v>4843.87</v>
      </c>
      <c r="E752" s="126">
        <f>IF(K752=1,VLOOKUP(A751,[1]Plan1!$DA$106:$DC$226,3),E751)</f>
        <v>4853.07</v>
      </c>
      <c r="F752" s="127">
        <f t="shared" si="289"/>
        <v>42963</v>
      </c>
      <c r="G752" s="128">
        <f t="shared" si="278"/>
        <v>1.8993077848910023E-3</v>
      </c>
      <c r="H752" s="127">
        <f t="shared" si="290"/>
        <v>42993</v>
      </c>
      <c r="I752" s="127">
        <f t="shared" si="279"/>
        <v>42993</v>
      </c>
      <c r="J752" s="130">
        <f t="shared" si="291"/>
        <v>22</v>
      </c>
      <c r="K752" s="130">
        <f t="shared" si="280"/>
        <v>9</v>
      </c>
      <c r="L752" s="131">
        <f t="shared" si="281"/>
        <v>1.0007765500000001</v>
      </c>
      <c r="M752" s="132">
        <f t="shared" si="298"/>
        <v>1.0024005199999999</v>
      </c>
      <c r="N752" s="132">
        <f t="shared" si="296"/>
        <v>1.1168426504465472</v>
      </c>
      <c r="O752" s="131">
        <f t="shared" si="297"/>
        <v>1.11770993</v>
      </c>
      <c r="P752" s="124">
        <f t="shared" si="282"/>
        <v>1117.70993</v>
      </c>
      <c r="Q752" s="133">
        <f t="shared" si="283"/>
        <v>0</v>
      </c>
      <c r="R752" s="134">
        <f t="shared" si="284"/>
        <v>0</v>
      </c>
      <c r="S752" s="124">
        <f t="shared" si="285"/>
        <v>0</v>
      </c>
      <c r="T752" s="134">
        <f t="shared" si="292"/>
        <v>8.7499999999999994E-2</v>
      </c>
      <c r="U752" s="133">
        <f t="shared" si="293"/>
        <v>9</v>
      </c>
      <c r="V752" s="133">
        <v>252</v>
      </c>
      <c r="W752" s="132">
        <f t="shared" si="276"/>
        <v>1.003000259</v>
      </c>
      <c r="X752" s="124">
        <f t="shared" si="295"/>
        <v>3.3534190000000001</v>
      </c>
      <c r="Y752" s="136" t="s">
        <v>64</v>
      </c>
      <c r="Z752" s="127">
        <f t="shared" si="294"/>
        <v>43146</v>
      </c>
      <c r="AA752" s="6"/>
      <c r="AB752" s="1"/>
      <c r="AC752" s="10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28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8"/>
      <c r="BH752" s="1"/>
      <c r="BI752" s="1"/>
      <c r="BJ752" s="1"/>
      <c r="BK752" s="1"/>
      <c r="BL752" s="1"/>
      <c r="BM752" s="1"/>
      <c r="BN752" s="1"/>
      <c r="BO752" s="1"/>
      <c r="BP752" s="1"/>
      <c r="BQ752" s="6"/>
      <c r="BR752" s="1"/>
      <c r="BS752" s="1"/>
      <c r="BT752" s="1"/>
      <c r="BU752" s="1"/>
      <c r="BV752" s="1"/>
      <c r="BW752" s="1"/>
    </row>
    <row r="753" spans="1:75" x14ac:dyDescent="0.2">
      <c r="A753" s="137">
        <f t="shared" si="286"/>
        <v>42974</v>
      </c>
      <c r="B753" s="124">
        <f t="shared" si="277"/>
        <v>1121.063349</v>
      </c>
      <c r="C753" s="124">
        <f t="shared" si="287"/>
        <v>1000</v>
      </c>
      <c r="D753" s="138">
        <f t="shared" si="288"/>
        <v>4843.87</v>
      </c>
      <c r="E753" s="126">
        <f>IF(K753=1,VLOOKUP(A752,[1]Plan1!$DA$106:$DC$226,3),E752)</f>
        <v>4853.07</v>
      </c>
      <c r="F753" s="127">
        <f t="shared" si="289"/>
        <v>42963</v>
      </c>
      <c r="G753" s="128">
        <f t="shared" si="278"/>
        <v>1.8993077848910023E-3</v>
      </c>
      <c r="H753" s="127">
        <f t="shared" si="290"/>
        <v>42993</v>
      </c>
      <c r="I753" s="127">
        <f t="shared" si="279"/>
        <v>42993</v>
      </c>
      <c r="J753" s="130">
        <f t="shared" si="291"/>
        <v>22</v>
      </c>
      <c r="K753" s="130">
        <f t="shared" si="280"/>
        <v>9</v>
      </c>
      <c r="L753" s="131">
        <f t="shared" si="281"/>
        <v>1.0007765500000001</v>
      </c>
      <c r="M753" s="132">
        <f t="shared" si="298"/>
        <v>1.0024005199999999</v>
      </c>
      <c r="N753" s="132">
        <f t="shared" si="296"/>
        <v>1.1168426504465472</v>
      </c>
      <c r="O753" s="131">
        <f t="shared" si="297"/>
        <v>1.11770993</v>
      </c>
      <c r="P753" s="124">
        <f t="shared" si="282"/>
        <v>1117.70993</v>
      </c>
      <c r="Q753" s="133">
        <f t="shared" si="283"/>
        <v>0</v>
      </c>
      <c r="R753" s="134">
        <f t="shared" si="284"/>
        <v>0</v>
      </c>
      <c r="S753" s="124">
        <f t="shared" si="285"/>
        <v>0</v>
      </c>
      <c r="T753" s="134">
        <f t="shared" si="292"/>
        <v>8.7499999999999994E-2</v>
      </c>
      <c r="U753" s="133">
        <f t="shared" si="293"/>
        <v>9</v>
      </c>
      <c r="V753" s="133">
        <v>252</v>
      </c>
      <c r="W753" s="132">
        <f t="shared" si="276"/>
        <v>1.003000259</v>
      </c>
      <c r="X753" s="124">
        <f t="shared" si="295"/>
        <v>3.3534190000000001</v>
      </c>
      <c r="Y753" s="136" t="s">
        <v>64</v>
      </c>
      <c r="Z753" s="127">
        <f t="shared" si="294"/>
        <v>43146</v>
      </c>
      <c r="AA753" s="6"/>
      <c r="AB753" s="1"/>
      <c r="AC753" s="10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28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8"/>
      <c r="BH753" s="1"/>
      <c r="BI753" s="1"/>
      <c r="BJ753" s="1"/>
      <c r="BK753" s="1"/>
      <c r="BL753" s="1"/>
      <c r="BM753" s="1"/>
      <c r="BN753" s="1"/>
      <c r="BO753" s="1"/>
      <c r="BP753" s="1"/>
      <c r="BQ753" s="6"/>
      <c r="BR753" s="1"/>
      <c r="BS753" s="1"/>
      <c r="BT753" s="1"/>
      <c r="BU753" s="1"/>
      <c r="BV753" s="1"/>
      <c r="BW753" s="1"/>
    </row>
    <row r="754" spans="1:75" x14ac:dyDescent="0.2">
      <c r="A754" s="137">
        <f t="shared" si="286"/>
        <v>42975</v>
      </c>
      <c r="B754" s="124">
        <f t="shared" si="277"/>
        <v>1121.063349</v>
      </c>
      <c r="C754" s="124">
        <f t="shared" si="287"/>
        <v>1000</v>
      </c>
      <c r="D754" s="138">
        <f t="shared" si="288"/>
        <v>4843.87</v>
      </c>
      <c r="E754" s="126">
        <f>IF(K754=1,VLOOKUP(A753,[1]Plan1!$DA$106:$DC$226,3),E753)</f>
        <v>4853.07</v>
      </c>
      <c r="F754" s="127">
        <f t="shared" si="289"/>
        <v>42963</v>
      </c>
      <c r="G754" s="128">
        <f t="shared" si="278"/>
        <v>1.8993077848910023E-3</v>
      </c>
      <c r="H754" s="127">
        <f t="shared" si="290"/>
        <v>42993</v>
      </c>
      <c r="I754" s="127">
        <f t="shared" si="279"/>
        <v>42993</v>
      </c>
      <c r="J754" s="130">
        <f t="shared" si="291"/>
        <v>22</v>
      </c>
      <c r="K754" s="130">
        <f t="shared" si="280"/>
        <v>9</v>
      </c>
      <c r="L754" s="131">
        <f t="shared" si="281"/>
        <v>1.0007765500000001</v>
      </c>
      <c r="M754" s="132">
        <f t="shared" si="298"/>
        <v>1.0024005199999999</v>
      </c>
      <c r="N754" s="132">
        <f t="shared" si="296"/>
        <v>1.1168426504465472</v>
      </c>
      <c r="O754" s="131">
        <f t="shared" si="297"/>
        <v>1.11770993</v>
      </c>
      <c r="P754" s="124">
        <f t="shared" si="282"/>
        <v>1117.70993</v>
      </c>
      <c r="Q754" s="133">
        <f t="shared" si="283"/>
        <v>0</v>
      </c>
      <c r="R754" s="134">
        <f t="shared" si="284"/>
        <v>0</v>
      </c>
      <c r="S754" s="124">
        <f t="shared" si="285"/>
        <v>0</v>
      </c>
      <c r="T754" s="134">
        <f t="shared" si="292"/>
        <v>8.7499999999999994E-2</v>
      </c>
      <c r="U754" s="133">
        <f t="shared" si="293"/>
        <v>9</v>
      </c>
      <c r="V754" s="133">
        <v>252</v>
      </c>
      <c r="W754" s="132">
        <f t="shared" si="276"/>
        <v>1.003000259</v>
      </c>
      <c r="X754" s="124">
        <f t="shared" si="295"/>
        <v>3.3534190000000001</v>
      </c>
      <c r="Y754" s="136" t="s">
        <v>64</v>
      </c>
      <c r="Z754" s="127">
        <f t="shared" si="294"/>
        <v>43146</v>
      </c>
      <c r="AA754" s="6"/>
      <c r="AB754" s="1"/>
      <c r="AC754" s="10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28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8"/>
      <c r="BH754" s="1"/>
      <c r="BI754" s="1"/>
      <c r="BJ754" s="1"/>
      <c r="BK754" s="1"/>
      <c r="BL754" s="1"/>
      <c r="BM754" s="1"/>
      <c r="BN754" s="1"/>
      <c r="BO754" s="1"/>
      <c r="BP754" s="1"/>
      <c r="BQ754" s="6"/>
      <c r="BR754" s="1"/>
      <c r="BS754" s="1"/>
      <c r="BT754" s="1"/>
      <c r="BU754" s="1"/>
      <c r="BV754" s="1"/>
      <c r="BW754" s="1"/>
    </row>
    <row r="755" spans="1:75" x14ac:dyDescent="0.2">
      <c r="A755" s="137">
        <f t="shared" si="286"/>
        <v>42976</v>
      </c>
      <c r="B755" s="124">
        <f t="shared" si="277"/>
        <v>1121.5333030000002</v>
      </c>
      <c r="C755" s="124">
        <f t="shared" si="287"/>
        <v>1000</v>
      </c>
      <c r="D755" s="138">
        <f t="shared" si="288"/>
        <v>4843.87</v>
      </c>
      <c r="E755" s="126">
        <f>IF(K755=1,VLOOKUP(A754,[1]Plan1!$DA$106:$DC$226,3),E754)</f>
        <v>4853.07</v>
      </c>
      <c r="F755" s="127">
        <f t="shared" si="289"/>
        <v>42963</v>
      </c>
      <c r="G755" s="128">
        <f t="shared" si="278"/>
        <v>1.8993077848910023E-3</v>
      </c>
      <c r="H755" s="127">
        <f t="shared" si="290"/>
        <v>42993</v>
      </c>
      <c r="I755" s="127">
        <f t="shared" si="279"/>
        <v>42993</v>
      </c>
      <c r="J755" s="130">
        <f t="shared" si="291"/>
        <v>22</v>
      </c>
      <c r="K755" s="130">
        <f t="shared" si="280"/>
        <v>10</v>
      </c>
      <c r="L755" s="131">
        <f t="shared" si="281"/>
        <v>1.00086287</v>
      </c>
      <c r="M755" s="132">
        <f t="shared" si="298"/>
        <v>1.0024005199999999</v>
      </c>
      <c r="N755" s="132">
        <f t="shared" si="296"/>
        <v>1.1168426504465472</v>
      </c>
      <c r="O755" s="131">
        <f t="shared" si="297"/>
        <v>1.11780634</v>
      </c>
      <c r="P755" s="124">
        <f t="shared" si="282"/>
        <v>1117.8063400000001</v>
      </c>
      <c r="Q755" s="133">
        <f t="shared" si="283"/>
        <v>0</v>
      </c>
      <c r="R755" s="134">
        <f t="shared" si="284"/>
        <v>0</v>
      </c>
      <c r="S755" s="124">
        <f t="shared" si="285"/>
        <v>0</v>
      </c>
      <c r="T755" s="134">
        <f t="shared" si="292"/>
        <v>8.7499999999999994E-2</v>
      </c>
      <c r="U755" s="133">
        <f t="shared" si="293"/>
        <v>10</v>
      </c>
      <c r="V755" s="133">
        <v>252</v>
      </c>
      <c r="W755" s="132">
        <f t="shared" si="276"/>
        <v>1.0033341760000001</v>
      </c>
      <c r="X755" s="124">
        <f t="shared" si="295"/>
        <v>3.726963</v>
      </c>
      <c r="Y755" s="136" t="s">
        <v>64</v>
      </c>
      <c r="Z755" s="127">
        <f t="shared" si="294"/>
        <v>43146</v>
      </c>
      <c r="AA755" s="6"/>
      <c r="AB755" s="1"/>
      <c r="AC755" s="10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28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8"/>
      <c r="BH755" s="1"/>
      <c r="BI755" s="1"/>
      <c r="BJ755" s="1"/>
      <c r="BK755" s="1"/>
      <c r="BL755" s="1"/>
      <c r="BM755" s="1"/>
      <c r="BN755" s="1"/>
      <c r="BO755" s="1"/>
      <c r="BP755" s="1"/>
      <c r="BQ755" s="6"/>
      <c r="BR755" s="1"/>
      <c r="BS755" s="1"/>
      <c r="BT755" s="1"/>
      <c r="BU755" s="1"/>
      <c r="BV755" s="1"/>
      <c r="BW755" s="1"/>
    </row>
    <row r="756" spans="1:75" x14ac:dyDescent="0.2">
      <c r="A756" s="137">
        <f t="shared" si="286"/>
        <v>42977</v>
      </c>
      <c r="B756" s="124">
        <f t="shared" si="277"/>
        <v>1122.0034459999999</v>
      </c>
      <c r="C756" s="124">
        <f t="shared" si="287"/>
        <v>1000</v>
      </c>
      <c r="D756" s="138">
        <f t="shared" si="288"/>
        <v>4843.87</v>
      </c>
      <c r="E756" s="126">
        <f>IF(K756=1,VLOOKUP(A755,[1]Plan1!$DA$106:$DC$226,3),E755)</f>
        <v>4853.07</v>
      </c>
      <c r="F756" s="127">
        <f t="shared" si="289"/>
        <v>42963</v>
      </c>
      <c r="G756" s="128">
        <f t="shared" si="278"/>
        <v>1.8993077848910023E-3</v>
      </c>
      <c r="H756" s="127">
        <f t="shared" si="290"/>
        <v>42993</v>
      </c>
      <c r="I756" s="127">
        <f t="shared" si="279"/>
        <v>42993</v>
      </c>
      <c r="J756" s="130">
        <f t="shared" si="291"/>
        <v>22</v>
      </c>
      <c r="K756" s="130">
        <f t="shared" si="280"/>
        <v>11</v>
      </c>
      <c r="L756" s="131">
        <f t="shared" si="281"/>
        <v>1.0009492</v>
      </c>
      <c r="M756" s="132">
        <f t="shared" si="298"/>
        <v>1.0024005199999999</v>
      </c>
      <c r="N756" s="132">
        <f t="shared" si="296"/>
        <v>1.1168426504465472</v>
      </c>
      <c r="O756" s="131">
        <f t="shared" si="297"/>
        <v>1.1179027500000001</v>
      </c>
      <c r="P756" s="124">
        <f t="shared" si="282"/>
        <v>1117.90275</v>
      </c>
      <c r="Q756" s="133">
        <f t="shared" si="283"/>
        <v>0</v>
      </c>
      <c r="R756" s="134">
        <f t="shared" si="284"/>
        <v>0</v>
      </c>
      <c r="S756" s="124">
        <f t="shared" si="285"/>
        <v>0</v>
      </c>
      <c r="T756" s="134">
        <f t="shared" si="292"/>
        <v>8.7499999999999994E-2</v>
      </c>
      <c r="U756" s="133">
        <f t="shared" si="293"/>
        <v>11</v>
      </c>
      <c r="V756" s="133">
        <v>252</v>
      </c>
      <c r="W756" s="132">
        <f t="shared" si="276"/>
        <v>1.0036682050000001</v>
      </c>
      <c r="X756" s="124">
        <f t="shared" si="295"/>
        <v>4.1006960000000001</v>
      </c>
      <c r="Y756" s="136" t="s">
        <v>64</v>
      </c>
      <c r="Z756" s="127">
        <f t="shared" si="294"/>
        <v>43146</v>
      </c>
      <c r="AA756" s="6"/>
      <c r="AB756" s="1"/>
      <c r="AC756" s="10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28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8"/>
      <c r="BH756" s="1"/>
      <c r="BI756" s="1"/>
      <c r="BJ756" s="1"/>
      <c r="BK756" s="1"/>
      <c r="BL756" s="1"/>
      <c r="BM756" s="1"/>
      <c r="BN756" s="1"/>
      <c r="BO756" s="1"/>
      <c r="BP756" s="1"/>
      <c r="BQ756" s="6"/>
      <c r="BR756" s="1"/>
      <c r="BS756" s="1"/>
      <c r="BT756" s="1"/>
      <c r="BU756" s="1"/>
      <c r="BV756" s="1"/>
      <c r="BW756" s="1"/>
    </row>
    <row r="757" spans="1:75" x14ac:dyDescent="0.2">
      <c r="A757" s="137">
        <f t="shared" si="286"/>
        <v>42978</v>
      </c>
      <c r="B757" s="124">
        <f t="shared" si="277"/>
        <v>1122.4737870000001</v>
      </c>
      <c r="C757" s="124">
        <f t="shared" si="287"/>
        <v>1000</v>
      </c>
      <c r="D757" s="138">
        <f t="shared" si="288"/>
        <v>4843.87</v>
      </c>
      <c r="E757" s="126">
        <f>IF(K757=1,VLOOKUP(A756,[1]Plan1!$DA$106:$DC$226,3),E756)</f>
        <v>4853.07</v>
      </c>
      <c r="F757" s="127">
        <f t="shared" si="289"/>
        <v>42963</v>
      </c>
      <c r="G757" s="128">
        <f t="shared" si="278"/>
        <v>1.8993077848910023E-3</v>
      </c>
      <c r="H757" s="127">
        <f t="shared" si="290"/>
        <v>42993</v>
      </c>
      <c r="I757" s="127">
        <f t="shared" si="279"/>
        <v>42993</v>
      </c>
      <c r="J757" s="130">
        <f t="shared" si="291"/>
        <v>22</v>
      </c>
      <c r="K757" s="130">
        <f t="shared" si="280"/>
        <v>12</v>
      </c>
      <c r="L757" s="131">
        <f t="shared" si="281"/>
        <v>1.00103553</v>
      </c>
      <c r="M757" s="132">
        <f t="shared" si="298"/>
        <v>1.0024005199999999</v>
      </c>
      <c r="N757" s="132">
        <f t="shared" si="296"/>
        <v>1.1168426504465472</v>
      </c>
      <c r="O757" s="131">
        <f t="shared" si="297"/>
        <v>1.11799917</v>
      </c>
      <c r="P757" s="124">
        <f t="shared" si="282"/>
        <v>1117.99917</v>
      </c>
      <c r="Q757" s="133">
        <f t="shared" si="283"/>
        <v>0</v>
      </c>
      <c r="R757" s="134">
        <f t="shared" si="284"/>
        <v>0</v>
      </c>
      <c r="S757" s="124">
        <f t="shared" si="285"/>
        <v>0</v>
      </c>
      <c r="T757" s="134">
        <f t="shared" si="292"/>
        <v>8.7499999999999994E-2</v>
      </c>
      <c r="U757" s="133">
        <f t="shared" si="293"/>
        <v>12</v>
      </c>
      <c r="V757" s="133">
        <v>252</v>
      </c>
      <c r="W757" s="132">
        <f t="shared" si="276"/>
        <v>1.0040023440000001</v>
      </c>
      <c r="X757" s="124">
        <f t="shared" si="295"/>
        <v>4.4746170000000003</v>
      </c>
      <c r="Y757" s="136" t="s">
        <v>64</v>
      </c>
      <c r="Z757" s="127">
        <f t="shared" si="294"/>
        <v>43146</v>
      </c>
      <c r="AA757" s="6"/>
      <c r="AB757" s="1"/>
      <c r="AC757" s="10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28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8"/>
      <c r="BH757" s="1"/>
      <c r="BI757" s="1"/>
      <c r="BJ757" s="1"/>
      <c r="BK757" s="1"/>
      <c r="BL757" s="1"/>
      <c r="BM757" s="1"/>
      <c r="BN757" s="1"/>
      <c r="BO757" s="1"/>
      <c r="BP757" s="1"/>
      <c r="BQ757" s="6"/>
      <c r="BR757" s="1"/>
      <c r="BS757" s="1"/>
      <c r="BT757" s="1"/>
      <c r="BU757" s="1"/>
      <c r="BV757" s="1"/>
      <c r="BW757" s="1"/>
    </row>
    <row r="758" spans="1:75" x14ac:dyDescent="0.2">
      <c r="A758" s="137">
        <f t="shared" si="286"/>
        <v>42979</v>
      </c>
      <c r="B758" s="124">
        <f t="shared" si="277"/>
        <v>1122.9443370000001</v>
      </c>
      <c r="C758" s="124">
        <f t="shared" si="287"/>
        <v>1000</v>
      </c>
      <c r="D758" s="138">
        <f t="shared" si="288"/>
        <v>4843.87</v>
      </c>
      <c r="E758" s="126">
        <f>IF(K758=1,VLOOKUP(A757,[1]Plan1!$DA$106:$DC$226,3),E757)</f>
        <v>4853.07</v>
      </c>
      <c r="F758" s="127">
        <f t="shared" si="289"/>
        <v>42963</v>
      </c>
      <c r="G758" s="128">
        <f t="shared" si="278"/>
        <v>1.8993077848910023E-3</v>
      </c>
      <c r="H758" s="127">
        <f t="shared" si="290"/>
        <v>42993</v>
      </c>
      <c r="I758" s="127">
        <f t="shared" si="279"/>
        <v>42993</v>
      </c>
      <c r="J758" s="130">
        <f t="shared" si="291"/>
        <v>22</v>
      </c>
      <c r="K758" s="130">
        <f t="shared" si="280"/>
        <v>13</v>
      </c>
      <c r="L758" s="131">
        <f t="shared" si="281"/>
        <v>1.0011218799999999</v>
      </c>
      <c r="M758" s="132">
        <f t="shared" si="298"/>
        <v>1.0024005199999999</v>
      </c>
      <c r="N758" s="132">
        <f t="shared" si="296"/>
        <v>1.1168426504465472</v>
      </c>
      <c r="O758" s="131">
        <f t="shared" si="297"/>
        <v>1.1180956099999999</v>
      </c>
      <c r="P758" s="124">
        <f t="shared" si="282"/>
        <v>1118.0956100000001</v>
      </c>
      <c r="Q758" s="133">
        <f t="shared" si="283"/>
        <v>0</v>
      </c>
      <c r="R758" s="134">
        <f t="shared" si="284"/>
        <v>0</v>
      </c>
      <c r="S758" s="124">
        <f t="shared" si="285"/>
        <v>0</v>
      </c>
      <c r="T758" s="134">
        <f t="shared" si="292"/>
        <v>8.7499999999999994E-2</v>
      </c>
      <c r="U758" s="133">
        <f t="shared" si="293"/>
        <v>13</v>
      </c>
      <c r="V758" s="133">
        <v>252</v>
      </c>
      <c r="W758" s="132">
        <f t="shared" si="276"/>
        <v>1.0043365950000001</v>
      </c>
      <c r="X758" s="124">
        <f t="shared" si="295"/>
        <v>4.8487270000000002</v>
      </c>
      <c r="Y758" s="136" t="s">
        <v>64</v>
      </c>
      <c r="Z758" s="127">
        <f t="shared" si="294"/>
        <v>43146</v>
      </c>
      <c r="AA758" s="6"/>
      <c r="AB758" s="1"/>
      <c r="AC758" s="10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28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8"/>
      <c r="BH758" s="1"/>
      <c r="BI758" s="1"/>
      <c r="BJ758" s="1"/>
      <c r="BK758" s="1"/>
      <c r="BL758" s="1"/>
      <c r="BM758" s="1"/>
      <c r="BN758" s="1"/>
      <c r="BO758" s="1"/>
      <c r="BP758" s="1"/>
      <c r="BQ758" s="6"/>
      <c r="BR758" s="1"/>
      <c r="BS758" s="1"/>
      <c r="BT758" s="1"/>
      <c r="BU758" s="1"/>
      <c r="BV758" s="1"/>
      <c r="BW758" s="1"/>
    </row>
    <row r="759" spans="1:75" x14ac:dyDescent="0.2">
      <c r="A759" s="137">
        <f t="shared" si="286"/>
        <v>42980</v>
      </c>
      <c r="B759" s="124">
        <f t="shared" si="277"/>
        <v>1123.4150780000002</v>
      </c>
      <c r="C759" s="124">
        <f t="shared" si="287"/>
        <v>1000</v>
      </c>
      <c r="D759" s="138">
        <f t="shared" si="288"/>
        <v>4843.87</v>
      </c>
      <c r="E759" s="126">
        <f>IF(K759=1,VLOOKUP(A758,[1]Plan1!$DA$106:$DC$226,3),E758)</f>
        <v>4853.07</v>
      </c>
      <c r="F759" s="127">
        <f t="shared" si="289"/>
        <v>42963</v>
      </c>
      <c r="G759" s="128">
        <f t="shared" si="278"/>
        <v>1.8993077848910023E-3</v>
      </c>
      <c r="H759" s="127">
        <f t="shared" si="290"/>
        <v>42993</v>
      </c>
      <c r="I759" s="127">
        <f t="shared" si="279"/>
        <v>42993</v>
      </c>
      <c r="J759" s="130">
        <f t="shared" si="291"/>
        <v>22</v>
      </c>
      <c r="K759" s="130">
        <f t="shared" si="280"/>
        <v>14</v>
      </c>
      <c r="L759" s="131">
        <f t="shared" si="281"/>
        <v>1.00120823</v>
      </c>
      <c r="M759" s="132">
        <f t="shared" si="298"/>
        <v>1.0024005199999999</v>
      </c>
      <c r="N759" s="132">
        <f t="shared" si="296"/>
        <v>1.1168426504465472</v>
      </c>
      <c r="O759" s="131">
        <f t="shared" si="297"/>
        <v>1.11819205</v>
      </c>
      <c r="P759" s="124">
        <f t="shared" si="282"/>
        <v>1118.1920500000001</v>
      </c>
      <c r="Q759" s="133">
        <f t="shared" si="283"/>
        <v>0</v>
      </c>
      <c r="R759" s="134">
        <f t="shared" si="284"/>
        <v>0</v>
      </c>
      <c r="S759" s="124">
        <f t="shared" si="285"/>
        <v>0</v>
      </c>
      <c r="T759" s="134">
        <f t="shared" si="292"/>
        <v>8.7499999999999994E-2</v>
      </c>
      <c r="U759" s="133">
        <f t="shared" si="293"/>
        <v>14</v>
      </c>
      <c r="V759" s="133">
        <v>252</v>
      </c>
      <c r="W759" s="132">
        <f t="shared" si="276"/>
        <v>1.0046709579999999</v>
      </c>
      <c r="X759" s="124">
        <f t="shared" si="295"/>
        <v>5.2230280000000002</v>
      </c>
      <c r="Y759" s="136" t="s">
        <v>64</v>
      </c>
      <c r="Z759" s="127">
        <f t="shared" si="294"/>
        <v>43146</v>
      </c>
      <c r="AA759" s="6"/>
      <c r="AB759" s="1"/>
      <c r="AC759" s="10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28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8"/>
      <c r="BH759" s="1"/>
      <c r="BI759" s="1"/>
      <c r="BJ759" s="1"/>
      <c r="BK759" s="1"/>
      <c r="BL759" s="1"/>
      <c r="BM759" s="1"/>
      <c r="BN759" s="1"/>
      <c r="BO759" s="1"/>
      <c r="BP759" s="1"/>
      <c r="BQ759" s="6"/>
      <c r="BR759" s="1"/>
      <c r="BS759" s="1"/>
      <c r="BT759" s="1"/>
      <c r="BU759" s="1"/>
      <c r="BV759" s="1"/>
      <c r="BW759" s="1"/>
    </row>
    <row r="760" spans="1:75" x14ac:dyDescent="0.2">
      <c r="A760" s="137">
        <f t="shared" si="286"/>
        <v>42981</v>
      </c>
      <c r="B760" s="124">
        <f t="shared" si="277"/>
        <v>1123.4150780000002</v>
      </c>
      <c r="C760" s="124">
        <f t="shared" si="287"/>
        <v>1000</v>
      </c>
      <c r="D760" s="138">
        <f t="shared" si="288"/>
        <v>4843.87</v>
      </c>
      <c r="E760" s="126">
        <f>IF(K760=1,VLOOKUP(A759,[1]Plan1!$DA$106:$DC$226,3),E759)</f>
        <v>4853.07</v>
      </c>
      <c r="F760" s="127">
        <f t="shared" si="289"/>
        <v>42963</v>
      </c>
      <c r="G760" s="128">
        <f t="shared" si="278"/>
        <v>1.8993077848910023E-3</v>
      </c>
      <c r="H760" s="127">
        <f t="shared" si="290"/>
        <v>42993</v>
      </c>
      <c r="I760" s="127">
        <f t="shared" si="279"/>
        <v>42993</v>
      </c>
      <c r="J760" s="130">
        <f t="shared" si="291"/>
        <v>22</v>
      </c>
      <c r="K760" s="130">
        <f t="shared" si="280"/>
        <v>14</v>
      </c>
      <c r="L760" s="131">
        <f t="shared" si="281"/>
        <v>1.00120823</v>
      </c>
      <c r="M760" s="132">
        <f t="shared" si="298"/>
        <v>1.0024005199999999</v>
      </c>
      <c r="N760" s="132">
        <f t="shared" si="296"/>
        <v>1.1168426504465472</v>
      </c>
      <c r="O760" s="131">
        <f t="shared" si="297"/>
        <v>1.11819205</v>
      </c>
      <c r="P760" s="124">
        <f t="shared" si="282"/>
        <v>1118.1920500000001</v>
      </c>
      <c r="Q760" s="133">
        <f t="shared" si="283"/>
        <v>0</v>
      </c>
      <c r="R760" s="134">
        <f t="shared" si="284"/>
        <v>0</v>
      </c>
      <c r="S760" s="124">
        <f t="shared" si="285"/>
        <v>0</v>
      </c>
      <c r="T760" s="134">
        <f t="shared" si="292"/>
        <v>8.7499999999999994E-2</v>
      </c>
      <c r="U760" s="133">
        <f t="shared" si="293"/>
        <v>14</v>
      </c>
      <c r="V760" s="133">
        <v>252</v>
      </c>
      <c r="W760" s="132">
        <f t="shared" si="276"/>
        <v>1.0046709579999999</v>
      </c>
      <c r="X760" s="124">
        <f t="shared" si="295"/>
        <v>5.2230280000000002</v>
      </c>
      <c r="Y760" s="136" t="s">
        <v>64</v>
      </c>
      <c r="Z760" s="127">
        <f t="shared" si="294"/>
        <v>43146</v>
      </c>
      <c r="AA760" s="6"/>
      <c r="AB760" s="1"/>
      <c r="AC760" s="10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28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8"/>
      <c r="BH760" s="1"/>
      <c r="BI760" s="1"/>
      <c r="BJ760" s="1"/>
      <c r="BK760" s="1"/>
      <c r="BL760" s="1"/>
      <c r="BM760" s="1"/>
      <c r="BN760" s="1"/>
      <c r="BO760" s="1"/>
      <c r="BP760" s="1"/>
      <c r="BQ760" s="6"/>
      <c r="BR760" s="1"/>
      <c r="BS760" s="1"/>
      <c r="BT760" s="1"/>
      <c r="BU760" s="1"/>
      <c r="BV760" s="1"/>
      <c r="BW760" s="1"/>
    </row>
    <row r="761" spans="1:75" x14ac:dyDescent="0.2">
      <c r="A761" s="137">
        <f t="shared" si="286"/>
        <v>42982</v>
      </c>
      <c r="B761" s="124">
        <f t="shared" si="277"/>
        <v>1123.4150780000002</v>
      </c>
      <c r="C761" s="124">
        <f t="shared" si="287"/>
        <v>1000</v>
      </c>
      <c r="D761" s="138">
        <f t="shared" si="288"/>
        <v>4843.87</v>
      </c>
      <c r="E761" s="126">
        <f>IF(K761=1,VLOOKUP(A760,[1]Plan1!$DA$106:$DC$226,3),E760)</f>
        <v>4853.07</v>
      </c>
      <c r="F761" s="127">
        <f t="shared" si="289"/>
        <v>42963</v>
      </c>
      <c r="G761" s="128">
        <f t="shared" si="278"/>
        <v>1.8993077848910023E-3</v>
      </c>
      <c r="H761" s="127">
        <f t="shared" si="290"/>
        <v>42993</v>
      </c>
      <c r="I761" s="127">
        <f t="shared" si="279"/>
        <v>42993</v>
      </c>
      <c r="J761" s="130">
        <f t="shared" si="291"/>
        <v>22</v>
      </c>
      <c r="K761" s="130">
        <f t="shared" si="280"/>
        <v>14</v>
      </c>
      <c r="L761" s="131">
        <f t="shared" si="281"/>
        <v>1.00120823</v>
      </c>
      <c r="M761" s="132">
        <f t="shared" si="298"/>
        <v>1.0024005199999999</v>
      </c>
      <c r="N761" s="132">
        <f t="shared" si="296"/>
        <v>1.1168426504465472</v>
      </c>
      <c r="O761" s="131">
        <f t="shared" si="297"/>
        <v>1.11819205</v>
      </c>
      <c r="P761" s="124">
        <f t="shared" si="282"/>
        <v>1118.1920500000001</v>
      </c>
      <c r="Q761" s="133">
        <f t="shared" si="283"/>
        <v>0</v>
      </c>
      <c r="R761" s="134">
        <f t="shared" si="284"/>
        <v>0</v>
      </c>
      <c r="S761" s="124">
        <f t="shared" si="285"/>
        <v>0</v>
      </c>
      <c r="T761" s="134">
        <f t="shared" si="292"/>
        <v>8.7499999999999994E-2</v>
      </c>
      <c r="U761" s="133">
        <f t="shared" si="293"/>
        <v>14</v>
      </c>
      <c r="V761" s="133">
        <v>252</v>
      </c>
      <c r="W761" s="132">
        <f t="shared" ref="W761:W824" si="299">ROUND((1+T761)^(U761/V761),9)</f>
        <v>1.0046709579999999</v>
      </c>
      <c r="X761" s="124">
        <f t="shared" si="295"/>
        <v>5.2230280000000002</v>
      </c>
      <c r="Y761" s="136" t="s">
        <v>64</v>
      </c>
      <c r="Z761" s="127">
        <f t="shared" si="294"/>
        <v>43146</v>
      </c>
      <c r="AA761" s="6"/>
      <c r="AB761" s="1"/>
      <c r="AC761" s="10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28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8"/>
      <c r="BH761" s="1"/>
      <c r="BI761" s="1"/>
      <c r="BJ761" s="1"/>
      <c r="BK761" s="1"/>
      <c r="BL761" s="1"/>
      <c r="BM761" s="1"/>
      <c r="BN761" s="1"/>
      <c r="BO761" s="1"/>
      <c r="BP761" s="1"/>
      <c r="BQ761" s="6"/>
      <c r="BR761" s="1"/>
      <c r="BS761" s="1"/>
      <c r="BT761" s="1"/>
      <c r="BU761" s="1"/>
      <c r="BV761" s="1"/>
      <c r="BW761" s="1"/>
    </row>
    <row r="762" spans="1:75" x14ac:dyDescent="0.2">
      <c r="A762" s="137">
        <f t="shared" si="286"/>
        <v>42983</v>
      </c>
      <c r="B762" s="124">
        <f t="shared" si="277"/>
        <v>1123.886015</v>
      </c>
      <c r="C762" s="124">
        <f t="shared" si="287"/>
        <v>1000</v>
      </c>
      <c r="D762" s="138">
        <f t="shared" si="288"/>
        <v>4843.87</v>
      </c>
      <c r="E762" s="126">
        <f>IF(K762=1,VLOOKUP(A761,[1]Plan1!$DA$106:$DC$226,3),E761)</f>
        <v>4853.07</v>
      </c>
      <c r="F762" s="127">
        <f t="shared" si="289"/>
        <v>42963</v>
      </c>
      <c r="G762" s="128">
        <f t="shared" si="278"/>
        <v>1.8993077848910023E-3</v>
      </c>
      <c r="H762" s="127">
        <f t="shared" si="290"/>
        <v>42993</v>
      </c>
      <c r="I762" s="127">
        <f t="shared" si="279"/>
        <v>42993</v>
      </c>
      <c r="J762" s="130">
        <f t="shared" si="291"/>
        <v>22</v>
      </c>
      <c r="K762" s="130">
        <f t="shared" si="280"/>
        <v>15</v>
      </c>
      <c r="L762" s="131">
        <f t="shared" si="281"/>
        <v>1.0012945900000001</v>
      </c>
      <c r="M762" s="132">
        <f t="shared" si="298"/>
        <v>1.0024005199999999</v>
      </c>
      <c r="N762" s="132">
        <f t="shared" si="296"/>
        <v>1.1168426504465472</v>
      </c>
      <c r="O762" s="131">
        <f t="shared" si="297"/>
        <v>1.1182885</v>
      </c>
      <c r="P762" s="124">
        <f t="shared" si="282"/>
        <v>1118.2885000000001</v>
      </c>
      <c r="Q762" s="133">
        <f t="shared" si="283"/>
        <v>0</v>
      </c>
      <c r="R762" s="134">
        <f t="shared" si="284"/>
        <v>0</v>
      </c>
      <c r="S762" s="124">
        <f t="shared" si="285"/>
        <v>0</v>
      </c>
      <c r="T762" s="134">
        <f t="shared" si="292"/>
        <v>8.7499999999999994E-2</v>
      </c>
      <c r="U762" s="133">
        <f t="shared" si="293"/>
        <v>15</v>
      </c>
      <c r="V762" s="133">
        <v>252</v>
      </c>
      <c r="W762" s="132">
        <f t="shared" si="299"/>
        <v>1.0050054310000001</v>
      </c>
      <c r="X762" s="124">
        <f t="shared" si="295"/>
        <v>5.5975149999999996</v>
      </c>
      <c r="Y762" s="136" t="s">
        <v>64</v>
      </c>
      <c r="Z762" s="127">
        <f t="shared" si="294"/>
        <v>43146</v>
      </c>
      <c r="AA762" s="6"/>
      <c r="AB762" s="1"/>
      <c r="AC762" s="10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28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8"/>
      <c r="BH762" s="1"/>
      <c r="BI762" s="1"/>
      <c r="BJ762" s="1"/>
      <c r="BK762" s="1"/>
      <c r="BL762" s="1"/>
      <c r="BM762" s="1"/>
      <c r="BN762" s="1"/>
      <c r="BO762" s="1"/>
      <c r="BP762" s="1"/>
      <c r="BQ762" s="6"/>
      <c r="BR762" s="1"/>
      <c r="BS762" s="1"/>
      <c r="BT762" s="1"/>
      <c r="BU762" s="1"/>
      <c r="BV762" s="1"/>
      <c r="BW762" s="1"/>
    </row>
    <row r="763" spans="1:75" x14ac:dyDescent="0.2">
      <c r="A763" s="137">
        <f t="shared" si="286"/>
        <v>42984</v>
      </c>
      <c r="B763" s="124">
        <f t="shared" si="277"/>
        <v>1124.357143</v>
      </c>
      <c r="C763" s="124">
        <f t="shared" si="287"/>
        <v>1000</v>
      </c>
      <c r="D763" s="138">
        <f t="shared" si="288"/>
        <v>4843.87</v>
      </c>
      <c r="E763" s="126">
        <f>IF(K763=1,VLOOKUP(A762,[1]Plan1!$DA$106:$DC$226,3),E762)</f>
        <v>4853.07</v>
      </c>
      <c r="F763" s="127">
        <f t="shared" si="289"/>
        <v>42963</v>
      </c>
      <c r="G763" s="128">
        <f t="shared" si="278"/>
        <v>1.8993077848910023E-3</v>
      </c>
      <c r="H763" s="127">
        <f t="shared" si="290"/>
        <v>42993</v>
      </c>
      <c r="I763" s="127">
        <f t="shared" si="279"/>
        <v>42993</v>
      </c>
      <c r="J763" s="130">
        <f t="shared" si="291"/>
        <v>22</v>
      </c>
      <c r="K763" s="130">
        <f t="shared" si="280"/>
        <v>16</v>
      </c>
      <c r="L763" s="131">
        <f t="shared" si="281"/>
        <v>1.0013809499999999</v>
      </c>
      <c r="M763" s="132">
        <f t="shared" si="298"/>
        <v>1.0024005199999999</v>
      </c>
      <c r="N763" s="132">
        <f t="shared" si="296"/>
        <v>1.1168426504465472</v>
      </c>
      <c r="O763" s="131">
        <f t="shared" si="297"/>
        <v>1.11838495</v>
      </c>
      <c r="P763" s="124">
        <f t="shared" si="282"/>
        <v>1118.3849499999999</v>
      </c>
      <c r="Q763" s="133">
        <f t="shared" si="283"/>
        <v>0</v>
      </c>
      <c r="R763" s="134">
        <f t="shared" si="284"/>
        <v>0</v>
      </c>
      <c r="S763" s="124">
        <f t="shared" si="285"/>
        <v>0</v>
      </c>
      <c r="T763" s="134">
        <f t="shared" si="292"/>
        <v>8.7499999999999994E-2</v>
      </c>
      <c r="U763" s="133">
        <f t="shared" si="293"/>
        <v>16</v>
      </c>
      <c r="V763" s="133">
        <v>252</v>
      </c>
      <c r="W763" s="132">
        <f t="shared" si="299"/>
        <v>1.0053400159999999</v>
      </c>
      <c r="X763" s="124">
        <f t="shared" si="295"/>
        <v>5.9721929999999999</v>
      </c>
      <c r="Y763" s="136" t="s">
        <v>64</v>
      </c>
      <c r="Z763" s="127">
        <f t="shared" si="294"/>
        <v>43146</v>
      </c>
      <c r="AA763" s="6"/>
      <c r="AB763" s="1"/>
      <c r="AC763" s="10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28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8"/>
      <c r="BH763" s="1"/>
      <c r="BI763" s="1"/>
      <c r="BJ763" s="1"/>
      <c r="BK763" s="1"/>
      <c r="BL763" s="1"/>
      <c r="BM763" s="1"/>
      <c r="BN763" s="1"/>
      <c r="BO763" s="1"/>
      <c r="BP763" s="1"/>
      <c r="BQ763" s="6"/>
      <c r="BR763" s="1"/>
      <c r="BS763" s="1"/>
      <c r="BT763" s="1"/>
      <c r="BU763" s="1"/>
      <c r="BV763" s="1"/>
      <c r="BW763" s="1"/>
    </row>
    <row r="764" spans="1:75" x14ac:dyDescent="0.2">
      <c r="A764" s="137">
        <f t="shared" si="286"/>
        <v>42985</v>
      </c>
      <c r="B764" s="124">
        <f t="shared" si="277"/>
        <v>1124.828479</v>
      </c>
      <c r="C764" s="124">
        <f t="shared" si="287"/>
        <v>1000</v>
      </c>
      <c r="D764" s="138">
        <f t="shared" si="288"/>
        <v>4843.87</v>
      </c>
      <c r="E764" s="126">
        <f>IF(K764=1,VLOOKUP(A763,[1]Plan1!$DA$106:$DC$226,3),E763)</f>
        <v>4853.07</v>
      </c>
      <c r="F764" s="127">
        <f t="shared" si="289"/>
        <v>42963</v>
      </c>
      <c r="G764" s="128">
        <f t="shared" si="278"/>
        <v>1.8993077848910023E-3</v>
      </c>
      <c r="H764" s="127">
        <f t="shared" si="290"/>
        <v>42993</v>
      </c>
      <c r="I764" s="127">
        <f t="shared" si="279"/>
        <v>42993</v>
      </c>
      <c r="J764" s="130">
        <f t="shared" si="291"/>
        <v>22</v>
      </c>
      <c r="K764" s="130">
        <f t="shared" si="280"/>
        <v>17</v>
      </c>
      <c r="L764" s="131">
        <f t="shared" si="281"/>
        <v>1.0014673300000001</v>
      </c>
      <c r="M764" s="132">
        <f t="shared" si="298"/>
        <v>1.0024005199999999</v>
      </c>
      <c r="N764" s="132">
        <f t="shared" si="296"/>
        <v>1.1168426504465472</v>
      </c>
      <c r="O764" s="131">
        <f t="shared" si="297"/>
        <v>1.1184814199999999</v>
      </c>
      <c r="P764" s="124">
        <f t="shared" si="282"/>
        <v>1118.4814200000001</v>
      </c>
      <c r="Q764" s="133">
        <f t="shared" si="283"/>
        <v>0</v>
      </c>
      <c r="R764" s="134">
        <f t="shared" si="284"/>
        <v>0</v>
      </c>
      <c r="S764" s="124">
        <f t="shared" si="285"/>
        <v>0</v>
      </c>
      <c r="T764" s="134">
        <f t="shared" si="292"/>
        <v>8.7499999999999994E-2</v>
      </c>
      <c r="U764" s="133">
        <f t="shared" si="293"/>
        <v>17</v>
      </c>
      <c r="V764" s="133">
        <v>252</v>
      </c>
      <c r="W764" s="132">
        <f t="shared" si="299"/>
        <v>1.005674712</v>
      </c>
      <c r="X764" s="124">
        <f t="shared" si="295"/>
        <v>6.3470589999999998</v>
      </c>
      <c r="Y764" s="136" t="s">
        <v>64</v>
      </c>
      <c r="Z764" s="127">
        <f t="shared" si="294"/>
        <v>43146</v>
      </c>
      <c r="AA764" s="6"/>
      <c r="AB764" s="1"/>
      <c r="AC764" s="10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28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8"/>
      <c r="BH764" s="1"/>
      <c r="BI764" s="1"/>
      <c r="BJ764" s="1"/>
      <c r="BK764" s="1"/>
      <c r="BL764" s="1"/>
      <c r="BM764" s="1"/>
      <c r="BN764" s="1"/>
      <c r="BO764" s="1"/>
      <c r="BP764" s="1"/>
      <c r="BQ764" s="6"/>
      <c r="BR764" s="1"/>
      <c r="BS764" s="1"/>
      <c r="BT764" s="1"/>
      <c r="BU764" s="1"/>
      <c r="BV764" s="1"/>
      <c r="BW764" s="1"/>
    </row>
    <row r="765" spans="1:75" x14ac:dyDescent="0.2">
      <c r="A765" s="137">
        <f t="shared" si="286"/>
        <v>42986</v>
      </c>
      <c r="B765" s="124">
        <f t="shared" si="277"/>
        <v>1124.828479</v>
      </c>
      <c r="C765" s="124">
        <f t="shared" si="287"/>
        <v>1000</v>
      </c>
      <c r="D765" s="138">
        <f t="shared" si="288"/>
        <v>4843.87</v>
      </c>
      <c r="E765" s="126">
        <f>IF(K765=1,VLOOKUP(A764,[1]Plan1!$DA$106:$DC$226,3),E764)</f>
        <v>4853.07</v>
      </c>
      <c r="F765" s="127">
        <f t="shared" si="289"/>
        <v>42963</v>
      </c>
      <c r="G765" s="128">
        <f t="shared" si="278"/>
        <v>1.8993077848910023E-3</v>
      </c>
      <c r="H765" s="127">
        <f t="shared" si="290"/>
        <v>42993</v>
      </c>
      <c r="I765" s="127">
        <f t="shared" si="279"/>
        <v>42993</v>
      </c>
      <c r="J765" s="130">
        <f t="shared" si="291"/>
        <v>22</v>
      </c>
      <c r="K765" s="130">
        <f t="shared" si="280"/>
        <v>17</v>
      </c>
      <c r="L765" s="131">
        <f t="shared" si="281"/>
        <v>1.0014673300000001</v>
      </c>
      <c r="M765" s="132">
        <f t="shared" si="298"/>
        <v>1.0024005199999999</v>
      </c>
      <c r="N765" s="132">
        <f t="shared" si="296"/>
        <v>1.1168426504465472</v>
      </c>
      <c r="O765" s="131">
        <f t="shared" si="297"/>
        <v>1.1184814199999999</v>
      </c>
      <c r="P765" s="124">
        <f t="shared" si="282"/>
        <v>1118.4814200000001</v>
      </c>
      <c r="Q765" s="133">
        <f t="shared" si="283"/>
        <v>0</v>
      </c>
      <c r="R765" s="134">
        <f t="shared" si="284"/>
        <v>0</v>
      </c>
      <c r="S765" s="124">
        <f t="shared" si="285"/>
        <v>0</v>
      </c>
      <c r="T765" s="134">
        <f t="shared" si="292"/>
        <v>8.7499999999999994E-2</v>
      </c>
      <c r="U765" s="133">
        <f t="shared" si="293"/>
        <v>17</v>
      </c>
      <c r="V765" s="133">
        <v>252</v>
      </c>
      <c r="W765" s="132">
        <f t="shared" si="299"/>
        <v>1.005674712</v>
      </c>
      <c r="X765" s="124">
        <f t="shared" si="295"/>
        <v>6.3470589999999998</v>
      </c>
      <c r="Y765" s="136" t="s">
        <v>64</v>
      </c>
      <c r="Z765" s="127">
        <f t="shared" si="294"/>
        <v>43146</v>
      </c>
      <c r="AA765" s="6"/>
      <c r="AB765" s="1"/>
      <c r="AC765" s="10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28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8"/>
      <c r="BH765" s="1"/>
      <c r="BI765" s="1"/>
      <c r="BJ765" s="1"/>
      <c r="BK765" s="1"/>
      <c r="BL765" s="1"/>
      <c r="BM765" s="1"/>
      <c r="BN765" s="1"/>
      <c r="BO765" s="1"/>
      <c r="BP765" s="1"/>
      <c r="BQ765" s="6"/>
      <c r="BR765" s="1"/>
      <c r="BS765" s="1"/>
      <c r="BT765" s="1"/>
      <c r="BU765" s="1"/>
      <c r="BV765" s="1"/>
      <c r="BW765" s="1"/>
    </row>
    <row r="766" spans="1:75" x14ac:dyDescent="0.2">
      <c r="A766" s="137">
        <f t="shared" si="286"/>
        <v>42987</v>
      </c>
      <c r="B766" s="124">
        <f t="shared" si="277"/>
        <v>1125.3000159999999</v>
      </c>
      <c r="C766" s="124">
        <f t="shared" si="287"/>
        <v>1000</v>
      </c>
      <c r="D766" s="138">
        <f t="shared" si="288"/>
        <v>4843.87</v>
      </c>
      <c r="E766" s="126">
        <f>IF(K766=1,VLOOKUP(A765,[1]Plan1!$DA$106:$DC$226,3),E765)</f>
        <v>4853.07</v>
      </c>
      <c r="F766" s="127">
        <f t="shared" si="289"/>
        <v>42963</v>
      </c>
      <c r="G766" s="128">
        <f t="shared" si="278"/>
        <v>1.8993077848910023E-3</v>
      </c>
      <c r="H766" s="127">
        <f t="shared" si="290"/>
        <v>42993</v>
      </c>
      <c r="I766" s="127">
        <f t="shared" si="279"/>
        <v>42993</v>
      </c>
      <c r="J766" s="130">
        <f t="shared" si="291"/>
        <v>22</v>
      </c>
      <c r="K766" s="130">
        <f t="shared" si="280"/>
        <v>18</v>
      </c>
      <c r="L766" s="131">
        <f t="shared" si="281"/>
        <v>1.00155371</v>
      </c>
      <c r="M766" s="132">
        <f t="shared" si="298"/>
        <v>1.0024005199999999</v>
      </c>
      <c r="N766" s="132">
        <f t="shared" si="296"/>
        <v>1.1168426504465472</v>
      </c>
      <c r="O766" s="131">
        <f t="shared" si="297"/>
        <v>1.1185779</v>
      </c>
      <c r="P766" s="124">
        <f t="shared" si="282"/>
        <v>1118.5779</v>
      </c>
      <c r="Q766" s="133">
        <f t="shared" si="283"/>
        <v>0</v>
      </c>
      <c r="R766" s="134">
        <f t="shared" si="284"/>
        <v>0</v>
      </c>
      <c r="S766" s="124">
        <f t="shared" si="285"/>
        <v>0</v>
      </c>
      <c r="T766" s="134">
        <f t="shared" si="292"/>
        <v>8.7499999999999994E-2</v>
      </c>
      <c r="U766" s="133">
        <f t="shared" si="293"/>
        <v>18</v>
      </c>
      <c r="V766" s="133">
        <v>252</v>
      </c>
      <c r="W766" s="132">
        <f t="shared" si="299"/>
        <v>1.0060095200000001</v>
      </c>
      <c r="X766" s="124">
        <f t="shared" si="295"/>
        <v>6.7221159999999998</v>
      </c>
      <c r="Y766" s="136" t="s">
        <v>64</v>
      </c>
      <c r="Z766" s="127">
        <f t="shared" si="294"/>
        <v>43146</v>
      </c>
      <c r="AA766" s="6"/>
      <c r="AB766" s="1"/>
      <c r="AC766" s="10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28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8"/>
      <c r="BH766" s="1"/>
      <c r="BI766" s="1"/>
      <c r="BJ766" s="1"/>
      <c r="BK766" s="1"/>
      <c r="BL766" s="1"/>
      <c r="BM766" s="1"/>
      <c r="BN766" s="1"/>
      <c r="BO766" s="1"/>
      <c r="BP766" s="1"/>
      <c r="BQ766" s="6"/>
      <c r="BR766" s="1"/>
      <c r="BS766" s="1"/>
      <c r="BT766" s="1"/>
      <c r="BU766" s="1"/>
      <c r="BV766" s="1"/>
      <c r="BW766" s="1"/>
    </row>
    <row r="767" spans="1:75" x14ac:dyDescent="0.2">
      <c r="A767" s="137">
        <f t="shared" si="286"/>
        <v>42988</v>
      </c>
      <c r="B767" s="124">
        <f t="shared" si="277"/>
        <v>1125.3000159999999</v>
      </c>
      <c r="C767" s="124">
        <f t="shared" si="287"/>
        <v>1000</v>
      </c>
      <c r="D767" s="138">
        <f t="shared" si="288"/>
        <v>4843.87</v>
      </c>
      <c r="E767" s="126">
        <f>IF(K767=1,VLOOKUP(A766,[1]Plan1!$DA$106:$DC$226,3),E766)</f>
        <v>4853.07</v>
      </c>
      <c r="F767" s="127">
        <f t="shared" si="289"/>
        <v>42963</v>
      </c>
      <c r="G767" s="128">
        <f t="shared" si="278"/>
        <v>1.8993077848910023E-3</v>
      </c>
      <c r="H767" s="127">
        <f t="shared" si="290"/>
        <v>42993</v>
      </c>
      <c r="I767" s="127">
        <f t="shared" si="279"/>
        <v>42993</v>
      </c>
      <c r="J767" s="130">
        <f t="shared" si="291"/>
        <v>22</v>
      </c>
      <c r="K767" s="130">
        <f t="shared" si="280"/>
        <v>18</v>
      </c>
      <c r="L767" s="131">
        <f t="shared" si="281"/>
        <v>1.00155371</v>
      </c>
      <c r="M767" s="132">
        <f t="shared" si="298"/>
        <v>1.0024005199999999</v>
      </c>
      <c r="N767" s="132">
        <f t="shared" si="296"/>
        <v>1.1168426504465472</v>
      </c>
      <c r="O767" s="131">
        <f t="shared" si="297"/>
        <v>1.1185779</v>
      </c>
      <c r="P767" s="124">
        <f t="shared" si="282"/>
        <v>1118.5779</v>
      </c>
      <c r="Q767" s="133">
        <f t="shared" si="283"/>
        <v>0</v>
      </c>
      <c r="R767" s="134">
        <f t="shared" si="284"/>
        <v>0</v>
      </c>
      <c r="S767" s="124">
        <f t="shared" si="285"/>
        <v>0</v>
      </c>
      <c r="T767" s="134">
        <f t="shared" si="292"/>
        <v>8.7499999999999994E-2</v>
      </c>
      <c r="U767" s="133">
        <f t="shared" si="293"/>
        <v>18</v>
      </c>
      <c r="V767" s="133">
        <v>252</v>
      </c>
      <c r="W767" s="132">
        <f t="shared" si="299"/>
        <v>1.0060095200000001</v>
      </c>
      <c r="X767" s="124">
        <f t="shared" si="295"/>
        <v>6.7221159999999998</v>
      </c>
      <c r="Y767" s="136" t="s">
        <v>64</v>
      </c>
      <c r="Z767" s="127">
        <f t="shared" si="294"/>
        <v>43146</v>
      </c>
      <c r="AA767" s="6"/>
      <c r="AB767" s="1"/>
      <c r="AC767" s="10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28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8"/>
      <c r="BH767" s="1"/>
      <c r="BI767" s="1"/>
      <c r="BJ767" s="1"/>
      <c r="BK767" s="1"/>
      <c r="BL767" s="1"/>
      <c r="BM767" s="1"/>
      <c r="BN767" s="1"/>
      <c r="BO767" s="1"/>
      <c r="BP767" s="1"/>
      <c r="BQ767" s="6"/>
      <c r="BR767" s="1"/>
      <c r="BS767" s="1"/>
      <c r="BT767" s="1"/>
      <c r="BU767" s="1"/>
      <c r="BV767" s="1"/>
      <c r="BW767" s="1"/>
    </row>
    <row r="768" spans="1:75" x14ac:dyDescent="0.2">
      <c r="A768" s="137">
        <f t="shared" si="286"/>
        <v>42989</v>
      </c>
      <c r="B768" s="124">
        <f t="shared" si="277"/>
        <v>1125.3000159999999</v>
      </c>
      <c r="C768" s="124">
        <f t="shared" si="287"/>
        <v>1000</v>
      </c>
      <c r="D768" s="138">
        <f t="shared" si="288"/>
        <v>4843.87</v>
      </c>
      <c r="E768" s="126">
        <f>IF(K768=1,VLOOKUP(A767,[1]Plan1!$DA$106:$DC$226,3),E767)</f>
        <v>4853.07</v>
      </c>
      <c r="F768" s="127">
        <f t="shared" si="289"/>
        <v>42963</v>
      </c>
      <c r="G768" s="128">
        <f t="shared" si="278"/>
        <v>1.8993077848910023E-3</v>
      </c>
      <c r="H768" s="127">
        <f t="shared" si="290"/>
        <v>42993</v>
      </c>
      <c r="I768" s="127">
        <f t="shared" si="279"/>
        <v>42993</v>
      </c>
      <c r="J768" s="130">
        <f t="shared" si="291"/>
        <v>22</v>
      </c>
      <c r="K768" s="130">
        <f t="shared" si="280"/>
        <v>18</v>
      </c>
      <c r="L768" s="131">
        <f t="shared" si="281"/>
        <v>1.00155371</v>
      </c>
      <c r="M768" s="132">
        <f t="shared" si="298"/>
        <v>1.0024005199999999</v>
      </c>
      <c r="N768" s="132">
        <f t="shared" si="296"/>
        <v>1.1168426504465472</v>
      </c>
      <c r="O768" s="131">
        <f t="shared" si="297"/>
        <v>1.1185779</v>
      </c>
      <c r="P768" s="124">
        <f t="shared" si="282"/>
        <v>1118.5779</v>
      </c>
      <c r="Q768" s="133">
        <f t="shared" si="283"/>
        <v>0</v>
      </c>
      <c r="R768" s="134">
        <f t="shared" si="284"/>
        <v>0</v>
      </c>
      <c r="S768" s="124">
        <f t="shared" si="285"/>
        <v>0</v>
      </c>
      <c r="T768" s="134">
        <f t="shared" si="292"/>
        <v>8.7499999999999994E-2</v>
      </c>
      <c r="U768" s="133">
        <f t="shared" si="293"/>
        <v>18</v>
      </c>
      <c r="V768" s="133">
        <v>252</v>
      </c>
      <c r="W768" s="132">
        <f t="shared" si="299"/>
        <v>1.0060095200000001</v>
      </c>
      <c r="X768" s="124">
        <f t="shared" si="295"/>
        <v>6.7221159999999998</v>
      </c>
      <c r="Y768" s="136" t="s">
        <v>64</v>
      </c>
      <c r="Z768" s="127">
        <f t="shared" si="294"/>
        <v>43146</v>
      </c>
      <c r="AA768" s="6"/>
      <c r="AB768" s="1"/>
      <c r="AC768" s="10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28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8"/>
      <c r="BH768" s="1"/>
      <c r="BI768" s="1"/>
      <c r="BJ768" s="1"/>
      <c r="BK768" s="1"/>
      <c r="BL768" s="1"/>
      <c r="BM768" s="1"/>
      <c r="BN768" s="1"/>
      <c r="BO768" s="1"/>
      <c r="BP768" s="1"/>
      <c r="BQ768" s="6"/>
      <c r="BR768" s="1"/>
      <c r="BS768" s="1"/>
      <c r="BT768" s="1"/>
      <c r="BU768" s="1"/>
      <c r="BV768" s="1"/>
      <c r="BW768" s="1"/>
    </row>
    <row r="769" spans="1:75" x14ac:dyDescent="0.2">
      <c r="A769" s="137">
        <f t="shared" si="286"/>
        <v>42990</v>
      </c>
      <c r="B769" s="124">
        <f t="shared" si="277"/>
        <v>1125.771731</v>
      </c>
      <c r="C769" s="124">
        <f t="shared" si="287"/>
        <v>1000</v>
      </c>
      <c r="D769" s="138">
        <f t="shared" si="288"/>
        <v>4843.87</v>
      </c>
      <c r="E769" s="126">
        <f>IF(K769=1,VLOOKUP(A768,[1]Plan1!$DA$106:$DC$226,3),E768)</f>
        <v>4853.07</v>
      </c>
      <c r="F769" s="127">
        <f t="shared" si="289"/>
        <v>42963</v>
      </c>
      <c r="G769" s="128">
        <f t="shared" si="278"/>
        <v>1.8993077848910023E-3</v>
      </c>
      <c r="H769" s="127">
        <f t="shared" si="290"/>
        <v>42993</v>
      </c>
      <c r="I769" s="127">
        <f t="shared" si="279"/>
        <v>42993</v>
      </c>
      <c r="J769" s="130">
        <f t="shared" si="291"/>
        <v>22</v>
      </c>
      <c r="K769" s="130">
        <f t="shared" si="280"/>
        <v>19</v>
      </c>
      <c r="L769" s="131">
        <f t="shared" si="281"/>
        <v>1.00164009</v>
      </c>
      <c r="M769" s="132">
        <f t="shared" si="298"/>
        <v>1.0024005199999999</v>
      </c>
      <c r="N769" s="132">
        <f t="shared" si="296"/>
        <v>1.1168426504465472</v>
      </c>
      <c r="O769" s="131">
        <f t="shared" si="297"/>
        <v>1.1186743699999999</v>
      </c>
      <c r="P769" s="124">
        <f t="shared" si="282"/>
        <v>1118.67437</v>
      </c>
      <c r="Q769" s="133">
        <f t="shared" si="283"/>
        <v>0</v>
      </c>
      <c r="R769" s="134">
        <f t="shared" si="284"/>
        <v>0</v>
      </c>
      <c r="S769" s="124">
        <f t="shared" si="285"/>
        <v>0</v>
      </c>
      <c r="T769" s="134">
        <f t="shared" si="292"/>
        <v>8.7499999999999994E-2</v>
      </c>
      <c r="U769" s="133">
        <f t="shared" si="293"/>
        <v>19</v>
      </c>
      <c r="V769" s="133">
        <v>252</v>
      </c>
      <c r="W769" s="132">
        <f t="shared" si="299"/>
        <v>1.006344439</v>
      </c>
      <c r="X769" s="124">
        <f t="shared" si="295"/>
        <v>7.0973610000000003</v>
      </c>
      <c r="Y769" s="136" t="s">
        <v>64</v>
      </c>
      <c r="Z769" s="127">
        <f t="shared" si="294"/>
        <v>43146</v>
      </c>
      <c r="AA769" s="6"/>
      <c r="AB769" s="1"/>
      <c r="AC769" s="10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28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8"/>
      <c r="BH769" s="1"/>
      <c r="BI769" s="1"/>
      <c r="BJ769" s="1"/>
      <c r="BK769" s="1"/>
      <c r="BL769" s="1"/>
      <c r="BM769" s="1"/>
      <c r="BN769" s="1"/>
      <c r="BO769" s="1"/>
      <c r="BP769" s="1"/>
      <c r="BQ769" s="6"/>
      <c r="BR769" s="1"/>
      <c r="BS769" s="1"/>
      <c r="BT769" s="1"/>
      <c r="BU769" s="1"/>
      <c r="BV769" s="1"/>
      <c r="BW769" s="1"/>
    </row>
    <row r="770" spans="1:75" x14ac:dyDescent="0.2">
      <c r="A770" s="137">
        <f t="shared" si="286"/>
        <v>42991</v>
      </c>
      <c r="B770" s="124">
        <f t="shared" si="277"/>
        <v>1126.243655</v>
      </c>
      <c r="C770" s="124">
        <f t="shared" si="287"/>
        <v>1000</v>
      </c>
      <c r="D770" s="138">
        <f t="shared" si="288"/>
        <v>4843.87</v>
      </c>
      <c r="E770" s="126">
        <f>IF(K770=1,VLOOKUP(A769,[1]Plan1!$DA$106:$DC$226,3),E769)</f>
        <v>4853.07</v>
      </c>
      <c r="F770" s="127">
        <f t="shared" si="289"/>
        <v>42963</v>
      </c>
      <c r="G770" s="128">
        <f t="shared" si="278"/>
        <v>1.8993077848910023E-3</v>
      </c>
      <c r="H770" s="127">
        <f t="shared" si="290"/>
        <v>42993</v>
      </c>
      <c r="I770" s="127">
        <f t="shared" si="279"/>
        <v>42993</v>
      </c>
      <c r="J770" s="130">
        <f t="shared" si="291"/>
        <v>22</v>
      </c>
      <c r="K770" s="130">
        <f t="shared" si="280"/>
        <v>20</v>
      </c>
      <c r="L770" s="131">
        <f t="shared" si="281"/>
        <v>1.00172649</v>
      </c>
      <c r="M770" s="132">
        <f t="shared" si="298"/>
        <v>1.0024005199999999</v>
      </c>
      <c r="N770" s="132">
        <f t="shared" si="296"/>
        <v>1.1168426504465472</v>
      </c>
      <c r="O770" s="131">
        <f t="shared" si="297"/>
        <v>1.1187708599999999</v>
      </c>
      <c r="P770" s="124">
        <f t="shared" si="282"/>
        <v>1118.7708600000001</v>
      </c>
      <c r="Q770" s="133">
        <f t="shared" si="283"/>
        <v>0</v>
      </c>
      <c r="R770" s="134">
        <f t="shared" si="284"/>
        <v>0</v>
      </c>
      <c r="S770" s="124">
        <f t="shared" si="285"/>
        <v>0</v>
      </c>
      <c r="T770" s="134">
        <f t="shared" si="292"/>
        <v>8.7499999999999994E-2</v>
      </c>
      <c r="U770" s="133">
        <f t="shared" si="293"/>
        <v>20</v>
      </c>
      <c r="V770" s="133">
        <v>252</v>
      </c>
      <c r="W770" s="132">
        <f t="shared" si="299"/>
        <v>1.006679469</v>
      </c>
      <c r="X770" s="124">
        <f t="shared" si="295"/>
        <v>7.4727949999999996</v>
      </c>
      <c r="Y770" s="136" t="s">
        <v>64</v>
      </c>
      <c r="Z770" s="127">
        <f t="shared" si="294"/>
        <v>43146</v>
      </c>
      <c r="AA770" s="6"/>
      <c r="AB770" s="1"/>
      <c r="AC770" s="10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28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8"/>
      <c r="BH770" s="1"/>
      <c r="BI770" s="1"/>
      <c r="BJ770" s="1"/>
      <c r="BK770" s="1"/>
      <c r="BL770" s="1"/>
      <c r="BM770" s="1"/>
      <c r="BN770" s="1"/>
      <c r="BO770" s="1"/>
      <c r="BP770" s="1"/>
      <c r="BQ770" s="6"/>
      <c r="BR770" s="1"/>
      <c r="BS770" s="1"/>
      <c r="BT770" s="1"/>
      <c r="BU770" s="1"/>
      <c r="BV770" s="1"/>
      <c r="BW770" s="1"/>
    </row>
    <row r="771" spans="1:75" x14ac:dyDescent="0.2">
      <c r="A771" s="137">
        <f t="shared" si="286"/>
        <v>42992</v>
      </c>
      <c r="B771" s="124">
        <f t="shared" si="277"/>
        <v>1126.71578</v>
      </c>
      <c r="C771" s="124">
        <f t="shared" si="287"/>
        <v>1000</v>
      </c>
      <c r="D771" s="138">
        <f t="shared" si="288"/>
        <v>4843.87</v>
      </c>
      <c r="E771" s="126">
        <f>IF(K771=1,VLOOKUP(A770,[1]Plan1!$DA$106:$DC$226,3),E770)</f>
        <v>4853.07</v>
      </c>
      <c r="F771" s="127">
        <f t="shared" si="289"/>
        <v>42963</v>
      </c>
      <c r="G771" s="128">
        <f t="shared" si="278"/>
        <v>1.8993077848910023E-3</v>
      </c>
      <c r="H771" s="127">
        <f t="shared" si="290"/>
        <v>42993</v>
      </c>
      <c r="I771" s="127">
        <f t="shared" si="279"/>
        <v>42993</v>
      </c>
      <c r="J771" s="130">
        <f t="shared" si="291"/>
        <v>22</v>
      </c>
      <c r="K771" s="130">
        <f t="shared" si="280"/>
        <v>21</v>
      </c>
      <c r="L771" s="131">
        <f t="shared" si="281"/>
        <v>1.0018128900000001</v>
      </c>
      <c r="M771" s="132">
        <f t="shared" si="298"/>
        <v>1.0024005199999999</v>
      </c>
      <c r="N771" s="132">
        <f t="shared" si="296"/>
        <v>1.1168426504465472</v>
      </c>
      <c r="O771" s="131">
        <f t="shared" si="297"/>
        <v>1.1188673600000001</v>
      </c>
      <c r="P771" s="124">
        <f t="shared" si="282"/>
        <v>1118.86736</v>
      </c>
      <c r="Q771" s="133">
        <f t="shared" si="283"/>
        <v>0</v>
      </c>
      <c r="R771" s="134">
        <f t="shared" si="284"/>
        <v>0</v>
      </c>
      <c r="S771" s="124">
        <f t="shared" si="285"/>
        <v>0</v>
      </c>
      <c r="T771" s="134">
        <f t="shared" si="292"/>
        <v>8.7499999999999994E-2</v>
      </c>
      <c r="U771" s="133">
        <f t="shared" si="293"/>
        <v>21</v>
      </c>
      <c r="V771" s="133">
        <v>252</v>
      </c>
      <c r="W771" s="132">
        <f t="shared" si="299"/>
        <v>1.0070146120000001</v>
      </c>
      <c r="X771" s="124">
        <f t="shared" si="295"/>
        <v>7.84842</v>
      </c>
      <c r="Y771" s="136" t="s">
        <v>64</v>
      </c>
      <c r="Z771" s="127">
        <f t="shared" si="294"/>
        <v>43146</v>
      </c>
      <c r="AA771" s="6"/>
      <c r="AB771" s="1"/>
      <c r="AC771" s="10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28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8"/>
      <c r="BH771" s="1"/>
      <c r="BI771" s="1"/>
      <c r="BJ771" s="1"/>
      <c r="BK771" s="1"/>
      <c r="BL771" s="1"/>
      <c r="BM771" s="1"/>
      <c r="BN771" s="1"/>
      <c r="BO771" s="1"/>
      <c r="BP771" s="1"/>
      <c r="BQ771" s="6"/>
      <c r="BR771" s="1"/>
      <c r="BS771" s="1"/>
      <c r="BT771" s="1"/>
      <c r="BU771" s="1"/>
      <c r="BV771" s="1"/>
      <c r="BW771" s="1"/>
    </row>
    <row r="772" spans="1:75" x14ac:dyDescent="0.2">
      <c r="A772" s="137">
        <f t="shared" si="286"/>
        <v>42993</v>
      </c>
      <c r="B772" s="124">
        <f t="shared" si="277"/>
        <v>1127.188093</v>
      </c>
      <c r="C772" s="124">
        <f t="shared" si="287"/>
        <v>1000</v>
      </c>
      <c r="D772" s="138">
        <f t="shared" si="288"/>
        <v>4843.87</v>
      </c>
      <c r="E772" s="126">
        <f>IF(K772=1,VLOOKUP(A771,[1]Plan1!$DA$106:$DC$226,3),E771)</f>
        <v>4853.07</v>
      </c>
      <c r="F772" s="127">
        <f t="shared" si="289"/>
        <v>42963</v>
      </c>
      <c r="G772" s="128">
        <f t="shared" si="278"/>
        <v>1.8993077848910023E-3</v>
      </c>
      <c r="H772" s="127">
        <f t="shared" si="290"/>
        <v>43024</v>
      </c>
      <c r="I772" s="127">
        <f t="shared" si="279"/>
        <v>42993</v>
      </c>
      <c r="J772" s="130">
        <f t="shared" si="291"/>
        <v>22</v>
      </c>
      <c r="K772" s="130">
        <f t="shared" si="280"/>
        <v>22</v>
      </c>
      <c r="L772" s="131">
        <f t="shared" si="281"/>
        <v>1.0018993</v>
      </c>
      <c r="M772" s="132">
        <f t="shared" si="298"/>
        <v>1.0024005199999999</v>
      </c>
      <c r="N772" s="132">
        <f t="shared" si="296"/>
        <v>1.1168426504465472</v>
      </c>
      <c r="O772" s="131">
        <f t="shared" si="297"/>
        <v>1.11896386</v>
      </c>
      <c r="P772" s="124">
        <f t="shared" si="282"/>
        <v>1118.9638600000001</v>
      </c>
      <c r="Q772" s="133">
        <f t="shared" si="283"/>
        <v>0</v>
      </c>
      <c r="R772" s="134">
        <f t="shared" si="284"/>
        <v>0</v>
      </c>
      <c r="S772" s="124">
        <f t="shared" si="285"/>
        <v>0</v>
      </c>
      <c r="T772" s="134">
        <f t="shared" si="292"/>
        <v>8.7499999999999994E-2</v>
      </c>
      <c r="U772" s="133">
        <f t="shared" si="293"/>
        <v>22</v>
      </c>
      <c r="V772" s="133">
        <v>252</v>
      </c>
      <c r="W772" s="132">
        <f t="shared" si="299"/>
        <v>1.0073498649999999</v>
      </c>
      <c r="X772" s="124">
        <f t="shared" si="295"/>
        <v>8.2242329999999999</v>
      </c>
      <c r="Y772" s="136" t="s">
        <v>64</v>
      </c>
      <c r="Z772" s="127">
        <f t="shared" si="294"/>
        <v>43146</v>
      </c>
      <c r="AA772" s="6"/>
      <c r="AB772" s="1"/>
      <c r="AC772" s="10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28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8"/>
      <c r="BH772" s="1"/>
      <c r="BI772" s="1"/>
      <c r="BJ772" s="1"/>
      <c r="BK772" s="1"/>
      <c r="BL772" s="1"/>
      <c r="BM772" s="1"/>
      <c r="BN772" s="1"/>
      <c r="BO772" s="1"/>
      <c r="BP772" s="1"/>
      <c r="BQ772" s="6"/>
      <c r="BR772" s="1"/>
      <c r="BS772" s="1"/>
      <c r="BT772" s="1"/>
      <c r="BU772" s="1"/>
      <c r="BV772" s="1"/>
      <c r="BW772" s="1"/>
    </row>
    <row r="773" spans="1:75" x14ac:dyDescent="0.2">
      <c r="A773" s="137">
        <f t="shared" si="286"/>
        <v>42994</v>
      </c>
      <c r="B773" s="124">
        <f t="shared" si="277"/>
        <v>1127.6534319999998</v>
      </c>
      <c r="C773" s="124">
        <f t="shared" si="287"/>
        <v>1000</v>
      </c>
      <c r="D773" s="138">
        <f t="shared" si="288"/>
        <v>4853.07</v>
      </c>
      <c r="E773" s="126">
        <f>IF(K773=1,VLOOKUP(A772,[1]Plan1!$DA$106:$DC$226,3),E772)</f>
        <v>4860.83</v>
      </c>
      <c r="F773" s="127">
        <f t="shared" si="289"/>
        <v>42994</v>
      </c>
      <c r="G773" s="128">
        <f t="shared" si="278"/>
        <v>1.5989878571709415E-3</v>
      </c>
      <c r="H773" s="127">
        <f t="shared" si="290"/>
        <v>43024</v>
      </c>
      <c r="I773" s="127">
        <f t="shared" si="279"/>
        <v>43024</v>
      </c>
      <c r="J773" s="130">
        <f t="shared" si="291"/>
        <v>20</v>
      </c>
      <c r="K773" s="130">
        <f t="shared" si="280"/>
        <v>1</v>
      </c>
      <c r="L773" s="131">
        <f t="shared" si="281"/>
        <v>1.0000798799999999</v>
      </c>
      <c r="M773" s="132">
        <f t="shared" si="298"/>
        <v>1.0018993</v>
      </c>
      <c r="N773" s="132">
        <f t="shared" si="296"/>
        <v>1.1189638696925404</v>
      </c>
      <c r="O773" s="131">
        <f t="shared" si="297"/>
        <v>1.1190532500000001</v>
      </c>
      <c r="P773" s="124">
        <f t="shared" si="282"/>
        <v>1119.0532499999999</v>
      </c>
      <c r="Q773" s="133">
        <f t="shared" si="283"/>
        <v>0</v>
      </c>
      <c r="R773" s="134">
        <f t="shared" si="284"/>
        <v>0</v>
      </c>
      <c r="S773" s="124">
        <f t="shared" si="285"/>
        <v>0</v>
      </c>
      <c r="T773" s="134">
        <f t="shared" si="292"/>
        <v>8.7499999999999994E-2</v>
      </c>
      <c r="U773" s="133">
        <f t="shared" si="293"/>
        <v>23</v>
      </c>
      <c r="V773" s="133">
        <v>252</v>
      </c>
      <c r="W773" s="132">
        <f t="shared" si="299"/>
        <v>1.007685231</v>
      </c>
      <c r="X773" s="124">
        <f t="shared" si="295"/>
        <v>8.6001820000000002</v>
      </c>
      <c r="Y773" s="136" t="s">
        <v>64</v>
      </c>
      <c r="Z773" s="127">
        <f t="shared" si="294"/>
        <v>43146</v>
      </c>
      <c r="AA773" s="6"/>
      <c r="AB773" s="1"/>
      <c r="AC773" s="10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28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8"/>
      <c r="BH773" s="1"/>
      <c r="BI773" s="1"/>
      <c r="BJ773" s="1"/>
      <c r="BK773" s="1"/>
      <c r="BL773" s="1"/>
      <c r="BM773" s="1"/>
      <c r="BN773" s="1"/>
      <c r="BO773" s="1"/>
      <c r="BP773" s="1"/>
      <c r="BQ773" s="6"/>
      <c r="BR773" s="1"/>
      <c r="BS773" s="1"/>
      <c r="BT773" s="1"/>
      <c r="BU773" s="1"/>
      <c r="BV773" s="1"/>
      <c r="BW773" s="1"/>
    </row>
    <row r="774" spans="1:75" x14ac:dyDescent="0.2">
      <c r="A774" s="137">
        <f t="shared" si="286"/>
        <v>42995</v>
      </c>
      <c r="B774" s="124">
        <f t="shared" si="277"/>
        <v>1127.6534319999998</v>
      </c>
      <c r="C774" s="124">
        <f t="shared" si="287"/>
        <v>1000</v>
      </c>
      <c r="D774" s="138">
        <f t="shared" si="288"/>
        <v>4853.07</v>
      </c>
      <c r="E774" s="126">
        <f>IF(K774=1,VLOOKUP(A773,[1]Plan1!$DA$106:$DC$226,3),E773)</f>
        <v>4860.83</v>
      </c>
      <c r="F774" s="127">
        <f t="shared" si="289"/>
        <v>42994</v>
      </c>
      <c r="G774" s="128">
        <f t="shared" si="278"/>
        <v>1.5989878571709415E-3</v>
      </c>
      <c r="H774" s="127">
        <f t="shared" si="290"/>
        <v>43024</v>
      </c>
      <c r="I774" s="127">
        <f t="shared" si="279"/>
        <v>43024</v>
      </c>
      <c r="J774" s="130">
        <f t="shared" si="291"/>
        <v>20</v>
      </c>
      <c r="K774" s="130">
        <f t="shared" si="280"/>
        <v>1</v>
      </c>
      <c r="L774" s="131">
        <f t="shared" si="281"/>
        <v>1.0000798799999999</v>
      </c>
      <c r="M774" s="132">
        <f t="shared" si="298"/>
        <v>1.0018993</v>
      </c>
      <c r="N774" s="132">
        <f t="shared" si="296"/>
        <v>1.1189638696925404</v>
      </c>
      <c r="O774" s="131">
        <f t="shared" si="297"/>
        <v>1.1190532500000001</v>
      </c>
      <c r="P774" s="124">
        <f t="shared" si="282"/>
        <v>1119.0532499999999</v>
      </c>
      <c r="Q774" s="133">
        <f t="shared" si="283"/>
        <v>0</v>
      </c>
      <c r="R774" s="134">
        <f t="shared" si="284"/>
        <v>0</v>
      </c>
      <c r="S774" s="124">
        <f t="shared" si="285"/>
        <v>0</v>
      </c>
      <c r="T774" s="134">
        <f t="shared" si="292"/>
        <v>8.7499999999999994E-2</v>
      </c>
      <c r="U774" s="133">
        <f t="shared" si="293"/>
        <v>23</v>
      </c>
      <c r="V774" s="133">
        <v>252</v>
      </c>
      <c r="W774" s="132">
        <f t="shared" si="299"/>
        <v>1.007685231</v>
      </c>
      <c r="X774" s="124">
        <f t="shared" si="295"/>
        <v>8.6001820000000002</v>
      </c>
      <c r="Y774" s="136" t="s">
        <v>64</v>
      </c>
      <c r="Z774" s="127">
        <f t="shared" si="294"/>
        <v>43146</v>
      </c>
      <c r="AA774" s="6"/>
      <c r="AB774" s="1"/>
      <c r="AC774" s="10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28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8"/>
      <c r="BH774" s="1"/>
      <c r="BI774" s="1"/>
      <c r="BJ774" s="1"/>
      <c r="BK774" s="1"/>
      <c r="BL774" s="1"/>
      <c r="BM774" s="1"/>
      <c r="BN774" s="1"/>
      <c r="BO774" s="1"/>
      <c r="BP774" s="1"/>
      <c r="BQ774" s="6"/>
      <c r="BR774" s="1"/>
      <c r="BS774" s="1"/>
      <c r="BT774" s="1"/>
      <c r="BU774" s="1"/>
      <c r="BV774" s="1"/>
      <c r="BW774" s="1"/>
    </row>
    <row r="775" spans="1:75" x14ac:dyDescent="0.2">
      <c r="A775" s="137">
        <f t="shared" si="286"/>
        <v>42996</v>
      </c>
      <c r="B775" s="124">
        <f t="shared" si="277"/>
        <v>1127.6534319999998</v>
      </c>
      <c r="C775" s="124">
        <f t="shared" si="287"/>
        <v>1000</v>
      </c>
      <c r="D775" s="138">
        <f t="shared" si="288"/>
        <v>4853.07</v>
      </c>
      <c r="E775" s="126">
        <f>IF(K775=1,VLOOKUP(A774,[1]Plan1!$DA$106:$DC$226,3),E774)</f>
        <v>4860.83</v>
      </c>
      <c r="F775" s="127">
        <f t="shared" si="289"/>
        <v>42994</v>
      </c>
      <c r="G775" s="128">
        <f t="shared" si="278"/>
        <v>1.5989878571709415E-3</v>
      </c>
      <c r="H775" s="127">
        <f t="shared" si="290"/>
        <v>43024</v>
      </c>
      <c r="I775" s="127">
        <f t="shared" si="279"/>
        <v>43024</v>
      </c>
      <c r="J775" s="130">
        <f t="shared" si="291"/>
        <v>20</v>
      </c>
      <c r="K775" s="130">
        <f t="shared" si="280"/>
        <v>1</v>
      </c>
      <c r="L775" s="131">
        <f t="shared" si="281"/>
        <v>1.0000798799999999</v>
      </c>
      <c r="M775" s="132">
        <f t="shared" si="298"/>
        <v>1.0018993</v>
      </c>
      <c r="N775" s="132">
        <f t="shared" si="296"/>
        <v>1.1189638696925404</v>
      </c>
      <c r="O775" s="131">
        <f t="shared" si="297"/>
        <v>1.1190532500000001</v>
      </c>
      <c r="P775" s="124">
        <f t="shared" si="282"/>
        <v>1119.0532499999999</v>
      </c>
      <c r="Q775" s="133">
        <f t="shared" si="283"/>
        <v>0</v>
      </c>
      <c r="R775" s="134">
        <f t="shared" si="284"/>
        <v>0</v>
      </c>
      <c r="S775" s="124">
        <f t="shared" si="285"/>
        <v>0</v>
      </c>
      <c r="T775" s="134">
        <f t="shared" si="292"/>
        <v>8.7499999999999994E-2</v>
      </c>
      <c r="U775" s="133">
        <f t="shared" si="293"/>
        <v>23</v>
      </c>
      <c r="V775" s="133">
        <v>252</v>
      </c>
      <c r="W775" s="132">
        <f t="shared" si="299"/>
        <v>1.007685231</v>
      </c>
      <c r="X775" s="124">
        <f t="shared" si="295"/>
        <v>8.6001820000000002</v>
      </c>
      <c r="Y775" s="136" t="s">
        <v>64</v>
      </c>
      <c r="Z775" s="127">
        <f t="shared" si="294"/>
        <v>43146</v>
      </c>
      <c r="AA775" s="6"/>
      <c r="AB775" s="1"/>
      <c r="AC775" s="10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28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8"/>
      <c r="BH775" s="1"/>
      <c r="BI775" s="1"/>
      <c r="BJ775" s="1"/>
      <c r="BK775" s="1"/>
      <c r="BL775" s="1"/>
      <c r="BM775" s="1"/>
      <c r="BN775" s="1"/>
      <c r="BO775" s="1"/>
      <c r="BP775" s="1"/>
      <c r="BQ775" s="6"/>
      <c r="BR775" s="1"/>
      <c r="BS775" s="1"/>
      <c r="BT775" s="1"/>
      <c r="BU775" s="1"/>
      <c r="BV775" s="1"/>
      <c r="BW775" s="1"/>
    </row>
    <row r="776" spans="1:75" x14ac:dyDescent="0.2">
      <c r="A776" s="137">
        <f t="shared" si="286"/>
        <v>42997</v>
      </c>
      <c r="B776" s="124">
        <f t="shared" si="277"/>
        <v>1128.118966</v>
      </c>
      <c r="C776" s="124">
        <f t="shared" si="287"/>
        <v>1000</v>
      </c>
      <c r="D776" s="138">
        <f t="shared" si="288"/>
        <v>4853.07</v>
      </c>
      <c r="E776" s="126">
        <f>IF(K776=1,VLOOKUP(A775,[1]Plan1!$DA$106:$DC$226,3),E775)</f>
        <v>4860.83</v>
      </c>
      <c r="F776" s="127">
        <f t="shared" si="289"/>
        <v>42994</v>
      </c>
      <c r="G776" s="128">
        <f t="shared" si="278"/>
        <v>1.5989878571709415E-3</v>
      </c>
      <c r="H776" s="127">
        <f t="shared" si="290"/>
        <v>43024</v>
      </c>
      <c r="I776" s="127">
        <f t="shared" si="279"/>
        <v>43024</v>
      </c>
      <c r="J776" s="130">
        <f t="shared" si="291"/>
        <v>20</v>
      </c>
      <c r="K776" s="130">
        <f t="shared" si="280"/>
        <v>2</v>
      </c>
      <c r="L776" s="131">
        <f t="shared" si="281"/>
        <v>1.0001597799999999</v>
      </c>
      <c r="M776" s="132">
        <f t="shared" si="298"/>
        <v>1.0018993</v>
      </c>
      <c r="N776" s="132">
        <f t="shared" si="296"/>
        <v>1.1189638696925404</v>
      </c>
      <c r="O776" s="131">
        <f t="shared" si="297"/>
        <v>1.1191426499999999</v>
      </c>
      <c r="P776" s="124">
        <f t="shared" si="282"/>
        <v>1119.14265</v>
      </c>
      <c r="Q776" s="133">
        <f t="shared" si="283"/>
        <v>0</v>
      </c>
      <c r="R776" s="134">
        <f t="shared" si="284"/>
        <v>0</v>
      </c>
      <c r="S776" s="124">
        <f t="shared" si="285"/>
        <v>0</v>
      </c>
      <c r="T776" s="134">
        <f t="shared" si="292"/>
        <v>8.7499999999999994E-2</v>
      </c>
      <c r="U776" s="133">
        <f t="shared" si="293"/>
        <v>24</v>
      </c>
      <c r="V776" s="133">
        <v>252</v>
      </c>
      <c r="W776" s="132">
        <f t="shared" si="299"/>
        <v>1.0080207080000001</v>
      </c>
      <c r="X776" s="124">
        <f t="shared" si="295"/>
        <v>8.9763160000000006</v>
      </c>
      <c r="Y776" s="136" t="s">
        <v>64</v>
      </c>
      <c r="Z776" s="127">
        <f t="shared" si="294"/>
        <v>43146</v>
      </c>
      <c r="AA776" s="6"/>
      <c r="AB776" s="1"/>
      <c r="AC776" s="10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28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8"/>
      <c r="BH776" s="1"/>
      <c r="BI776" s="1"/>
      <c r="BJ776" s="1"/>
      <c r="BK776" s="1"/>
      <c r="BL776" s="1"/>
      <c r="BM776" s="1"/>
      <c r="BN776" s="1"/>
      <c r="BO776" s="1"/>
      <c r="BP776" s="1"/>
      <c r="BQ776" s="6"/>
      <c r="BR776" s="1"/>
      <c r="BS776" s="1"/>
      <c r="BT776" s="1"/>
      <c r="BU776" s="1"/>
      <c r="BV776" s="1"/>
      <c r="BW776" s="1"/>
    </row>
    <row r="777" spans="1:75" x14ac:dyDescent="0.2">
      <c r="A777" s="137">
        <f t="shared" si="286"/>
        <v>42998</v>
      </c>
      <c r="B777" s="124">
        <f t="shared" si="277"/>
        <v>1128.5846940000001</v>
      </c>
      <c r="C777" s="124">
        <f t="shared" si="287"/>
        <v>1000</v>
      </c>
      <c r="D777" s="138">
        <f t="shared" si="288"/>
        <v>4853.07</v>
      </c>
      <c r="E777" s="126">
        <f>IF(K777=1,VLOOKUP(A776,[1]Plan1!$DA$106:$DC$226,3),E776)</f>
        <v>4860.83</v>
      </c>
      <c r="F777" s="127">
        <f t="shared" si="289"/>
        <v>42994</v>
      </c>
      <c r="G777" s="128">
        <f t="shared" si="278"/>
        <v>1.5989878571709415E-3</v>
      </c>
      <c r="H777" s="127">
        <f t="shared" si="290"/>
        <v>43024</v>
      </c>
      <c r="I777" s="127">
        <f t="shared" si="279"/>
        <v>43024</v>
      </c>
      <c r="J777" s="130">
        <f t="shared" si="291"/>
        <v>20</v>
      </c>
      <c r="K777" s="130">
        <f t="shared" si="280"/>
        <v>3</v>
      </c>
      <c r="L777" s="131">
        <f t="shared" si="281"/>
        <v>1.00023968</v>
      </c>
      <c r="M777" s="132">
        <f t="shared" si="298"/>
        <v>1.0018993</v>
      </c>
      <c r="N777" s="132">
        <f t="shared" si="296"/>
        <v>1.1189638696925404</v>
      </c>
      <c r="O777" s="131">
        <f t="shared" si="297"/>
        <v>1.1192320600000001</v>
      </c>
      <c r="P777" s="124">
        <f t="shared" si="282"/>
        <v>1119.23206</v>
      </c>
      <c r="Q777" s="133">
        <f t="shared" si="283"/>
        <v>0</v>
      </c>
      <c r="R777" s="134">
        <f t="shared" si="284"/>
        <v>0</v>
      </c>
      <c r="S777" s="124">
        <f t="shared" si="285"/>
        <v>0</v>
      </c>
      <c r="T777" s="134">
        <f t="shared" si="292"/>
        <v>8.7499999999999994E-2</v>
      </c>
      <c r="U777" s="133">
        <f t="shared" si="293"/>
        <v>25</v>
      </c>
      <c r="V777" s="133">
        <v>252</v>
      </c>
      <c r="W777" s="132">
        <f t="shared" si="299"/>
        <v>1.0083562960000001</v>
      </c>
      <c r="X777" s="124">
        <f t="shared" si="295"/>
        <v>9.3526340000000001</v>
      </c>
      <c r="Y777" s="136" t="s">
        <v>64</v>
      </c>
      <c r="Z777" s="127">
        <f t="shared" si="294"/>
        <v>43146</v>
      </c>
      <c r="AA777" s="6"/>
      <c r="AB777" s="1"/>
      <c r="AC777" s="10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28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8"/>
      <c r="BH777" s="1"/>
      <c r="BI777" s="1"/>
      <c r="BJ777" s="1"/>
      <c r="BK777" s="1"/>
      <c r="BL777" s="1"/>
      <c r="BM777" s="1"/>
      <c r="BN777" s="1"/>
      <c r="BO777" s="1"/>
      <c r="BP777" s="1"/>
      <c r="BQ777" s="6"/>
      <c r="BR777" s="1"/>
      <c r="BS777" s="1"/>
      <c r="BT777" s="1"/>
      <c r="BU777" s="1"/>
      <c r="BV777" s="1"/>
      <c r="BW777" s="1"/>
    </row>
    <row r="778" spans="1:75" x14ac:dyDescent="0.2">
      <c r="A778" s="137">
        <f t="shared" si="286"/>
        <v>42999</v>
      </c>
      <c r="B778" s="124">
        <f t="shared" ref="B778:B841" si="300">(P778+X778)</f>
        <v>1129.050608</v>
      </c>
      <c r="C778" s="124">
        <f t="shared" si="287"/>
        <v>1000</v>
      </c>
      <c r="D778" s="138">
        <f t="shared" si="288"/>
        <v>4853.07</v>
      </c>
      <c r="E778" s="126">
        <f>IF(K778=1,VLOOKUP(A777,[1]Plan1!$DA$106:$DC$226,3),E777)</f>
        <v>4860.83</v>
      </c>
      <c r="F778" s="127">
        <f t="shared" si="289"/>
        <v>42994</v>
      </c>
      <c r="G778" s="128">
        <f t="shared" ref="G778:G841" si="301">(E778/D778)-1</f>
        <v>1.5989878571709415E-3</v>
      </c>
      <c r="H778" s="127">
        <f t="shared" si="290"/>
        <v>43024</v>
      </c>
      <c r="I778" s="127">
        <f t="shared" ref="I778:I841" si="302">IF(A778&gt;I777,H778,I777)</f>
        <v>43024</v>
      </c>
      <c r="J778" s="130">
        <f t="shared" si="291"/>
        <v>20</v>
      </c>
      <c r="K778" s="130">
        <f t="shared" ref="K778:K841" si="303">(J778-(NETWORKDAYS(A778,I778,AC$118:AC$502)-1))</f>
        <v>4</v>
      </c>
      <c r="L778" s="131">
        <f t="shared" ref="L778:L841" si="304">TRUNC((E778/D778)^TRUNC((K778/J778),9),8)</f>
        <v>1.0003195899999999</v>
      </c>
      <c r="M778" s="132">
        <f t="shared" si="298"/>
        <v>1.0018993</v>
      </c>
      <c r="N778" s="132">
        <f t="shared" si="296"/>
        <v>1.1189638696925404</v>
      </c>
      <c r="O778" s="131">
        <f t="shared" si="297"/>
        <v>1.11932147</v>
      </c>
      <c r="P778" s="124">
        <f t="shared" ref="P778:P841" si="305">TRUNC(C778*O778,6)</f>
        <v>1119.3214700000001</v>
      </c>
      <c r="Q778" s="133">
        <f t="shared" ref="Q778:Q841" si="306">IF(VLOOKUP(A778,AC$10:AJ$114,8)=VLOOKUP(A777,AC$10:AJ$114,8),0,VLOOKUP(A778,AC$10:AJ$114,8))</f>
        <v>0</v>
      </c>
      <c r="R778" s="134">
        <f t="shared" ref="R778:R841" si="307">IF(Q778&gt;0,VLOOKUP($A778,$AC$10:$AH$114,6),0)</f>
        <v>0</v>
      </c>
      <c r="S778" s="124">
        <f t="shared" ref="S778:S841" si="308">IF(R778&gt;0,TRUNC(R778*P778,6),0)</f>
        <v>0</v>
      </c>
      <c r="T778" s="134">
        <f t="shared" si="292"/>
        <v>8.7499999999999994E-2</v>
      </c>
      <c r="U778" s="133">
        <f t="shared" si="293"/>
        <v>26</v>
      </c>
      <c r="V778" s="133">
        <v>252</v>
      </c>
      <c r="W778" s="132">
        <f t="shared" si="299"/>
        <v>1.0086919969999999</v>
      </c>
      <c r="X778" s="124">
        <f t="shared" si="295"/>
        <v>9.7291380000000007</v>
      </c>
      <c r="Y778" s="136" t="s">
        <v>64</v>
      </c>
      <c r="Z778" s="127">
        <f t="shared" si="294"/>
        <v>43146</v>
      </c>
      <c r="AA778" s="6"/>
      <c r="AB778" s="1"/>
      <c r="AC778" s="10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28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8"/>
      <c r="BH778" s="1"/>
      <c r="BI778" s="1"/>
      <c r="BJ778" s="1"/>
      <c r="BK778" s="1"/>
      <c r="BL778" s="1"/>
      <c r="BM778" s="1"/>
      <c r="BN778" s="1"/>
      <c r="BO778" s="1"/>
      <c r="BP778" s="1"/>
      <c r="BQ778" s="6"/>
      <c r="BR778" s="1"/>
      <c r="BS778" s="1"/>
      <c r="BT778" s="1"/>
      <c r="BU778" s="1"/>
      <c r="BV778" s="1"/>
      <c r="BW778" s="1"/>
    </row>
    <row r="779" spans="1:75" x14ac:dyDescent="0.2">
      <c r="A779" s="137">
        <f t="shared" ref="A779:A842" si="309">(A778+1)</f>
        <v>43000</v>
      </c>
      <c r="B779" s="124">
        <f t="shared" si="300"/>
        <v>1129.5167170000002</v>
      </c>
      <c r="C779" s="124">
        <f t="shared" ref="C779:C842" si="310">TRUNC(IF(Q778&gt;0,VLOOKUP(A778,$AC$12:$AD$114,2),C778),6)</f>
        <v>1000</v>
      </c>
      <c r="D779" s="138">
        <f t="shared" ref="D779:D842" si="311">IF(E779=E778,D778,E778)</f>
        <v>4853.07</v>
      </c>
      <c r="E779" s="126">
        <f>IF(K779=1,VLOOKUP(A778,[1]Plan1!$DA$106:$DC$226,3),E778)</f>
        <v>4860.83</v>
      </c>
      <c r="F779" s="127">
        <f t="shared" ref="F779:F842" si="312">IF(D779=D778,F778,A779)</f>
        <v>42994</v>
      </c>
      <c r="G779" s="128">
        <f t="shared" si="301"/>
        <v>1.5989878571709415E-3</v>
      </c>
      <c r="H779" s="127">
        <f t="shared" ref="H779:H842" si="313">IF(DAY(A779)=15,VLOOKUP(A779,AG$118:AL$450,4),H778)</f>
        <v>43024</v>
      </c>
      <c r="I779" s="127">
        <f t="shared" si="302"/>
        <v>43024</v>
      </c>
      <c r="J779" s="130">
        <f t="shared" ref="J779:J842" si="314">IF(I779=I778,J778,NETWORKDAYS(I778,I779,$AC$118:$AC$502)-1)</f>
        <v>20</v>
      </c>
      <c r="K779" s="130">
        <f t="shared" si="303"/>
        <v>5</v>
      </c>
      <c r="L779" s="131">
        <f t="shared" si="304"/>
        <v>1.0003995000000001</v>
      </c>
      <c r="M779" s="132">
        <f t="shared" si="298"/>
        <v>1.0018993</v>
      </c>
      <c r="N779" s="132">
        <f t="shared" si="296"/>
        <v>1.1189638696925404</v>
      </c>
      <c r="O779" s="131">
        <f t="shared" si="297"/>
        <v>1.1194108899999999</v>
      </c>
      <c r="P779" s="124">
        <f t="shared" si="305"/>
        <v>1119.4108900000001</v>
      </c>
      <c r="Q779" s="133">
        <f t="shared" si="306"/>
        <v>0</v>
      </c>
      <c r="R779" s="134">
        <f t="shared" si="307"/>
        <v>0</v>
      </c>
      <c r="S779" s="124">
        <f t="shared" si="308"/>
        <v>0</v>
      </c>
      <c r="T779" s="134">
        <f t="shared" ref="T779:T842" si="315">(T778)</f>
        <v>8.7499999999999994E-2</v>
      </c>
      <c r="U779" s="133">
        <f t="shared" ref="U779:U842" si="316">IF(Q778&gt;0,1,IF(K779=K778,U778,U778+1))</f>
        <v>27</v>
      </c>
      <c r="V779" s="133">
        <v>252</v>
      </c>
      <c r="W779" s="132">
        <f t="shared" si="299"/>
        <v>1.009027809</v>
      </c>
      <c r="X779" s="124">
        <f t="shared" si="295"/>
        <v>10.105827</v>
      </c>
      <c r="Y779" s="136" t="s">
        <v>64</v>
      </c>
      <c r="Z779" s="127">
        <f t="shared" ref="Z779:Z842" si="317">IF(Q778&gt;0,VLOOKUP(A778,$AC$10:$AK$114,9),Z778)</f>
        <v>43146</v>
      </c>
      <c r="AA779" s="6"/>
      <c r="AB779" s="1"/>
      <c r="AC779" s="10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28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8"/>
      <c r="BH779" s="1"/>
      <c r="BI779" s="1"/>
      <c r="BJ779" s="1"/>
      <c r="BK779" s="1"/>
      <c r="BL779" s="1"/>
      <c r="BM779" s="1"/>
      <c r="BN779" s="1"/>
      <c r="BO779" s="1"/>
      <c r="BP779" s="1"/>
      <c r="BQ779" s="6"/>
      <c r="BR779" s="1"/>
      <c r="BS779" s="1"/>
      <c r="BT779" s="1"/>
      <c r="BU779" s="1"/>
      <c r="BV779" s="1"/>
      <c r="BW779" s="1"/>
    </row>
    <row r="780" spans="1:75" x14ac:dyDescent="0.2">
      <c r="A780" s="137">
        <f t="shared" si="309"/>
        <v>43001</v>
      </c>
      <c r="B780" s="124">
        <f t="shared" si="300"/>
        <v>1129.9830220000001</v>
      </c>
      <c r="C780" s="124">
        <f t="shared" si="310"/>
        <v>1000</v>
      </c>
      <c r="D780" s="138">
        <f t="shared" si="311"/>
        <v>4853.07</v>
      </c>
      <c r="E780" s="126">
        <f>IF(K780=1,VLOOKUP(A779,[1]Plan1!$DA$106:$DC$226,3),E779)</f>
        <v>4860.83</v>
      </c>
      <c r="F780" s="127">
        <f t="shared" si="312"/>
        <v>42994</v>
      </c>
      <c r="G780" s="128">
        <f t="shared" si="301"/>
        <v>1.5989878571709415E-3</v>
      </c>
      <c r="H780" s="127">
        <f t="shared" si="313"/>
        <v>43024</v>
      </c>
      <c r="I780" s="127">
        <f t="shared" si="302"/>
        <v>43024</v>
      </c>
      <c r="J780" s="130">
        <f t="shared" si="314"/>
        <v>20</v>
      </c>
      <c r="K780" s="130">
        <f t="shared" si="303"/>
        <v>6</v>
      </c>
      <c r="L780" s="131">
        <f t="shared" si="304"/>
        <v>1.00047942</v>
      </c>
      <c r="M780" s="132">
        <f t="shared" si="298"/>
        <v>1.0018993</v>
      </c>
      <c r="N780" s="132">
        <f t="shared" si="296"/>
        <v>1.1189638696925404</v>
      </c>
      <c r="O780" s="131">
        <f t="shared" si="297"/>
        <v>1.11950032</v>
      </c>
      <c r="P780" s="124">
        <f t="shared" si="305"/>
        <v>1119.5003200000001</v>
      </c>
      <c r="Q780" s="133">
        <f t="shared" si="306"/>
        <v>0</v>
      </c>
      <c r="R780" s="134">
        <f t="shared" si="307"/>
        <v>0</v>
      </c>
      <c r="S780" s="124">
        <f t="shared" si="308"/>
        <v>0</v>
      </c>
      <c r="T780" s="134">
        <f t="shared" si="315"/>
        <v>8.7499999999999994E-2</v>
      </c>
      <c r="U780" s="133">
        <f t="shared" si="316"/>
        <v>28</v>
      </c>
      <c r="V780" s="133">
        <v>252</v>
      </c>
      <c r="W780" s="132">
        <f t="shared" si="299"/>
        <v>1.009363733</v>
      </c>
      <c r="X780" s="124">
        <f t="shared" si="295"/>
        <v>10.482702</v>
      </c>
      <c r="Y780" s="136" t="s">
        <v>64</v>
      </c>
      <c r="Z780" s="127">
        <f t="shared" si="317"/>
        <v>43146</v>
      </c>
      <c r="AA780" s="6"/>
      <c r="AB780" s="1"/>
      <c r="AC780" s="10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28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8"/>
      <c r="BH780" s="1"/>
      <c r="BI780" s="1"/>
      <c r="BJ780" s="1"/>
      <c r="BK780" s="1"/>
      <c r="BL780" s="1"/>
      <c r="BM780" s="1"/>
      <c r="BN780" s="1"/>
      <c r="BO780" s="1"/>
      <c r="BP780" s="1"/>
      <c r="BQ780" s="6"/>
      <c r="BR780" s="1"/>
      <c r="BS780" s="1"/>
      <c r="BT780" s="1"/>
      <c r="BU780" s="1"/>
      <c r="BV780" s="1"/>
      <c r="BW780" s="1"/>
    </row>
    <row r="781" spans="1:75" x14ac:dyDescent="0.2">
      <c r="A781" s="137">
        <f t="shared" si="309"/>
        <v>43002</v>
      </c>
      <c r="B781" s="124">
        <f t="shared" si="300"/>
        <v>1129.9830220000001</v>
      </c>
      <c r="C781" s="124">
        <f t="shared" si="310"/>
        <v>1000</v>
      </c>
      <c r="D781" s="138">
        <f t="shared" si="311"/>
        <v>4853.07</v>
      </c>
      <c r="E781" s="126">
        <f>IF(K781=1,VLOOKUP(A780,[1]Plan1!$DA$106:$DC$226,3),E780)</f>
        <v>4860.83</v>
      </c>
      <c r="F781" s="127">
        <f t="shared" si="312"/>
        <v>42994</v>
      </c>
      <c r="G781" s="128">
        <f t="shared" si="301"/>
        <v>1.5989878571709415E-3</v>
      </c>
      <c r="H781" s="127">
        <f t="shared" si="313"/>
        <v>43024</v>
      </c>
      <c r="I781" s="127">
        <f t="shared" si="302"/>
        <v>43024</v>
      </c>
      <c r="J781" s="130">
        <f t="shared" si="314"/>
        <v>20</v>
      </c>
      <c r="K781" s="130">
        <f t="shared" si="303"/>
        <v>6</v>
      </c>
      <c r="L781" s="131">
        <f t="shared" si="304"/>
        <v>1.00047942</v>
      </c>
      <c r="M781" s="132">
        <f t="shared" si="298"/>
        <v>1.0018993</v>
      </c>
      <c r="N781" s="132">
        <f t="shared" si="296"/>
        <v>1.1189638696925404</v>
      </c>
      <c r="O781" s="131">
        <f t="shared" si="297"/>
        <v>1.11950032</v>
      </c>
      <c r="P781" s="124">
        <f t="shared" si="305"/>
        <v>1119.5003200000001</v>
      </c>
      <c r="Q781" s="133">
        <f t="shared" si="306"/>
        <v>0</v>
      </c>
      <c r="R781" s="134">
        <f t="shared" si="307"/>
        <v>0</v>
      </c>
      <c r="S781" s="124">
        <f t="shared" si="308"/>
        <v>0</v>
      </c>
      <c r="T781" s="134">
        <f t="shared" si="315"/>
        <v>8.7499999999999994E-2</v>
      </c>
      <c r="U781" s="133">
        <f t="shared" si="316"/>
        <v>28</v>
      </c>
      <c r="V781" s="133">
        <v>252</v>
      </c>
      <c r="W781" s="132">
        <f t="shared" si="299"/>
        <v>1.009363733</v>
      </c>
      <c r="X781" s="124">
        <f t="shared" si="295"/>
        <v>10.482702</v>
      </c>
      <c r="Y781" s="136" t="s">
        <v>64</v>
      </c>
      <c r="Z781" s="127">
        <f t="shared" si="317"/>
        <v>43146</v>
      </c>
      <c r="AA781" s="6"/>
      <c r="AB781" s="1"/>
      <c r="AC781" s="10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28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8"/>
      <c r="BH781" s="1"/>
      <c r="BI781" s="1"/>
      <c r="BJ781" s="1"/>
      <c r="BK781" s="1"/>
      <c r="BL781" s="1"/>
      <c r="BM781" s="1"/>
      <c r="BN781" s="1"/>
      <c r="BO781" s="1"/>
      <c r="BP781" s="1"/>
      <c r="BQ781" s="6"/>
      <c r="BR781" s="1"/>
      <c r="BS781" s="1"/>
      <c r="BT781" s="1"/>
      <c r="BU781" s="1"/>
      <c r="BV781" s="1"/>
      <c r="BW781" s="1"/>
    </row>
    <row r="782" spans="1:75" x14ac:dyDescent="0.2">
      <c r="A782" s="137">
        <f t="shared" si="309"/>
        <v>43003</v>
      </c>
      <c r="B782" s="124">
        <f t="shared" si="300"/>
        <v>1129.9830220000001</v>
      </c>
      <c r="C782" s="124">
        <f t="shared" si="310"/>
        <v>1000</v>
      </c>
      <c r="D782" s="138">
        <f t="shared" si="311"/>
        <v>4853.07</v>
      </c>
      <c r="E782" s="126">
        <f>IF(K782=1,VLOOKUP(A781,[1]Plan1!$DA$106:$DC$226,3),E781)</f>
        <v>4860.83</v>
      </c>
      <c r="F782" s="127">
        <f t="shared" si="312"/>
        <v>42994</v>
      </c>
      <c r="G782" s="128">
        <f t="shared" si="301"/>
        <v>1.5989878571709415E-3</v>
      </c>
      <c r="H782" s="127">
        <f t="shared" si="313"/>
        <v>43024</v>
      </c>
      <c r="I782" s="127">
        <f t="shared" si="302"/>
        <v>43024</v>
      </c>
      <c r="J782" s="130">
        <f t="shared" si="314"/>
        <v>20</v>
      </c>
      <c r="K782" s="130">
        <f t="shared" si="303"/>
        <v>6</v>
      </c>
      <c r="L782" s="131">
        <f t="shared" si="304"/>
        <v>1.00047942</v>
      </c>
      <c r="M782" s="132">
        <f t="shared" si="298"/>
        <v>1.0018993</v>
      </c>
      <c r="N782" s="132">
        <f t="shared" si="296"/>
        <v>1.1189638696925404</v>
      </c>
      <c r="O782" s="131">
        <f t="shared" si="297"/>
        <v>1.11950032</v>
      </c>
      <c r="P782" s="124">
        <f t="shared" si="305"/>
        <v>1119.5003200000001</v>
      </c>
      <c r="Q782" s="133">
        <f t="shared" si="306"/>
        <v>0</v>
      </c>
      <c r="R782" s="134">
        <f t="shared" si="307"/>
        <v>0</v>
      </c>
      <c r="S782" s="124">
        <f t="shared" si="308"/>
        <v>0</v>
      </c>
      <c r="T782" s="134">
        <f t="shared" si="315"/>
        <v>8.7499999999999994E-2</v>
      </c>
      <c r="U782" s="133">
        <f t="shared" si="316"/>
        <v>28</v>
      </c>
      <c r="V782" s="133">
        <v>252</v>
      </c>
      <c r="W782" s="132">
        <f t="shared" si="299"/>
        <v>1.009363733</v>
      </c>
      <c r="X782" s="124">
        <f t="shared" si="295"/>
        <v>10.482702</v>
      </c>
      <c r="Y782" s="136" t="s">
        <v>64</v>
      </c>
      <c r="Z782" s="127">
        <f t="shared" si="317"/>
        <v>43146</v>
      </c>
      <c r="AA782" s="6"/>
      <c r="AB782" s="1"/>
      <c r="AC782" s="10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28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8"/>
      <c r="BH782" s="1"/>
      <c r="BI782" s="1"/>
      <c r="BJ782" s="1"/>
      <c r="BK782" s="1"/>
      <c r="BL782" s="1"/>
      <c r="BM782" s="1"/>
      <c r="BN782" s="1"/>
      <c r="BO782" s="1"/>
      <c r="BP782" s="1"/>
      <c r="BQ782" s="6"/>
      <c r="BR782" s="1"/>
      <c r="BS782" s="1"/>
      <c r="BT782" s="1"/>
      <c r="BU782" s="1"/>
      <c r="BV782" s="1"/>
      <c r="BW782" s="1"/>
    </row>
    <row r="783" spans="1:75" x14ac:dyDescent="0.2">
      <c r="A783" s="137">
        <f t="shared" si="309"/>
        <v>43004</v>
      </c>
      <c r="B783" s="124">
        <f t="shared" si="300"/>
        <v>1130.4495220000001</v>
      </c>
      <c r="C783" s="124">
        <f t="shared" si="310"/>
        <v>1000</v>
      </c>
      <c r="D783" s="138">
        <f t="shared" si="311"/>
        <v>4853.07</v>
      </c>
      <c r="E783" s="126">
        <f>IF(K783=1,VLOOKUP(A782,[1]Plan1!$DA$106:$DC$226,3),E782)</f>
        <v>4860.83</v>
      </c>
      <c r="F783" s="127">
        <f t="shared" si="312"/>
        <v>42994</v>
      </c>
      <c r="G783" s="128">
        <f t="shared" si="301"/>
        <v>1.5989878571709415E-3</v>
      </c>
      <c r="H783" s="127">
        <f t="shared" si="313"/>
        <v>43024</v>
      </c>
      <c r="I783" s="127">
        <f t="shared" si="302"/>
        <v>43024</v>
      </c>
      <c r="J783" s="130">
        <f t="shared" si="314"/>
        <v>20</v>
      </c>
      <c r="K783" s="130">
        <f t="shared" si="303"/>
        <v>7</v>
      </c>
      <c r="L783" s="131">
        <f t="shared" si="304"/>
        <v>1.0005593500000001</v>
      </c>
      <c r="M783" s="132">
        <f t="shared" si="298"/>
        <v>1.0018993</v>
      </c>
      <c r="N783" s="132">
        <f t="shared" si="296"/>
        <v>1.1189638696925404</v>
      </c>
      <c r="O783" s="131">
        <f t="shared" si="297"/>
        <v>1.11958976</v>
      </c>
      <c r="P783" s="124">
        <f t="shared" si="305"/>
        <v>1119.5897600000001</v>
      </c>
      <c r="Q783" s="133">
        <f t="shared" si="306"/>
        <v>0</v>
      </c>
      <c r="R783" s="134">
        <f t="shared" si="307"/>
        <v>0</v>
      </c>
      <c r="S783" s="124">
        <f t="shared" si="308"/>
        <v>0</v>
      </c>
      <c r="T783" s="134">
        <f t="shared" si="315"/>
        <v>8.7499999999999994E-2</v>
      </c>
      <c r="U783" s="133">
        <f t="shared" si="316"/>
        <v>29</v>
      </c>
      <c r="V783" s="133">
        <v>252</v>
      </c>
      <c r="W783" s="132">
        <f t="shared" si="299"/>
        <v>1.009699769</v>
      </c>
      <c r="X783" s="124">
        <f t="shared" si="295"/>
        <v>10.859762</v>
      </c>
      <c r="Y783" s="136" t="s">
        <v>64</v>
      </c>
      <c r="Z783" s="127">
        <f t="shared" si="317"/>
        <v>43146</v>
      </c>
      <c r="AA783" s="6"/>
      <c r="AB783" s="1"/>
      <c r="AC783" s="10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28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8"/>
      <c r="BH783" s="1"/>
      <c r="BI783" s="1"/>
      <c r="BJ783" s="1"/>
      <c r="BK783" s="1"/>
      <c r="BL783" s="1"/>
      <c r="BM783" s="1"/>
      <c r="BN783" s="1"/>
      <c r="BO783" s="1"/>
      <c r="BP783" s="1"/>
      <c r="BQ783" s="6"/>
      <c r="BR783" s="1"/>
      <c r="BS783" s="1"/>
      <c r="BT783" s="1"/>
      <c r="BU783" s="1"/>
      <c r="BV783" s="1"/>
      <c r="BW783" s="1"/>
    </row>
    <row r="784" spans="1:75" x14ac:dyDescent="0.2">
      <c r="A784" s="137">
        <f t="shared" si="309"/>
        <v>43005</v>
      </c>
      <c r="B784" s="124">
        <f t="shared" si="300"/>
        <v>1130.9162060000001</v>
      </c>
      <c r="C784" s="124">
        <f t="shared" si="310"/>
        <v>1000</v>
      </c>
      <c r="D784" s="138">
        <f t="shared" si="311"/>
        <v>4853.07</v>
      </c>
      <c r="E784" s="126">
        <f>IF(K784=1,VLOOKUP(A783,[1]Plan1!$DA$106:$DC$226,3),E783)</f>
        <v>4860.83</v>
      </c>
      <c r="F784" s="127">
        <f t="shared" si="312"/>
        <v>42994</v>
      </c>
      <c r="G784" s="128">
        <f t="shared" si="301"/>
        <v>1.5989878571709415E-3</v>
      </c>
      <c r="H784" s="127">
        <f t="shared" si="313"/>
        <v>43024</v>
      </c>
      <c r="I784" s="127">
        <f t="shared" si="302"/>
        <v>43024</v>
      </c>
      <c r="J784" s="130">
        <f t="shared" si="314"/>
        <v>20</v>
      </c>
      <c r="K784" s="130">
        <f t="shared" si="303"/>
        <v>8</v>
      </c>
      <c r="L784" s="131">
        <f t="shared" si="304"/>
        <v>1.0006392799999999</v>
      </c>
      <c r="M784" s="132">
        <f t="shared" si="298"/>
        <v>1.0018993</v>
      </c>
      <c r="N784" s="132">
        <f t="shared" si="296"/>
        <v>1.1189638696925404</v>
      </c>
      <c r="O784" s="131">
        <f t="shared" si="297"/>
        <v>1.1196792</v>
      </c>
      <c r="P784" s="124">
        <f t="shared" si="305"/>
        <v>1119.6792</v>
      </c>
      <c r="Q784" s="133">
        <f t="shared" si="306"/>
        <v>0</v>
      </c>
      <c r="R784" s="134">
        <f t="shared" si="307"/>
        <v>0</v>
      </c>
      <c r="S784" s="124">
        <f t="shared" si="308"/>
        <v>0</v>
      </c>
      <c r="T784" s="134">
        <f t="shared" si="315"/>
        <v>8.7499999999999994E-2</v>
      </c>
      <c r="U784" s="133">
        <f t="shared" si="316"/>
        <v>30</v>
      </c>
      <c r="V784" s="133">
        <v>252</v>
      </c>
      <c r="W784" s="132">
        <f t="shared" si="299"/>
        <v>1.0100359160000001</v>
      </c>
      <c r="X784" s="124">
        <f t="shared" ref="X784:X847" si="318">TRUNC((P784*(W784-1)),6)</f>
        <v>11.237005999999999</v>
      </c>
      <c r="Y784" s="136" t="s">
        <v>64</v>
      </c>
      <c r="Z784" s="127">
        <f t="shared" si="317"/>
        <v>43146</v>
      </c>
      <c r="AA784" s="6"/>
      <c r="AB784" s="1"/>
      <c r="AC784" s="10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28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8"/>
      <c r="BH784" s="1"/>
      <c r="BI784" s="1"/>
      <c r="BJ784" s="1"/>
      <c r="BK784" s="1"/>
      <c r="BL784" s="1"/>
      <c r="BM784" s="1"/>
      <c r="BN784" s="1"/>
      <c r="BO784" s="1"/>
      <c r="BP784" s="1"/>
      <c r="BQ784" s="6"/>
      <c r="BR784" s="1"/>
      <c r="BS784" s="1"/>
      <c r="BT784" s="1"/>
      <c r="BU784" s="1"/>
      <c r="BV784" s="1"/>
      <c r="BW784" s="1"/>
    </row>
    <row r="785" spans="1:75" x14ac:dyDescent="0.2">
      <c r="A785" s="137">
        <f t="shared" si="309"/>
        <v>43006</v>
      </c>
      <c r="B785" s="124">
        <f t="shared" si="300"/>
        <v>1131.3830869999999</v>
      </c>
      <c r="C785" s="124">
        <f t="shared" si="310"/>
        <v>1000</v>
      </c>
      <c r="D785" s="138">
        <f t="shared" si="311"/>
        <v>4853.07</v>
      </c>
      <c r="E785" s="126">
        <f>IF(K785=1,VLOOKUP(A784,[1]Plan1!$DA$106:$DC$226,3),E784)</f>
        <v>4860.83</v>
      </c>
      <c r="F785" s="127">
        <f t="shared" si="312"/>
        <v>42994</v>
      </c>
      <c r="G785" s="128">
        <f t="shared" si="301"/>
        <v>1.5989878571709415E-3</v>
      </c>
      <c r="H785" s="127">
        <f t="shared" si="313"/>
        <v>43024</v>
      </c>
      <c r="I785" s="127">
        <f t="shared" si="302"/>
        <v>43024</v>
      </c>
      <c r="J785" s="130">
        <f t="shared" si="314"/>
        <v>20</v>
      </c>
      <c r="K785" s="130">
        <f t="shared" si="303"/>
        <v>9</v>
      </c>
      <c r="L785" s="131">
        <f t="shared" si="304"/>
        <v>1.0007192199999999</v>
      </c>
      <c r="M785" s="132">
        <f t="shared" si="298"/>
        <v>1.0018993</v>
      </c>
      <c r="N785" s="132">
        <f t="shared" si="296"/>
        <v>1.1189638696925404</v>
      </c>
      <c r="O785" s="131">
        <f t="shared" si="297"/>
        <v>1.1197686499999999</v>
      </c>
      <c r="P785" s="124">
        <f t="shared" si="305"/>
        <v>1119.76865</v>
      </c>
      <c r="Q785" s="133">
        <f t="shared" si="306"/>
        <v>0</v>
      </c>
      <c r="R785" s="134">
        <f t="shared" si="307"/>
        <v>0</v>
      </c>
      <c r="S785" s="124">
        <f t="shared" si="308"/>
        <v>0</v>
      </c>
      <c r="T785" s="134">
        <f t="shared" si="315"/>
        <v>8.7499999999999994E-2</v>
      </c>
      <c r="U785" s="133">
        <f t="shared" si="316"/>
        <v>31</v>
      </c>
      <c r="V785" s="133">
        <v>252</v>
      </c>
      <c r="W785" s="132">
        <f t="shared" si="299"/>
        <v>1.010372176</v>
      </c>
      <c r="X785" s="124">
        <f t="shared" si="318"/>
        <v>11.614437000000001</v>
      </c>
      <c r="Y785" s="136" t="s">
        <v>64</v>
      </c>
      <c r="Z785" s="127">
        <f t="shared" si="317"/>
        <v>43146</v>
      </c>
      <c r="AA785" s="6"/>
      <c r="AB785" s="1"/>
      <c r="AC785" s="10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28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8"/>
      <c r="BH785" s="1"/>
      <c r="BI785" s="1"/>
      <c r="BJ785" s="1"/>
      <c r="BK785" s="1"/>
      <c r="BL785" s="1"/>
      <c r="BM785" s="1"/>
      <c r="BN785" s="1"/>
      <c r="BO785" s="1"/>
      <c r="BP785" s="1"/>
      <c r="BQ785" s="6"/>
      <c r="BR785" s="1"/>
      <c r="BS785" s="1"/>
      <c r="BT785" s="1"/>
      <c r="BU785" s="1"/>
      <c r="BV785" s="1"/>
      <c r="BW785" s="1"/>
    </row>
    <row r="786" spans="1:75" x14ac:dyDescent="0.2">
      <c r="A786" s="137">
        <f t="shared" si="309"/>
        <v>43007</v>
      </c>
      <c r="B786" s="124">
        <f t="shared" si="300"/>
        <v>1131.8501629999998</v>
      </c>
      <c r="C786" s="124">
        <f t="shared" si="310"/>
        <v>1000</v>
      </c>
      <c r="D786" s="138">
        <f t="shared" si="311"/>
        <v>4853.07</v>
      </c>
      <c r="E786" s="126">
        <f>IF(K786=1,VLOOKUP(A785,[1]Plan1!$DA$106:$DC$226,3),E785)</f>
        <v>4860.83</v>
      </c>
      <c r="F786" s="127">
        <f t="shared" si="312"/>
        <v>42994</v>
      </c>
      <c r="G786" s="128">
        <f t="shared" si="301"/>
        <v>1.5989878571709415E-3</v>
      </c>
      <c r="H786" s="127">
        <f t="shared" si="313"/>
        <v>43024</v>
      </c>
      <c r="I786" s="127">
        <f t="shared" si="302"/>
        <v>43024</v>
      </c>
      <c r="J786" s="130">
        <f t="shared" si="314"/>
        <v>20</v>
      </c>
      <c r="K786" s="130">
        <f t="shared" si="303"/>
        <v>10</v>
      </c>
      <c r="L786" s="131">
        <f t="shared" si="304"/>
        <v>1.0007991700000001</v>
      </c>
      <c r="M786" s="132">
        <f t="shared" si="298"/>
        <v>1.0018993</v>
      </c>
      <c r="N786" s="132">
        <f t="shared" si="296"/>
        <v>1.1189638696925404</v>
      </c>
      <c r="O786" s="131">
        <f t="shared" si="297"/>
        <v>1.11985811</v>
      </c>
      <c r="P786" s="124">
        <f t="shared" si="305"/>
        <v>1119.8581099999999</v>
      </c>
      <c r="Q786" s="133">
        <f t="shared" si="306"/>
        <v>0</v>
      </c>
      <c r="R786" s="134">
        <f t="shared" si="307"/>
        <v>0</v>
      </c>
      <c r="S786" s="124">
        <f t="shared" si="308"/>
        <v>0</v>
      </c>
      <c r="T786" s="134">
        <f t="shared" si="315"/>
        <v>8.7499999999999994E-2</v>
      </c>
      <c r="U786" s="133">
        <f t="shared" si="316"/>
        <v>32</v>
      </c>
      <c r="V786" s="133">
        <v>252</v>
      </c>
      <c r="W786" s="132">
        <f t="shared" si="299"/>
        <v>1.0107085469999999</v>
      </c>
      <c r="X786" s="124">
        <f t="shared" si="318"/>
        <v>11.992053</v>
      </c>
      <c r="Y786" s="136" t="s">
        <v>64</v>
      </c>
      <c r="Z786" s="127">
        <f t="shared" si="317"/>
        <v>43146</v>
      </c>
      <c r="AA786" s="6"/>
      <c r="AB786" s="1"/>
      <c r="AC786" s="10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28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8"/>
      <c r="BH786" s="1"/>
      <c r="BI786" s="1"/>
      <c r="BJ786" s="1"/>
      <c r="BK786" s="1"/>
      <c r="BL786" s="1"/>
      <c r="BM786" s="1"/>
      <c r="BN786" s="1"/>
      <c r="BO786" s="1"/>
      <c r="BP786" s="1"/>
      <c r="BQ786" s="6"/>
      <c r="BR786" s="1"/>
      <c r="BS786" s="1"/>
      <c r="BT786" s="1"/>
      <c r="BU786" s="1"/>
      <c r="BV786" s="1"/>
      <c r="BW786" s="1"/>
    </row>
    <row r="787" spans="1:75" x14ac:dyDescent="0.2">
      <c r="A787" s="137">
        <f t="shared" si="309"/>
        <v>43008</v>
      </c>
      <c r="B787" s="124">
        <f t="shared" si="300"/>
        <v>1132.317425</v>
      </c>
      <c r="C787" s="124">
        <f t="shared" si="310"/>
        <v>1000</v>
      </c>
      <c r="D787" s="138">
        <f t="shared" si="311"/>
        <v>4853.07</v>
      </c>
      <c r="E787" s="126">
        <f>IF(K787=1,VLOOKUP(A786,[1]Plan1!$DA$106:$DC$226,3),E786)</f>
        <v>4860.83</v>
      </c>
      <c r="F787" s="127">
        <f t="shared" si="312"/>
        <v>42994</v>
      </c>
      <c r="G787" s="128">
        <f t="shared" si="301"/>
        <v>1.5989878571709415E-3</v>
      </c>
      <c r="H787" s="127">
        <f t="shared" si="313"/>
        <v>43024</v>
      </c>
      <c r="I787" s="127">
        <f t="shared" si="302"/>
        <v>43024</v>
      </c>
      <c r="J787" s="130">
        <f t="shared" si="314"/>
        <v>20</v>
      </c>
      <c r="K787" s="130">
        <f t="shared" si="303"/>
        <v>11</v>
      </c>
      <c r="L787" s="131">
        <f t="shared" si="304"/>
        <v>1.00087912</v>
      </c>
      <c r="M787" s="132">
        <f t="shared" si="298"/>
        <v>1.0018993</v>
      </c>
      <c r="N787" s="132">
        <f t="shared" si="296"/>
        <v>1.1189638696925404</v>
      </c>
      <c r="O787" s="131">
        <f t="shared" si="297"/>
        <v>1.1199475699999999</v>
      </c>
      <c r="P787" s="124">
        <f t="shared" si="305"/>
        <v>1119.94757</v>
      </c>
      <c r="Q787" s="133">
        <f t="shared" si="306"/>
        <v>0</v>
      </c>
      <c r="R787" s="134">
        <f t="shared" si="307"/>
        <v>0</v>
      </c>
      <c r="S787" s="124">
        <f t="shared" si="308"/>
        <v>0</v>
      </c>
      <c r="T787" s="134">
        <f t="shared" si="315"/>
        <v>8.7499999999999994E-2</v>
      </c>
      <c r="U787" s="133">
        <f t="shared" si="316"/>
        <v>33</v>
      </c>
      <c r="V787" s="133">
        <v>252</v>
      </c>
      <c r="W787" s="132">
        <f t="shared" si="299"/>
        <v>1.0110450310000001</v>
      </c>
      <c r="X787" s="124">
        <f t="shared" si="318"/>
        <v>12.369854999999999</v>
      </c>
      <c r="Y787" s="136" t="s">
        <v>64</v>
      </c>
      <c r="Z787" s="127">
        <f t="shared" si="317"/>
        <v>43146</v>
      </c>
      <c r="AA787" s="6"/>
      <c r="AB787" s="1"/>
      <c r="AC787" s="10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28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8"/>
      <c r="BH787" s="1"/>
      <c r="BI787" s="1"/>
      <c r="BJ787" s="1"/>
      <c r="BK787" s="1"/>
      <c r="BL787" s="1"/>
      <c r="BM787" s="1"/>
      <c r="BN787" s="1"/>
      <c r="BO787" s="1"/>
      <c r="BP787" s="1"/>
      <c r="BQ787" s="6"/>
      <c r="BR787" s="1"/>
      <c r="BS787" s="1"/>
      <c r="BT787" s="1"/>
      <c r="BU787" s="1"/>
      <c r="BV787" s="1"/>
      <c r="BW787" s="1"/>
    </row>
    <row r="788" spans="1:75" x14ac:dyDescent="0.2">
      <c r="A788" s="137">
        <f t="shared" si="309"/>
        <v>43009</v>
      </c>
      <c r="B788" s="124">
        <f t="shared" si="300"/>
        <v>1132.317425</v>
      </c>
      <c r="C788" s="124">
        <f t="shared" si="310"/>
        <v>1000</v>
      </c>
      <c r="D788" s="138">
        <f t="shared" si="311"/>
        <v>4853.07</v>
      </c>
      <c r="E788" s="126">
        <f>IF(K788=1,VLOOKUP(A787,[1]Plan1!$DA$106:$DC$226,3),E787)</f>
        <v>4860.83</v>
      </c>
      <c r="F788" s="127">
        <f t="shared" si="312"/>
        <v>42994</v>
      </c>
      <c r="G788" s="128">
        <f t="shared" si="301"/>
        <v>1.5989878571709415E-3</v>
      </c>
      <c r="H788" s="127">
        <f t="shared" si="313"/>
        <v>43024</v>
      </c>
      <c r="I788" s="127">
        <f t="shared" si="302"/>
        <v>43024</v>
      </c>
      <c r="J788" s="130">
        <f t="shared" si="314"/>
        <v>20</v>
      </c>
      <c r="K788" s="130">
        <f t="shared" si="303"/>
        <v>11</v>
      </c>
      <c r="L788" s="131">
        <f t="shared" si="304"/>
        <v>1.00087912</v>
      </c>
      <c r="M788" s="132">
        <f t="shared" si="298"/>
        <v>1.0018993</v>
      </c>
      <c r="N788" s="132">
        <f t="shared" si="296"/>
        <v>1.1189638696925404</v>
      </c>
      <c r="O788" s="131">
        <f t="shared" si="297"/>
        <v>1.1199475699999999</v>
      </c>
      <c r="P788" s="124">
        <f t="shared" si="305"/>
        <v>1119.94757</v>
      </c>
      <c r="Q788" s="133">
        <f t="shared" si="306"/>
        <v>0</v>
      </c>
      <c r="R788" s="134">
        <f t="shared" si="307"/>
        <v>0</v>
      </c>
      <c r="S788" s="124">
        <f t="shared" si="308"/>
        <v>0</v>
      </c>
      <c r="T788" s="134">
        <f t="shared" si="315"/>
        <v>8.7499999999999994E-2</v>
      </c>
      <c r="U788" s="133">
        <f t="shared" si="316"/>
        <v>33</v>
      </c>
      <c r="V788" s="133">
        <v>252</v>
      </c>
      <c r="W788" s="132">
        <f t="shared" si="299"/>
        <v>1.0110450310000001</v>
      </c>
      <c r="X788" s="124">
        <f t="shared" si="318"/>
        <v>12.369854999999999</v>
      </c>
      <c r="Y788" s="136" t="s">
        <v>64</v>
      </c>
      <c r="Z788" s="127">
        <f t="shared" si="317"/>
        <v>43146</v>
      </c>
      <c r="AA788" s="6"/>
      <c r="AB788" s="1"/>
      <c r="AC788" s="10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28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8"/>
      <c r="BH788" s="1"/>
      <c r="BI788" s="1"/>
      <c r="BJ788" s="1"/>
      <c r="BK788" s="1"/>
      <c r="BL788" s="1"/>
      <c r="BM788" s="1"/>
      <c r="BN788" s="1"/>
      <c r="BO788" s="1"/>
      <c r="BP788" s="1"/>
      <c r="BQ788" s="6"/>
      <c r="BR788" s="1"/>
      <c r="BS788" s="1"/>
      <c r="BT788" s="1"/>
      <c r="BU788" s="1"/>
      <c r="BV788" s="1"/>
      <c r="BW788" s="1"/>
    </row>
    <row r="789" spans="1:75" x14ac:dyDescent="0.2">
      <c r="A789" s="137">
        <f t="shared" si="309"/>
        <v>43010</v>
      </c>
      <c r="B789" s="124">
        <f t="shared" si="300"/>
        <v>1132.317425</v>
      </c>
      <c r="C789" s="124">
        <f t="shared" si="310"/>
        <v>1000</v>
      </c>
      <c r="D789" s="138">
        <f t="shared" si="311"/>
        <v>4853.07</v>
      </c>
      <c r="E789" s="126">
        <f>IF(K789=1,VLOOKUP(A788,[1]Plan1!$DA$106:$DC$226,3),E788)</f>
        <v>4860.83</v>
      </c>
      <c r="F789" s="127">
        <f t="shared" si="312"/>
        <v>42994</v>
      </c>
      <c r="G789" s="128">
        <f t="shared" si="301"/>
        <v>1.5989878571709415E-3</v>
      </c>
      <c r="H789" s="127">
        <f t="shared" si="313"/>
        <v>43024</v>
      </c>
      <c r="I789" s="127">
        <f t="shared" si="302"/>
        <v>43024</v>
      </c>
      <c r="J789" s="130">
        <f t="shared" si="314"/>
        <v>20</v>
      </c>
      <c r="K789" s="130">
        <f t="shared" si="303"/>
        <v>11</v>
      </c>
      <c r="L789" s="131">
        <f t="shared" si="304"/>
        <v>1.00087912</v>
      </c>
      <c r="M789" s="132">
        <f t="shared" si="298"/>
        <v>1.0018993</v>
      </c>
      <c r="N789" s="132">
        <f t="shared" si="296"/>
        <v>1.1189638696925404</v>
      </c>
      <c r="O789" s="131">
        <f t="shared" si="297"/>
        <v>1.1199475699999999</v>
      </c>
      <c r="P789" s="124">
        <f t="shared" si="305"/>
        <v>1119.94757</v>
      </c>
      <c r="Q789" s="133">
        <f t="shared" si="306"/>
        <v>0</v>
      </c>
      <c r="R789" s="134">
        <f t="shared" si="307"/>
        <v>0</v>
      </c>
      <c r="S789" s="124">
        <f t="shared" si="308"/>
        <v>0</v>
      </c>
      <c r="T789" s="134">
        <f t="shared" si="315"/>
        <v>8.7499999999999994E-2</v>
      </c>
      <c r="U789" s="133">
        <f t="shared" si="316"/>
        <v>33</v>
      </c>
      <c r="V789" s="133">
        <v>252</v>
      </c>
      <c r="W789" s="132">
        <f t="shared" si="299"/>
        <v>1.0110450310000001</v>
      </c>
      <c r="X789" s="124">
        <f t="shared" si="318"/>
        <v>12.369854999999999</v>
      </c>
      <c r="Y789" s="136" t="s">
        <v>64</v>
      </c>
      <c r="Z789" s="127">
        <f t="shared" si="317"/>
        <v>43146</v>
      </c>
      <c r="AA789" s="6"/>
      <c r="AB789" s="1"/>
      <c r="AC789" s="10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28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8"/>
      <c r="BH789" s="1"/>
      <c r="BI789" s="1"/>
      <c r="BJ789" s="1"/>
      <c r="BK789" s="1"/>
      <c r="BL789" s="1"/>
      <c r="BM789" s="1"/>
      <c r="BN789" s="1"/>
      <c r="BO789" s="1"/>
      <c r="BP789" s="1"/>
      <c r="BQ789" s="6"/>
      <c r="BR789" s="1"/>
      <c r="BS789" s="1"/>
      <c r="BT789" s="1"/>
      <c r="BU789" s="1"/>
      <c r="BV789" s="1"/>
      <c r="BW789" s="1"/>
    </row>
    <row r="790" spans="1:75" x14ac:dyDescent="0.2">
      <c r="A790" s="137">
        <f t="shared" si="309"/>
        <v>43011</v>
      </c>
      <c r="B790" s="124">
        <f t="shared" si="300"/>
        <v>1132.7848819999999</v>
      </c>
      <c r="C790" s="124">
        <f t="shared" si="310"/>
        <v>1000</v>
      </c>
      <c r="D790" s="138">
        <f t="shared" si="311"/>
        <v>4853.07</v>
      </c>
      <c r="E790" s="126">
        <f>IF(K790=1,VLOOKUP(A789,[1]Plan1!$DA$106:$DC$226,3),E789)</f>
        <v>4860.83</v>
      </c>
      <c r="F790" s="127">
        <f t="shared" si="312"/>
        <v>42994</v>
      </c>
      <c r="G790" s="128">
        <f t="shared" si="301"/>
        <v>1.5989878571709415E-3</v>
      </c>
      <c r="H790" s="127">
        <f t="shared" si="313"/>
        <v>43024</v>
      </c>
      <c r="I790" s="127">
        <f t="shared" si="302"/>
        <v>43024</v>
      </c>
      <c r="J790" s="130">
        <f t="shared" si="314"/>
        <v>20</v>
      </c>
      <c r="K790" s="130">
        <f t="shared" si="303"/>
        <v>12</v>
      </c>
      <c r="L790" s="131">
        <f t="shared" si="304"/>
        <v>1.0009590799999999</v>
      </c>
      <c r="M790" s="132">
        <f t="shared" si="298"/>
        <v>1.0018993</v>
      </c>
      <c r="N790" s="132">
        <f t="shared" si="296"/>
        <v>1.1189638696925404</v>
      </c>
      <c r="O790" s="131">
        <f t="shared" si="297"/>
        <v>1.1200370399999999</v>
      </c>
      <c r="P790" s="124">
        <f t="shared" si="305"/>
        <v>1120.0370399999999</v>
      </c>
      <c r="Q790" s="133">
        <f t="shared" si="306"/>
        <v>0</v>
      </c>
      <c r="R790" s="134">
        <f t="shared" si="307"/>
        <v>0</v>
      </c>
      <c r="S790" s="124">
        <f t="shared" si="308"/>
        <v>0</v>
      </c>
      <c r="T790" s="134">
        <f t="shared" si="315"/>
        <v>8.7499999999999994E-2</v>
      </c>
      <c r="U790" s="133">
        <f t="shared" si="316"/>
        <v>34</v>
      </c>
      <c r="V790" s="133">
        <v>252</v>
      </c>
      <c r="W790" s="132">
        <f t="shared" si="299"/>
        <v>1.0113816259999999</v>
      </c>
      <c r="X790" s="124">
        <f t="shared" si="318"/>
        <v>12.747842</v>
      </c>
      <c r="Y790" s="136" t="s">
        <v>64</v>
      </c>
      <c r="Z790" s="127">
        <f t="shared" si="317"/>
        <v>43146</v>
      </c>
      <c r="AA790" s="6"/>
      <c r="AB790" s="1"/>
      <c r="AC790" s="10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28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8"/>
      <c r="BH790" s="1"/>
      <c r="BI790" s="1"/>
      <c r="BJ790" s="1"/>
      <c r="BK790" s="1"/>
      <c r="BL790" s="1"/>
      <c r="BM790" s="1"/>
      <c r="BN790" s="1"/>
      <c r="BO790" s="1"/>
      <c r="BP790" s="1"/>
      <c r="BQ790" s="6"/>
      <c r="BR790" s="1"/>
      <c r="BS790" s="1"/>
      <c r="BT790" s="1"/>
      <c r="BU790" s="1"/>
      <c r="BV790" s="1"/>
      <c r="BW790" s="1"/>
    </row>
    <row r="791" spans="1:75" x14ac:dyDescent="0.2">
      <c r="A791" s="137">
        <f t="shared" si="309"/>
        <v>43012</v>
      </c>
      <c r="B791" s="124">
        <f t="shared" si="300"/>
        <v>1133.252536</v>
      </c>
      <c r="C791" s="124">
        <f t="shared" si="310"/>
        <v>1000</v>
      </c>
      <c r="D791" s="138">
        <f t="shared" si="311"/>
        <v>4853.07</v>
      </c>
      <c r="E791" s="126">
        <f>IF(K791=1,VLOOKUP(A790,[1]Plan1!$DA$106:$DC$226,3),E790)</f>
        <v>4860.83</v>
      </c>
      <c r="F791" s="127">
        <f t="shared" si="312"/>
        <v>42994</v>
      </c>
      <c r="G791" s="128">
        <f t="shared" si="301"/>
        <v>1.5989878571709415E-3</v>
      </c>
      <c r="H791" s="127">
        <f t="shared" si="313"/>
        <v>43024</v>
      </c>
      <c r="I791" s="127">
        <f t="shared" si="302"/>
        <v>43024</v>
      </c>
      <c r="J791" s="130">
        <f t="shared" si="314"/>
        <v>20</v>
      </c>
      <c r="K791" s="130">
        <f t="shared" si="303"/>
        <v>13</v>
      </c>
      <c r="L791" s="131">
        <f t="shared" si="304"/>
        <v>1.0010390499999999</v>
      </c>
      <c r="M791" s="132">
        <f t="shared" si="298"/>
        <v>1.0018993</v>
      </c>
      <c r="N791" s="132">
        <f t="shared" si="296"/>
        <v>1.1189638696925404</v>
      </c>
      <c r="O791" s="131">
        <f t="shared" si="297"/>
        <v>1.1201265199999999</v>
      </c>
      <c r="P791" s="124">
        <f t="shared" si="305"/>
        <v>1120.12652</v>
      </c>
      <c r="Q791" s="133">
        <f t="shared" si="306"/>
        <v>0</v>
      </c>
      <c r="R791" s="134">
        <f t="shared" si="307"/>
        <v>0</v>
      </c>
      <c r="S791" s="124">
        <f t="shared" si="308"/>
        <v>0</v>
      </c>
      <c r="T791" s="134">
        <f t="shared" si="315"/>
        <v>8.7499999999999994E-2</v>
      </c>
      <c r="U791" s="133">
        <f t="shared" si="316"/>
        <v>35</v>
      </c>
      <c r="V791" s="133">
        <v>252</v>
      </c>
      <c r="W791" s="132">
        <f t="shared" si="299"/>
        <v>1.011718334</v>
      </c>
      <c r="X791" s="124">
        <f t="shared" si="318"/>
        <v>13.126016</v>
      </c>
      <c r="Y791" s="136" t="s">
        <v>64</v>
      </c>
      <c r="Z791" s="127">
        <f t="shared" si="317"/>
        <v>43146</v>
      </c>
      <c r="AA791" s="6"/>
      <c r="AB791" s="1"/>
      <c r="AC791" s="10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28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8"/>
      <c r="BH791" s="1"/>
      <c r="BI791" s="1"/>
      <c r="BJ791" s="1"/>
      <c r="BK791" s="1"/>
      <c r="BL791" s="1"/>
      <c r="BM791" s="1"/>
      <c r="BN791" s="1"/>
      <c r="BO791" s="1"/>
      <c r="BP791" s="1"/>
      <c r="BQ791" s="6"/>
      <c r="BR791" s="1"/>
      <c r="BS791" s="1"/>
      <c r="BT791" s="1"/>
      <c r="BU791" s="1"/>
      <c r="BV791" s="1"/>
      <c r="BW791" s="1"/>
    </row>
    <row r="792" spans="1:75" x14ac:dyDescent="0.2">
      <c r="A792" s="137">
        <f t="shared" si="309"/>
        <v>43013</v>
      </c>
      <c r="B792" s="124">
        <f t="shared" si="300"/>
        <v>1133.7203860000002</v>
      </c>
      <c r="C792" s="124">
        <f t="shared" si="310"/>
        <v>1000</v>
      </c>
      <c r="D792" s="138">
        <f t="shared" si="311"/>
        <v>4853.07</v>
      </c>
      <c r="E792" s="126">
        <f>IF(K792=1,VLOOKUP(A791,[1]Plan1!$DA$106:$DC$226,3),E791)</f>
        <v>4860.83</v>
      </c>
      <c r="F792" s="127">
        <f t="shared" si="312"/>
        <v>42994</v>
      </c>
      <c r="G792" s="128">
        <f t="shared" si="301"/>
        <v>1.5989878571709415E-3</v>
      </c>
      <c r="H792" s="127">
        <f t="shared" si="313"/>
        <v>43024</v>
      </c>
      <c r="I792" s="127">
        <f t="shared" si="302"/>
        <v>43024</v>
      </c>
      <c r="J792" s="130">
        <f t="shared" si="314"/>
        <v>20</v>
      </c>
      <c r="K792" s="130">
        <f t="shared" si="303"/>
        <v>14</v>
      </c>
      <c r="L792" s="131">
        <f t="shared" si="304"/>
        <v>1.00111902</v>
      </c>
      <c r="M792" s="132">
        <f t="shared" si="298"/>
        <v>1.0018993</v>
      </c>
      <c r="N792" s="132">
        <f t="shared" si="296"/>
        <v>1.1189638696925404</v>
      </c>
      <c r="O792" s="131">
        <f t="shared" si="297"/>
        <v>1.12021601</v>
      </c>
      <c r="P792" s="124">
        <f t="shared" si="305"/>
        <v>1120.2160100000001</v>
      </c>
      <c r="Q792" s="133">
        <f t="shared" si="306"/>
        <v>0</v>
      </c>
      <c r="R792" s="134">
        <f t="shared" si="307"/>
        <v>0</v>
      </c>
      <c r="S792" s="124">
        <f t="shared" si="308"/>
        <v>0</v>
      </c>
      <c r="T792" s="134">
        <f t="shared" si="315"/>
        <v>8.7499999999999994E-2</v>
      </c>
      <c r="U792" s="133">
        <f t="shared" si="316"/>
        <v>36</v>
      </c>
      <c r="V792" s="133">
        <v>252</v>
      </c>
      <c r="W792" s="132">
        <f t="shared" si="299"/>
        <v>1.012055154</v>
      </c>
      <c r="X792" s="124">
        <f t="shared" si="318"/>
        <v>13.504376000000001</v>
      </c>
      <c r="Y792" s="136" t="s">
        <v>64</v>
      </c>
      <c r="Z792" s="127">
        <f t="shared" si="317"/>
        <v>43146</v>
      </c>
      <c r="AA792" s="6"/>
      <c r="AB792" s="1"/>
      <c r="AC792" s="10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28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8"/>
      <c r="BH792" s="1"/>
      <c r="BI792" s="1"/>
      <c r="BJ792" s="1"/>
      <c r="BK792" s="1"/>
      <c r="BL792" s="1"/>
      <c r="BM792" s="1"/>
      <c r="BN792" s="1"/>
      <c r="BO792" s="1"/>
      <c r="BP792" s="1"/>
      <c r="BQ792" s="6"/>
      <c r="BR792" s="1"/>
      <c r="BS792" s="1"/>
      <c r="BT792" s="1"/>
      <c r="BU792" s="1"/>
      <c r="BV792" s="1"/>
      <c r="BW792" s="1"/>
    </row>
    <row r="793" spans="1:75" x14ac:dyDescent="0.2">
      <c r="A793" s="137">
        <f t="shared" si="309"/>
        <v>43014</v>
      </c>
      <c r="B793" s="124">
        <f t="shared" si="300"/>
        <v>1134.1884219999999</v>
      </c>
      <c r="C793" s="124">
        <f t="shared" si="310"/>
        <v>1000</v>
      </c>
      <c r="D793" s="138">
        <f t="shared" si="311"/>
        <v>4853.07</v>
      </c>
      <c r="E793" s="126">
        <f>IF(K793=1,VLOOKUP(A792,[1]Plan1!$DA$106:$DC$226,3),E792)</f>
        <v>4860.83</v>
      </c>
      <c r="F793" s="127">
        <f t="shared" si="312"/>
        <v>42994</v>
      </c>
      <c r="G793" s="128">
        <f t="shared" si="301"/>
        <v>1.5989878571709415E-3</v>
      </c>
      <c r="H793" s="127">
        <f t="shared" si="313"/>
        <v>43024</v>
      </c>
      <c r="I793" s="127">
        <f t="shared" si="302"/>
        <v>43024</v>
      </c>
      <c r="J793" s="130">
        <f t="shared" si="314"/>
        <v>20</v>
      </c>
      <c r="K793" s="130">
        <f t="shared" si="303"/>
        <v>15</v>
      </c>
      <c r="L793" s="131">
        <f t="shared" si="304"/>
        <v>1.001199</v>
      </c>
      <c r="M793" s="132">
        <f t="shared" si="298"/>
        <v>1.0018993</v>
      </c>
      <c r="N793" s="132">
        <f t="shared" si="296"/>
        <v>1.1189638696925404</v>
      </c>
      <c r="O793" s="131">
        <f t="shared" si="297"/>
        <v>1.1203055</v>
      </c>
      <c r="P793" s="124">
        <f t="shared" si="305"/>
        <v>1120.3054999999999</v>
      </c>
      <c r="Q793" s="133">
        <f t="shared" si="306"/>
        <v>0</v>
      </c>
      <c r="R793" s="134">
        <f t="shared" si="307"/>
        <v>0</v>
      </c>
      <c r="S793" s="124">
        <f t="shared" si="308"/>
        <v>0</v>
      </c>
      <c r="T793" s="134">
        <f t="shared" si="315"/>
        <v>8.7499999999999994E-2</v>
      </c>
      <c r="U793" s="133">
        <f t="shared" si="316"/>
        <v>37</v>
      </c>
      <c r="V793" s="133">
        <v>252</v>
      </c>
      <c r="W793" s="132">
        <f t="shared" si="299"/>
        <v>1.012392086</v>
      </c>
      <c r="X793" s="124">
        <f t="shared" si="318"/>
        <v>13.882922000000001</v>
      </c>
      <c r="Y793" s="136" t="s">
        <v>64</v>
      </c>
      <c r="Z793" s="127">
        <f t="shared" si="317"/>
        <v>43146</v>
      </c>
      <c r="AA793" s="6"/>
      <c r="AB793" s="1"/>
      <c r="AC793" s="10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28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8"/>
      <c r="BH793" s="1"/>
      <c r="BI793" s="1"/>
      <c r="BJ793" s="1"/>
      <c r="BK793" s="1"/>
      <c r="BL793" s="1"/>
      <c r="BM793" s="1"/>
      <c r="BN793" s="1"/>
      <c r="BO793" s="1"/>
      <c r="BP793" s="1"/>
      <c r="BQ793" s="6"/>
      <c r="BR793" s="1"/>
      <c r="BS793" s="1"/>
      <c r="BT793" s="1"/>
      <c r="BU793" s="1"/>
      <c r="BV793" s="1"/>
      <c r="BW793" s="1"/>
    </row>
    <row r="794" spans="1:75" x14ac:dyDescent="0.2">
      <c r="A794" s="137">
        <f t="shared" si="309"/>
        <v>43015</v>
      </c>
      <c r="B794" s="124">
        <f t="shared" si="300"/>
        <v>1134.656653</v>
      </c>
      <c r="C794" s="124">
        <f t="shared" si="310"/>
        <v>1000</v>
      </c>
      <c r="D794" s="138">
        <f t="shared" si="311"/>
        <v>4853.07</v>
      </c>
      <c r="E794" s="126">
        <f>IF(K794=1,VLOOKUP(A793,[1]Plan1!$DA$106:$DC$226,3),E793)</f>
        <v>4860.83</v>
      </c>
      <c r="F794" s="127">
        <f t="shared" si="312"/>
        <v>42994</v>
      </c>
      <c r="G794" s="128">
        <f t="shared" si="301"/>
        <v>1.5989878571709415E-3</v>
      </c>
      <c r="H794" s="127">
        <f t="shared" si="313"/>
        <v>43024</v>
      </c>
      <c r="I794" s="127">
        <f t="shared" si="302"/>
        <v>43024</v>
      </c>
      <c r="J794" s="130">
        <f t="shared" si="314"/>
        <v>20</v>
      </c>
      <c r="K794" s="130">
        <f t="shared" si="303"/>
        <v>16</v>
      </c>
      <c r="L794" s="131">
        <f t="shared" si="304"/>
        <v>1.0012789799999999</v>
      </c>
      <c r="M794" s="132">
        <f t="shared" si="298"/>
        <v>1.0018993</v>
      </c>
      <c r="N794" s="132">
        <f t="shared" si="296"/>
        <v>1.1189638696925404</v>
      </c>
      <c r="O794" s="131">
        <f t="shared" si="297"/>
        <v>1.120395</v>
      </c>
      <c r="P794" s="124">
        <f t="shared" si="305"/>
        <v>1120.395</v>
      </c>
      <c r="Q794" s="133">
        <f t="shared" si="306"/>
        <v>0</v>
      </c>
      <c r="R794" s="134">
        <f t="shared" si="307"/>
        <v>0</v>
      </c>
      <c r="S794" s="124">
        <f t="shared" si="308"/>
        <v>0</v>
      </c>
      <c r="T794" s="134">
        <f t="shared" si="315"/>
        <v>8.7499999999999994E-2</v>
      </c>
      <c r="U794" s="133">
        <f t="shared" si="316"/>
        <v>38</v>
      </c>
      <c r="V794" s="133">
        <v>252</v>
      </c>
      <c r="W794" s="132">
        <f t="shared" si="299"/>
        <v>1.0127291300000001</v>
      </c>
      <c r="X794" s="124">
        <f t="shared" si="318"/>
        <v>14.261653000000001</v>
      </c>
      <c r="Y794" s="136" t="s">
        <v>64</v>
      </c>
      <c r="Z794" s="127">
        <f t="shared" si="317"/>
        <v>43146</v>
      </c>
      <c r="AA794" s="6"/>
      <c r="AB794" s="1"/>
      <c r="AC794" s="10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28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8"/>
      <c r="BH794" s="1"/>
      <c r="BI794" s="1"/>
      <c r="BJ794" s="1"/>
      <c r="BK794" s="1"/>
      <c r="BL794" s="1"/>
      <c r="BM794" s="1"/>
      <c r="BN794" s="1"/>
      <c r="BO794" s="1"/>
      <c r="BP794" s="1"/>
      <c r="BQ794" s="6"/>
      <c r="BR794" s="1"/>
      <c r="BS794" s="1"/>
      <c r="BT794" s="1"/>
      <c r="BU794" s="1"/>
      <c r="BV794" s="1"/>
      <c r="BW794" s="1"/>
    </row>
    <row r="795" spans="1:75" x14ac:dyDescent="0.2">
      <c r="A795" s="137">
        <f t="shared" si="309"/>
        <v>43016</v>
      </c>
      <c r="B795" s="124">
        <f t="shared" si="300"/>
        <v>1134.656653</v>
      </c>
      <c r="C795" s="124">
        <f t="shared" si="310"/>
        <v>1000</v>
      </c>
      <c r="D795" s="138">
        <f t="shared" si="311"/>
        <v>4853.07</v>
      </c>
      <c r="E795" s="126">
        <f>IF(K795=1,VLOOKUP(A794,[1]Plan1!$DA$106:$DC$226,3),E794)</f>
        <v>4860.83</v>
      </c>
      <c r="F795" s="127">
        <f t="shared" si="312"/>
        <v>42994</v>
      </c>
      <c r="G795" s="128">
        <f t="shared" si="301"/>
        <v>1.5989878571709415E-3</v>
      </c>
      <c r="H795" s="127">
        <f t="shared" si="313"/>
        <v>43024</v>
      </c>
      <c r="I795" s="127">
        <f t="shared" si="302"/>
        <v>43024</v>
      </c>
      <c r="J795" s="130">
        <f t="shared" si="314"/>
        <v>20</v>
      </c>
      <c r="K795" s="130">
        <f t="shared" si="303"/>
        <v>16</v>
      </c>
      <c r="L795" s="131">
        <f t="shared" si="304"/>
        <v>1.0012789799999999</v>
      </c>
      <c r="M795" s="132">
        <f t="shared" si="298"/>
        <v>1.0018993</v>
      </c>
      <c r="N795" s="132">
        <f t="shared" si="296"/>
        <v>1.1189638696925404</v>
      </c>
      <c r="O795" s="131">
        <f t="shared" si="297"/>
        <v>1.120395</v>
      </c>
      <c r="P795" s="124">
        <f t="shared" si="305"/>
        <v>1120.395</v>
      </c>
      <c r="Q795" s="133">
        <f t="shared" si="306"/>
        <v>0</v>
      </c>
      <c r="R795" s="134">
        <f t="shared" si="307"/>
        <v>0</v>
      </c>
      <c r="S795" s="124">
        <f t="shared" si="308"/>
        <v>0</v>
      </c>
      <c r="T795" s="134">
        <f t="shared" si="315"/>
        <v>8.7499999999999994E-2</v>
      </c>
      <c r="U795" s="133">
        <f t="shared" si="316"/>
        <v>38</v>
      </c>
      <c r="V795" s="133">
        <v>252</v>
      </c>
      <c r="W795" s="132">
        <f t="shared" si="299"/>
        <v>1.0127291300000001</v>
      </c>
      <c r="X795" s="124">
        <f t="shared" si="318"/>
        <v>14.261653000000001</v>
      </c>
      <c r="Y795" s="136" t="s">
        <v>64</v>
      </c>
      <c r="Z795" s="127">
        <f t="shared" si="317"/>
        <v>43146</v>
      </c>
      <c r="AA795" s="6"/>
      <c r="AB795" s="1"/>
      <c r="AC795" s="10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28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8"/>
      <c r="BH795" s="1"/>
      <c r="BI795" s="1"/>
      <c r="BJ795" s="1"/>
      <c r="BK795" s="1"/>
      <c r="BL795" s="1"/>
      <c r="BM795" s="1"/>
      <c r="BN795" s="1"/>
      <c r="BO795" s="1"/>
      <c r="BP795" s="1"/>
      <c r="BQ795" s="6"/>
      <c r="BR795" s="1"/>
      <c r="BS795" s="1"/>
      <c r="BT795" s="1"/>
      <c r="BU795" s="1"/>
      <c r="BV795" s="1"/>
      <c r="BW795" s="1"/>
    </row>
    <row r="796" spans="1:75" x14ac:dyDescent="0.2">
      <c r="A796" s="137">
        <f t="shared" si="309"/>
        <v>43017</v>
      </c>
      <c r="B796" s="124">
        <f t="shared" si="300"/>
        <v>1134.656653</v>
      </c>
      <c r="C796" s="124">
        <f t="shared" si="310"/>
        <v>1000</v>
      </c>
      <c r="D796" s="138">
        <f t="shared" si="311"/>
        <v>4853.07</v>
      </c>
      <c r="E796" s="126">
        <f>IF(K796=1,VLOOKUP(A795,[1]Plan1!$DA$106:$DC$226,3),E795)</f>
        <v>4860.83</v>
      </c>
      <c r="F796" s="127">
        <f t="shared" si="312"/>
        <v>42994</v>
      </c>
      <c r="G796" s="128">
        <f t="shared" si="301"/>
        <v>1.5989878571709415E-3</v>
      </c>
      <c r="H796" s="127">
        <f t="shared" si="313"/>
        <v>43024</v>
      </c>
      <c r="I796" s="127">
        <f t="shared" si="302"/>
        <v>43024</v>
      </c>
      <c r="J796" s="130">
        <f t="shared" si="314"/>
        <v>20</v>
      </c>
      <c r="K796" s="130">
        <f t="shared" si="303"/>
        <v>16</v>
      </c>
      <c r="L796" s="131">
        <f t="shared" si="304"/>
        <v>1.0012789799999999</v>
      </c>
      <c r="M796" s="132">
        <f t="shared" si="298"/>
        <v>1.0018993</v>
      </c>
      <c r="N796" s="132">
        <f t="shared" si="296"/>
        <v>1.1189638696925404</v>
      </c>
      <c r="O796" s="131">
        <f t="shared" si="297"/>
        <v>1.120395</v>
      </c>
      <c r="P796" s="124">
        <f t="shared" si="305"/>
        <v>1120.395</v>
      </c>
      <c r="Q796" s="133">
        <f t="shared" si="306"/>
        <v>0</v>
      </c>
      <c r="R796" s="134">
        <f t="shared" si="307"/>
        <v>0</v>
      </c>
      <c r="S796" s="124">
        <f t="shared" si="308"/>
        <v>0</v>
      </c>
      <c r="T796" s="134">
        <f t="shared" si="315"/>
        <v>8.7499999999999994E-2</v>
      </c>
      <c r="U796" s="133">
        <f t="shared" si="316"/>
        <v>38</v>
      </c>
      <c r="V796" s="133">
        <v>252</v>
      </c>
      <c r="W796" s="132">
        <f t="shared" si="299"/>
        <v>1.0127291300000001</v>
      </c>
      <c r="X796" s="124">
        <f t="shared" si="318"/>
        <v>14.261653000000001</v>
      </c>
      <c r="Y796" s="136" t="s">
        <v>64</v>
      </c>
      <c r="Z796" s="127">
        <f t="shared" si="317"/>
        <v>43146</v>
      </c>
      <c r="AA796" s="6"/>
      <c r="AB796" s="1"/>
      <c r="AC796" s="10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28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8"/>
      <c r="BH796" s="1"/>
      <c r="BI796" s="1"/>
      <c r="BJ796" s="1"/>
      <c r="BK796" s="1"/>
      <c r="BL796" s="1"/>
      <c r="BM796" s="1"/>
      <c r="BN796" s="1"/>
      <c r="BO796" s="1"/>
      <c r="BP796" s="1"/>
      <c r="BQ796" s="6"/>
      <c r="BR796" s="1"/>
      <c r="BS796" s="1"/>
      <c r="BT796" s="1"/>
      <c r="BU796" s="1"/>
      <c r="BV796" s="1"/>
      <c r="BW796" s="1"/>
    </row>
    <row r="797" spans="1:75" x14ac:dyDescent="0.2">
      <c r="A797" s="137">
        <f t="shared" si="309"/>
        <v>43018</v>
      </c>
      <c r="B797" s="124">
        <f t="shared" si="300"/>
        <v>1135.1250700000001</v>
      </c>
      <c r="C797" s="124">
        <f t="shared" si="310"/>
        <v>1000</v>
      </c>
      <c r="D797" s="138">
        <f t="shared" si="311"/>
        <v>4853.07</v>
      </c>
      <c r="E797" s="126">
        <f>IF(K797=1,VLOOKUP(A796,[1]Plan1!$DA$106:$DC$226,3),E796)</f>
        <v>4860.83</v>
      </c>
      <c r="F797" s="127">
        <f t="shared" si="312"/>
        <v>42994</v>
      </c>
      <c r="G797" s="128">
        <f t="shared" si="301"/>
        <v>1.5989878571709415E-3</v>
      </c>
      <c r="H797" s="127">
        <f t="shared" si="313"/>
        <v>43024</v>
      </c>
      <c r="I797" s="127">
        <f t="shared" si="302"/>
        <v>43024</v>
      </c>
      <c r="J797" s="130">
        <f t="shared" si="314"/>
        <v>20</v>
      </c>
      <c r="K797" s="130">
        <f t="shared" si="303"/>
        <v>17</v>
      </c>
      <c r="L797" s="131">
        <f t="shared" si="304"/>
        <v>1.0013589700000001</v>
      </c>
      <c r="M797" s="132">
        <f t="shared" si="298"/>
        <v>1.0018993</v>
      </c>
      <c r="N797" s="132">
        <f t="shared" si="296"/>
        <v>1.1189638696925404</v>
      </c>
      <c r="O797" s="131">
        <f t="shared" si="297"/>
        <v>1.1204845000000001</v>
      </c>
      <c r="P797" s="124">
        <f t="shared" si="305"/>
        <v>1120.4845</v>
      </c>
      <c r="Q797" s="133">
        <f t="shared" si="306"/>
        <v>0</v>
      </c>
      <c r="R797" s="134">
        <f t="shared" si="307"/>
        <v>0</v>
      </c>
      <c r="S797" s="124">
        <f t="shared" si="308"/>
        <v>0</v>
      </c>
      <c r="T797" s="134">
        <f t="shared" si="315"/>
        <v>8.7499999999999994E-2</v>
      </c>
      <c r="U797" s="133">
        <f t="shared" si="316"/>
        <v>39</v>
      </c>
      <c r="V797" s="133">
        <v>252</v>
      </c>
      <c r="W797" s="132">
        <f t="shared" si="299"/>
        <v>1.0130662859999999</v>
      </c>
      <c r="X797" s="124">
        <f t="shared" si="318"/>
        <v>14.64057</v>
      </c>
      <c r="Y797" s="136" t="s">
        <v>64</v>
      </c>
      <c r="Z797" s="127">
        <f t="shared" si="317"/>
        <v>43146</v>
      </c>
      <c r="AA797" s="6"/>
      <c r="AB797" s="1"/>
      <c r="AC797" s="10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28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8"/>
      <c r="BH797" s="1"/>
      <c r="BI797" s="1"/>
      <c r="BJ797" s="1"/>
      <c r="BK797" s="1"/>
      <c r="BL797" s="1"/>
      <c r="BM797" s="1"/>
      <c r="BN797" s="1"/>
      <c r="BO797" s="1"/>
      <c r="BP797" s="1"/>
      <c r="BQ797" s="6"/>
      <c r="BR797" s="1"/>
      <c r="BS797" s="1"/>
      <c r="BT797" s="1"/>
      <c r="BU797" s="1"/>
      <c r="BV797" s="1"/>
      <c r="BW797" s="1"/>
    </row>
    <row r="798" spans="1:75" x14ac:dyDescent="0.2">
      <c r="A798" s="137">
        <f t="shared" si="309"/>
        <v>43019</v>
      </c>
      <c r="B798" s="124">
        <f t="shared" si="300"/>
        <v>1135.5936939999999</v>
      </c>
      <c r="C798" s="124">
        <f t="shared" si="310"/>
        <v>1000</v>
      </c>
      <c r="D798" s="138">
        <f t="shared" si="311"/>
        <v>4853.07</v>
      </c>
      <c r="E798" s="126">
        <f>IF(K798=1,VLOOKUP(A797,[1]Plan1!$DA$106:$DC$226,3),E797)</f>
        <v>4860.83</v>
      </c>
      <c r="F798" s="127">
        <f t="shared" si="312"/>
        <v>42994</v>
      </c>
      <c r="G798" s="128">
        <f t="shared" si="301"/>
        <v>1.5989878571709415E-3</v>
      </c>
      <c r="H798" s="127">
        <f t="shared" si="313"/>
        <v>43024</v>
      </c>
      <c r="I798" s="127">
        <f t="shared" si="302"/>
        <v>43024</v>
      </c>
      <c r="J798" s="130">
        <f t="shared" si="314"/>
        <v>20</v>
      </c>
      <c r="K798" s="130">
        <f t="shared" si="303"/>
        <v>18</v>
      </c>
      <c r="L798" s="131">
        <f t="shared" si="304"/>
        <v>1.0014389699999999</v>
      </c>
      <c r="M798" s="132">
        <f t="shared" si="298"/>
        <v>1.0018993</v>
      </c>
      <c r="N798" s="132">
        <f t="shared" si="296"/>
        <v>1.1189638696925404</v>
      </c>
      <c r="O798" s="131">
        <f t="shared" si="297"/>
        <v>1.1205740200000001</v>
      </c>
      <c r="P798" s="124">
        <f t="shared" si="305"/>
        <v>1120.57402</v>
      </c>
      <c r="Q798" s="133">
        <f t="shared" si="306"/>
        <v>0</v>
      </c>
      <c r="R798" s="134">
        <f t="shared" si="307"/>
        <v>0</v>
      </c>
      <c r="S798" s="124">
        <f t="shared" si="308"/>
        <v>0</v>
      </c>
      <c r="T798" s="134">
        <f t="shared" si="315"/>
        <v>8.7499999999999994E-2</v>
      </c>
      <c r="U798" s="133">
        <f t="shared" si="316"/>
        <v>40</v>
      </c>
      <c r="V798" s="133">
        <v>252</v>
      </c>
      <c r="W798" s="132">
        <f t="shared" si="299"/>
        <v>1.0134035539999999</v>
      </c>
      <c r="X798" s="124">
        <f t="shared" si="318"/>
        <v>15.019674</v>
      </c>
      <c r="Y798" s="136" t="s">
        <v>64</v>
      </c>
      <c r="Z798" s="127">
        <f t="shared" si="317"/>
        <v>43146</v>
      </c>
      <c r="AA798" s="6"/>
      <c r="AB798" s="1"/>
      <c r="AC798" s="10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28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8"/>
      <c r="BH798" s="1"/>
      <c r="BI798" s="1"/>
      <c r="BJ798" s="1"/>
      <c r="BK798" s="1"/>
      <c r="BL798" s="1"/>
      <c r="BM798" s="1"/>
      <c r="BN798" s="1"/>
      <c r="BO798" s="1"/>
      <c r="BP798" s="1"/>
      <c r="BQ798" s="6"/>
      <c r="BR798" s="1"/>
      <c r="BS798" s="1"/>
      <c r="BT798" s="1"/>
      <c r="BU798" s="1"/>
      <c r="BV798" s="1"/>
      <c r="BW798" s="1"/>
    </row>
    <row r="799" spans="1:75" x14ac:dyDescent="0.2">
      <c r="A799" s="137">
        <f t="shared" si="309"/>
        <v>43020</v>
      </c>
      <c r="B799" s="124">
        <f t="shared" si="300"/>
        <v>1136.062504</v>
      </c>
      <c r="C799" s="124">
        <f t="shared" si="310"/>
        <v>1000</v>
      </c>
      <c r="D799" s="138">
        <f t="shared" si="311"/>
        <v>4853.07</v>
      </c>
      <c r="E799" s="126">
        <f>IF(K799=1,VLOOKUP(A798,[1]Plan1!$DA$106:$DC$226,3),E798)</f>
        <v>4860.83</v>
      </c>
      <c r="F799" s="127">
        <f t="shared" si="312"/>
        <v>42994</v>
      </c>
      <c r="G799" s="128">
        <f t="shared" si="301"/>
        <v>1.5989878571709415E-3</v>
      </c>
      <c r="H799" s="127">
        <f t="shared" si="313"/>
        <v>43024</v>
      </c>
      <c r="I799" s="127">
        <f t="shared" si="302"/>
        <v>43024</v>
      </c>
      <c r="J799" s="130">
        <f t="shared" si="314"/>
        <v>20</v>
      </c>
      <c r="K799" s="130">
        <f t="shared" si="303"/>
        <v>19</v>
      </c>
      <c r="L799" s="131">
        <f t="shared" si="304"/>
        <v>1.00151897</v>
      </c>
      <c r="M799" s="132">
        <f t="shared" si="298"/>
        <v>1.0018993</v>
      </c>
      <c r="N799" s="132">
        <f t="shared" ref="N799:N862" si="319">IF(I799&gt;I798,N798*M799,N798)</f>
        <v>1.1189638696925404</v>
      </c>
      <c r="O799" s="131">
        <f t="shared" si="297"/>
        <v>1.12066354</v>
      </c>
      <c r="P799" s="124">
        <f t="shared" si="305"/>
        <v>1120.66354</v>
      </c>
      <c r="Q799" s="133">
        <f t="shared" si="306"/>
        <v>0</v>
      </c>
      <c r="R799" s="134">
        <f t="shared" si="307"/>
        <v>0</v>
      </c>
      <c r="S799" s="124">
        <f t="shared" si="308"/>
        <v>0</v>
      </c>
      <c r="T799" s="134">
        <f t="shared" si="315"/>
        <v>8.7499999999999994E-2</v>
      </c>
      <c r="U799" s="133">
        <f t="shared" si="316"/>
        <v>41</v>
      </c>
      <c r="V799" s="133">
        <v>252</v>
      </c>
      <c r="W799" s="132">
        <f t="shared" si="299"/>
        <v>1.013740935</v>
      </c>
      <c r="X799" s="124">
        <f t="shared" si="318"/>
        <v>15.398963999999999</v>
      </c>
      <c r="Y799" s="136" t="s">
        <v>64</v>
      </c>
      <c r="Z799" s="127">
        <f t="shared" si="317"/>
        <v>43146</v>
      </c>
      <c r="AA799" s="6"/>
      <c r="AB799" s="1"/>
      <c r="AC799" s="10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28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8"/>
      <c r="BH799" s="1"/>
      <c r="BI799" s="1"/>
      <c r="BJ799" s="1"/>
      <c r="BK799" s="1"/>
      <c r="BL799" s="1"/>
      <c r="BM799" s="1"/>
      <c r="BN799" s="1"/>
      <c r="BO799" s="1"/>
      <c r="BP799" s="1"/>
      <c r="BQ799" s="6"/>
      <c r="BR799" s="1"/>
      <c r="BS799" s="1"/>
      <c r="BT799" s="1"/>
      <c r="BU799" s="1"/>
      <c r="BV799" s="1"/>
      <c r="BW799" s="1"/>
    </row>
    <row r="800" spans="1:75" x14ac:dyDescent="0.2">
      <c r="A800" s="137">
        <f t="shared" si="309"/>
        <v>43021</v>
      </c>
      <c r="B800" s="124">
        <f t="shared" si="300"/>
        <v>1136.062504</v>
      </c>
      <c r="C800" s="124">
        <f t="shared" si="310"/>
        <v>1000</v>
      </c>
      <c r="D800" s="138">
        <f t="shared" si="311"/>
        <v>4853.07</v>
      </c>
      <c r="E800" s="126">
        <f>IF(K800=1,VLOOKUP(A799,[1]Plan1!$DA$106:$DC$226,3),E799)</f>
        <v>4860.83</v>
      </c>
      <c r="F800" s="127">
        <f t="shared" si="312"/>
        <v>42994</v>
      </c>
      <c r="G800" s="128">
        <f t="shared" si="301"/>
        <v>1.5989878571709415E-3</v>
      </c>
      <c r="H800" s="127">
        <f t="shared" si="313"/>
        <v>43024</v>
      </c>
      <c r="I800" s="127">
        <f t="shared" si="302"/>
        <v>43024</v>
      </c>
      <c r="J800" s="130">
        <f t="shared" si="314"/>
        <v>20</v>
      </c>
      <c r="K800" s="130">
        <f t="shared" si="303"/>
        <v>19</v>
      </c>
      <c r="L800" s="131">
        <f t="shared" si="304"/>
        <v>1.00151897</v>
      </c>
      <c r="M800" s="132">
        <f t="shared" si="298"/>
        <v>1.0018993</v>
      </c>
      <c r="N800" s="132">
        <f t="shared" si="319"/>
        <v>1.1189638696925404</v>
      </c>
      <c r="O800" s="131">
        <f t="shared" si="297"/>
        <v>1.12066354</v>
      </c>
      <c r="P800" s="124">
        <f t="shared" si="305"/>
        <v>1120.66354</v>
      </c>
      <c r="Q800" s="133">
        <f t="shared" si="306"/>
        <v>0</v>
      </c>
      <c r="R800" s="134">
        <f t="shared" si="307"/>
        <v>0</v>
      </c>
      <c r="S800" s="124">
        <f t="shared" si="308"/>
        <v>0</v>
      </c>
      <c r="T800" s="134">
        <f t="shared" si="315"/>
        <v>8.7499999999999994E-2</v>
      </c>
      <c r="U800" s="133">
        <f t="shared" si="316"/>
        <v>41</v>
      </c>
      <c r="V800" s="133">
        <v>252</v>
      </c>
      <c r="W800" s="132">
        <f t="shared" si="299"/>
        <v>1.013740935</v>
      </c>
      <c r="X800" s="124">
        <f t="shared" si="318"/>
        <v>15.398963999999999</v>
      </c>
      <c r="Y800" s="136" t="s">
        <v>64</v>
      </c>
      <c r="Z800" s="127">
        <f t="shared" si="317"/>
        <v>43146</v>
      </c>
      <c r="AA800" s="6"/>
      <c r="AB800" s="1"/>
      <c r="AC800" s="10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28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8"/>
      <c r="BH800" s="1"/>
      <c r="BI800" s="1"/>
      <c r="BJ800" s="1"/>
      <c r="BK800" s="1"/>
      <c r="BL800" s="1"/>
      <c r="BM800" s="1"/>
      <c r="BN800" s="1"/>
      <c r="BO800" s="1"/>
      <c r="BP800" s="1"/>
      <c r="BQ800" s="6"/>
      <c r="BR800" s="1"/>
      <c r="BS800" s="1"/>
      <c r="BT800" s="1"/>
      <c r="BU800" s="1"/>
      <c r="BV800" s="1"/>
      <c r="BW800" s="1"/>
    </row>
    <row r="801" spans="1:75" x14ac:dyDescent="0.2">
      <c r="A801" s="137">
        <f t="shared" si="309"/>
        <v>43022</v>
      </c>
      <c r="B801" s="124">
        <f t="shared" si="300"/>
        <v>1136.5315109999999</v>
      </c>
      <c r="C801" s="124">
        <f t="shared" si="310"/>
        <v>1000</v>
      </c>
      <c r="D801" s="138">
        <f t="shared" si="311"/>
        <v>4853.07</v>
      </c>
      <c r="E801" s="126">
        <f>IF(K801=1,VLOOKUP(A800,[1]Plan1!$DA$106:$DC$226,3),E800)</f>
        <v>4860.83</v>
      </c>
      <c r="F801" s="127">
        <f t="shared" si="312"/>
        <v>42994</v>
      </c>
      <c r="G801" s="128">
        <f t="shared" si="301"/>
        <v>1.5989878571709415E-3</v>
      </c>
      <c r="H801" s="127">
        <f t="shared" si="313"/>
        <v>43024</v>
      </c>
      <c r="I801" s="127">
        <f t="shared" si="302"/>
        <v>43024</v>
      </c>
      <c r="J801" s="130">
        <f t="shared" si="314"/>
        <v>20</v>
      </c>
      <c r="K801" s="130">
        <f t="shared" si="303"/>
        <v>20</v>
      </c>
      <c r="L801" s="131">
        <f t="shared" si="304"/>
        <v>1.00159898</v>
      </c>
      <c r="M801" s="132">
        <f t="shared" si="298"/>
        <v>1.0018993</v>
      </c>
      <c r="N801" s="132">
        <f t="shared" si="319"/>
        <v>1.1189638696925404</v>
      </c>
      <c r="O801" s="131">
        <f t="shared" si="297"/>
        <v>1.1207530699999999</v>
      </c>
      <c r="P801" s="124">
        <f t="shared" si="305"/>
        <v>1120.75307</v>
      </c>
      <c r="Q801" s="133">
        <f t="shared" si="306"/>
        <v>0</v>
      </c>
      <c r="R801" s="134">
        <f t="shared" si="307"/>
        <v>0</v>
      </c>
      <c r="S801" s="124">
        <f t="shared" si="308"/>
        <v>0</v>
      </c>
      <c r="T801" s="134">
        <f t="shared" si="315"/>
        <v>8.7499999999999994E-2</v>
      </c>
      <c r="U801" s="133">
        <f t="shared" si="316"/>
        <v>42</v>
      </c>
      <c r="V801" s="133">
        <v>252</v>
      </c>
      <c r="W801" s="132">
        <f t="shared" si="299"/>
        <v>1.0140784279999999</v>
      </c>
      <c r="X801" s="124">
        <f t="shared" si="318"/>
        <v>15.778441000000001</v>
      </c>
      <c r="Y801" s="136" t="s">
        <v>64</v>
      </c>
      <c r="Z801" s="127">
        <f t="shared" si="317"/>
        <v>43146</v>
      </c>
      <c r="AA801" s="6"/>
      <c r="AB801" s="1"/>
      <c r="AC801" s="10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28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8"/>
      <c r="BH801" s="1"/>
      <c r="BI801" s="1"/>
      <c r="BJ801" s="1"/>
      <c r="BK801" s="1"/>
      <c r="BL801" s="1"/>
      <c r="BM801" s="1"/>
      <c r="BN801" s="1"/>
      <c r="BO801" s="1"/>
      <c r="BP801" s="1"/>
      <c r="BQ801" s="6"/>
      <c r="BR801" s="1"/>
      <c r="BS801" s="1"/>
      <c r="BT801" s="1"/>
      <c r="BU801" s="1"/>
      <c r="BV801" s="1"/>
      <c r="BW801" s="1"/>
    </row>
    <row r="802" spans="1:75" x14ac:dyDescent="0.2">
      <c r="A802" s="137">
        <f t="shared" si="309"/>
        <v>43023</v>
      </c>
      <c r="B802" s="124">
        <f t="shared" si="300"/>
        <v>1136.5315109999999</v>
      </c>
      <c r="C802" s="124">
        <f t="shared" si="310"/>
        <v>1000</v>
      </c>
      <c r="D802" s="138">
        <f t="shared" si="311"/>
        <v>4853.07</v>
      </c>
      <c r="E802" s="126">
        <f>IF(K802=1,VLOOKUP(A801,[1]Plan1!$DA$106:$DC$226,3),E801)</f>
        <v>4860.83</v>
      </c>
      <c r="F802" s="127">
        <f t="shared" si="312"/>
        <v>42994</v>
      </c>
      <c r="G802" s="128">
        <f t="shared" si="301"/>
        <v>1.5989878571709415E-3</v>
      </c>
      <c r="H802" s="127">
        <f t="shared" si="313"/>
        <v>43055</v>
      </c>
      <c r="I802" s="127">
        <f t="shared" si="302"/>
        <v>43024</v>
      </c>
      <c r="J802" s="130">
        <f t="shared" si="314"/>
        <v>20</v>
      </c>
      <c r="K802" s="130">
        <f t="shared" si="303"/>
        <v>20</v>
      </c>
      <c r="L802" s="131">
        <f t="shared" si="304"/>
        <v>1.00159898</v>
      </c>
      <c r="M802" s="132">
        <f t="shared" si="298"/>
        <v>1.0018993</v>
      </c>
      <c r="N802" s="132">
        <f t="shared" si="319"/>
        <v>1.1189638696925404</v>
      </c>
      <c r="O802" s="131">
        <f t="shared" si="297"/>
        <v>1.1207530699999999</v>
      </c>
      <c r="P802" s="124">
        <f t="shared" si="305"/>
        <v>1120.75307</v>
      </c>
      <c r="Q802" s="133">
        <f t="shared" si="306"/>
        <v>0</v>
      </c>
      <c r="R802" s="134">
        <f t="shared" si="307"/>
        <v>0</v>
      </c>
      <c r="S802" s="124">
        <f t="shared" si="308"/>
        <v>0</v>
      </c>
      <c r="T802" s="134">
        <f t="shared" si="315"/>
        <v>8.7499999999999994E-2</v>
      </c>
      <c r="U802" s="133">
        <f t="shared" si="316"/>
        <v>42</v>
      </c>
      <c r="V802" s="133">
        <v>252</v>
      </c>
      <c r="W802" s="132">
        <f t="shared" si="299"/>
        <v>1.0140784279999999</v>
      </c>
      <c r="X802" s="124">
        <f t="shared" si="318"/>
        <v>15.778441000000001</v>
      </c>
      <c r="Y802" s="136" t="s">
        <v>64</v>
      </c>
      <c r="Z802" s="127">
        <f t="shared" si="317"/>
        <v>43146</v>
      </c>
      <c r="AA802" s="6"/>
      <c r="AB802" s="1"/>
      <c r="AC802" s="10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28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8"/>
      <c r="BH802" s="1"/>
      <c r="BI802" s="1"/>
      <c r="BJ802" s="1"/>
      <c r="BK802" s="1"/>
      <c r="BL802" s="1"/>
      <c r="BM802" s="1"/>
      <c r="BN802" s="1"/>
      <c r="BO802" s="1"/>
      <c r="BP802" s="1"/>
      <c r="BQ802" s="6"/>
      <c r="BR802" s="1"/>
      <c r="BS802" s="1"/>
      <c r="BT802" s="1"/>
      <c r="BU802" s="1"/>
      <c r="BV802" s="1"/>
      <c r="BW802" s="1"/>
    </row>
    <row r="803" spans="1:75" x14ac:dyDescent="0.2">
      <c r="A803" s="137">
        <f t="shared" si="309"/>
        <v>43024</v>
      </c>
      <c r="B803" s="124">
        <f t="shared" si="300"/>
        <v>1136.5315109999999</v>
      </c>
      <c r="C803" s="124">
        <f t="shared" si="310"/>
        <v>1000</v>
      </c>
      <c r="D803" s="138">
        <f t="shared" si="311"/>
        <v>4853.07</v>
      </c>
      <c r="E803" s="126">
        <f>IF(K803=1,VLOOKUP(A802,[1]Plan1!$DA$106:$DC$226,3),E802)</f>
        <v>4860.83</v>
      </c>
      <c r="F803" s="127">
        <f t="shared" si="312"/>
        <v>42994</v>
      </c>
      <c r="G803" s="128">
        <f t="shared" si="301"/>
        <v>1.5989878571709415E-3</v>
      </c>
      <c r="H803" s="127">
        <f t="shared" si="313"/>
        <v>43055</v>
      </c>
      <c r="I803" s="127">
        <f t="shared" si="302"/>
        <v>43024</v>
      </c>
      <c r="J803" s="130">
        <f t="shared" si="314"/>
        <v>20</v>
      </c>
      <c r="K803" s="130">
        <f t="shared" si="303"/>
        <v>20</v>
      </c>
      <c r="L803" s="131">
        <f t="shared" si="304"/>
        <v>1.00159898</v>
      </c>
      <c r="M803" s="132">
        <f t="shared" si="298"/>
        <v>1.0018993</v>
      </c>
      <c r="N803" s="132">
        <f t="shared" si="319"/>
        <v>1.1189638696925404</v>
      </c>
      <c r="O803" s="131">
        <f t="shared" si="297"/>
        <v>1.1207530699999999</v>
      </c>
      <c r="P803" s="124">
        <f t="shared" si="305"/>
        <v>1120.75307</v>
      </c>
      <c r="Q803" s="133">
        <f t="shared" si="306"/>
        <v>0</v>
      </c>
      <c r="R803" s="134">
        <f t="shared" si="307"/>
        <v>0</v>
      </c>
      <c r="S803" s="124">
        <f t="shared" si="308"/>
        <v>0</v>
      </c>
      <c r="T803" s="134">
        <f t="shared" si="315"/>
        <v>8.7499999999999994E-2</v>
      </c>
      <c r="U803" s="133">
        <f t="shared" si="316"/>
        <v>42</v>
      </c>
      <c r="V803" s="133">
        <v>252</v>
      </c>
      <c r="W803" s="132">
        <f t="shared" si="299"/>
        <v>1.0140784279999999</v>
      </c>
      <c r="X803" s="124">
        <f t="shared" si="318"/>
        <v>15.778441000000001</v>
      </c>
      <c r="Y803" s="136" t="s">
        <v>64</v>
      </c>
      <c r="Z803" s="127">
        <f t="shared" si="317"/>
        <v>43146</v>
      </c>
      <c r="AA803" s="6"/>
      <c r="AB803" s="1"/>
      <c r="AC803" s="10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28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8"/>
      <c r="BH803" s="1"/>
      <c r="BI803" s="1"/>
      <c r="BJ803" s="1"/>
      <c r="BK803" s="1"/>
      <c r="BL803" s="1"/>
      <c r="BM803" s="1"/>
      <c r="BN803" s="1"/>
      <c r="BO803" s="1"/>
      <c r="BP803" s="1"/>
      <c r="BQ803" s="6"/>
      <c r="BR803" s="1"/>
      <c r="BS803" s="1"/>
      <c r="BT803" s="1"/>
      <c r="BU803" s="1"/>
      <c r="BV803" s="1"/>
      <c r="BW803" s="1"/>
    </row>
    <row r="804" spans="1:75" x14ac:dyDescent="0.2">
      <c r="A804" s="137">
        <f t="shared" si="309"/>
        <v>43025</v>
      </c>
      <c r="B804" s="124">
        <f t="shared" si="300"/>
        <v>1137.1368479999999</v>
      </c>
      <c r="C804" s="124">
        <f t="shared" si="310"/>
        <v>1000</v>
      </c>
      <c r="D804" s="138">
        <f t="shared" si="311"/>
        <v>4860.83</v>
      </c>
      <c r="E804" s="126">
        <f>IF(K804=1,VLOOKUP(A803,[1]Plan1!$DA$106:$DC$226,3),E803)</f>
        <v>4881.25</v>
      </c>
      <c r="F804" s="127">
        <f t="shared" si="312"/>
        <v>43025</v>
      </c>
      <c r="G804" s="128">
        <f t="shared" si="301"/>
        <v>4.2009286479880448E-3</v>
      </c>
      <c r="H804" s="127">
        <f t="shared" si="313"/>
        <v>43055</v>
      </c>
      <c r="I804" s="127">
        <f t="shared" si="302"/>
        <v>43055</v>
      </c>
      <c r="J804" s="130">
        <f t="shared" si="314"/>
        <v>21</v>
      </c>
      <c r="K804" s="130">
        <f t="shared" si="303"/>
        <v>1</v>
      </c>
      <c r="L804" s="131">
        <f t="shared" si="304"/>
        <v>1.0001996399999999</v>
      </c>
      <c r="M804" s="132">
        <f t="shared" si="298"/>
        <v>1.00159898</v>
      </c>
      <c r="N804" s="132">
        <f t="shared" si="319"/>
        <v>1.1207530705409015</v>
      </c>
      <c r="O804" s="131">
        <f t="shared" si="297"/>
        <v>1.1209768099999999</v>
      </c>
      <c r="P804" s="124">
        <f t="shared" si="305"/>
        <v>1120.9768099999999</v>
      </c>
      <c r="Q804" s="133">
        <f t="shared" si="306"/>
        <v>0</v>
      </c>
      <c r="R804" s="134">
        <f t="shared" si="307"/>
        <v>0</v>
      </c>
      <c r="S804" s="124">
        <f t="shared" si="308"/>
        <v>0</v>
      </c>
      <c r="T804" s="134">
        <f t="shared" si="315"/>
        <v>8.7499999999999994E-2</v>
      </c>
      <c r="U804" s="133">
        <f t="shared" si="316"/>
        <v>43</v>
      </c>
      <c r="V804" s="133">
        <v>252</v>
      </c>
      <c r="W804" s="132">
        <f t="shared" si="299"/>
        <v>1.0144160330000001</v>
      </c>
      <c r="X804" s="124">
        <f t="shared" si="318"/>
        <v>16.160038</v>
      </c>
      <c r="Y804" s="136" t="s">
        <v>64</v>
      </c>
      <c r="Z804" s="127">
        <f t="shared" si="317"/>
        <v>43146</v>
      </c>
      <c r="AA804" s="6"/>
      <c r="AB804" s="1"/>
      <c r="AC804" s="10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28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8"/>
      <c r="BH804" s="1"/>
      <c r="BI804" s="1"/>
      <c r="BJ804" s="1"/>
      <c r="BK804" s="1"/>
      <c r="BL804" s="1"/>
      <c r="BM804" s="1"/>
      <c r="BN804" s="1"/>
      <c r="BO804" s="1"/>
      <c r="BP804" s="1"/>
      <c r="BQ804" s="6"/>
      <c r="BR804" s="1"/>
      <c r="BS804" s="1"/>
      <c r="BT804" s="1"/>
      <c r="BU804" s="1"/>
      <c r="BV804" s="1"/>
      <c r="BW804" s="1"/>
    </row>
    <row r="805" spans="1:75" x14ac:dyDescent="0.2">
      <c r="A805" s="137">
        <f t="shared" si="309"/>
        <v>43026</v>
      </c>
      <c r="B805" s="124">
        <f t="shared" si="300"/>
        <v>1137.742534</v>
      </c>
      <c r="C805" s="124">
        <f t="shared" si="310"/>
        <v>1000</v>
      </c>
      <c r="D805" s="138">
        <f t="shared" si="311"/>
        <v>4860.83</v>
      </c>
      <c r="E805" s="126">
        <f>IF(K805=1,VLOOKUP(A804,[1]Plan1!$DA$106:$DC$226,3),E804)</f>
        <v>4881.25</v>
      </c>
      <c r="F805" s="127">
        <f t="shared" si="312"/>
        <v>43025</v>
      </c>
      <c r="G805" s="128">
        <f t="shared" si="301"/>
        <v>4.2009286479880448E-3</v>
      </c>
      <c r="H805" s="127">
        <f t="shared" si="313"/>
        <v>43055</v>
      </c>
      <c r="I805" s="127">
        <f t="shared" si="302"/>
        <v>43055</v>
      </c>
      <c r="J805" s="130">
        <f t="shared" si="314"/>
        <v>21</v>
      </c>
      <c r="K805" s="130">
        <f t="shared" si="303"/>
        <v>2</v>
      </c>
      <c r="L805" s="131">
        <f t="shared" si="304"/>
        <v>1.00039933</v>
      </c>
      <c r="M805" s="132">
        <f t="shared" si="298"/>
        <v>1.00159898</v>
      </c>
      <c r="N805" s="132">
        <f t="shared" si="319"/>
        <v>1.1207530705409015</v>
      </c>
      <c r="O805" s="131">
        <f t="shared" si="297"/>
        <v>1.12120062</v>
      </c>
      <c r="P805" s="124">
        <f t="shared" si="305"/>
        <v>1121.2006200000001</v>
      </c>
      <c r="Q805" s="133">
        <f t="shared" si="306"/>
        <v>0</v>
      </c>
      <c r="R805" s="134">
        <f t="shared" si="307"/>
        <v>0</v>
      </c>
      <c r="S805" s="124">
        <f t="shared" si="308"/>
        <v>0</v>
      </c>
      <c r="T805" s="134">
        <f t="shared" si="315"/>
        <v>8.7499999999999994E-2</v>
      </c>
      <c r="U805" s="133">
        <f t="shared" si="316"/>
        <v>44</v>
      </c>
      <c r="V805" s="133">
        <v>252</v>
      </c>
      <c r="W805" s="132">
        <f t="shared" si="299"/>
        <v>1.014753751</v>
      </c>
      <c r="X805" s="124">
        <f t="shared" si="318"/>
        <v>16.541913999999998</v>
      </c>
      <c r="Y805" s="136" t="s">
        <v>64</v>
      </c>
      <c r="Z805" s="127">
        <f t="shared" si="317"/>
        <v>43146</v>
      </c>
      <c r="AA805" s="6"/>
      <c r="AB805" s="1"/>
      <c r="AC805" s="10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28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8"/>
      <c r="BH805" s="1"/>
      <c r="BI805" s="1"/>
      <c r="BJ805" s="1"/>
      <c r="BK805" s="1"/>
      <c r="BL805" s="1"/>
      <c r="BM805" s="1"/>
      <c r="BN805" s="1"/>
      <c r="BO805" s="1"/>
      <c r="BP805" s="1"/>
      <c r="BQ805" s="6"/>
      <c r="BR805" s="1"/>
      <c r="BS805" s="1"/>
      <c r="BT805" s="1"/>
      <c r="BU805" s="1"/>
      <c r="BV805" s="1"/>
      <c r="BW805" s="1"/>
    </row>
    <row r="806" spans="1:75" x14ac:dyDescent="0.2">
      <c r="A806" s="137">
        <f t="shared" si="309"/>
        <v>43027</v>
      </c>
      <c r="B806" s="124">
        <f t="shared" si="300"/>
        <v>1138.3485169999999</v>
      </c>
      <c r="C806" s="124">
        <f t="shared" si="310"/>
        <v>1000</v>
      </c>
      <c r="D806" s="138">
        <f t="shared" si="311"/>
        <v>4860.83</v>
      </c>
      <c r="E806" s="126">
        <f>IF(K806=1,VLOOKUP(A805,[1]Plan1!$DA$106:$DC$226,3),E805)</f>
        <v>4881.25</v>
      </c>
      <c r="F806" s="127">
        <f t="shared" si="312"/>
        <v>43025</v>
      </c>
      <c r="G806" s="128">
        <f t="shared" si="301"/>
        <v>4.2009286479880448E-3</v>
      </c>
      <c r="H806" s="127">
        <f t="shared" si="313"/>
        <v>43055</v>
      </c>
      <c r="I806" s="127">
        <f t="shared" si="302"/>
        <v>43055</v>
      </c>
      <c r="J806" s="130">
        <f t="shared" si="314"/>
        <v>21</v>
      </c>
      <c r="K806" s="130">
        <f t="shared" si="303"/>
        <v>3</v>
      </c>
      <c r="L806" s="131">
        <f t="shared" si="304"/>
        <v>1.0005990499999999</v>
      </c>
      <c r="M806" s="132">
        <f t="shared" si="298"/>
        <v>1.00159898</v>
      </c>
      <c r="N806" s="132">
        <f t="shared" si="319"/>
        <v>1.1207530705409015</v>
      </c>
      <c r="O806" s="131">
        <f t="shared" si="297"/>
        <v>1.1214244499999999</v>
      </c>
      <c r="P806" s="124">
        <f t="shared" si="305"/>
        <v>1121.42445</v>
      </c>
      <c r="Q806" s="133">
        <f t="shared" si="306"/>
        <v>0</v>
      </c>
      <c r="R806" s="134">
        <f t="shared" si="307"/>
        <v>0</v>
      </c>
      <c r="S806" s="124">
        <f t="shared" si="308"/>
        <v>0</v>
      </c>
      <c r="T806" s="134">
        <f t="shared" si="315"/>
        <v>8.7499999999999994E-2</v>
      </c>
      <c r="U806" s="133">
        <f t="shared" si="316"/>
        <v>45</v>
      </c>
      <c r="V806" s="133">
        <v>252</v>
      </c>
      <c r="W806" s="132">
        <f t="shared" si="299"/>
        <v>1.0150915810000001</v>
      </c>
      <c r="X806" s="124">
        <f t="shared" si="318"/>
        <v>16.924067000000001</v>
      </c>
      <c r="Y806" s="136" t="s">
        <v>64</v>
      </c>
      <c r="Z806" s="127">
        <f t="shared" si="317"/>
        <v>43146</v>
      </c>
      <c r="AA806" s="6"/>
      <c r="AB806" s="1"/>
      <c r="AC806" s="10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28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8"/>
      <c r="BH806" s="1"/>
      <c r="BI806" s="1"/>
      <c r="BJ806" s="1"/>
      <c r="BK806" s="1"/>
      <c r="BL806" s="1"/>
      <c r="BM806" s="1"/>
      <c r="BN806" s="1"/>
      <c r="BO806" s="1"/>
      <c r="BP806" s="1"/>
      <c r="BQ806" s="6"/>
      <c r="BR806" s="1"/>
      <c r="BS806" s="1"/>
      <c r="BT806" s="1"/>
      <c r="BU806" s="1"/>
      <c r="BV806" s="1"/>
      <c r="BW806" s="1"/>
    </row>
    <row r="807" spans="1:75" x14ac:dyDescent="0.2">
      <c r="A807" s="137">
        <f t="shared" si="309"/>
        <v>43028</v>
      </c>
      <c r="B807" s="124">
        <f t="shared" si="300"/>
        <v>1138.954829</v>
      </c>
      <c r="C807" s="124">
        <f t="shared" si="310"/>
        <v>1000</v>
      </c>
      <c r="D807" s="138">
        <f t="shared" si="311"/>
        <v>4860.83</v>
      </c>
      <c r="E807" s="126">
        <f>IF(K807=1,VLOOKUP(A806,[1]Plan1!$DA$106:$DC$226,3),E806)</f>
        <v>4881.25</v>
      </c>
      <c r="F807" s="127">
        <f t="shared" si="312"/>
        <v>43025</v>
      </c>
      <c r="G807" s="128">
        <f t="shared" si="301"/>
        <v>4.2009286479880448E-3</v>
      </c>
      <c r="H807" s="127">
        <f t="shared" si="313"/>
        <v>43055</v>
      </c>
      <c r="I807" s="127">
        <f t="shared" si="302"/>
        <v>43055</v>
      </c>
      <c r="J807" s="130">
        <f t="shared" si="314"/>
        <v>21</v>
      </c>
      <c r="K807" s="130">
        <f t="shared" si="303"/>
        <v>4</v>
      </c>
      <c r="L807" s="131">
        <f t="shared" si="304"/>
        <v>1.00079881</v>
      </c>
      <c r="M807" s="132">
        <f t="shared" si="298"/>
        <v>1.00159898</v>
      </c>
      <c r="N807" s="132">
        <f t="shared" si="319"/>
        <v>1.1207530705409015</v>
      </c>
      <c r="O807" s="131">
        <f t="shared" si="297"/>
        <v>1.12164833</v>
      </c>
      <c r="P807" s="124">
        <f t="shared" si="305"/>
        <v>1121.64833</v>
      </c>
      <c r="Q807" s="133">
        <f t="shared" si="306"/>
        <v>0</v>
      </c>
      <c r="R807" s="134">
        <f t="shared" si="307"/>
        <v>0</v>
      </c>
      <c r="S807" s="124">
        <f t="shared" si="308"/>
        <v>0</v>
      </c>
      <c r="T807" s="134">
        <f t="shared" si="315"/>
        <v>8.7499999999999994E-2</v>
      </c>
      <c r="U807" s="133">
        <f t="shared" si="316"/>
        <v>46</v>
      </c>
      <c r="V807" s="133">
        <v>252</v>
      </c>
      <c r="W807" s="132">
        <f t="shared" si="299"/>
        <v>1.015429524</v>
      </c>
      <c r="X807" s="124">
        <f t="shared" si="318"/>
        <v>17.306498999999999</v>
      </c>
      <c r="Y807" s="136" t="s">
        <v>64</v>
      </c>
      <c r="Z807" s="127">
        <f t="shared" si="317"/>
        <v>43146</v>
      </c>
      <c r="AA807" s="6"/>
      <c r="AB807" s="1"/>
      <c r="AC807" s="10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28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8"/>
      <c r="BH807" s="1"/>
      <c r="BI807" s="1"/>
      <c r="BJ807" s="1"/>
      <c r="BK807" s="1"/>
      <c r="BL807" s="1"/>
      <c r="BM807" s="1"/>
      <c r="BN807" s="1"/>
      <c r="BO807" s="1"/>
      <c r="BP807" s="1"/>
      <c r="BQ807" s="6"/>
      <c r="BR807" s="1"/>
      <c r="BS807" s="1"/>
      <c r="BT807" s="1"/>
      <c r="BU807" s="1"/>
      <c r="BV807" s="1"/>
      <c r="BW807" s="1"/>
    </row>
    <row r="808" spans="1:75" x14ac:dyDescent="0.2">
      <c r="A808" s="137">
        <f t="shared" si="309"/>
        <v>43029</v>
      </c>
      <c r="B808" s="124">
        <f t="shared" si="300"/>
        <v>1139.561479</v>
      </c>
      <c r="C808" s="124">
        <f t="shared" si="310"/>
        <v>1000</v>
      </c>
      <c r="D808" s="138">
        <f t="shared" si="311"/>
        <v>4860.83</v>
      </c>
      <c r="E808" s="126">
        <f>IF(K808=1,VLOOKUP(A807,[1]Plan1!$DA$106:$DC$226,3),E807)</f>
        <v>4881.25</v>
      </c>
      <c r="F808" s="127">
        <f t="shared" si="312"/>
        <v>43025</v>
      </c>
      <c r="G808" s="128">
        <f t="shared" si="301"/>
        <v>4.2009286479880448E-3</v>
      </c>
      <c r="H808" s="127">
        <f t="shared" si="313"/>
        <v>43055</v>
      </c>
      <c r="I808" s="127">
        <f t="shared" si="302"/>
        <v>43055</v>
      </c>
      <c r="J808" s="130">
        <f t="shared" si="314"/>
        <v>21</v>
      </c>
      <c r="K808" s="130">
        <f t="shared" si="303"/>
        <v>5</v>
      </c>
      <c r="L808" s="131">
        <f t="shared" si="304"/>
        <v>1.0009986200000001</v>
      </c>
      <c r="M808" s="132">
        <f t="shared" si="298"/>
        <v>1.00159898</v>
      </c>
      <c r="N808" s="132">
        <f t="shared" si="319"/>
        <v>1.1207530705409015</v>
      </c>
      <c r="O808" s="131">
        <f t="shared" si="297"/>
        <v>1.1218722699999999</v>
      </c>
      <c r="P808" s="124">
        <f t="shared" si="305"/>
        <v>1121.8722700000001</v>
      </c>
      <c r="Q808" s="133">
        <f t="shared" si="306"/>
        <v>0</v>
      </c>
      <c r="R808" s="134">
        <f t="shared" si="307"/>
        <v>0</v>
      </c>
      <c r="S808" s="124">
        <f t="shared" si="308"/>
        <v>0</v>
      </c>
      <c r="T808" s="134">
        <f t="shared" si="315"/>
        <v>8.7499999999999994E-2</v>
      </c>
      <c r="U808" s="133">
        <f t="shared" si="316"/>
        <v>47</v>
      </c>
      <c r="V808" s="133">
        <v>252</v>
      </c>
      <c r="W808" s="132">
        <f t="shared" si="299"/>
        <v>1.015767579</v>
      </c>
      <c r="X808" s="124">
        <f t="shared" si="318"/>
        <v>17.689209000000002</v>
      </c>
      <c r="Y808" s="136" t="s">
        <v>64</v>
      </c>
      <c r="Z808" s="127">
        <f t="shared" si="317"/>
        <v>43146</v>
      </c>
      <c r="AA808" s="6"/>
      <c r="AB808" s="1"/>
      <c r="AC808" s="10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28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8"/>
      <c r="BH808" s="1"/>
      <c r="BI808" s="1"/>
      <c r="BJ808" s="1"/>
      <c r="BK808" s="1"/>
      <c r="BL808" s="1"/>
      <c r="BM808" s="1"/>
      <c r="BN808" s="1"/>
      <c r="BO808" s="1"/>
      <c r="BP808" s="1"/>
      <c r="BQ808" s="6"/>
      <c r="BR808" s="1"/>
      <c r="BS808" s="1"/>
      <c r="BT808" s="1"/>
      <c r="BU808" s="1"/>
      <c r="BV808" s="1"/>
      <c r="BW808" s="1"/>
    </row>
    <row r="809" spans="1:75" x14ac:dyDescent="0.2">
      <c r="A809" s="137">
        <f t="shared" si="309"/>
        <v>43030</v>
      </c>
      <c r="B809" s="124">
        <f t="shared" si="300"/>
        <v>1139.561479</v>
      </c>
      <c r="C809" s="124">
        <f t="shared" si="310"/>
        <v>1000</v>
      </c>
      <c r="D809" s="138">
        <f t="shared" si="311"/>
        <v>4860.83</v>
      </c>
      <c r="E809" s="126">
        <f>IF(K809=1,VLOOKUP(A808,[1]Plan1!$DA$106:$DC$226,3),E808)</f>
        <v>4881.25</v>
      </c>
      <c r="F809" s="127">
        <f t="shared" si="312"/>
        <v>43025</v>
      </c>
      <c r="G809" s="128">
        <f t="shared" si="301"/>
        <v>4.2009286479880448E-3</v>
      </c>
      <c r="H809" s="127">
        <f t="shared" si="313"/>
        <v>43055</v>
      </c>
      <c r="I809" s="127">
        <f t="shared" si="302"/>
        <v>43055</v>
      </c>
      <c r="J809" s="130">
        <f t="shared" si="314"/>
        <v>21</v>
      </c>
      <c r="K809" s="130">
        <f t="shared" si="303"/>
        <v>5</v>
      </c>
      <c r="L809" s="131">
        <f t="shared" si="304"/>
        <v>1.0009986200000001</v>
      </c>
      <c r="M809" s="132">
        <f t="shared" si="298"/>
        <v>1.00159898</v>
      </c>
      <c r="N809" s="132">
        <f t="shared" si="319"/>
        <v>1.1207530705409015</v>
      </c>
      <c r="O809" s="131">
        <f t="shared" ref="O809:O872" si="320">TRUNC(TRUNC((L809*N809),15),8)</f>
        <v>1.1218722699999999</v>
      </c>
      <c r="P809" s="124">
        <f t="shared" si="305"/>
        <v>1121.8722700000001</v>
      </c>
      <c r="Q809" s="133">
        <f t="shared" si="306"/>
        <v>0</v>
      </c>
      <c r="R809" s="134">
        <f t="shared" si="307"/>
        <v>0</v>
      </c>
      <c r="S809" s="124">
        <f t="shared" si="308"/>
        <v>0</v>
      </c>
      <c r="T809" s="134">
        <f t="shared" si="315"/>
        <v>8.7499999999999994E-2</v>
      </c>
      <c r="U809" s="133">
        <f t="shared" si="316"/>
        <v>47</v>
      </c>
      <c r="V809" s="133">
        <v>252</v>
      </c>
      <c r="W809" s="132">
        <f t="shared" si="299"/>
        <v>1.015767579</v>
      </c>
      <c r="X809" s="124">
        <f t="shared" si="318"/>
        <v>17.689209000000002</v>
      </c>
      <c r="Y809" s="136" t="s">
        <v>64</v>
      </c>
      <c r="Z809" s="127">
        <f t="shared" si="317"/>
        <v>43146</v>
      </c>
      <c r="AA809" s="6"/>
      <c r="AB809" s="1"/>
      <c r="AC809" s="10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28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8"/>
      <c r="BH809" s="1"/>
      <c r="BI809" s="1"/>
      <c r="BJ809" s="1"/>
      <c r="BK809" s="1"/>
      <c r="BL809" s="1"/>
      <c r="BM809" s="1"/>
      <c r="BN809" s="1"/>
      <c r="BO809" s="1"/>
      <c r="BP809" s="1"/>
      <c r="BQ809" s="6"/>
      <c r="BR809" s="1"/>
      <c r="BS809" s="1"/>
      <c r="BT809" s="1"/>
      <c r="BU809" s="1"/>
      <c r="BV809" s="1"/>
      <c r="BW809" s="1"/>
    </row>
    <row r="810" spans="1:75" x14ac:dyDescent="0.2">
      <c r="A810" s="137">
        <f t="shared" si="309"/>
        <v>43031</v>
      </c>
      <c r="B810" s="124">
        <f t="shared" si="300"/>
        <v>1139.561479</v>
      </c>
      <c r="C810" s="124">
        <f t="shared" si="310"/>
        <v>1000</v>
      </c>
      <c r="D810" s="138">
        <f t="shared" si="311"/>
        <v>4860.83</v>
      </c>
      <c r="E810" s="126">
        <f>IF(K810=1,VLOOKUP(A809,[1]Plan1!$DA$106:$DC$226,3),E809)</f>
        <v>4881.25</v>
      </c>
      <c r="F810" s="127">
        <f t="shared" si="312"/>
        <v>43025</v>
      </c>
      <c r="G810" s="128">
        <f t="shared" si="301"/>
        <v>4.2009286479880448E-3</v>
      </c>
      <c r="H810" s="127">
        <f t="shared" si="313"/>
        <v>43055</v>
      </c>
      <c r="I810" s="127">
        <f t="shared" si="302"/>
        <v>43055</v>
      </c>
      <c r="J810" s="130">
        <f t="shared" si="314"/>
        <v>21</v>
      </c>
      <c r="K810" s="130">
        <f t="shared" si="303"/>
        <v>5</v>
      </c>
      <c r="L810" s="131">
        <f t="shared" si="304"/>
        <v>1.0009986200000001</v>
      </c>
      <c r="M810" s="132">
        <f t="shared" ref="M810:M873" si="321">IF(I810&gt;I809,L809,M809)</f>
        <v>1.00159898</v>
      </c>
      <c r="N810" s="132">
        <f t="shared" si="319"/>
        <v>1.1207530705409015</v>
      </c>
      <c r="O810" s="131">
        <f t="shared" si="320"/>
        <v>1.1218722699999999</v>
      </c>
      <c r="P810" s="124">
        <f t="shared" si="305"/>
        <v>1121.8722700000001</v>
      </c>
      <c r="Q810" s="133">
        <f t="shared" si="306"/>
        <v>0</v>
      </c>
      <c r="R810" s="134">
        <f t="shared" si="307"/>
        <v>0</v>
      </c>
      <c r="S810" s="124">
        <f t="shared" si="308"/>
        <v>0</v>
      </c>
      <c r="T810" s="134">
        <f t="shared" si="315"/>
        <v>8.7499999999999994E-2</v>
      </c>
      <c r="U810" s="133">
        <f t="shared" si="316"/>
        <v>47</v>
      </c>
      <c r="V810" s="133">
        <v>252</v>
      </c>
      <c r="W810" s="132">
        <f t="shared" si="299"/>
        <v>1.015767579</v>
      </c>
      <c r="X810" s="124">
        <f t="shared" si="318"/>
        <v>17.689209000000002</v>
      </c>
      <c r="Y810" s="136" t="s">
        <v>64</v>
      </c>
      <c r="Z810" s="127">
        <f t="shared" si="317"/>
        <v>43146</v>
      </c>
      <c r="AA810" s="6"/>
      <c r="AB810" s="1"/>
      <c r="AC810" s="10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28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8"/>
      <c r="BH810" s="1"/>
      <c r="BI810" s="1"/>
      <c r="BJ810" s="1"/>
      <c r="BK810" s="1"/>
      <c r="BL810" s="1"/>
      <c r="BM810" s="1"/>
      <c r="BN810" s="1"/>
      <c r="BO810" s="1"/>
      <c r="BP810" s="1"/>
      <c r="BQ810" s="6"/>
      <c r="BR810" s="1"/>
      <c r="BS810" s="1"/>
      <c r="BT810" s="1"/>
      <c r="BU810" s="1"/>
      <c r="BV810" s="1"/>
      <c r="BW810" s="1"/>
    </row>
    <row r="811" spans="1:75" x14ac:dyDescent="0.2">
      <c r="A811" s="137">
        <f t="shared" si="309"/>
        <v>43032</v>
      </c>
      <c r="B811" s="124">
        <f t="shared" si="300"/>
        <v>1140.1684380000002</v>
      </c>
      <c r="C811" s="124">
        <f t="shared" si="310"/>
        <v>1000</v>
      </c>
      <c r="D811" s="138">
        <f t="shared" si="311"/>
        <v>4860.83</v>
      </c>
      <c r="E811" s="126">
        <f>IF(K811=1,VLOOKUP(A810,[1]Plan1!$DA$106:$DC$226,3),E810)</f>
        <v>4881.25</v>
      </c>
      <c r="F811" s="127">
        <f t="shared" si="312"/>
        <v>43025</v>
      </c>
      <c r="G811" s="128">
        <f t="shared" si="301"/>
        <v>4.2009286479880448E-3</v>
      </c>
      <c r="H811" s="127">
        <f t="shared" si="313"/>
        <v>43055</v>
      </c>
      <c r="I811" s="127">
        <f t="shared" si="302"/>
        <v>43055</v>
      </c>
      <c r="J811" s="130">
        <f t="shared" si="314"/>
        <v>21</v>
      </c>
      <c r="K811" s="130">
        <f t="shared" si="303"/>
        <v>6</v>
      </c>
      <c r="L811" s="131">
        <f t="shared" si="304"/>
        <v>1.0011984599999999</v>
      </c>
      <c r="M811" s="132">
        <f t="shared" si="321"/>
        <v>1.00159898</v>
      </c>
      <c r="N811" s="132">
        <f t="shared" si="319"/>
        <v>1.1207530705409015</v>
      </c>
      <c r="O811" s="131">
        <f t="shared" si="320"/>
        <v>1.1220962400000001</v>
      </c>
      <c r="P811" s="124">
        <f t="shared" si="305"/>
        <v>1122.0962400000001</v>
      </c>
      <c r="Q811" s="133">
        <f t="shared" si="306"/>
        <v>0</v>
      </c>
      <c r="R811" s="134">
        <f t="shared" si="307"/>
        <v>0</v>
      </c>
      <c r="S811" s="124">
        <f t="shared" si="308"/>
        <v>0</v>
      </c>
      <c r="T811" s="134">
        <f t="shared" si="315"/>
        <v>8.7499999999999994E-2</v>
      </c>
      <c r="U811" s="133">
        <f t="shared" si="316"/>
        <v>48</v>
      </c>
      <c r="V811" s="133">
        <v>252</v>
      </c>
      <c r="W811" s="132">
        <f t="shared" si="299"/>
        <v>1.0161057469999999</v>
      </c>
      <c r="X811" s="124">
        <f t="shared" si="318"/>
        <v>18.072198</v>
      </c>
      <c r="Y811" s="136" t="s">
        <v>64</v>
      </c>
      <c r="Z811" s="127">
        <f t="shared" si="317"/>
        <v>43146</v>
      </c>
      <c r="AA811" s="6"/>
      <c r="AB811" s="1"/>
      <c r="AC811" s="10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28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8"/>
      <c r="BH811" s="1"/>
      <c r="BI811" s="1"/>
      <c r="BJ811" s="1"/>
      <c r="BK811" s="1"/>
      <c r="BL811" s="1"/>
      <c r="BM811" s="1"/>
      <c r="BN811" s="1"/>
      <c r="BO811" s="1"/>
      <c r="BP811" s="1"/>
      <c r="BQ811" s="6"/>
      <c r="BR811" s="1"/>
      <c r="BS811" s="1"/>
      <c r="BT811" s="1"/>
      <c r="BU811" s="1"/>
      <c r="BV811" s="1"/>
      <c r="BW811" s="1"/>
    </row>
    <row r="812" spans="1:75" x14ac:dyDescent="0.2">
      <c r="A812" s="137">
        <f t="shared" si="309"/>
        <v>43033</v>
      </c>
      <c r="B812" s="124">
        <f t="shared" si="300"/>
        <v>1140.7757339999998</v>
      </c>
      <c r="C812" s="124">
        <f t="shared" si="310"/>
        <v>1000</v>
      </c>
      <c r="D812" s="138">
        <f t="shared" si="311"/>
        <v>4860.83</v>
      </c>
      <c r="E812" s="126">
        <f>IF(K812=1,VLOOKUP(A811,[1]Plan1!$DA$106:$DC$226,3),E811)</f>
        <v>4881.25</v>
      </c>
      <c r="F812" s="127">
        <f t="shared" si="312"/>
        <v>43025</v>
      </c>
      <c r="G812" s="128">
        <f t="shared" si="301"/>
        <v>4.2009286479880448E-3</v>
      </c>
      <c r="H812" s="127">
        <f t="shared" si="313"/>
        <v>43055</v>
      </c>
      <c r="I812" s="127">
        <f t="shared" si="302"/>
        <v>43055</v>
      </c>
      <c r="J812" s="130">
        <f t="shared" si="314"/>
        <v>21</v>
      </c>
      <c r="K812" s="130">
        <f t="shared" si="303"/>
        <v>7</v>
      </c>
      <c r="L812" s="131">
        <f t="shared" si="304"/>
        <v>1.0013983500000001</v>
      </c>
      <c r="M812" s="132">
        <f t="shared" si="321"/>
        <v>1.00159898</v>
      </c>
      <c r="N812" s="132">
        <f t="shared" si="319"/>
        <v>1.1207530705409015</v>
      </c>
      <c r="O812" s="131">
        <f t="shared" si="320"/>
        <v>1.1223202699999999</v>
      </c>
      <c r="P812" s="124">
        <f t="shared" si="305"/>
        <v>1122.3202699999999</v>
      </c>
      <c r="Q812" s="133">
        <f t="shared" si="306"/>
        <v>0</v>
      </c>
      <c r="R812" s="134">
        <f t="shared" si="307"/>
        <v>0</v>
      </c>
      <c r="S812" s="124">
        <f t="shared" si="308"/>
        <v>0</v>
      </c>
      <c r="T812" s="134">
        <f t="shared" si="315"/>
        <v>8.7499999999999994E-2</v>
      </c>
      <c r="U812" s="133">
        <f t="shared" si="316"/>
        <v>49</v>
      </c>
      <c r="V812" s="133">
        <v>252</v>
      </c>
      <c r="W812" s="132">
        <f t="shared" si="299"/>
        <v>1.0164440269999999</v>
      </c>
      <c r="X812" s="124">
        <f t="shared" si="318"/>
        <v>18.455463999999999</v>
      </c>
      <c r="Y812" s="136" t="s">
        <v>64</v>
      </c>
      <c r="Z812" s="127">
        <f t="shared" si="317"/>
        <v>43146</v>
      </c>
      <c r="AA812" s="6"/>
      <c r="AB812" s="1"/>
      <c r="AC812" s="10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28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8"/>
      <c r="BH812" s="1"/>
      <c r="BI812" s="1"/>
      <c r="BJ812" s="1"/>
      <c r="BK812" s="1"/>
      <c r="BL812" s="1"/>
      <c r="BM812" s="1"/>
      <c r="BN812" s="1"/>
      <c r="BO812" s="1"/>
      <c r="BP812" s="1"/>
      <c r="BQ812" s="6"/>
      <c r="BR812" s="1"/>
      <c r="BS812" s="1"/>
      <c r="BT812" s="1"/>
      <c r="BU812" s="1"/>
      <c r="BV812" s="1"/>
      <c r="BW812" s="1"/>
    </row>
    <row r="813" spans="1:75" x14ac:dyDescent="0.2">
      <c r="A813" s="137">
        <f t="shared" si="309"/>
        <v>43034</v>
      </c>
      <c r="B813" s="124">
        <f t="shared" si="300"/>
        <v>1141.3833399999999</v>
      </c>
      <c r="C813" s="124">
        <f t="shared" si="310"/>
        <v>1000</v>
      </c>
      <c r="D813" s="138">
        <f t="shared" si="311"/>
        <v>4860.83</v>
      </c>
      <c r="E813" s="126">
        <f>IF(K813=1,VLOOKUP(A812,[1]Plan1!$DA$106:$DC$226,3),E812)</f>
        <v>4881.25</v>
      </c>
      <c r="F813" s="127">
        <f t="shared" si="312"/>
        <v>43025</v>
      </c>
      <c r="G813" s="128">
        <f t="shared" si="301"/>
        <v>4.2009286479880448E-3</v>
      </c>
      <c r="H813" s="127">
        <f t="shared" si="313"/>
        <v>43055</v>
      </c>
      <c r="I813" s="127">
        <f t="shared" si="302"/>
        <v>43055</v>
      </c>
      <c r="J813" s="130">
        <f t="shared" si="314"/>
        <v>21</v>
      </c>
      <c r="K813" s="130">
        <f t="shared" si="303"/>
        <v>8</v>
      </c>
      <c r="L813" s="131">
        <f t="shared" si="304"/>
        <v>1.0015982699999999</v>
      </c>
      <c r="M813" s="132">
        <f t="shared" si="321"/>
        <v>1.00159898</v>
      </c>
      <c r="N813" s="132">
        <f t="shared" si="319"/>
        <v>1.1207530705409015</v>
      </c>
      <c r="O813" s="131">
        <f t="shared" si="320"/>
        <v>1.12254433</v>
      </c>
      <c r="P813" s="124">
        <f t="shared" si="305"/>
        <v>1122.5443299999999</v>
      </c>
      <c r="Q813" s="133">
        <f t="shared" si="306"/>
        <v>0</v>
      </c>
      <c r="R813" s="134">
        <f t="shared" si="307"/>
        <v>0</v>
      </c>
      <c r="S813" s="124">
        <f t="shared" si="308"/>
        <v>0</v>
      </c>
      <c r="T813" s="134">
        <f t="shared" si="315"/>
        <v>8.7499999999999994E-2</v>
      </c>
      <c r="U813" s="133">
        <f t="shared" si="316"/>
        <v>50</v>
      </c>
      <c r="V813" s="133">
        <v>252</v>
      </c>
      <c r="W813" s="132">
        <f t="shared" si="299"/>
        <v>1.01678242</v>
      </c>
      <c r="X813" s="124">
        <f t="shared" si="318"/>
        <v>18.839009999999998</v>
      </c>
      <c r="Y813" s="136" t="s">
        <v>64</v>
      </c>
      <c r="Z813" s="127">
        <f t="shared" si="317"/>
        <v>43146</v>
      </c>
      <c r="AA813" s="6"/>
      <c r="AB813" s="1"/>
      <c r="AC813" s="10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28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8"/>
      <c r="BH813" s="1"/>
      <c r="BI813" s="1"/>
      <c r="BJ813" s="1"/>
      <c r="BK813" s="1"/>
      <c r="BL813" s="1"/>
      <c r="BM813" s="1"/>
      <c r="BN813" s="1"/>
      <c r="BO813" s="1"/>
      <c r="BP813" s="1"/>
      <c r="BQ813" s="6"/>
      <c r="BR813" s="1"/>
      <c r="BS813" s="1"/>
      <c r="BT813" s="1"/>
      <c r="BU813" s="1"/>
      <c r="BV813" s="1"/>
      <c r="BW813" s="1"/>
    </row>
    <row r="814" spans="1:75" x14ac:dyDescent="0.2">
      <c r="A814" s="137">
        <f t="shared" si="309"/>
        <v>43035</v>
      </c>
      <c r="B814" s="124">
        <f t="shared" si="300"/>
        <v>1141.9912850000001</v>
      </c>
      <c r="C814" s="124">
        <f t="shared" si="310"/>
        <v>1000</v>
      </c>
      <c r="D814" s="138">
        <f t="shared" si="311"/>
        <v>4860.83</v>
      </c>
      <c r="E814" s="126">
        <f>IF(K814=1,VLOOKUP(A813,[1]Plan1!$DA$106:$DC$226,3),E813)</f>
        <v>4881.25</v>
      </c>
      <c r="F814" s="127">
        <f t="shared" si="312"/>
        <v>43025</v>
      </c>
      <c r="G814" s="128">
        <f t="shared" si="301"/>
        <v>4.2009286479880448E-3</v>
      </c>
      <c r="H814" s="127">
        <f t="shared" si="313"/>
        <v>43055</v>
      </c>
      <c r="I814" s="127">
        <f t="shared" si="302"/>
        <v>43055</v>
      </c>
      <c r="J814" s="130">
        <f t="shared" si="314"/>
        <v>21</v>
      </c>
      <c r="K814" s="130">
        <f t="shared" si="303"/>
        <v>9</v>
      </c>
      <c r="L814" s="131">
        <f t="shared" si="304"/>
        <v>1.0017982400000001</v>
      </c>
      <c r="M814" s="132">
        <f t="shared" si="321"/>
        <v>1.00159898</v>
      </c>
      <c r="N814" s="132">
        <f t="shared" si="319"/>
        <v>1.1207530705409015</v>
      </c>
      <c r="O814" s="131">
        <f t="shared" si="320"/>
        <v>1.1227684499999999</v>
      </c>
      <c r="P814" s="124">
        <f t="shared" si="305"/>
        <v>1122.76845</v>
      </c>
      <c r="Q814" s="133">
        <f t="shared" si="306"/>
        <v>0</v>
      </c>
      <c r="R814" s="134">
        <f t="shared" si="307"/>
        <v>0</v>
      </c>
      <c r="S814" s="124">
        <f t="shared" si="308"/>
        <v>0</v>
      </c>
      <c r="T814" s="134">
        <f t="shared" si="315"/>
        <v>8.7499999999999994E-2</v>
      </c>
      <c r="U814" s="133">
        <f t="shared" si="316"/>
        <v>51</v>
      </c>
      <c r="V814" s="133">
        <v>252</v>
      </c>
      <c r="W814" s="132">
        <f t="shared" si="299"/>
        <v>1.017120926</v>
      </c>
      <c r="X814" s="124">
        <f t="shared" si="318"/>
        <v>19.222835</v>
      </c>
      <c r="Y814" s="136" t="s">
        <v>64</v>
      </c>
      <c r="Z814" s="127">
        <f t="shared" si="317"/>
        <v>43146</v>
      </c>
      <c r="AA814" s="6"/>
      <c r="AB814" s="1"/>
      <c r="AC814" s="10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28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8"/>
      <c r="BH814" s="1"/>
      <c r="BI814" s="1"/>
      <c r="BJ814" s="1"/>
      <c r="BK814" s="1"/>
      <c r="BL814" s="1"/>
      <c r="BM814" s="1"/>
      <c r="BN814" s="1"/>
      <c r="BO814" s="1"/>
      <c r="BP814" s="1"/>
      <c r="BQ814" s="6"/>
      <c r="BR814" s="1"/>
      <c r="BS814" s="1"/>
      <c r="BT814" s="1"/>
      <c r="BU814" s="1"/>
      <c r="BV814" s="1"/>
      <c r="BW814" s="1"/>
    </row>
    <row r="815" spans="1:75" x14ac:dyDescent="0.2">
      <c r="A815" s="137">
        <f t="shared" si="309"/>
        <v>43036</v>
      </c>
      <c r="B815" s="124">
        <f t="shared" si="300"/>
        <v>1142.5995379999999</v>
      </c>
      <c r="C815" s="124">
        <f t="shared" si="310"/>
        <v>1000</v>
      </c>
      <c r="D815" s="138">
        <f t="shared" si="311"/>
        <v>4860.83</v>
      </c>
      <c r="E815" s="126">
        <f>IF(K815=1,VLOOKUP(A814,[1]Plan1!$DA$106:$DC$226,3),E814)</f>
        <v>4881.25</v>
      </c>
      <c r="F815" s="127">
        <f t="shared" si="312"/>
        <v>43025</v>
      </c>
      <c r="G815" s="128">
        <f t="shared" si="301"/>
        <v>4.2009286479880448E-3</v>
      </c>
      <c r="H815" s="127">
        <f t="shared" si="313"/>
        <v>43055</v>
      </c>
      <c r="I815" s="127">
        <f t="shared" si="302"/>
        <v>43055</v>
      </c>
      <c r="J815" s="130">
        <f t="shared" si="314"/>
        <v>21</v>
      </c>
      <c r="K815" s="130">
        <f t="shared" si="303"/>
        <v>10</v>
      </c>
      <c r="L815" s="131">
        <f t="shared" si="304"/>
        <v>1.00199824</v>
      </c>
      <c r="M815" s="132">
        <f t="shared" si="321"/>
        <v>1.00159898</v>
      </c>
      <c r="N815" s="132">
        <f t="shared" si="319"/>
        <v>1.1207530705409015</v>
      </c>
      <c r="O815" s="131">
        <f t="shared" si="320"/>
        <v>1.1229925999999999</v>
      </c>
      <c r="P815" s="124">
        <f t="shared" si="305"/>
        <v>1122.9926</v>
      </c>
      <c r="Q815" s="133">
        <f t="shared" si="306"/>
        <v>0</v>
      </c>
      <c r="R815" s="134">
        <f t="shared" si="307"/>
        <v>0</v>
      </c>
      <c r="S815" s="124">
        <f t="shared" si="308"/>
        <v>0</v>
      </c>
      <c r="T815" s="134">
        <f t="shared" si="315"/>
        <v>8.7499999999999994E-2</v>
      </c>
      <c r="U815" s="133">
        <f t="shared" si="316"/>
        <v>52</v>
      </c>
      <c r="V815" s="133">
        <v>252</v>
      </c>
      <c r="W815" s="132">
        <f t="shared" si="299"/>
        <v>1.017459544</v>
      </c>
      <c r="X815" s="124">
        <f t="shared" si="318"/>
        <v>19.606938</v>
      </c>
      <c r="Y815" s="136" t="s">
        <v>64</v>
      </c>
      <c r="Z815" s="127">
        <f t="shared" si="317"/>
        <v>43146</v>
      </c>
      <c r="AA815" s="6"/>
      <c r="AB815" s="1"/>
      <c r="AC815" s="10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28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8"/>
      <c r="BH815" s="1"/>
      <c r="BI815" s="1"/>
      <c r="BJ815" s="1"/>
      <c r="BK815" s="1"/>
      <c r="BL815" s="1"/>
      <c r="BM815" s="1"/>
      <c r="BN815" s="1"/>
      <c r="BO815" s="1"/>
      <c r="BP815" s="1"/>
      <c r="BQ815" s="6"/>
      <c r="BR815" s="1"/>
      <c r="BS815" s="1"/>
      <c r="BT815" s="1"/>
      <c r="BU815" s="1"/>
      <c r="BV815" s="1"/>
      <c r="BW815" s="1"/>
    </row>
    <row r="816" spans="1:75" x14ac:dyDescent="0.2">
      <c r="A816" s="137">
        <f t="shared" si="309"/>
        <v>43037</v>
      </c>
      <c r="B816" s="124">
        <f t="shared" si="300"/>
        <v>1142.5995379999999</v>
      </c>
      <c r="C816" s="124">
        <f t="shared" si="310"/>
        <v>1000</v>
      </c>
      <c r="D816" s="138">
        <f t="shared" si="311"/>
        <v>4860.83</v>
      </c>
      <c r="E816" s="126">
        <f>IF(K816=1,VLOOKUP(A815,[1]Plan1!$DA$106:$DC$226,3),E815)</f>
        <v>4881.25</v>
      </c>
      <c r="F816" s="127">
        <f t="shared" si="312"/>
        <v>43025</v>
      </c>
      <c r="G816" s="128">
        <f t="shared" si="301"/>
        <v>4.2009286479880448E-3</v>
      </c>
      <c r="H816" s="127">
        <f t="shared" si="313"/>
        <v>43055</v>
      </c>
      <c r="I816" s="127">
        <f t="shared" si="302"/>
        <v>43055</v>
      </c>
      <c r="J816" s="130">
        <f t="shared" si="314"/>
        <v>21</v>
      </c>
      <c r="K816" s="130">
        <f t="shared" si="303"/>
        <v>10</v>
      </c>
      <c r="L816" s="131">
        <f t="shared" si="304"/>
        <v>1.00199824</v>
      </c>
      <c r="M816" s="132">
        <f t="shared" si="321"/>
        <v>1.00159898</v>
      </c>
      <c r="N816" s="132">
        <f t="shared" si="319"/>
        <v>1.1207530705409015</v>
      </c>
      <c r="O816" s="131">
        <f t="shared" si="320"/>
        <v>1.1229925999999999</v>
      </c>
      <c r="P816" s="124">
        <f t="shared" si="305"/>
        <v>1122.9926</v>
      </c>
      <c r="Q816" s="133">
        <f t="shared" si="306"/>
        <v>0</v>
      </c>
      <c r="R816" s="134">
        <f t="shared" si="307"/>
        <v>0</v>
      </c>
      <c r="S816" s="124">
        <f t="shared" si="308"/>
        <v>0</v>
      </c>
      <c r="T816" s="134">
        <f t="shared" si="315"/>
        <v>8.7499999999999994E-2</v>
      </c>
      <c r="U816" s="133">
        <f t="shared" si="316"/>
        <v>52</v>
      </c>
      <c r="V816" s="133">
        <v>252</v>
      </c>
      <c r="W816" s="132">
        <f t="shared" si="299"/>
        <v>1.017459544</v>
      </c>
      <c r="X816" s="124">
        <f t="shared" si="318"/>
        <v>19.606938</v>
      </c>
      <c r="Y816" s="136" t="s">
        <v>64</v>
      </c>
      <c r="Z816" s="127">
        <f t="shared" si="317"/>
        <v>43146</v>
      </c>
      <c r="AA816" s="6"/>
      <c r="AB816" s="1"/>
      <c r="AC816" s="10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28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8"/>
      <c r="BH816" s="1"/>
      <c r="BI816" s="1"/>
      <c r="BJ816" s="1"/>
      <c r="BK816" s="1"/>
      <c r="BL816" s="1"/>
      <c r="BM816" s="1"/>
      <c r="BN816" s="1"/>
      <c r="BO816" s="1"/>
      <c r="BP816" s="1"/>
      <c r="BQ816" s="6"/>
      <c r="BR816" s="1"/>
      <c r="BS816" s="1"/>
      <c r="BT816" s="1"/>
      <c r="BU816" s="1"/>
      <c r="BV816" s="1"/>
      <c r="BW816" s="1"/>
    </row>
    <row r="817" spans="1:75" x14ac:dyDescent="0.2">
      <c r="A817" s="137">
        <f t="shared" si="309"/>
        <v>43038</v>
      </c>
      <c r="B817" s="124">
        <f t="shared" si="300"/>
        <v>1142.5995379999999</v>
      </c>
      <c r="C817" s="124">
        <f t="shared" si="310"/>
        <v>1000</v>
      </c>
      <c r="D817" s="138">
        <f t="shared" si="311"/>
        <v>4860.83</v>
      </c>
      <c r="E817" s="126">
        <f>IF(K817=1,VLOOKUP(A816,[1]Plan1!$DA$106:$DC$226,3),E816)</f>
        <v>4881.25</v>
      </c>
      <c r="F817" s="127">
        <f t="shared" si="312"/>
        <v>43025</v>
      </c>
      <c r="G817" s="128">
        <f t="shared" si="301"/>
        <v>4.2009286479880448E-3</v>
      </c>
      <c r="H817" s="127">
        <f t="shared" si="313"/>
        <v>43055</v>
      </c>
      <c r="I817" s="127">
        <f t="shared" si="302"/>
        <v>43055</v>
      </c>
      <c r="J817" s="130">
        <f t="shared" si="314"/>
        <v>21</v>
      </c>
      <c r="K817" s="130">
        <f t="shared" si="303"/>
        <v>10</v>
      </c>
      <c r="L817" s="131">
        <f t="shared" si="304"/>
        <v>1.00199824</v>
      </c>
      <c r="M817" s="132">
        <f t="shared" si="321"/>
        <v>1.00159898</v>
      </c>
      <c r="N817" s="132">
        <f t="shared" si="319"/>
        <v>1.1207530705409015</v>
      </c>
      <c r="O817" s="131">
        <f t="shared" si="320"/>
        <v>1.1229925999999999</v>
      </c>
      <c r="P817" s="124">
        <f t="shared" si="305"/>
        <v>1122.9926</v>
      </c>
      <c r="Q817" s="133">
        <f t="shared" si="306"/>
        <v>0</v>
      </c>
      <c r="R817" s="134">
        <f t="shared" si="307"/>
        <v>0</v>
      </c>
      <c r="S817" s="124">
        <f t="shared" si="308"/>
        <v>0</v>
      </c>
      <c r="T817" s="134">
        <f t="shared" si="315"/>
        <v>8.7499999999999994E-2</v>
      </c>
      <c r="U817" s="133">
        <f t="shared" si="316"/>
        <v>52</v>
      </c>
      <c r="V817" s="133">
        <v>252</v>
      </c>
      <c r="W817" s="132">
        <f t="shared" si="299"/>
        <v>1.017459544</v>
      </c>
      <c r="X817" s="124">
        <f t="shared" si="318"/>
        <v>19.606938</v>
      </c>
      <c r="Y817" s="136" t="s">
        <v>64</v>
      </c>
      <c r="Z817" s="127">
        <f t="shared" si="317"/>
        <v>43146</v>
      </c>
      <c r="AA817" s="6"/>
      <c r="AB817" s="1"/>
      <c r="AC817" s="10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28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8"/>
      <c r="BH817" s="1"/>
      <c r="BI817" s="1"/>
      <c r="BJ817" s="1"/>
      <c r="BK817" s="1"/>
      <c r="BL817" s="1"/>
      <c r="BM817" s="1"/>
      <c r="BN817" s="1"/>
      <c r="BO817" s="1"/>
      <c r="BP817" s="1"/>
      <c r="BQ817" s="6"/>
      <c r="BR817" s="1"/>
      <c r="BS817" s="1"/>
      <c r="BT817" s="1"/>
      <c r="BU817" s="1"/>
      <c r="BV817" s="1"/>
      <c r="BW817" s="1"/>
    </row>
    <row r="818" spans="1:75" x14ac:dyDescent="0.2">
      <c r="A818" s="137">
        <f t="shared" si="309"/>
        <v>43039</v>
      </c>
      <c r="B818" s="124">
        <f t="shared" si="300"/>
        <v>1143.2081109999999</v>
      </c>
      <c r="C818" s="124">
        <f t="shared" si="310"/>
        <v>1000</v>
      </c>
      <c r="D818" s="138">
        <f t="shared" si="311"/>
        <v>4860.83</v>
      </c>
      <c r="E818" s="126">
        <f>IF(K818=1,VLOOKUP(A817,[1]Plan1!$DA$106:$DC$226,3),E817)</f>
        <v>4881.25</v>
      </c>
      <c r="F818" s="127">
        <f t="shared" si="312"/>
        <v>43025</v>
      </c>
      <c r="G818" s="128">
        <f t="shared" si="301"/>
        <v>4.2009286479880448E-3</v>
      </c>
      <c r="H818" s="127">
        <f t="shared" si="313"/>
        <v>43055</v>
      </c>
      <c r="I818" s="127">
        <f t="shared" si="302"/>
        <v>43055</v>
      </c>
      <c r="J818" s="130">
        <f t="shared" si="314"/>
        <v>21</v>
      </c>
      <c r="K818" s="130">
        <f t="shared" si="303"/>
        <v>11</v>
      </c>
      <c r="L818" s="131">
        <f t="shared" si="304"/>
        <v>1.00219828</v>
      </c>
      <c r="M818" s="132">
        <f t="shared" si="321"/>
        <v>1.00159898</v>
      </c>
      <c r="N818" s="132">
        <f t="shared" si="319"/>
        <v>1.1207530705409015</v>
      </c>
      <c r="O818" s="131">
        <f t="shared" si="320"/>
        <v>1.1232167900000001</v>
      </c>
      <c r="P818" s="124">
        <f t="shared" si="305"/>
        <v>1123.2167899999999</v>
      </c>
      <c r="Q818" s="133">
        <f t="shared" si="306"/>
        <v>0</v>
      </c>
      <c r="R818" s="134">
        <f t="shared" si="307"/>
        <v>0</v>
      </c>
      <c r="S818" s="124">
        <f t="shared" si="308"/>
        <v>0</v>
      </c>
      <c r="T818" s="134">
        <f t="shared" si="315"/>
        <v>8.7499999999999994E-2</v>
      </c>
      <c r="U818" s="133">
        <f t="shared" si="316"/>
        <v>53</v>
      </c>
      <c r="V818" s="133">
        <v>252</v>
      </c>
      <c r="W818" s="132">
        <f t="shared" si="299"/>
        <v>1.0177982750000001</v>
      </c>
      <c r="X818" s="124">
        <f t="shared" si="318"/>
        <v>19.991320999999999</v>
      </c>
      <c r="Y818" s="136" t="s">
        <v>64</v>
      </c>
      <c r="Z818" s="127">
        <f t="shared" si="317"/>
        <v>43146</v>
      </c>
      <c r="AA818" s="6"/>
      <c r="AB818" s="1"/>
      <c r="AC818" s="10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28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8"/>
      <c r="BH818" s="1"/>
      <c r="BI818" s="1"/>
      <c r="BJ818" s="1"/>
      <c r="BK818" s="1"/>
      <c r="BL818" s="1"/>
      <c r="BM818" s="1"/>
      <c r="BN818" s="1"/>
      <c r="BO818" s="1"/>
      <c r="BP818" s="1"/>
      <c r="BQ818" s="6"/>
      <c r="BR818" s="1"/>
      <c r="BS818" s="1"/>
      <c r="BT818" s="1"/>
      <c r="BU818" s="1"/>
      <c r="BV818" s="1"/>
      <c r="BW818" s="1"/>
    </row>
    <row r="819" spans="1:75" x14ac:dyDescent="0.2">
      <c r="A819" s="137">
        <f t="shared" si="309"/>
        <v>43040</v>
      </c>
      <c r="B819" s="124">
        <f t="shared" si="300"/>
        <v>1143.8170339999999</v>
      </c>
      <c r="C819" s="124">
        <f t="shared" si="310"/>
        <v>1000</v>
      </c>
      <c r="D819" s="138">
        <f t="shared" si="311"/>
        <v>4860.83</v>
      </c>
      <c r="E819" s="126">
        <f>IF(K819=1,VLOOKUP(A818,[1]Plan1!$DA$106:$DC$226,3),E818)</f>
        <v>4881.25</v>
      </c>
      <c r="F819" s="127">
        <f t="shared" si="312"/>
        <v>43025</v>
      </c>
      <c r="G819" s="128">
        <f t="shared" si="301"/>
        <v>4.2009286479880448E-3</v>
      </c>
      <c r="H819" s="127">
        <f t="shared" si="313"/>
        <v>43055</v>
      </c>
      <c r="I819" s="127">
        <f t="shared" si="302"/>
        <v>43055</v>
      </c>
      <c r="J819" s="130">
        <f t="shared" si="314"/>
        <v>21</v>
      </c>
      <c r="K819" s="130">
        <f t="shared" si="303"/>
        <v>12</v>
      </c>
      <c r="L819" s="131">
        <f t="shared" si="304"/>
        <v>1.0023983700000001</v>
      </c>
      <c r="M819" s="132">
        <f t="shared" si="321"/>
        <v>1.00159898</v>
      </c>
      <c r="N819" s="132">
        <f t="shared" si="319"/>
        <v>1.1207530705409015</v>
      </c>
      <c r="O819" s="131">
        <f t="shared" si="320"/>
        <v>1.1234410500000001</v>
      </c>
      <c r="P819" s="124">
        <f t="shared" si="305"/>
        <v>1123.4410499999999</v>
      </c>
      <c r="Q819" s="133">
        <f t="shared" si="306"/>
        <v>0</v>
      </c>
      <c r="R819" s="134">
        <f t="shared" si="307"/>
        <v>0</v>
      </c>
      <c r="S819" s="124">
        <f t="shared" si="308"/>
        <v>0</v>
      </c>
      <c r="T819" s="134">
        <f t="shared" si="315"/>
        <v>8.7499999999999994E-2</v>
      </c>
      <c r="U819" s="133">
        <f t="shared" si="316"/>
        <v>54</v>
      </c>
      <c r="V819" s="133">
        <v>252</v>
      </c>
      <c r="W819" s="132">
        <f t="shared" si="299"/>
        <v>1.0181371189999999</v>
      </c>
      <c r="X819" s="124">
        <f t="shared" si="318"/>
        <v>20.375983999999999</v>
      </c>
      <c r="Y819" s="136" t="s">
        <v>64</v>
      </c>
      <c r="Z819" s="127">
        <f t="shared" si="317"/>
        <v>43146</v>
      </c>
      <c r="AA819" s="6"/>
      <c r="AB819" s="1"/>
      <c r="AC819" s="10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28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8"/>
      <c r="BH819" s="1"/>
      <c r="BI819" s="1"/>
      <c r="BJ819" s="1"/>
      <c r="BK819" s="1"/>
      <c r="BL819" s="1"/>
      <c r="BM819" s="1"/>
      <c r="BN819" s="1"/>
      <c r="BO819" s="1"/>
      <c r="BP819" s="1"/>
      <c r="BQ819" s="6"/>
      <c r="BR819" s="1"/>
      <c r="BS819" s="1"/>
      <c r="BT819" s="1"/>
      <c r="BU819" s="1"/>
      <c r="BV819" s="1"/>
      <c r="BW819" s="1"/>
    </row>
    <row r="820" spans="1:75" x14ac:dyDescent="0.2">
      <c r="A820" s="137">
        <f t="shared" si="309"/>
        <v>43041</v>
      </c>
      <c r="B820" s="124">
        <f t="shared" si="300"/>
        <v>1144.426256</v>
      </c>
      <c r="C820" s="124">
        <f t="shared" si="310"/>
        <v>1000</v>
      </c>
      <c r="D820" s="138">
        <f t="shared" si="311"/>
        <v>4860.83</v>
      </c>
      <c r="E820" s="126">
        <f>IF(K820=1,VLOOKUP(A819,[1]Plan1!$DA$106:$DC$226,3),E819)</f>
        <v>4881.25</v>
      </c>
      <c r="F820" s="127">
        <f t="shared" si="312"/>
        <v>43025</v>
      </c>
      <c r="G820" s="128">
        <f t="shared" si="301"/>
        <v>4.2009286479880448E-3</v>
      </c>
      <c r="H820" s="127">
        <f t="shared" si="313"/>
        <v>43055</v>
      </c>
      <c r="I820" s="127">
        <f t="shared" si="302"/>
        <v>43055</v>
      </c>
      <c r="J820" s="130">
        <f t="shared" si="314"/>
        <v>21</v>
      </c>
      <c r="K820" s="130">
        <f t="shared" si="303"/>
        <v>13</v>
      </c>
      <c r="L820" s="131">
        <f t="shared" si="304"/>
        <v>1.00259849</v>
      </c>
      <c r="M820" s="132">
        <f t="shared" si="321"/>
        <v>1.00159898</v>
      </c>
      <c r="N820" s="132">
        <f t="shared" si="319"/>
        <v>1.1207530705409015</v>
      </c>
      <c r="O820" s="131">
        <f t="shared" si="320"/>
        <v>1.1236653299999999</v>
      </c>
      <c r="P820" s="124">
        <f t="shared" si="305"/>
        <v>1123.66533</v>
      </c>
      <c r="Q820" s="133">
        <f t="shared" si="306"/>
        <v>0</v>
      </c>
      <c r="R820" s="134">
        <f t="shared" si="307"/>
        <v>0</v>
      </c>
      <c r="S820" s="124">
        <f t="shared" si="308"/>
        <v>0</v>
      </c>
      <c r="T820" s="134">
        <f t="shared" si="315"/>
        <v>8.7499999999999994E-2</v>
      </c>
      <c r="U820" s="133">
        <f t="shared" si="316"/>
        <v>55</v>
      </c>
      <c r="V820" s="133">
        <v>252</v>
      </c>
      <c r="W820" s="132">
        <f t="shared" si="299"/>
        <v>1.018476076</v>
      </c>
      <c r="X820" s="124">
        <f t="shared" si="318"/>
        <v>20.760926000000001</v>
      </c>
      <c r="Y820" s="136" t="s">
        <v>64</v>
      </c>
      <c r="Z820" s="127">
        <f t="shared" si="317"/>
        <v>43146</v>
      </c>
      <c r="AA820" s="6"/>
      <c r="AB820" s="1"/>
      <c r="AC820" s="10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28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8"/>
      <c r="BH820" s="1"/>
      <c r="BI820" s="1"/>
      <c r="BJ820" s="1"/>
      <c r="BK820" s="1"/>
      <c r="BL820" s="1"/>
      <c r="BM820" s="1"/>
      <c r="BN820" s="1"/>
      <c r="BO820" s="1"/>
      <c r="BP820" s="1"/>
      <c r="BQ820" s="6"/>
      <c r="BR820" s="1"/>
      <c r="BS820" s="1"/>
      <c r="BT820" s="1"/>
      <c r="BU820" s="1"/>
      <c r="BV820" s="1"/>
      <c r="BW820" s="1"/>
    </row>
    <row r="821" spans="1:75" x14ac:dyDescent="0.2">
      <c r="A821" s="137">
        <f t="shared" si="309"/>
        <v>43042</v>
      </c>
      <c r="B821" s="124">
        <f t="shared" si="300"/>
        <v>1144.426256</v>
      </c>
      <c r="C821" s="124">
        <f t="shared" si="310"/>
        <v>1000</v>
      </c>
      <c r="D821" s="138">
        <f t="shared" si="311"/>
        <v>4860.83</v>
      </c>
      <c r="E821" s="126">
        <f>IF(K821=1,VLOOKUP(A820,[1]Plan1!$DA$106:$DC$226,3),E820)</f>
        <v>4881.25</v>
      </c>
      <c r="F821" s="127">
        <f t="shared" si="312"/>
        <v>43025</v>
      </c>
      <c r="G821" s="128">
        <f t="shared" si="301"/>
        <v>4.2009286479880448E-3</v>
      </c>
      <c r="H821" s="127">
        <f t="shared" si="313"/>
        <v>43055</v>
      </c>
      <c r="I821" s="127">
        <f t="shared" si="302"/>
        <v>43055</v>
      </c>
      <c r="J821" s="130">
        <f t="shared" si="314"/>
        <v>21</v>
      </c>
      <c r="K821" s="130">
        <f t="shared" si="303"/>
        <v>13</v>
      </c>
      <c r="L821" s="131">
        <f t="shared" si="304"/>
        <v>1.00259849</v>
      </c>
      <c r="M821" s="132">
        <f t="shared" si="321"/>
        <v>1.00159898</v>
      </c>
      <c r="N821" s="132">
        <f t="shared" si="319"/>
        <v>1.1207530705409015</v>
      </c>
      <c r="O821" s="131">
        <f t="shared" si="320"/>
        <v>1.1236653299999999</v>
      </c>
      <c r="P821" s="124">
        <f t="shared" si="305"/>
        <v>1123.66533</v>
      </c>
      <c r="Q821" s="133">
        <f t="shared" si="306"/>
        <v>0</v>
      </c>
      <c r="R821" s="134">
        <f t="shared" si="307"/>
        <v>0</v>
      </c>
      <c r="S821" s="124">
        <f t="shared" si="308"/>
        <v>0</v>
      </c>
      <c r="T821" s="134">
        <f t="shared" si="315"/>
        <v>8.7499999999999994E-2</v>
      </c>
      <c r="U821" s="133">
        <f t="shared" si="316"/>
        <v>55</v>
      </c>
      <c r="V821" s="133">
        <v>252</v>
      </c>
      <c r="W821" s="132">
        <f t="shared" si="299"/>
        <v>1.018476076</v>
      </c>
      <c r="X821" s="124">
        <f t="shared" si="318"/>
        <v>20.760926000000001</v>
      </c>
      <c r="Y821" s="136" t="s">
        <v>64</v>
      </c>
      <c r="Z821" s="127">
        <f t="shared" si="317"/>
        <v>43146</v>
      </c>
      <c r="AA821" s="6"/>
      <c r="AB821" s="1"/>
      <c r="AC821" s="10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28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8"/>
      <c r="BH821" s="1"/>
      <c r="BI821" s="1"/>
      <c r="BJ821" s="1"/>
      <c r="BK821" s="1"/>
      <c r="BL821" s="1"/>
      <c r="BM821" s="1"/>
      <c r="BN821" s="1"/>
      <c r="BO821" s="1"/>
      <c r="BP821" s="1"/>
      <c r="BQ821" s="6"/>
      <c r="BR821" s="1"/>
      <c r="BS821" s="1"/>
      <c r="BT821" s="1"/>
      <c r="BU821" s="1"/>
      <c r="BV821" s="1"/>
      <c r="BW821" s="1"/>
    </row>
    <row r="822" spans="1:75" x14ac:dyDescent="0.2">
      <c r="A822" s="137">
        <f t="shared" si="309"/>
        <v>43043</v>
      </c>
      <c r="B822" s="124">
        <f t="shared" si="300"/>
        <v>1145.035817</v>
      </c>
      <c r="C822" s="124">
        <f t="shared" si="310"/>
        <v>1000</v>
      </c>
      <c r="D822" s="138">
        <f t="shared" si="311"/>
        <v>4860.83</v>
      </c>
      <c r="E822" s="126">
        <f>IF(K822=1,VLOOKUP(A821,[1]Plan1!$DA$106:$DC$226,3),E821)</f>
        <v>4881.25</v>
      </c>
      <c r="F822" s="127">
        <f t="shared" si="312"/>
        <v>43025</v>
      </c>
      <c r="G822" s="128">
        <f t="shared" si="301"/>
        <v>4.2009286479880448E-3</v>
      </c>
      <c r="H822" s="127">
        <f t="shared" si="313"/>
        <v>43055</v>
      </c>
      <c r="I822" s="127">
        <f t="shared" si="302"/>
        <v>43055</v>
      </c>
      <c r="J822" s="130">
        <f t="shared" si="314"/>
        <v>21</v>
      </c>
      <c r="K822" s="130">
        <f t="shared" si="303"/>
        <v>14</v>
      </c>
      <c r="L822" s="131">
        <f t="shared" si="304"/>
        <v>1.0027986600000001</v>
      </c>
      <c r="M822" s="132">
        <f t="shared" si="321"/>
        <v>1.00159898</v>
      </c>
      <c r="N822" s="132">
        <f t="shared" si="319"/>
        <v>1.1207530705409015</v>
      </c>
      <c r="O822" s="131">
        <f t="shared" si="320"/>
        <v>1.1238896700000001</v>
      </c>
      <c r="P822" s="124">
        <f t="shared" si="305"/>
        <v>1123.88967</v>
      </c>
      <c r="Q822" s="133">
        <f t="shared" si="306"/>
        <v>0</v>
      </c>
      <c r="R822" s="134">
        <f t="shared" si="307"/>
        <v>0</v>
      </c>
      <c r="S822" s="124">
        <f t="shared" si="308"/>
        <v>0</v>
      </c>
      <c r="T822" s="134">
        <f t="shared" si="315"/>
        <v>8.7499999999999994E-2</v>
      </c>
      <c r="U822" s="133">
        <f t="shared" si="316"/>
        <v>56</v>
      </c>
      <c r="V822" s="133">
        <v>252</v>
      </c>
      <c r="W822" s="132">
        <f t="shared" si="299"/>
        <v>1.018815145</v>
      </c>
      <c r="X822" s="124">
        <f t="shared" si="318"/>
        <v>21.146146999999999</v>
      </c>
      <c r="Y822" s="136" t="s">
        <v>64</v>
      </c>
      <c r="Z822" s="127">
        <f t="shared" si="317"/>
        <v>43146</v>
      </c>
      <c r="AA822" s="6"/>
      <c r="AB822" s="1"/>
      <c r="AC822" s="10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28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8"/>
      <c r="BH822" s="1"/>
      <c r="BI822" s="1"/>
      <c r="BJ822" s="1"/>
      <c r="BK822" s="1"/>
      <c r="BL822" s="1"/>
      <c r="BM822" s="1"/>
      <c r="BN822" s="1"/>
      <c r="BO822" s="1"/>
      <c r="BP822" s="1"/>
      <c r="BQ822" s="6"/>
      <c r="BR822" s="1"/>
      <c r="BS822" s="1"/>
      <c r="BT822" s="1"/>
      <c r="BU822" s="1"/>
      <c r="BV822" s="1"/>
      <c r="BW822" s="1"/>
    </row>
    <row r="823" spans="1:75" x14ac:dyDescent="0.2">
      <c r="A823" s="137">
        <f t="shared" si="309"/>
        <v>43044</v>
      </c>
      <c r="B823" s="124">
        <f t="shared" si="300"/>
        <v>1145.035817</v>
      </c>
      <c r="C823" s="124">
        <f t="shared" si="310"/>
        <v>1000</v>
      </c>
      <c r="D823" s="138">
        <f t="shared" si="311"/>
        <v>4860.83</v>
      </c>
      <c r="E823" s="126">
        <f>IF(K823=1,VLOOKUP(A822,[1]Plan1!$DA$106:$DC$226,3),E822)</f>
        <v>4881.25</v>
      </c>
      <c r="F823" s="127">
        <f t="shared" si="312"/>
        <v>43025</v>
      </c>
      <c r="G823" s="128">
        <f t="shared" si="301"/>
        <v>4.2009286479880448E-3</v>
      </c>
      <c r="H823" s="127">
        <f t="shared" si="313"/>
        <v>43055</v>
      </c>
      <c r="I823" s="127">
        <f t="shared" si="302"/>
        <v>43055</v>
      </c>
      <c r="J823" s="130">
        <f t="shared" si="314"/>
        <v>21</v>
      </c>
      <c r="K823" s="130">
        <f t="shared" si="303"/>
        <v>14</v>
      </c>
      <c r="L823" s="131">
        <f t="shared" si="304"/>
        <v>1.0027986600000001</v>
      </c>
      <c r="M823" s="132">
        <f t="shared" si="321"/>
        <v>1.00159898</v>
      </c>
      <c r="N823" s="132">
        <f t="shared" si="319"/>
        <v>1.1207530705409015</v>
      </c>
      <c r="O823" s="131">
        <f t="shared" si="320"/>
        <v>1.1238896700000001</v>
      </c>
      <c r="P823" s="124">
        <f t="shared" si="305"/>
        <v>1123.88967</v>
      </c>
      <c r="Q823" s="133">
        <f t="shared" si="306"/>
        <v>0</v>
      </c>
      <c r="R823" s="134">
        <f t="shared" si="307"/>
        <v>0</v>
      </c>
      <c r="S823" s="124">
        <f t="shared" si="308"/>
        <v>0</v>
      </c>
      <c r="T823" s="134">
        <f t="shared" si="315"/>
        <v>8.7499999999999994E-2</v>
      </c>
      <c r="U823" s="133">
        <f t="shared" si="316"/>
        <v>56</v>
      </c>
      <c r="V823" s="133">
        <v>252</v>
      </c>
      <c r="W823" s="132">
        <f t="shared" si="299"/>
        <v>1.018815145</v>
      </c>
      <c r="X823" s="124">
        <f t="shared" si="318"/>
        <v>21.146146999999999</v>
      </c>
      <c r="Y823" s="136" t="s">
        <v>64</v>
      </c>
      <c r="Z823" s="127">
        <f t="shared" si="317"/>
        <v>43146</v>
      </c>
      <c r="AA823" s="6"/>
      <c r="AB823" s="1"/>
      <c r="AC823" s="10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28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8"/>
      <c r="BH823" s="1"/>
      <c r="BI823" s="1"/>
      <c r="BJ823" s="1"/>
      <c r="BK823" s="1"/>
      <c r="BL823" s="1"/>
      <c r="BM823" s="1"/>
      <c r="BN823" s="1"/>
      <c r="BO823" s="1"/>
      <c r="BP823" s="1"/>
      <c r="BQ823" s="6"/>
      <c r="BR823" s="1"/>
      <c r="BS823" s="1"/>
      <c r="BT823" s="1"/>
      <c r="BU823" s="1"/>
      <c r="BV823" s="1"/>
      <c r="BW823" s="1"/>
    </row>
    <row r="824" spans="1:75" x14ac:dyDescent="0.2">
      <c r="A824" s="137">
        <f t="shared" si="309"/>
        <v>43045</v>
      </c>
      <c r="B824" s="124">
        <f t="shared" si="300"/>
        <v>1145.035817</v>
      </c>
      <c r="C824" s="124">
        <f t="shared" si="310"/>
        <v>1000</v>
      </c>
      <c r="D824" s="138">
        <f t="shared" si="311"/>
        <v>4860.83</v>
      </c>
      <c r="E824" s="126">
        <f>IF(K824=1,VLOOKUP(A823,[1]Plan1!$DA$106:$DC$226,3),E823)</f>
        <v>4881.25</v>
      </c>
      <c r="F824" s="127">
        <f t="shared" si="312"/>
        <v>43025</v>
      </c>
      <c r="G824" s="128">
        <f t="shared" si="301"/>
        <v>4.2009286479880448E-3</v>
      </c>
      <c r="H824" s="127">
        <f t="shared" si="313"/>
        <v>43055</v>
      </c>
      <c r="I824" s="127">
        <f t="shared" si="302"/>
        <v>43055</v>
      </c>
      <c r="J824" s="130">
        <f t="shared" si="314"/>
        <v>21</v>
      </c>
      <c r="K824" s="130">
        <f t="shared" si="303"/>
        <v>14</v>
      </c>
      <c r="L824" s="131">
        <f t="shared" si="304"/>
        <v>1.0027986600000001</v>
      </c>
      <c r="M824" s="132">
        <f t="shared" si="321"/>
        <v>1.00159898</v>
      </c>
      <c r="N824" s="132">
        <f t="shared" si="319"/>
        <v>1.1207530705409015</v>
      </c>
      <c r="O824" s="131">
        <f t="shared" si="320"/>
        <v>1.1238896700000001</v>
      </c>
      <c r="P824" s="124">
        <f t="shared" si="305"/>
        <v>1123.88967</v>
      </c>
      <c r="Q824" s="133">
        <f t="shared" si="306"/>
        <v>0</v>
      </c>
      <c r="R824" s="134">
        <f t="shared" si="307"/>
        <v>0</v>
      </c>
      <c r="S824" s="124">
        <f t="shared" si="308"/>
        <v>0</v>
      </c>
      <c r="T824" s="134">
        <f t="shared" si="315"/>
        <v>8.7499999999999994E-2</v>
      </c>
      <c r="U824" s="133">
        <f t="shared" si="316"/>
        <v>56</v>
      </c>
      <c r="V824" s="133">
        <v>252</v>
      </c>
      <c r="W824" s="132">
        <f t="shared" si="299"/>
        <v>1.018815145</v>
      </c>
      <c r="X824" s="124">
        <f t="shared" si="318"/>
        <v>21.146146999999999</v>
      </c>
      <c r="Y824" s="136" t="s">
        <v>64</v>
      </c>
      <c r="Z824" s="127">
        <f t="shared" si="317"/>
        <v>43146</v>
      </c>
      <c r="AA824" s="6"/>
      <c r="AB824" s="1"/>
      <c r="AC824" s="10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28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8"/>
      <c r="BH824" s="1"/>
      <c r="BI824" s="1"/>
      <c r="BJ824" s="1"/>
      <c r="BK824" s="1"/>
      <c r="BL824" s="1"/>
      <c r="BM824" s="1"/>
      <c r="BN824" s="1"/>
      <c r="BO824" s="1"/>
      <c r="BP824" s="1"/>
      <c r="BQ824" s="6"/>
      <c r="BR824" s="1"/>
      <c r="BS824" s="1"/>
      <c r="BT824" s="1"/>
      <c r="BU824" s="1"/>
      <c r="BV824" s="1"/>
      <c r="BW824" s="1"/>
    </row>
    <row r="825" spans="1:75" x14ac:dyDescent="0.2">
      <c r="A825" s="137">
        <f t="shared" si="309"/>
        <v>43046</v>
      </c>
      <c r="B825" s="124">
        <f t="shared" si="300"/>
        <v>1145.6456989999999</v>
      </c>
      <c r="C825" s="124">
        <f t="shared" si="310"/>
        <v>1000</v>
      </c>
      <c r="D825" s="138">
        <f t="shared" si="311"/>
        <v>4860.83</v>
      </c>
      <c r="E825" s="126">
        <f>IF(K825=1,VLOOKUP(A824,[1]Plan1!$DA$106:$DC$226,3),E824)</f>
        <v>4881.25</v>
      </c>
      <c r="F825" s="127">
        <f t="shared" si="312"/>
        <v>43025</v>
      </c>
      <c r="G825" s="128">
        <f t="shared" si="301"/>
        <v>4.2009286479880448E-3</v>
      </c>
      <c r="H825" s="127">
        <f t="shared" si="313"/>
        <v>43055</v>
      </c>
      <c r="I825" s="127">
        <f t="shared" si="302"/>
        <v>43055</v>
      </c>
      <c r="J825" s="130">
        <f t="shared" si="314"/>
        <v>21</v>
      </c>
      <c r="K825" s="130">
        <f t="shared" si="303"/>
        <v>15</v>
      </c>
      <c r="L825" s="131">
        <f t="shared" si="304"/>
        <v>1.0029988599999999</v>
      </c>
      <c r="M825" s="132">
        <f t="shared" si="321"/>
        <v>1.00159898</v>
      </c>
      <c r="N825" s="132">
        <f t="shared" si="319"/>
        <v>1.1207530705409015</v>
      </c>
      <c r="O825" s="131">
        <f t="shared" si="320"/>
        <v>1.12411405</v>
      </c>
      <c r="P825" s="124">
        <f t="shared" si="305"/>
        <v>1124.1140499999999</v>
      </c>
      <c r="Q825" s="133">
        <f t="shared" si="306"/>
        <v>0</v>
      </c>
      <c r="R825" s="134">
        <f t="shared" si="307"/>
        <v>0</v>
      </c>
      <c r="S825" s="124">
        <f t="shared" si="308"/>
        <v>0</v>
      </c>
      <c r="T825" s="134">
        <f t="shared" si="315"/>
        <v>8.7499999999999994E-2</v>
      </c>
      <c r="U825" s="133">
        <f t="shared" si="316"/>
        <v>57</v>
      </c>
      <c r="V825" s="133">
        <v>252</v>
      </c>
      <c r="W825" s="132">
        <f t="shared" ref="W825:W888" si="322">ROUND((1+T825)^(U825/V825),9)</f>
        <v>1.0191543279999999</v>
      </c>
      <c r="X825" s="124">
        <f t="shared" si="318"/>
        <v>21.531649000000002</v>
      </c>
      <c r="Y825" s="136" t="s">
        <v>64</v>
      </c>
      <c r="Z825" s="127">
        <f t="shared" si="317"/>
        <v>43146</v>
      </c>
      <c r="AA825" s="6"/>
      <c r="AB825" s="1"/>
      <c r="AC825" s="10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28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8"/>
      <c r="BH825" s="1"/>
      <c r="BI825" s="1"/>
      <c r="BJ825" s="1"/>
      <c r="BK825" s="1"/>
      <c r="BL825" s="1"/>
      <c r="BM825" s="1"/>
      <c r="BN825" s="1"/>
      <c r="BO825" s="1"/>
      <c r="BP825" s="1"/>
      <c r="BQ825" s="6"/>
      <c r="BR825" s="1"/>
      <c r="BS825" s="1"/>
      <c r="BT825" s="1"/>
      <c r="BU825" s="1"/>
      <c r="BV825" s="1"/>
      <c r="BW825" s="1"/>
    </row>
    <row r="826" spans="1:75" x14ac:dyDescent="0.2">
      <c r="A826" s="137">
        <f t="shared" si="309"/>
        <v>43047</v>
      </c>
      <c r="B826" s="124">
        <f t="shared" si="300"/>
        <v>1146.2558999999999</v>
      </c>
      <c r="C826" s="124">
        <f t="shared" si="310"/>
        <v>1000</v>
      </c>
      <c r="D826" s="138">
        <f t="shared" si="311"/>
        <v>4860.83</v>
      </c>
      <c r="E826" s="126">
        <f>IF(K826=1,VLOOKUP(A825,[1]Plan1!$DA$106:$DC$226,3),E825)</f>
        <v>4881.25</v>
      </c>
      <c r="F826" s="127">
        <f t="shared" si="312"/>
        <v>43025</v>
      </c>
      <c r="G826" s="128">
        <f t="shared" si="301"/>
        <v>4.2009286479880448E-3</v>
      </c>
      <c r="H826" s="127">
        <f t="shared" si="313"/>
        <v>43055</v>
      </c>
      <c r="I826" s="127">
        <f t="shared" si="302"/>
        <v>43055</v>
      </c>
      <c r="J826" s="130">
        <f t="shared" si="314"/>
        <v>21</v>
      </c>
      <c r="K826" s="130">
        <f t="shared" si="303"/>
        <v>16</v>
      </c>
      <c r="L826" s="131">
        <f t="shared" si="304"/>
        <v>1.0031991</v>
      </c>
      <c r="M826" s="132">
        <f t="shared" si="321"/>
        <v>1.00159898</v>
      </c>
      <c r="N826" s="132">
        <f t="shared" si="319"/>
        <v>1.1207530705409015</v>
      </c>
      <c r="O826" s="131">
        <f t="shared" si="320"/>
        <v>1.1243384700000001</v>
      </c>
      <c r="P826" s="124">
        <f t="shared" si="305"/>
        <v>1124.3384699999999</v>
      </c>
      <c r="Q826" s="133">
        <f t="shared" si="306"/>
        <v>0</v>
      </c>
      <c r="R826" s="134">
        <f t="shared" si="307"/>
        <v>0</v>
      </c>
      <c r="S826" s="124">
        <f t="shared" si="308"/>
        <v>0</v>
      </c>
      <c r="T826" s="134">
        <f t="shared" si="315"/>
        <v>8.7499999999999994E-2</v>
      </c>
      <c r="U826" s="133">
        <f t="shared" si="316"/>
        <v>58</v>
      </c>
      <c r="V826" s="133">
        <v>252</v>
      </c>
      <c r="W826" s="132">
        <f t="shared" si="322"/>
        <v>1.019493623</v>
      </c>
      <c r="X826" s="124">
        <f t="shared" si="318"/>
        <v>21.91743</v>
      </c>
      <c r="Y826" s="136" t="s">
        <v>64</v>
      </c>
      <c r="Z826" s="127">
        <f t="shared" si="317"/>
        <v>43146</v>
      </c>
      <c r="AA826" s="6"/>
      <c r="AB826" s="1"/>
      <c r="AC826" s="10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28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8"/>
      <c r="BH826" s="1"/>
      <c r="BI826" s="1"/>
      <c r="BJ826" s="1"/>
      <c r="BK826" s="1"/>
      <c r="BL826" s="1"/>
      <c r="BM826" s="1"/>
      <c r="BN826" s="1"/>
      <c r="BO826" s="1"/>
      <c r="BP826" s="1"/>
      <c r="BQ826" s="6"/>
      <c r="BR826" s="1"/>
      <c r="BS826" s="1"/>
      <c r="BT826" s="1"/>
      <c r="BU826" s="1"/>
      <c r="BV826" s="1"/>
      <c r="BW826" s="1"/>
    </row>
    <row r="827" spans="1:75" x14ac:dyDescent="0.2">
      <c r="A827" s="137">
        <f t="shared" si="309"/>
        <v>43048</v>
      </c>
      <c r="B827" s="124">
        <f t="shared" si="300"/>
        <v>1146.8664309999999</v>
      </c>
      <c r="C827" s="124">
        <f t="shared" si="310"/>
        <v>1000</v>
      </c>
      <c r="D827" s="138">
        <f t="shared" si="311"/>
        <v>4860.83</v>
      </c>
      <c r="E827" s="126">
        <f>IF(K827=1,VLOOKUP(A826,[1]Plan1!$DA$106:$DC$226,3),E826)</f>
        <v>4881.25</v>
      </c>
      <c r="F827" s="127">
        <f t="shared" si="312"/>
        <v>43025</v>
      </c>
      <c r="G827" s="128">
        <f t="shared" si="301"/>
        <v>4.2009286479880448E-3</v>
      </c>
      <c r="H827" s="127">
        <f t="shared" si="313"/>
        <v>43055</v>
      </c>
      <c r="I827" s="127">
        <f t="shared" si="302"/>
        <v>43055</v>
      </c>
      <c r="J827" s="130">
        <f t="shared" si="314"/>
        <v>21</v>
      </c>
      <c r="K827" s="130">
        <f t="shared" si="303"/>
        <v>17</v>
      </c>
      <c r="L827" s="131">
        <f t="shared" si="304"/>
        <v>1.00339939</v>
      </c>
      <c r="M827" s="132">
        <f t="shared" si="321"/>
        <v>1.00159898</v>
      </c>
      <c r="N827" s="132">
        <f t="shared" si="319"/>
        <v>1.1207530705409015</v>
      </c>
      <c r="O827" s="131">
        <f t="shared" si="320"/>
        <v>1.1245629399999999</v>
      </c>
      <c r="P827" s="124">
        <f t="shared" si="305"/>
        <v>1124.56294</v>
      </c>
      <c r="Q827" s="133">
        <f t="shared" si="306"/>
        <v>0</v>
      </c>
      <c r="R827" s="134">
        <f t="shared" si="307"/>
        <v>0</v>
      </c>
      <c r="S827" s="124">
        <f t="shared" si="308"/>
        <v>0</v>
      </c>
      <c r="T827" s="134">
        <f t="shared" si="315"/>
        <v>8.7499999999999994E-2</v>
      </c>
      <c r="U827" s="133">
        <f t="shared" si="316"/>
        <v>59</v>
      </c>
      <c r="V827" s="133">
        <v>252</v>
      </c>
      <c r="W827" s="132">
        <f t="shared" si="322"/>
        <v>1.0198330309999999</v>
      </c>
      <c r="X827" s="124">
        <f t="shared" si="318"/>
        <v>22.303491000000001</v>
      </c>
      <c r="Y827" s="136" t="s">
        <v>64</v>
      </c>
      <c r="Z827" s="127">
        <f t="shared" si="317"/>
        <v>43146</v>
      </c>
      <c r="AA827" s="6"/>
      <c r="AB827" s="1"/>
      <c r="AC827" s="10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28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8"/>
      <c r="BH827" s="1"/>
      <c r="BI827" s="1"/>
      <c r="BJ827" s="1"/>
      <c r="BK827" s="1"/>
      <c r="BL827" s="1"/>
      <c r="BM827" s="1"/>
      <c r="BN827" s="1"/>
      <c r="BO827" s="1"/>
      <c r="BP827" s="1"/>
      <c r="BQ827" s="6"/>
      <c r="BR827" s="1"/>
      <c r="BS827" s="1"/>
      <c r="BT827" s="1"/>
      <c r="BU827" s="1"/>
      <c r="BV827" s="1"/>
      <c r="BW827" s="1"/>
    </row>
    <row r="828" spans="1:75" x14ac:dyDescent="0.2">
      <c r="A828" s="137">
        <f t="shared" si="309"/>
        <v>43049</v>
      </c>
      <c r="B828" s="124">
        <f t="shared" si="300"/>
        <v>1147.4772829999999</v>
      </c>
      <c r="C828" s="124">
        <f t="shared" si="310"/>
        <v>1000</v>
      </c>
      <c r="D828" s="138">
        <f t="shared" si="311"/>
        <v>4860.83</v>
      </c>
      <c r="E828" s="126">
        <f>IF(K828=1,VLOOKUP(A827,[1]Plan1!$DA$106:$DC$226,3),E827)</f>
        <v>4881.25</v>
      </c>
      <c r="F828" s="127">
        <f t="shared" si="312"/>
        <v>43025</v>
      </c>
      <c r="G828" s="128">
        <f t="shared" si="301"/>
        <v>4.2009286479880448E-3</v>
      </c>
      <c r="H828" s="127">
        <f t="shared" si="313"/>
        <v>43055</v>
      </c>
      <c r="I828" s="127">
        <f t="shared" si="302"/>
        <v>43055</v>
      </c>
      <c r="J828" s="130">
        <f t="shared" si="314"/>
        <v>21</v>
      </c>
      <c r="K828" s="130">
        <f t="shared" si="303"/>
        <v>18</v>
      </c>
      <c r="L828" s="131">
        <f t="shared" si="304"/>
        <v>1.00359971</v>
      </c>
      <c r="M828" s="132">
        <f t="shared" si="321"/>
        <v>1.00159898</v>
      </c>
      <c r="N828" s="132">
        <f t="shared" si="319"/>
        <v>1.1207530705409015</v>
      </c>
      <c r="O828" s="131">
        <f t="shared" si="320"/>
        <v>1.1247874499999999</v>
      </c>
      <c r="P828" s="124">
        <f t="shared" si="305"/>
        <v>1124.78745</v>
      </c>
      <c r="Q828" s="133">
        <f t="shared" si="306"/>
        <v>0</v>
      </c>
      <c r="R828" s="134">
        <f t="shared" si="307"/>
        <v>0</v>
      </c>
      <c r="S828" s="124">
        <f t="shared" si="308"/>
        <v>0</v>
      </c>
      <c r="T828" s="134">
        <f t="shared" si="315"/>
        <v>8.7499999999999994E-2</v>
      </c>
      <c r="U828" s="133">
        <f t="shared" si="316"/>
        <v>60</v>
      </c>
      <c r="V828" s="133">
        <v>252</v>
      </c>
      <c r="W828" s="132">
        <f t="shared" si="322"/>
        <v>1.020172552</v>
      </c>
      <c r="X828" s="124">
        <f t="shared" si="318"/>
        <v>22.689833</v>
      </c>
      <c r="Y828" s="136" t="s">
        <v>64</v>
      </c>
      <c r="Z828" s="127">
        <f t="shared" si="317"/>
        <v>43146</v>
      </c>
      <c r="AA828" s="6"/>
      <c r="AB828" s="1"/>
      <c r="AC828" s="10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28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8"/>
      <c r="BH828" s="1"/>
      <c r="BI828" s="1"/>
      <c r="BJ828" s="1"/>
      <c r="BK828" s="1"/>
      <c r="BL828" s="1"/>
      <c r="BM828" s="1"/>
      <c r="BN828" s="1"/>
      <c r="BO828" s="1"/>
      <c r="BP828" s="1"/>
      <c r="BQ828" s="6"/>
      <c r="BR828" s="1"/>
      <c r="BS828" s="1"/>
      <c r="BT828" s="1"/>
      <c r="BU828" s="1"/>
      <c r="BV828" s="1"/>
      <c r="BW828" s="1"/>
    </row>
    <row r="829" spans="1:75" x14ac:dyDescent="0.2">
      <c r="A829" s="137">
        <f t="shared" si="309"/>
        <v>43050</v>
      </c>
      <c r="B829" s="124">
        <f t="shared" si="300"/>
        <v>1148.0884759999999</v>
      </c>
      <c r="C829" s="124">
        <f t="shared" si="310"/>
        <v>1000</v>
      </c>
      <c r="D829" s="138">
        <f t="shared" si="311"/>
        <v>4860.83</v>
      </c>
      <c r="E829" s="126">
        <f>IF(K829=1,VLOOKUP(A828,[1]Plan1!$DA$106:$DC$226,3),E828)</f>
        <v>4881.25</v>
      </c>
      <c r="F829" s="127">
        <f t="shared" si="312"/>
        <v>43025</v>
      </c>
      <c r="G829" s="128">
        <f t="shared" si="301"/>
        <v>4.2009286479880448E-3</v>
      </c>
      <c r="H829" s="127">
        <f t="shared" si="313"/>
        <v>43055</v>
      </c>
      <c r="I829" s="127">
        <f t="shared" si="302"/>
        <v>43055</v>
      </c>
      <c r="J829" s="130">
        <f t="shared" si="314"/>
        <v>21</v>
      </c>
      <c r="K829" s="130">
        <f t="shared" si="303"/>
        <v>19</v>
      </c>
      <c r="L829" s="131">
        <f t="shared" si="304"/>
        <v>1.00380008</v>
      </c>
      <c r="M829" s="132">
        <f t="shared" si="321"/>
        <v>1.00159898</v>
      </c>
      <c r="N829" s="132">
        <f t="shared" si="319"/>
        <v>1.1207530705409015</v>
      </c>
      <c r="O829" s="131">
        <f t="shared" si="320"/>
        <v>1.12501202</v>
      </c>
      <c r="P829" s="124">
        <f t="shared" si="305"/>
        <v>1125.0120199999999</v>
      </c>
      <c r="Q829" s="133">
        <f t="shared" si="306"/>
        <v>0</v>
      </c>
      <c r="R829" s="134">
        <f t="shared" si="307"/>
        <v>0</v>
      </c>
      <c r="S829" s="124">
        <f t="shared" si="308"/>
        <v>0</v>
      </c>
      <c r="T829" s="134">
        <f t="shared" si="315"/>
        <v>8.7499999999999994E-2</v>
      </c>
      <c r="U829" s="133">
        <f t="shared" si="316"/>
        <v>61</v>
      </c>
      <c r="V829" s="133">
        <v>252</v>
      </c>
      <c r="W829" s="132">
        <f t="shared" si="322"/>
        <v>1.020512187</v>
      </c>
      <c r="X829" s="124">
        <f t="shared" si="318"/>
        <v>23.076456</v>
      </c>
      <c r="Y829" s="136" t="s">
        <v>64</v>
      </c>
      <c r="Z829" s="127">
        <f t="shared" si="317"/>
        <v>43146</v>
      </c>
      <c r="AA829" s="6"/>
      <c r="AB829" s="1"/>
      <c r="AC829" s="10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28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8"/>
      <c r="BH829" s="1"/>
      <c r="BI829" s="1"/>
      <c r="BJ829" s="1"/>
      <c r="BK829" s="1"/>
      <c r="BL829" s="1"/>
      <c r="BM829" s="1"/>
      <c r="BN829" s="1"/>
      <c r="BO829" s="1"/>
      <c r="BP829" s="1"/>
      <c r="BQ829" s="6"/>
      <c r="BR829" s="1"/>
      <c r="BS829" s="1"/>
      <c r="BT829" s="1"/>
      <c r="BU829" s="1"/>
      <c r="BV829" s="1"/>
      <c r="BW829" s="1"/>
    </row>
    <row r="830" spans="1:75" x14ac:dyDescent="0.2">
      <c r="A830" s="137">
        <f t="shared" si="309"/>
        <v>43051</v>
      </c>
      <c r="B830" s="124">
        <f t="shared" si="300"/>
        <v>1148.0884759999999</v>
      </c>
      <c r="C830" s="124">
        <f t="shared" si="310"/>
        <v>1000</v>
      </c>
      <c r="D830" s="138">
        <f t="shared" si="311"/>
        <v>4860.83</v>
      </c>
      <c r="E830" s="126">
        <f>IF(K830=1,VLOOKUP(A829,[1]Plan1!$DA$106:$DC$226,3),E829)</f>
        <v>4881.25</v>
      </c>
      <c r="F830" s="127">
        <f t="shared" si="312"/>
        <v>43025</v>
      </c>
      <c r="G830" s="128">
        <f t="shared" si="301"/>
        <v>4.2009286479880448E-3</v>
      </c>
      <c r="H830" s="127">
        <f t="shared" si="313"/>
        <v>43055</v>
      </c>
      <c r="I830" s="127">
        <f t="shared" si="302"/>
        <v>43055</v>
      </c>
      <c r="J830" s="130">
        <f t="shared" si="314"/>
        <v>21</v>
      </c>
      <c r="K830" s="130">
        <f t="shared" si="303"/>
        <v>19</v>
      </c>
      <c r="L830" s="131">
        <f t="shared" si="304"/>
        <v>1.00380008</v>
      </c>
      <c r="M830" s="132">
        <f t="shared" si="321"/>
        <v>1.00159898</v>
      </c>
      <c r="N830" s="132">
        <f t="shared" si="319"/>
        <v>1.1207530705409015</v>
      </c>
      <c r="O830" s="131">
        <f t="shared" si="320"/>
        <v>1.12501202</v>
      </c>
      <c r="P830" s="124">
        <f t="shared" si="305"/>
        <v>1125.0120199999999</v>
      </c>
      <c r="Q830" s="133">
        <f t="shared" si="306"/>
        <v>0</v>
      </c>
      <c r="R830" s="134">
        <f t="shared" si="307"/>
        <v>0</v>
      </c>
      <c r="S830" s="124">
        <f t="shared" si="308"/>
        <v>0</v>
      </c>
      <c r="T830" s="134">
        <f t="shared" si="315"/>
        <v>8.7499999999999994E-2</v>
      </c>
      <c r="U830" s="133">
        <f t="shared" si="316"/>
        <v>61</v>
      </c>
      <c r="V830" s="133">
        <v>252</v>
      </c>
      <c r="W830" s="132">
        <f t="shared" si="322"/>
        <v>1.020512187</v>
      </c>
      <c r="X830" s="124">
        <f t="shared" si="318"/>
        <v>23.076456</v>
      </c>
      <c r="Y830" s="136" t="s">
        <v>64</v>
      </c>
      <c r="Z830" s="127">
        <f t="shared" si="317"/>
        <v>43146</v>
      </c>
      <c r="AA830" s="6"/>
      <c r="AB830" s="1"/>
      <c r="AC830" s="10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28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8"/>
      <c r="BH830" s="1"/>
      <c r="BI830" s="1"/>
      <c r="BJ830" s="1"/>
      <c r="BK830" s="1"/>
      <c r="BL830" s="1"/>
      <c r="BM830" s="1"/>
      <c r="BN830" s="1"/>
      <c r="BO830" s="1"/>
      <c r="BP830" s="1"/>
      <c r="BQ830" s="6"/>
      <c r="BR830" s="1"/>
      <c r="BS830" s="1"/>
      <c r="BT830" s="1"/>
      <c r="BU830" s="1"/>
      <c r="BV830" s="1"/>
      <c r="BW830" s="1"/>
    </row>
    <row r="831" spans="1:75" x14ac:dyDescent="0.2">
      <c r="A831" s="137">
        <f t="shared" si="309"/>
        <v>43052</v>
      </c>
      <c r="B831" s="124">
        <f t="shared" si="300"/>
        <v>1148.0884759999999</v>
      </c>
      <c r="C831" s="124">
        <f t="shared" si="310"/>
        <v>1000</v>
      </c>
      <c r="D831" s="138">
        <f t="shared" si="311"/>
        <v>4860.83</v>
      </c>
      <c r="E831" s="126">
        <f>IF(K831=1,VLOOKUP(A830,[1]Plan1!$DA$106:$DC$226,3),E830)</f>
        <v>4881.25</v>
      </c>
      <c r="F831" s="127">
        <f t="shared" si="312"/>
        <v>43025</v>
      </c>
      <c r="G831" s="128">
        <f t="shared" si="301"/>
        <v>4.2009286479880448E-3</v>
      </c>
      <c r="H831" s="127">
        <f t="shared" si="313"/>
        <v>43055</v>
      </c>
      <c r="I831" s="127">
        <f t="shared" si="302"/>
        <v>43055</v>
      </c>
      <c r="J831" s="130">
        <f t="shared" si="314"/>
        <v>21</v>
      </c>
      <c r="K831" s="130">
        <f t="shared" si="303"/>
        <v>19</v>
      </c>
      <c r="L831" s="131">
        <f t="shared" si="304"/>
        <v>1.00380008</v>
      </c>
      <c r="M831" s="132">
        <f t="shared" si="321"/>
        <v>1.00159898</v>
      </c>
      <c r="N831" s="132">
        <f t="shared" si="319"/>
        <v>1.1207530705409015</v>
      </c>
      <c r="O831" s="131">
        <f t="shared" si="320"/>
        <v>1.12501202</v>
      </c>
      <c r="P831" s="124">
        <f t="shared" si="305"/>
        <v>1125.0120199999999</v>
      </c>
      <c r="Q831" s="133">
        <f t="shared" si="306"/>
        <v>0</v>
      </c>
      <c r="R831" s="134">
        <f t="shared" si="307"/>
        <v>0</v>
      </c>
      <c r="S831" s="124">
        <f t="shared" si="308"/>
        <v>0</v>
      </c>
      <c r="T831" s="134">
        <f t="shared" si="315"/>
        <v>8.7499999999999994E-2</v>
      </c>
      <c r="U831" s="133">
        <f t="shared" si="316"/>
        <v>61</v>
      </c>
      <c r="V831" s="133">
        <v>252</v>
      </c>
      <c r="W831" s="132">
        <f t="shared" si="322"/>
        <v>1.020512187</v>
      </c>
      <c r="X831" s="124">
        <f t="shared" si="318"/>
        <v>23.076456</v>
      </c>
      <c r="Y831" s="136" t="s">
        <v>64</v>
      </c>
      <c r="Z831" s="127">
        <f t="shared" si="317"/>
        <v>43146</v>
      </c>
      <c r="AA831" s="6"/>
      <c r="AB831" s="1"/>
      <c r="AC831" s="10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28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8"/>
      <c r="BH831" s="1"/>
      <c r="BI831" s="1"/>
      <c r="BJ831" s="1"/>
      <c r="BK831" s="1"/>
      <c r="BL831" s="1"/>
      <c r="BM831" s="1"/>
      <c r="BN831" s="1"/>
      <c r="BO831" s="1"/>
      <c r="BP831" s="1"/>
      <c r="BQ831" s="6"/>
      <c r="BR831" s="1"/>
      <c r="BS831" s="1"/>
      <c r="BT831" s="1"/>
      <c r="BU831" s="1"/>
      <c r="BV831" s="1"/>
      <c r="BW831" s="1"/>
    </row>
    <row r="832" spans="1:75" x14ac:dyDescent="0.2">
      <c r="A832" s="137">
        <f t="shared" si="309"/>
        <v>43053</v>
      </c>
      <c r="B832" s="124">
        <f t="shared" si="300"/>
        <v>1148.699979</v>
      </c>
      <c r="C832" s="124">
        <f t="shared" si="310"/>
        <v>1000</v>
      </c>
      <c r="D832" s="138">
        <f t="shared" si="311"/>
        <v>4860.83</v>
      </c>
      <c r="E832" s="126">
        <f>IF(K832=1,VLOOKUP(A831,[1]Plan1!$DA$106:$DC$226,3),E831)</f>
        <v>4881.25</v>
      </c>
      <c r="F832" s="127">
        <f t="shared" si="312"/>
        <v>43025</v>
      </c>
      <c r="G832" s="128">
        <f t="shared" si="301"/>
        <v>4.2009286479880448E-3</v>
      </c>
      <c r="H832" s="127">
        <f t="shared" si="313"/>
        <v>43055</v>
      </c>
      <c r="I832" s="127">
        <f t="shared" si="302"/>
        <v>43055</v>
      </c>
      <c r="J832" s="130">
        <f t="shared" si="314"/>
        <v>21</v>
      </c>
      <c r="K832" s="130">
        <f t="shared" si="303"/>
        <v>20</v>
      </c>
      <c r="L832" s="131">
        <f t="shared" si="304"/>
        <v>1.00400048</v>
      </c>
      <c r="M832" s="132">
        <f t="shared" si="321"/>
        <v>1.00159898</v>
      </c>
      <c r="N832" s="132">
        <f t="shared" si="319"/>
        <v>1.1207530705409015</v>
      </c>
      <c r="O832" s="131">
        <f t="shared" si="320"/>
        <v>1.1252366199999999</v>
      </c>
      <c r="P832" s="124">
        <f t="shared" si="305"/>
        <v>1125.2366199999999</v>
      </c>
      <c r="Q832" s="133">
        <f t="shared" si="306"/>
        <v>0</v>
      </c>
      <c r="R832" s="134">
        <f t="shared" si="307"/>
        <v>0</v>
      </c>
      <c r="S832" s="124">
        <f t="shared" si="308"/>
        <v>0</v>
      </c>
      <c r="T832" s="134">
        <f t="shared" si="315"/>
        <v>8.7499999999999994E-2</v>
      </c>
      <c r="U832" s="133">
        <f t="shared" si="316"/>
        <v>62</v>
      </c>
      <c r="V832" s="133">
        <v>252</v>
      </c>
      <c r="W832" s="132">
        <f t="shared" si="322"/>
        <v>1.020851934</v>
      </c>
      <c r="X832" s="124">
        <f t="shared" si="318"/>
        <v>23.463359000000001</v>
      </c>
      <c r="Y832" s="136" t="s">
        <v>64</v>
      </c>
      <c r="Z832" s="127">
        <f t="shared" si="317"/>
        <v>43146</v>
      </c>
      <c r="AA832" s="6"/>
      <c r="AB832" s="1"/>
      <c r="AC832" s="10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28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8"/>
      <c r="BH832" s="1"/>
      <c r="BI832" s="1"/>
      <c r="BJ832" s="1"/>
      <c r="BK832" s="1"/>
      <c r="BL832" s="1"/>
      <c r="BM832" s="1"/>
      <c r="BN832" s="1"/>
      <c r="BO832" s="1"/>
      <c r="BP832" s="1"/>
      <c r="BQ832" s="6"/>
      <c r="BR832" s="1"/>
      <c r="BS832" s="1"/>
      <c r="BT832" s="1"/>
      <c r="BU832" s="1"/>
      <c r="BV832" s="1"/>
      <c r="BW832" s="1"/>
    </row>
    <row r="833" spans="1:75" x14ac:dyDescent="0.2">
      <c r="A833" s="137">
        <f t="shared" si="309"/>
        <v>43054</v>
      </c>
      <c r="B833" s="124">
        <f t="shared" si="300"/>
        <v>1149.3118030000001</v>
      </c>
      <c r="C833" s="124">
        <f t="shared" si="310"/>
        <v>1000</v>
      </c>
      <c r="D833" s="138">
        <f t="shared" si="311"/>
        <v>4860.83</v>
      </c>
      <c r="E833" s="126">
        <f>IF(K833=1,VLOOKUP(A832,[1]Plan1!$DA$106:$DC$226,3),E832)</f>
        <v>4881.25</v>
      </c>
      <c r="F833" s="127">
        <f t="shared" si="312"/>
        <v>43025</v>
      </c>
      <c r="G833" s="128">
        <f t="shared" si="301"/>
        <v>4.2009286479880448E-3</v>
      </c>
      <c r="H833" s="127">
        <f t="shared" si="313"/>
        <v>43084</v>
      </c>
      <c r="I833" s="127">
        <f t="shared" si="302"/>
        <v>43055</v>
      </c>
      <c r="J833" s="130">
        <f t="shared" si="314"/>
        <v>21</v>
      </c>
      <c r="K833" s="130">
        <f t="shared" si="303"/>
        <v>21</v>
      </c>
      <c r="L833" s="131">
        <f t="shared" si="304"/>
        <v>1.0042009199999999</v>
      </c>
      <c r="M833" s="132">
        <f t="shared" si="321"/>
        <v>1.00159898</v>
      </c>
      <c r="N833" s="132">
        <f t="shared" si="319"/>
        <v>1.1207530705409015</v>
      </c>
      <c r="O833" s="131">
        <f t="shared" si="320"/>
        <v>1.12546126</v>
      </c>
      <c r="P833" s="124">
        <f t="shared" si="305"/>
        <v>1125.46126</v>
      </c>
      <c r="Q833" s="133">
        <f t="shared" si="306"/>
        <v>0</v>
      </c>
      <c r="R833" s="134">
        <f t="shared" si="307"/>
        <v>0</v>
      </c>
      <c r="S833" s="124">
        <f t="shared" si="308"/>
        <v>0</v>
      </c>
      <c r="T833" s="134">
        <f t="shared" si="315"/>
        <v>8.7499999999999994E-2</v>
      </c>
      <c r="U833" s="133">
        <f t="shared" si="316"/>
        <v>63</v>
      </c>
      <c r="V833" s="133">
        <v>252</v>
      </c>
      <c r="W833" s="132">
        <f t="shared" si="322"/>
        <v>1.0211917939999999</v>
      </c>
      <c r="X833" s="124">
        <f t="shared" si="318"/>
        <v>23.850542999999998</v>
      </c>
      <c r="Y833" s="136" t="s">
        <v>64</v>
      </c>
      <c r="Z833" s="127">
        <f t="shared" si="317"/>
        <v>43146</v>
      </c>
      <c r="AA833" s="6"/>
      <c r="AB833" s="1"/>
      <c r="AC833" s="10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28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8"/>
      <c r="BH833" s="1"/>
      <c r="BI833" s="1"/>
      <c r="BJ833" s="1"/>
      <c r="BK833" s="1"/>
      <c r="BL833" s="1"/>
      <c r="BM833" s="1"/>
      <c r="BN833" s="1"/>
      <c r="BO833" s="1"/>
      <c r="BP833" s="1"/>
      <c r="BQ833" s="6"/>
      <c r="BR833" s="1"/>
      <c r="BS833" s="1"/>
      <c r="BT833" s="1"/>
      <c r="BU833" s="1"/>
      <c r="BV833" s="1"/>
      <c r="BW833" s="1"/>
    </row>
    <row r="834" spans="1:75" x14ac:dyDescent="0.2">
      <c r="A834" s="137">
        <f t="shared" si="309"/>
        <v>43055</v>
      </c>
      <c r="B834" s="124">
        <f t="shared" si="300"/>
        <v>1149.3118030000001</v>
      </c>
      <c r="C834" s="124">
        <f t="shared" si="310"/>
        <v>1000</v>
      </c>
      <c r="D834" s="138">
        <f t="shared" si="311"/>
        <v>4860.83</v>
      </c>
      <c r="E834" s="126">
        <f>IF(K834=1,VLOOKUP(A833,[1]Plan1!$DA$106:$DC$226,3),E833)</f>
        <v>4881.25</v>
      </c>
      <c r="F834" s="127">
        <f t="shared" si="312"/>
        <v>43025</v>
      </c>
      <c r="G834" s="128">
        <f t="shared" si="301"/>
        <v>4.2009286479880448E-3</v>
      </c>
      <c r="H834" s="127">
        <f t="shared" si="313"/>
        <v>43084</v>
      </c>
      <c r="I834" s="127">
        <f t="shared" si="302"/>
        <v>43055</v>
      </c>
      <c r="J834" s="130">
        <f t="shared" si="314"/>
        <v>21</v>
      </c>
      <c r="K834" s="130">
        <f t="shared" si="303"/>
        <v>21</v>
      </c>
      <c r="L834" s="131">
        <f t="shared" si="304"/>
        <v>1.0042009199999999</v>
      </c>
      <c r="M834" s="132">
        <f t="shared" si="321"/>
        <v>1.00159898</v>
      </c>
      <c r="N834" s="132">
        <f t="shared" si="319"/>
        <v>1.1207530705409015</v>
      </c>
      <c r="O834" s="131">
        <f t="shared" si="320"/>
        <v>1.12546126</v>
      </c>
      <c r="P834" s="124">
        <f t="shared" si="305"/>
        <v>1125.46126</v>
      </c>
      <c r="Q834" s="133">
        <f t="shared" si="306"/>
        <v>0</v>
      </c>
      <c r="R834" s="134">
        <f t="shared" si="307"/>
        <v>0</v>
      </c>
      <c r="S834" s="124">
        <f t="shared" si="308"/>
        <v>0</v>
      </c>
      <c r="T834" s="134">
        <f t="shared" si="315"/>
        <v>8.7499999999999994E-2</v>
      </c>
      <c r="U834" s="133">
        <f t="shared" si="316"/>
        <v>63</v>
      </c>
      <c r="V834" s="133">
        <v>252</v>
      </c>
      <c r="W834" s="132">
        <f t="shared" si="322"/>
        <v>1.0211917939999999</v>
      </c>
      <c r="X834" s="124">
        <f t="shared" si="318"/>
        <v>23.850542999999998</v>
      </c>
      <c r="Y834" s="136" t="s">
        <v>64</v>
      </c>
      <c r="Z834" s="127">
        <f t="shared" si="317"/>
        <v>43146</v>
      </c>
      <c r="AA834" s="6"/>
      <c r="AB834" s="1"/>
      <c r="AC834" s="10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28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8"/>
      <c r="BH834" s="1"/>
      <c r="BI834" s="1"/>
      <c r="BJ834" s="1"/>
      <c r="BK834" s="1"/>
      <c r="BL834" s="1"/>
      <c r="BM834" s="1"/>
      <c r="BN834" s="1"/>
      <c r="BO834" s="1"/>
      <c r="BP834" s="1"/>
      <c r="BQ834" s="6"/>
      <c r="BR834" s="1"/>
      <c r="BS834" s="1"/>
      <c r="BT834" s="1"/>
      <c r="BU834" s="1"/>
      <c r="BV834" s="1"/>
      <c r="BW834" s="1"/>
    </row>
    <row r="835" spans="1:75" x14ac:dyDescent="0.2">
      <c r="A835" s="137">
        <f t="shared" si="309"/>
        <v>43056</v>
      </c>
      <c r="B835" s="124">
        <f t="shared" si="300"/>
        <v>1149.847548</v>
      </c>
      <c r="C835" s="124">
        <f t="shared" si="310"/>
        <v>1000</v>
      </c>
      <c r="D835" s="138">
        <f t="shared" si="311"/>
        <v>4881.25</v>
      </c>
      <c r="E835" s="126">
        <f>IF(K835=1,VLOOKUP(A834,[1]Plan1!$DA$106:$DC$226,3),E834)</f>
        <v>4894.92</v>
      </c>
      <c r="F835" s="127">
        <f t="shared" si="312"/>
        <v>43056</v>
      </c>
      <c r="G835" s="128">
        <f t="shared" si="301"/>
        <v>2.8005121638925434E-3</v>
      </c>
      <c r="H835" s="127">
        <f t="shared" si="313"/>
        <v>43084</v>
      </c>
      <c r="I835" s="127">
        <f t="shared" si="302"/>
        <v>43084</v>
      </c>
      <c r="J835" s="130">
        <f t="shared" si="314"/>
        <v>21</v>
      </c>
      <c r="K835" s="130">
        <f t="shared" si="303"/>
        <v>1</v>
      </c>
      <c r="L835" s="131">
        <f t="shared" si="304"/>
        <v>1.00013318</v>
      </c>
      <c r="M835" s="132">
        <f t="shared" si="321"/>
        <v>1.0042009199999999</v>
      </c>
      <c r="N835" s="132">
        <f t="shared" si="319"/>
        <v>1.1254612645299982</v>
      </c>
      <c r="O835" s="131">
        <f t="shared" si="320"/>
        <v>1.1256111499999999</v>
      </c>
      <c r="P835" s="124">
        <f t="shared" si="305"/>
        <v>1125.61115</v>
      </c>
      <c r="Q835" s="133">
        <f t="shared" si="306"/>
        <v>0</v>
      </c>
      <c r="R835" s="134">
        <f t="shared" si="307"/>
        <v>0</v>
      </c>
      <c r="S835" s="124">
        <f t="shared" si="308"/>
        <v>0</v>
      </c>
      <c r="T835" s="134">
        <f t="shared" si="315"/>
        <v>8.7499999999999994E-2</v>
      </c>
      <c r="U835" s="133">
        <f t="shared" si="316"/>
        <v>64</v>
      </c>
      <c r="V835" s="133">
        <v>252</v>
      </c>
      <c r="W835" s="132">
        <f t="shared" si="322"/>
        <v>1.021531768</v>
      </c>
      <c r="X835" s="124">
        <f t="shared" si="318"/>
        <v>24.236398000000001</v>
      </c>
      <c r="Y835" s="136" t="s">
        <v>64</v>
      </c>
      <c r="Z835" s="127">
        <f t="shared" si="317"/>
        <v>43146</v>
      </c>
      <c r="AA835" s="6"/>
      <c r="AB835" s="1"/>
      <c r="AC835" s="10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28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8"/>
      <c r="BH835" s="1"/>
      <c r="BI835" s="1"/>
      <c r="BJ835" s="1"/>
      <c r="BK835" s="1"/>
      <c r="BL835" s="1"/>
      <c r="BM835" s="1"/>
      <c r="BN835" s="1"/>
      <c r="BO835" s="1"/>
      <c r="BP835" s="1"/>
      <c r="BQ835" s="6"/>
      <c r="BR835" s="1"/>
      <c r="BS835" s="1"/>
      <c r="BT835" s="1"/>
      <c r="BU835" s="1"/>
      <c r="BV835" s="1"/>
      <c r="BW835" s="1"/>
    </row>
    <row r="836" spans="1:75" x14ac:dyDescent="0.2">
      <c r="A836" s="137">
        <f t="shared" si="309"/>
        <v>43057</v>
      </c>
      <c r="B836" s="124">
        <f t="shared" si="300"/>
        <v>1150.3835320000001</v>
      </c>
      <c r="C836" s="124">
        <f t="shared" si="310"/>
        <v>1000</v>
      </c>
      <c r="D836" s="138">
        <f t="shared" si="311"/>
        <v>4881.25</v>
      </c>
      <c r="E836" s="126">
        <f>IF(K836=1,VLOOKUP(A835,[1]Plan1!$DA$106:$DC$226,3),E835)</f>
        <v>4894.92</v>
      </c>
      <c r="F836" s="127">
        <f t="shared" si="312"/>
        <v>43056</v>
      </c>
      <c r="G836" s="128">
        <f t="shared" si="301"/>
        <v>2.8005121638925434E-3</v>
      </c>
      <c r="H836" s="127">
        <f t="shared" si="313"/>
        <v>43084</v>
      </c>
      <c r="I836" s="127">
        <f t="shared" si="302"/>
        <v>43084</v>
      </c>
      <c r="J836" s="130">
        <f t="shared" si="314"/>
        <v>21</v>
      </c>
      <c r="K836" s="130">
        <f t="shared" si="303"/>
        <v>2</v>
      </c>
      <c r="L836" s="131">
        <f t="shared" si="304"/>
        <v>1.0002663700000001</v>
      </c>
      <c r="M836" s="132">
        <f t="shared" si="321"/>
        <v>1.0042009199999999</v>
      </c>
      <c r="N836" s="132">
        <f t="shared" si="319"/>
        <v>1.1254612645299982</v>
      </c>
      <c r="O836" s="131">
        <f t="shared" si="320"/>
        <v>1.1257610499999999</v>
      </c>
      <c r="P836" s="124">
        <f t="shared" si="305"/>
        <v>1125.7610500000001</v>
      </c>
      <c r="Q836" s="133">
        <f t="shared" si="306"/>
        <v>0</v>
      </c>
      <c r="R836" s="134">
        <f t="shared" si="307"/>
        <v>0</v>
      </c>
      <c r="S836" s="124">
        <f t="shared" si="308"/>
        <v>0</v>
      </c>
      <c r="T836" s="134">
        <f t="shared" si="315"/>
        <v>8.7499999999999994E-2</v>
      </c>
      <c r="U836" s="133">
        <f t="shared" si="316"/>
        <v>65</v>
      </c>
      <c r="V836" s="133">
        <v>252</v>
      </c>
      <c r="W836" s="132">
        <f t="shared" si="322"/>
        <v>1.0218718550000001</v>
      </c>
      <c r="X836" s="124">
        <f t="shared" si="318"/>
        <v>24.622482000000002</v>
      </c>
      <c r="Y836" s="136" t="s">
        <v>64</v>
      </c>
      <c r="Z836" s="127">
        <f t="shared" si="317"/>
        <v>43146</v>
      </c>
      <c r="AA836" s="6"/>
      <c r="AB836" s="1"/>
      <c r="AC836" s="10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28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8"/>
      <c r="BH836" s="1"/>
      <c r="BI836" s="1"/>
      <c r="BJ836" s="1"/>
      <c r="BK836" s="1"/>
      <c r="BL836" s="1"/>
      <c r="BM836" s="1"/>
      <c r="BN836" s="1"/>
      <c r="BO836" s="1"/>
      <c r="BP836" s="1"/>
      <c r="BQ836" s="6"/>
      <c r="BR836" s="1"/>
      <c r="BS836" s="1"/>
      <c r="BT836" s="1"/>
      <c r="BU836" s="1"/>
      <c r="BV836" s="1"/>
      <c r="BW836" s="1"/>
    </row>
    <row r="837" spans="1:75" x14ac:dyDescent="0.2">
      <c r="A837" s="137">
        <f t="shared" si="309"/>
        <v>43058</v>
      </c>
      <c r="B837" s="124">
        <f t="shared" si="300"/>
        <v>1150.3835320000001</v>
      </c>
      <c r="C837" s="124">
        <f t="shared" si="310"/>
        <v>1000</v>
      </c>
      <c r="D837" s="138">
        <f t="shared" si="311"/>
        <v>4881.25</v>
      </c>
      <c r="E837" s="126">
        <f>IF(K837=1,VLOOKUP(A836,[1]Plan1!$DA$106:$DC$226,3),E836)</f>
        <v>4894.92</v>
      </c>
      <c r="F837" s="127">
        <f t="shared" si="312"/>
        <v>43056</v>
      </c>
      <c r="G837" s="128">
        <f t="shared" si="301"/>
        <v>2.8005121638925434E-3</v>
      </c>
      <c r="H837" s="127">
        <f t="shared" si="313"/>
        <v>43084</v>
      </c>
      <c r="I837" s="127">
        <f t="shared" si="302"/>
        <v>43084</v>
      </c>
      <c r="J837" s="130">
        <f t="shared" si="314"/>
        <v>21</v>
      </c>
      <c r="K837" s="130">
        <f t="shared" si="303"/>
        <v>2</v>
      </c>
      <c r="L837" s="131">
        <f t="shared" si="304"/>
        <v>1.0002663700000001</v>
      </c>
      <c r="M837" s="132">
        <f t="shared" si="321"/>
        <v>1.0042009199999999</v>
      </c>
      <c r="N837" s="132">
        <f t="shared" si="319"/>
        <v>1.1254612645299982</v>
      </c>
      <c r="O837" s="131">
        <f t="shared" si="320"/>
        <v>1.1257610499999999</v>
      </c>
      <c r="P837" s="124">
        <f t="shared" si="305"/>
        <v>1125.7610500000001</v>
      </c>
      <c r="Q837" s="133">
        <f t="shared" si="306"/>
        <v>0</v>
      </c>
      <c r="R837" s="134">
        <f t="shared" si="307"/>
        <v>0</v>
      </c>
      <c r="S837" s="124">
        <f t="shared" si="308"/>
        <v>0</v>
      </c>
      <c r="T837" s="134">
        <f t="shared" si="315"/>
        <v>8.7499999999999994E-2</v>
      </c>
      <c r="U837" s="133">
        <f t="shared" si="316"/>
        <v>65</v>
      </c>
      <c r="V837" s="133">
        <v>252</v>
      </c>
      <c r="W837" s="132">
        <f t="shared" si="322"/>
        <v>1.0218718550000001</v>
      </c>
      <c r="X837" s="124">
        <f t="shared" si="318"/>
        <v>24.622482000000002</v>
      </c>
      <c r="Y837" s="136" t="s">
        <v>64</v>
      </c>
      <c r="Z837" s="127">
        <f t="shared" si="317"/>
        <v>43146</v>
      </c>
      <c r="AA837" s="6"/>
      <c r="AB837" s="1"/>
      <c r="AC837" s="10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28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8"/>
      <c r="BH837" s="1"/>
      <c r="BI837" s="1"/>
      <c r="BJ837" s="1"/>
      <c r="BK837" s="1"/>
      <c r="BL837" s="1"/>
      <c r="BM837" s="1"/>
      <c r="BN837" s="1"/>
      <c r="BO837" s="1"/>
      <c r="BP837" s="1"/>
      <c r="BQ837" s="6"/>
      <c r="BR837" s="1"/>
      <c r="BS837" s="1"/>
      <c r="BT837" s="1"/>
      <c r="BU837" s="1"/>
      <c r="BV837" s="1"/>
      <c r="BW837" s="1"/>
    </row>
    <row r="838" spans="1:75" x14ac:dyDescent="0.2">
      <c r="A838" s="137">
        <f t="shared" si="309"/>
        <v>43059</v>
      </c>
      <c r="B838" s="124">
        <f t="shared" si="300"/>
        <v>1150.3835320000001</v>
      </c>
      <c r="C838" s="124">
        <f t="shared" si="310"/>
        <v>1000</v>
      </c>
      <c r="D838" s="138">
        <f t="shared" si="311"/>
        <v>4881.25</v>
      </c>
      <c r="E838" s="126">
        <f>IF(K838=1,VLOOKUP(A837,[1]Plan1!$DA$106:$DC$226,3),E837)</f>
        <v>4894.92</v>
      </c>
      <c r="F838" s="127">
        <f t="shared" si="312"/>
        <v>43056</v>
      </c>
      <c r="G838" s="128">
        <f t="shared" si="301"/>
        <v>2.8005121638925434E-3</v>
      </c>
      <c r="H838" s="127">
        <f t="shared" si="313"/>
        <v>43084</v>
      </c>
      <c r="I838" s="127">
        <f t="shared" si="302"/>
        <v>43084</v>
      </c>
      <c r="J838" s="130">
        <f t="shared" si="314"/>
        <v>21</v>
      </c>
      <c r="K838" s="130">
        <f t="shared" si="303"/>
        <v>2</v>
      </c>
      <c r="L838" s="131">
        <f t="shared" si="304"/>
        <v>1.0002663700000001</v>
      </c>
      <c r="M838" s="132">
        <f t="shared" si="321"/>
        <v>1.0042009199999999</v>
      </c>
      <c r="N838" s="132">
        <f t="shared" si="319"/>
        <v>1.1254612645299982</v>
      </c>
      <c r="O838" s="131">
        <f t="shared" si="320"/>
        <v>1.1257610499999999</v>
      </c>
      <c r="P838" s="124">
        <f t="shared" si="305"/>
        <v>1125.7610500000001</v>
      </c>
      <c r="Q838" s="133">
        <f t="shared" si="306"/>
        <v>0</v>
      </c>
      <c r="R838" s="134">
        <f t="shared" si="307"/>
        <v>0</v>
      </c>
      <c r="S838" s="124">
        <f t="shared" si="308"/>
        <v>0</v>
      </c>
      <c r="T838" s="134">
        <f t="shared" si="315"/>
        <v>8.7499999999999994E-2</v>
      </c>
      <c r="U838" s="133">
        <f t="shared" si="316"/>
        <v>65</v>
      </c>
      <c r="V838" s="133">
        <v>252</v>
      </c>
      <c r="W838" s="132">
        <f t="shared" si="322"/>
        <v>1.0218718550000001</v>
      </c>
      <c r="X838" s="124">
        <f t="shared" si="318"/>
        <v>24.622482000000002</v>
      </c>
      <c r="Y838" s="136" t="s">
        <v>64</v>
      </c>
      <c r="Z838" s="127">
        <f t="shared" si="317"/>
        <v>43146</v>
      </c>
      <c r="AA838" s="6"/>
      <c r="AB838" s="1"/>
      <c r="AC838" s="10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28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8"/>
      <c r="BH838" s="1"/>
      <c r="BI838" s="1"/>
      <c r="BJ838" s="1"/>
      <c r="BK838" s="1"/>
      <c r="BL838" s="1"/>
      <c r="BM838" s="1"/>
      <c r="BN838" s="1"/>
      <c r="BO838" s="1"/>
      <c r="BP838" s="1"/>
      <c r="BQ838" s="6"/>
      <c r="BR838" s="1"/>
      <c r="BS838" s="1"/>
      <c r="BT838" s="1"/>
      <c r="BU838" s="1"/>
      <c r="BV838" s="1"/>
      <c r="BW838" s="1"/>
    </row>
    <row r="839" spans="1:75" x14ac:dyDescent="0.2">
      <c r="A839" s="137">
        <f t="shared" si="309"/>
        <v>43060</v>
      </c>
      <c r="B839" s="124">
        <f t="shared" si="300"/>
        <v>1150.9197760000002</v>
      </c>
      <c r="C839" s="124">
        <f t="shared" si="310"/>
        <v>1000</v>
      </c>
      <c r="D839" s="138">
        <f t="shared" si="311"/>
        <v>4881.25</v>
      </c>
      <c r="E839" s="126">
        <f>IF(K839=1,VLOOKUP(A838,[1]Plan1!$DA$106:$DC$226,3),E838)</f>
        <v>4894.92</v>
      </c>
      <c r="F839" s="127">
        <f t="shared" si="312"/>
        <v>43056</v>
      </c>
      <c r="G839" s="128">
        <f t="shared" si="301"/>
        <v>2.8005121638925434E-3</v>
      </c>
      <c r="H839" s="127">
        <f t="shared" si="313"/>
        <v>43084</v>
      </c>
      <c r="I839" s="127">
        <f t="shared" si="302"/>
        <v>43084</v>
      </c>
      <c r="J839" s="130">
        <f t="shared" si="314"/>
        <v>21</v>
      </c>
      <c r="K839" s="130">
        <f t="shared" si="303"/>
        <v>3</v>
      </c>
      <c r="L839" s="131">
        <f t="shared" si="304"/>
        <v>1.00039959</v>
      </c>
      <c r="M839" s="132">
        <f t="shared" si="321"/>
        <v>1.0042009199999999</v>
      </c>
      <c r="N839" s="132">
        <f t="shared" si="319"/>
        <v>1.1254612645299982</v>
      </c>
      <c r="O839" s="131">
        <f t="shared" si="320"/>
        <v>1.12591098</v>
      </c>
      <c r="P839" s="124">
        <f t="shared" si="305"/>
        <v>1125.9109800000001</v>
      </c>
      <c r="Q839" s="133">
        <f t="shared" si="306"/>
        <v>0</v>
      </c>
      <c r="R839" s="134">
        <f t="shared" si="307"/>
        <v>0</v>
      </c>
      <c r="S839" s="124">
        <f t="shared" si="308"/>
        <v>0</v>
      </c>
      <c r="T839" s="134">
        <f t="shared" si="315"/>
        <v>8.7499999999999994E-2</v>
      </c>
      <c r="U839" s="133">
        <f t="shared" si="316"/>
        <v>66</v>
      </c>
      <c r="V839" s="133">
        <v>252</v>
      </c>
      <c r="W839" s="132">
        <f t="shared" si="322"/>
        <v>1.022212055</v>
      </c>
      <c r="X839" s="124">
        <f t="shared" si="318"/>
        <v>25.008796</v>
      </c>
      <c r="Y839" s="136" t="s">
        <v>64</v>
      </c>
      <c r="Z839" s="127">
        <f t="shared" si="317"/>
        <v>43146</v>
      </c>
      <c r="AA839" s="6"/>
      <c r="AB839" s="1"/>
      <c r="AC839" s="10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28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8"/>
      <c r="BH839" s="1"/>
      <c r="BI839" s="1"/>
      <c r="BJ839" s="1"/>
      <c r="BK839" s="1"/>
      <c r="BL839" s="1"/>
      <c r="BM839" s="1"/>
      <c r="BN839" s="1"/>
      <c r="BO839" s="1"/>
      <c r="BP839" s="1"/>
      <c r="BQ839" s="6"/>
      <c r="BR839" s="1"/>
      <c r="BS839" s="1"/>
      <c r="BT839" s="1"/>
      <c r="BU839" s="1"/>
      <c r="BV839" s="1"/>
      <c r="BW839" s="1"/>
    </row>
    <row r="840" spans="1:75" x14ac:dyDescent="0.2">
      <c r="A840" s="137">
        <f t="shared" si="309"/>
        <v>43061</v>
      </c>
      <c r="B840" s="124">
        <f t="shared" si="300"/>
        <v>1151.4562700000001</v>
      </c>
      <c r="C840" s="124">
        <f t="shared" si="310"/>
        <v>1000</v>
      </c>
      <c r="D840" s="138">
        <f t="shared" si="311"/>
        <v>4881.25</v>
      </c>
      <c r="E840" s="126">
        <f>IF(K840=1,VLOOKUP(A839,[1]Plan1!$DA$106:$DC$226,3),E839)</f>
        <v>4894.92</v>
      </c>
      <c r="F840" s="127">
        <f t="shared" si="312"/>
        <v>43056</v>
      </c>
      <c r="G840" s="128">
        <f t="shared" si="301"/>
        <v>2.8005121638925434E-3</v>
      </c>
      <c r="H840" s="127">
        <f t="shared" si="313"/>
        <v>43084</v>
      </c>
      <c r="I840" s="127">
        <f t="shared" si="302"/>
        <v>43084</v>
      </c>
      <c r="J840" s="130">
        <f t="shared" si="314"/>
        <v>21</v>
      </c>
      <c r="K840" s="130">
        <f t="shared" si="303"/>
        <v>4</v>
      </c>
      <c r="L840" s="131">
        <f t="shared" si="304"/>
        <v>1.0005328200000001</v>
      </c>
      <c r="M840" s="132">
        <f t="shared" si="321"/>
        <v>1.0042009199999999</v>
      </c>
      <c r="N840" s="132">
        <f t="shared" si="319"/>
        <v>1.1254612645299982</v>
      </c>
      <c r="O840" s="131">
        <f t="shared" si="320"/>
        <v>1.12606093</v>
      </c>
      <c r="P840" s="124">
        <f t="shared" si="305"/>
        <v>1126.0609300000001</v>
      </c>
      <c r="Q840" s="133">
        <f t="shared" si="306"/>
        <v>0</v>
      </c>
      <c r="R840" s="134">
        <f t="shared" si="307"/>
        <v>0</v>
      </c>
      <c r="S840" s="124">
        <f t="shared" si="308"/>
        <v>0</v>
      </c>
      <c r="T840" s="134">
        <f t="shared" si="315"/>
        <v>8.7499999999999994E-2</v>
      </c>
      <c r="U840" s="133">
        <f t="shared" si="316"/>
        <v>67</v>
      </c>
      <c r="V840" s="133">
        <v>252</v>
      </c>
      <c r="W840" s="132">
        <f t="shared" si="322"/>
        <v>1.0225523679999999</v>
      </c>
      <c r="X840" s="124">
        <f t="shared" si="318"/>
        <v>25.395340000000001</v>
      </c>
      <c r="Y840" s="136" t="s">
        <v>64</v>
      </c>
      <c r="Z840" s="127">
        <f t="shared" si="317"/>
        <v>43146</v>
      </c>
      <c r="AA840" s="6"/>
      <c r="AB840" s="1"/>
      <c r="AC840" s="10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28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8"/>
      <c r="BH840" s="1"/>
      <c r="BI840" s="1"/>
      <c r="BJ840" s="1"/>
      <c r="BK840" s="1"/>
      <c r="BL840" s="1"/>
      <c r="BM840" s="1"/>
      <c r="BN840" s="1"/>
      <c r="BO840" s="1"/>
      <c r="BP840" s="1"/>
      <c r="BQ840" s="6"/>
      <c r="BR840" s="1"/>
      <c r="BS840" s="1"/>
      <c r="BT840" s="1"/>
      <c r="BU840" s="1"/>
      <c r="BV840" s="1"/>
      <c r="BW840" s="1"/>
    </row>
    <row r="841" spans="1:75" x14ac:dyDescent="0.2">
      <c r="A841" s="137">
        <f t="shared" si="309"/>
        <v>43062</v>
      </c>
      <c r="B841" s="124">
        <f t="shared" si="300"/>
        <v>1151.9930140000001</v>
      </c>
      <c r="C841" s="124">
        <f t="shared" si="310"/>
        <v>1000</v>
      </c>
      <c r="D841" s="138">
        <f t="shared" si="311"/>
        <v>4881.25</v>
      </c>
      <c r="E841" s="126">
        <f>IF(K841=1,VLOOKUP(A840,[1]Plan1!$DA$106:$DC$226,3),E840)</f>
        <v>4894.92</v>
      </c>
      <c r="F841" s="127">
        <f t="shared" si="312"/>
        <v>43056</v>
      </c>
      <c r="G841" s="128">
        <f t="shared" si="301"/>
        <v>2.8005121638925434E-3</v>
      </c>
      <c r="H841" s="127">
        <f t="shared" si="313"/>
        <v>43084</v>
      </c>
      <c r="I841" s="127">
        <f t="shared" si="302"/>
        <v>43084</v>
      </c>
      <c r="J841" s="130">
        <f t="shared" si="314"/>
        <v>21</v>
      </c>
      <c r="K841" s="130">
        <f t="shared" si="303"/>
        <v>5</v>
      </c>
      <c r="L841" s="131">
        <f t="shared" si="304"/>
        <v>1.0006660700000001</v>
      </c>
      <c r="M841" s="132">
        <f t="shared" si="321"/>
        <v>1.0042009199999999</v>
      </c>
      <c r="N841" s="132">
        <f t="shared" si="319"/>
        <v>1.1254612645299982</v>
      </c>
      <c r="O841" s="131">
        <f t="shared" si="320"/>
        <v>1.1262109</v>
      </c>
      <c r="P841" s="124">
        <f t="shared" si="305"/>
        <v>1126.2109</v>
      </c>
      <c r="Q841" s="133">
        <f t="shared" si="306"/>
        <v>0</v>
      </c>
      <c r="R841" s="134">
        <f t="shared" si="307"/>
        <v>0</v>
      </c>
      <c r="S841" s="124">
        <f t="shared" si="308"/>
        <v>0</v>
      </c>
      <c r="T841" s="134">
        <f t="shared" si="315"/>
        <v>8.7499999999999994E-2</v>
      </c>
      <c r="U841" s="133">
        <f t="shared" si="316"/>
        <v>68</v>
      </c>
      <c r="V841" s="133">
        <v>252</v>
      </c>
      <c r="W841" s="132">
        <f t="shared" si="322"/>
        <v>1.0228927940000001</v>
      </c>
      <c r="X841" s="124">
        <f t="shared" si="318"/>
        <v>25.782114</v>
      </c>
      <c r="Y841" s="136" t="s">
        <v>64</v>
      </c>
      <c r="Z841" s="127">
        <f t="shared" si="317"/>
        <v>43146</v>
      </c>
      <c r="AA841" s="6"/>
      <c r="AB841" s="1"/>
      <c r="AC841" s="10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28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8"/>
      <c r="BH841" s="1"/>
      <c r="BI841" s="1"/>
      <c r="BJ841" s="1"/>
      <c r="BK841" s="1"/>
      <c r="BL841" s="1"/>
      <c r="BM841" s="1"/>
      <c r="BN841" s="1"/>
      <c r="BO841" s="1"/>
      <c r="BP841" s="1"/>
      <c r="BQ841" s="6"/>
      <c r="BR841" s="1"/>
      <c r="BS841" s="1"/>
      <c r="BT841" s="1"/>
      <c r="BU841" s="1"/>
      <c r="BV841" s="1"/>
      <c r="BW841" s="1"/>
    </row>
    <row r="842" spans="1:75" x14ac:dyDescent="0.2">
      <c r="A842" s="137">
        <f t="shared" si="309"/>
        <v>43063</v>
      </c>
      <c r="B842" s="124">
        <f t="shared" ref="B842:B905" si="323">(P842+X842)</f>
        <v>1152.530008</v>
      </c>
      <c r="C842" s="124">
        <f t="shared" si="310"/>
        <v>1000</v>
      </c>
      <c r="D842" s="138">
        <f t="shared" si="311"/>
        <v>4881.25</v>
      </c>
      <c r="E842" s="126">
        <f>IF(K842=1,VLOOKUP(A841,[1]Plan1!$DA$106:$DC$226,3),E841)</f>
        <v>4894.92</v>
      </c>
      <c r="F842" s="127">
        <f t="shared" si="312"/>
        <v>43056</v>
      </c>
      <c r="G842" s="128">
        <f t="shared" ref="G842:G905" si="324">(E842/D842)-1</f>
        <v>2.8005121638925434E-3</v>
      </c>
      <c r="H842" s="127">
        <f t="shared" si="313"/>
        <v>43084</v>
      </c>
      <c r="I842" s="127">
        <f t="shared" ref="I842:I905" si="325">IF(A842&gt;I841,H842,I841)</f>
        <v>43084</v>
      </c>
      <c r="J842" s="130">
        <f t="shared" si="314"/>
        <v>21</v>
      </c>
      <c r="K842" s="130">
        <f t="shared" ref="K842:K905" si="326">(J842-(NETWORKDAYS(A842,I842,AC$118:AC$502)-1))</f>
        <v>6</v>
      </c>
      <c r="L842" s="131">
        <f t="shared" ref="L842:L905" si="327">TRUNC((E842/D842)^TRUNC((K842/J842),9),8)</f>
        <v>1.0007993399999999</v>
      </c>
      <c r="M842" s="132">
        <f t="shared" si="321"/>
        <v>1.0042009199999999</v>
      </c>
      <c r="N842" s="132">
        <f t="shared" si="319"/>
        <v>1.1254612645299982</v>
      </c>
      <c r="O842" s="131">
        <f t="shared" si="320"/>
        <v>1.1263608899999999</v>
      </c>
      <c r="P842" s="124">
        <f t="shared" ref="P842:P905" si="328">TRUNC(C842*O842,6)</f>
        <v>1126.3608899999999</v>
      </c>
      <c r="Q842" s="133">
        <f t="shared" ref="Q842:Q905" si="329">IF(VLOOKUP(A842,AC$10:AJ$114,8)=VLOOKUP(A841,AC$10:AJ$114,8),0,VLOOKUP(A842,AC$10:AJ$114,8))</f>
        <v>0</v>
      </c>
      <c r="R842" s="134">
        <f t="shared" ref="R842:R905" si="330">IF(Q842&gt;0,VLOOKUP($A842,$AC$10:$AH$114,6),0)</f>
        <v>0</v>
      </c>
      <c r="S842" s="124">
        <f t="shared" ref="S842:S905" si="331">IF(R842&gt;0,TRUNC(R842*P842,6),0)</f>
        <v>0</v>
      </c>
      <c r="T842" s="134">
        <f t="shared" si="315"/>
        <v>8.7499999999999994E-2</v>
      </c>
      <c r="U842" s="133">
        <f t="shared" si="316"/>
        <v>69</v>
      </c>
      <c r="V842" s="133">
        <v>252</v>
      </c>
      <c r="W842" s="132">
        <f t="shared" si="322"/>
        <v>1.0232333339999999</v>
      </c>
      <c r="X842" s="124">
        <f t="shared" si="318"/>
        <v>26.169118000000001</v>
      </c>
      <c r="Y842" s="136" t="s">
        <v>64</v>
      </c>
      <c r="Z842" s="127">
        <f t="shared" si="317"/>
        <v>43146</v>
      </c>
      <c r="AA842" s="6"/>
      <c r="AB842" s="1"/>
      <c r="AC842" s="10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28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8"/>
      <c r="BH842" s="1"/>
      <c r="BI842" s="1"/>
      <c r="BJ842" s="1"/>
      <c r="BK842" s="1"/>
      <c r="BL842" s="1"/>
      <c r="BM842" s="1"/>
      <c r="BN842" s="1"/>
      <c r="BO842" s="1"/>
      <c r="BP842" s="1"/>
      <c r="BQ842" s="6"/>
      <c r="BR842" s="1"/>
      <c r="BS842" s="1"/>
      <c r="BT842" s="1"/>
      <c r="BU842" s="1"/>
      <c r="BV842" s="1"/>
      <c r="BW842" s="1"/>
    </row>
    <row r="843" spans="1:75" x14ac:dyDescent="0.2">
      <c r="A843" s="137">
        <f t="shared" ref="A843:A906" si="332">(A842+1)</f>
        <v>43064</v>
      </c>
      <c r="B843" s="124">
        <f t="shared" si="323"/>
        <v>1153.0672529999999</v>
      </c>
      <c r="C843" s="124">
        <f t="shared" ref="C843:C906" si="333">TRUNC(IF(Q842&gt;0,VLOOKUP(A842,$AC$12:$AD$114,2),C842),6)</f>
        <v>1000</v>
      </c>
      <c r="D843" s="138">
        <f t="shared" ref="D843:D906" si="334">IF(E843=E842,D842,E842)</f>
        <v>4881.25</v>
      </c>
      <c r="E843" s="126">
        <f>IF(K843=1,VLOOKUP(A842,[1]Plan1!$DA$106:$DC$226,3),E842)</f>
        <v>4894.92</v>
      </c>
      <c r="F843" s="127">
        <f t="shared" ref="F843:F906" si="335">IF(D843=D842,F842,A843)</f>
        <v>43056</v>
      </c>
      <c r="G843" s="128">
        <f t="shared" si="324"/>
        <v>2.8005121638925434E-3</v>
      </c>
      <c r="H843" s="127">
        <f t="shared" ref="H843:H906" si="336">IF(DAY(A843)=15,VLOOKUP(A843,AG$118:AL$450,4),H842)</f>
        <v>43084</v>
      </c>
      <c r="I843" s="127">
        <f t="shared" si="325"/>
        <v>43084</v>
      </c>
      <c r="J843" s="130">
        <f t="shared" ref="J843:J906" si="337">IF(I843=I842,J842,NETWORKDAYS(I842,I843,$AC$118:$AC$502)-1)</f>
        <v>21</v>
      </c>
      <c r="K843" s="130">
        <f t="shared" si="326"/>
        <v>7</v>
      </c>
      <c r="L843" s="131">
        <f t="shared" si="327"/>
        <v>1.0009326300000001</v>
      </c>
      <c r="M843" s="132">
        <f t="shared" si="321"/>
        <v>1.0042009199999999</v>
      </c>
      <c r="N843" s="132">
        <f t="shared" si="319"/>
        <v>1.1254612645299982</v>
      </c>
      <c r="O843" s="131">
        <f t="shared" si="320"/>
        <v>1.1265109</v>
      </c>
      <c r="P843" s="124">
        <f t="shared" si="328"/>
        <v>1126.5109</v>
      </c>
      <c r="Q843" s="133">
        <f t="shared" si="329"/>
        <v>0</v>
      </c>
      <c r="R843" s="134">
        <f t="shared" si="330"/>
        <v>0</v>
      </c>
      <c r="S843" s="124">
        <f t="shared" si="331"/>
        <v>0</v>
      </c>
      <c r="T843" s="134">
        <f t="shared" ref="T843:T906" si="338">(T842)</f>
        <v>8.7499999999999994E-2</v>
      </c>
      <c r="U843" s="133">
        <f t="shared" ref="U843:U906" si="339">IF(Q842&gt;0,1,IF(K843=K842,U842,U842+1))</f>
        <v>70</v>
      </c>
      <c r="V843" s="133">
        <v>252</v>
      </c>
      <c r="W843" s="132">
        <f t="shared" si="322"/>
        <v>1.023573987</v>
      </c>
      <c r="X843" s="124">
        <f t="shared" si="318"/>
        <v>26.556353000000001</v>
      </c>
      <c r="Y843" s="136" t="s">
        <v>64</v>
      </c>
      <c r="Z843" s="127">
        <f t="shared" ref="Z843:Z906" si="340">IF(Q842&gt;0,VLOOKUP(A842,$AC$10:$AK$114,9),Z842)</f>
        <v>43146</v>
      </c>
      <c r="AA843" s="6"/>
      <c r="AB843" s="1"/>
      <c r="AC843" s="10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28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8"/>
      <c r="BH843" s="1"/>
      <c r="BI843" s="1"/>
      <c r="BJ843" s="1"/>
      <c r="BK843" s="1"/>
      <c r="BL843" s="1"/>
      <c r="BM843" s="1"/>
      <c r="BN843" s="1"/>
      <c r="BO843" s="1"/>
      <c r="BP843" s="1"/>
      <c r="BQ843" s="6"/>
      <c r="BR843" s="1"/>
      <c r="BS843" s="1"/>
      <c r="BT843" s="1"/>
      <c r="BU843" s="1"/>
      <c r="BV843" s="1"/>
      <c r="BW843" s="1"/>
    </row>
    <row r="844" spans="1:75" x14ac:dyDescent="0.2">
      <c r="A844" s="137">
        <f t="shared" si="332"/>
        <v>43065</v>
      </c>
      <c r="B844" s="124">
        <f t="shared" si="323"/>
        <v>1153.0672529999999</v>
      </c>
      <c r="C844" s="124">
        <f t="shared" si="333"/>
        <v>1000</v>
      </c>
      <c r="D844" s="138">
        <f t="shared" si="334"/>
        <v>4881.25</v>
      </c>
      <c r="E844" s="126">
        <f>IF(K844=1,VLOOKUP(A843,[1]Plan1!$DA$106:$DC$226,3),E843)</f>
        <v>4894.92</v>
      </c>
      <c r="F844" s="127">
        <f t="shared" si="335"/>
        <v>43056</v>
      </c>
      <c r="G844" s="128">
        <f t="shared" si="324"/>
        <v>2.8005121638925434E-3</v>
      </c>
      <c r="H844" s="127">
        <f t="shared" si="336"/>
        <v>43084</v>
      </c>
      <c r="I844" s="127">
        <f t="shared" si="325"/>
        <v>43084</v>
      </c>
      <c r="J844" s="130">
        <f t="shared" si="337"/>
        <v>21</v>
      </c>
      <c r="K844" s="130">
        <f t="shared" si="326"/>
        <v>7</v>
      </c>
      <c r="L844" s="131">
        <f t="shared" si="327"/>
        <v>1.0009326300000001</v>
      </c>
      <c r="M844" s="132">
        <f t="shared" si="321"/>
        <v>1.0042009199999999</v>
      </c>
      <c r="N844" s="132">
        <f t="shared" si="319"/>
        <v>1.1254612645299982</v>
      </c>
      <c r="O844" s="131">
        <f t="shared" si="320"/>
        <v>1.1265109</v>
      </c>
      <c r="P844" s="124">
        <f t="shared" si="328"/>
        <v>1126.5109</v>
      </c>
      <c r="Q844" s="133">
        <f t="shared" si="329"/>
        <v>0</v>
      </c>
      <c r="R844" s="134">
        <f t="shared" si="330"/>
        <v>0</v>
      </c>
      <c r="S844" s="124">
        <f t="shared" si="331"/>
        <v>0</v>
      </c>
      <c r="T844" s="134">
        <f t="shared" si="338"/>
        <v>8.7499999999999994E-2</v>
      </c>
      <c r="U844" s="133">
        <f t="shared" si="339"/>
        <v>70</v>
      </c>
      <c r="V844" s="133">
        <v>252</v>
      </c>
      <c r="W844" s="132">
        <f t="shared" si="322"/>
        <v>1.023573987</v>
      </c>
      <c r="X844" s="124">
        <f t="shared" si="318"/>
        <v>26.556353000000001</v>
      </c>
      <c r="Y844" s="136" t="s">
        <v>64</v>
      </c>
      <c r="Z844" s="127">
        <f t="shared" si="340"/>
        <v>43146</v>
      </c>
      <c r="AA844" s="6"/>
      <c r="AB844" s="1"/>
      <c r="AC844" s="10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28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8"/>
      <c r="BH844" s="1"/>
      <c r="BI844" s="1"/>
      <c r="BJ844" s="1"/>
      <c r="BK844" s="1"/>
      <c r="BL844" s="1"/>
      <c r="BM844" s="1"/>
      <c r="BN844" s="1"/>
      <c r="BO844" s="1"/>
      <c r="BP844" s="1"/>
      <c r="BQ844" s="6"/>
      <c r="BR844" s="1"/>
      <c r="BS844" s="1"/>
      <c r="BT844" s="1"/>
      <c r="BU844" s="1"/>
      <c r="BV844" s="1"/>
      <c r="BW844" s="1"/>
    </row>
    <row r="845" spans="1:75" x14ac:dyDescent="0.2">
      <c r="A845" s="137">
        <f t="shared" si="332"/>
        <v>43066</v>
      </c>
      <c r="B845" s="124">
        <f t="shared" si="323"/>
        <v>1153.0672529999999</v>
      </c>
      <c r="C845" s="124">
        <f t="shared" si="333"/>
        <v>1000</v>
      </c>
      <c r="D845" s="138">
        <f t="shared" si="334"/>
        <v>4881.25</v>
      </c>
      <c r="E845" s="126">
        <f>IF(K845=1,VLOOKUP(A844,[1]Plan1!$DA$106:$DC$226,3),E844)</f>
        <v>4894.92</v>
      </c>
      <c r="F845" s="127">
        <f t="shared" si="335"/>
        <v>43056</v>
      </c>
      <c r="G845" s="128">
        <f t="shared" si="324"/>
        <v>2.8005121638925434E-3</v>
      </c>
      <c r="H845" s="127">
        <f t="shared" si="336"/>
        <v>43084</v>
      </c>
      <c r="I845" s="127">
        <f t="shared" si="325"/>
        <v>43084</v>
      </c>
      <c r="J845" s="130">
        <f t="shared" si="337"/>
        <v>21</v>
      </c>
      <c r="K845" s="130">
        <f t="shared" si="326"/>
        <v>7</v>
      </c>
      <c r="L845" s="131">
        <f t="shared" si="327"/>
        <v>1.0009326300000001</v>
      </c>
      <c r="M845" s="132">
        <f t="shared" si="321"/>
        <v>1.0042009199999999</v>
      </c>
      <c r="N845" s="132">
        <f t="shared" si="319"/>
        <v>1.1254612645299982</v>
      </c>
      <c r="O845" s="131">
        <f t="shared" si="320"/>
        <v>1.1265109</v>
      </c>
      <c r="P845" s="124">
        <f t="shared" si="328"/>
        <v>1126.5109</v>
      </c>
      <c r="Q845" s="133">
        <f t="shared" si="329"/>
        <v>0</v>
      </c>
      <c r="R845" s="134">
        <f t="shared" si="330"/>
        <v>0</v>
      </c>
      <c r="S845" s="124">
        <f t="shared" si="331"/>
        <v>0</v>
      </c>
      <c r="T845" s="134">
        <f t="shared" si="338"/>
        <v>8.7499999999999994E-2</v>
      </c>
      <c r="U845" s="133">
        <f t="shared" si="339"/>
        <v>70</v>
      </c>
      <c r="V845" s="133">
        <v>252</v>
      </c>
      <c r="W845" s="132">
        <f t="shared" si="322"/>
        <v>1.023573987</v>
      </c>
      <c r="X845" s="124">
        <f t="shared" si="318"/>
        <v>26.556353000000001</v>
      </c>
      <c r="Y845" s="136" t="s">
        <v>64</v>
      </c>
      <c r="Z845" s="127">
        <f t="shared" si="340"/>
        <v>43146</v>
      </c>
      <c r="AA845" s="6"/>
      <c r="AB845" s="1"/>
      <c r="AC845" s="10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28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8"/>
      <c r="BH845" s="1"/>
      <c r="BI845" s="1"/>
      <c r="BJ845" s="1"/>
      <c r="BK845" s="1"/>
      <c r="BL845" s="1"/>
      <c r="BM845" s="1"/>
      <c r="BN845" s="1"/>
      <c r="BO845" s="1"/>
      <c r="BP845" s="1"/>
      <c r="BQ845" s="6"/>
      <c r="BR845" s="1"/>
      <c r="BS845" s="1"/>
      <c r="BT845" s="1"/>
      <c r="BU845" s="1"/>
      <c r="BV845" s="1"/>
      <c r="BW845" s="1"/>
    </row>
    <row r="846" spans="1:75" x14ac:dyDescent="0.2">
      <c r="A846" s="137">
        <f t="shared" si="332"/>
        <v>43067</v>
      </c>
      <c r="B846" s="124">
        <f t="shared" si="323"/>
        <v>1153.604738</v>
      </c>
      <c r="C846" s="124">
        <f t="shared" si="333"/>
        <v>1000</v>
      </c>
      <c r="D846" s="138">
        <f t="shared" si="334"/>
        <v>4881.25</v>
      </c>
      <c r="E846" s="126">
        <f>IF(K846=1,VLOOKUP(A845,[1]Plan1!$DA$106:$DC$226,3),E845)</f>
        <v>4894.92</v>
      </c>
      <c r="F846" s="127">
        <f t="shared" si="335"/>
        <v>43056</v>
      </c>
      <c r="G846" s="128">
        <f t="shared" si="324"/>
        <v>2.8005121638925434E-3</v>
      </c>
      <c r="H846" s="127">
        <f t="shared" si="336"/>
        <v>43084</v>
      </c>
      <c r="I846" s="127">
        <f t="shared" si="325"/>
        <v>43084</v>
      </c>
      <c r="J846" s="130">
        <f t="shared" si="337"/>
        <v>21</v>
      </c>
      <c r="K846" s="130">
        <f t="shared" si="326"/>
        <v>8</v>
      </c>
      <c r="L846" s="131">
        <f t="shared" si="327"/>
        <v>1.00106593</v>
      </c>
      <c r="M846" s="132">
        <f t="shared" si="321"/>
        <v>1.0042009199999999</v>
      </c>
      <c r="N846" s="132">
        <f t="shared" si="319"/>
        <v>1.1254612645299982</v>
      </c>
      <c r="O846" s="131">
        <f t="shared" si="320"/>
        <v>1.12666092</v>
      </c>
      <c r="P846" s="124">
        <f t="shared" si="328"/>
        <v>1126.66092</v>
      </c>
      <c r="Q846" s="133">
        <f t="shared" si="329"/>
        <v>0</v>
      </c>
      <c r="R846" s="134">
        <f t="shared" si="330"/>
        <v>0</v>
      </c>
      <c r="S846" s="124">
        <f t="shared" si="331"/>
        <v>0</v>
      </c>
      <c r="T846" s="134">
        <f t="shared" si="338"/>
        <v>8.7499999999999994E-2</v>
      </c>
      <c r="U846" s="133">
        <f t="shared" si="339"/>
        <v>71</v>
      </c>
      <c r="V846" s="133">
        <v>252</v>
      </c>
      <c r="W846" s="132">
        <f t="shared" si="322"/>
        <v>1.023914754</v>
      </c>
      <c r="X846" s="124">
        <f t="shared" si="318"/>
        <v>26.943818</v>
      </c>
      <c r="Y846" s="136" t="s">
        <v>64</v>
      </c>
      <c r="Z846" s="127">
        <f t="shared" si="340"/>
        <v>43146</v>
      </c>
      <c r="AA846" s="6"/>
      <c r="AB846" s="1"/>
      <c r="AC846" s="10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28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8"/>
      <c r="BH846" s="1"/>
      <c r="BI846" s="1"/>
      <c r="BJ846" s="1"/>
      <c r="BK846" s="1"/>
      <c r="BL846" s="1"/>
      <c r="BM846" s="1"/>
      <c r="BN846" s="1"/>
      <c r="BO846" s="1"/>
      <c r="BP846" s="1"/>
      <c r="BQ846" s="6"/>
      <c r="BR846" s="1"/>
      <c r="BS846" s="1"/>
      <c r="BT846" s="1"/>
      <c r="BU846" s="1"/>
      <c r="BV846" s="1"/>
      <c r="BW846" s="1"/>
    </row>
    <row r="847" spans="1:75" x14ac:dyDescent="0.2">
      <c r="A847" s="137">
        <f t="shared" si="332"/>
        <v>43068</v>
      </c>
      <c r="B847" s="124">
        <f t="shared" si="323"/>
        <v>1154.1424939999999</v>
      </c>
      <c r="C847" s="124">
        <f t="shared" si="333"/>
        <v>1000</v>
      </c>
      <c r="D847" s="138">
        <f t="shared" si="334"/>
        <v>4881.25</v>
      </c>
      <c r="E847" s="126">
        <f>IF(K847=1,VLOOKUP(A846,[1]Plan1!$DA$106:$DC$226,3),E846)</f>
        <v>4894.92</v>
      </c>
      <c r="F847" s="127">
        <f t="shared" si="335"/>
        <v>43056</v>
      </c>
      <c r="G847" s="128">
        <f t="shared" si="324"/>
        <v>2.8005121638925434E-3</v>
      </c>
      <c r="H847" s="127">
        <f t="shared" si="336"/>
        <v>43084</v>
      </c>
      <c r="I847" s="127">
        <f t="shared" si="325"/>
        <v>43084</v>
      </c>
      <c r="J847" s="130">
        <f t="shared" si="337"/>
        <v>21</v>
      </c>
      <c r="K847" s="130">
        <f t="shared" si="326"/>
        <v>9</v>
      </c>
      <c r="L847" s="131">
        <f t="shared" si="327"/>
        <v>1.0011992599999999</v>
      </c>
      <c r="M847" s="132">
        <f t="shared" si="321"/>
        <v>1.0042009199999999</v>
      </c>
      <c r="N847" s="132">
        <f t="shared" si="319"/>
        <v>1.1254612645299982</v>
      </c>
      <c r="O847" s="131">
        <f t="shared" si="320"/>
        <v>1.1268109799999999</v>
      </c>
      <c r="P847" s="124">
        <f t="shared" si="328"/>
        <v>1126.81098</v>
      </c>
      <c r="Q847" s="133">
        <f t="shared" si="329"/>
        <v>0</v>
      </c>
      <c r="R847" s="134">
        <f t="shared" si="330"/>
        <v>0</v>
      </c>
      <c r="S847" s="124">
        <f t="shared" si="331"/>
        <v>0</v>
      </c>
      <c r="T847" s="134">
        <f t="shared" si="338"/>
        <v>8.7499999999999994E-2</v>
      </c>
      <c r="U847" s="133">
        <f t="shared" si="339"/>
        <v>72</v>
      </c>
      <c r="V847" s="133">
        <v>252</v>
      </c>
      <c r="W847" s="132">
        <f t="shared" si="322"/>
        <v>1.024255634</v>
      </c>
      <c r="X847" s="124">
        <f t="shared" si="318"/>
        <v>27.331513999999999</v>
      </c>
      <c r="Y847" s="136" t="s">
        <v>64</v>
      </c>
      <c r="Z847" s="127">
        <f t="shared" si="340"/>
        <v>43146</v>
      </c>
      <c r="AA847" s="6"/>
      <c r="AB847" s="1"/>
      <c r="AC847" s="10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28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8"/>
      <c r="BH847" s="1"/>
      <c r="BI847" s="1"/>
      <c r="BJ847" s="1"/>
      <c r="BK847" s="1"/>
      <c r="BL847" s="1"/>
      <c r="BM847" s="1"/>
      <c r="BN847" s="1"/>
      <c r="BO847" s="1"/>
      <c r="BP847" s="1"/>
      <c r="BQ847" s="6"/>
      <c r="BR847" s="1"/>
      <c r="BS847" s="1"/>
      <c r="BT847" s="1"/>
      <c r="BU847" s="1"/>
      <c r="BV847" s="1"/>
      <c r="BW847" s="1"/>
    </row>
    <row r="848" spans="1:75" x14ac:dyDescent="0.2">
      <c r="A848" s="137">
        <f t="shared" si="332"/>
        <v>43069</v>
      </c>
      <c r="B848" s="124">
        <f t="shared" si="323"/>
        <v>1154.6804909999998</v>
      </c>
      <c r="C848" s="124">
        <f t="shared" si="333"/>
        <v>1000</v>
      </c>
      <c r="D848" s="138">
        <f t="shared" si="334"/>
        <v>4881.25</v>
      </c>
      <c r="E848" s="126">
        <f>IF(K848=1,VLOOKUP(A847,[1]Plan1!$DA$106:$DC$226,3),E847)</f>
        <v>4894.92</v>
      </c>
      <c r="F848" s="127">
        <f t="shared" si="335"/>
        <v>43056</v>
      </c>
      <c r="G848" s="128">
        <f t="shared" si="324"/>
        <v>2.8005121638925434E-3</v>
      </c>
      <c r="H848" s="127">
        <f t="shared" si="336"/>
        <v>43084</v>
      </c>
      <c r="I848" s="127">
        <f t="shared" si="325"/>
        <v>43084</v>
      </c>
      <c r="J848" s="130">
        <f t="shared" si="337"/>
        <v>21</v>
      </c>
      <c r="K848" s="130">
        <f t="shared" si="326"/>
        <v>10</v>
      </c>
      <c r="L848" s="131">
        <f t="shared" si="327"/>
        <v>1.0013326</v>
      </c>
      <c r="M848" s="132">
        <f t="shared" si="321"/>
        <v>1.0042009199999999</v>
      </c>
      <c r="N848" s="132">
        <f t="shared" si="319"/>
        <v>1.1254612645299982</v>
      </c>
      <c r="O848" s="131">
        <f t="shared" si="320"/>
        <v>1.12696105</v>
      </c>
      <c r="P848" s="124">
        <f t="shared" si="328"/>
        <v>1126.9610499999999</v>
      </c>
      <c r="Q848" s="133">
        <f t="shared" si="329"/>
        <v>0</v>
      </c>
      <c r="R848" s="134">
        <f t="shared" si="330"/>
        <v>0</v>
      </c>
      <c r="S848" s="124">
        <f t="shared" si="331"/>
        <v>0</v>
      </c>
      <c r="T848" s="134">
        <f t="shared" si="338"/>
        <v>8.7499999999999994E-2</v>
      </c>
      <c r="U848" s="133">
        <f t="shared" si="339"/>
        <v>73</v>
      </c>
      <c r="V848" s="133">
        <v>252</v>
      </c>
      <c r="W848" s="132">
        <f t="shared" si="322"/>
        <v>1.0245966280000001</v>
      </c>
      <c r="X848" s="124">
        <f t="shared" ref="X848:X911" si="341">TRUNC((P848*(W848-1)),6)</f>
        <v>27.719441</v>
      </c>
      <c r="Y848" s="136" t="s">
        <v>64</v>
      </c>
      <c r="Z848" s="127">
        <f t="shared" si="340"/>
        <v>43146</v>
      </c>
      <c r="AA848" s="6"/>
      <c r="AB848" s="1"/>
      <c r="AC848" s="10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28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8"/>
      <c r="BH848" s="1"/>
      <c r="BI848" s="1"/>
      <c r="BJ848" s="1"/>
      <c r="BK848" s="1"/>
      <c r="BL848" s="1"/>
      <c r="BM848" s="1"/>
      <c r="BN848" s="1"/>
      <c r="BO848" s="1"/>
      <c r="BP848" s="1"/>
      <c r="BQ848" s="6"/>
      <c r="BR848" s="1"/>
      <c r="BS848" s="1"/>
      <c r="BT848" s="1"/>
      <c r="BU848" s="1"/>
      <c r="BV848" s="1"/>
      <c r="BW848" s="1"/>
    </row>
    <row r="849" spans="1:75" x14ac:dyDescent="0.2">
      <c r="A849" s="137">
        <f t="shared" si="332"/>
        <v>43070</v>
      </c>
      <c r="B849" s="124">
        <f t="shared" si="323"/>
        <v>1155.2187280000001</v>
      </c>
      <c r="C849" s="124">
        <f t="shared" si="333"/>
        <v>1000</v>
      </c>
      <c r="D849" s="138">
        <f t="shared" si="334"/>
        <v>4881.25</v>
      </c>
      <c r="E849" s="126">
        <f>IF(K849=1,VLOOKUP(A848,[1]Plan1!$DA$106:$DC$226,3),E848)</f>
        <v>4894.92</v>
      </c>
      <c r="F849" s="127">
        <f t="shared" si="335"/>
        <v>43056</v>
      </c>
      <c r="G849" s="128">
        <f t="shared" si="324"/>
        <v>2.8005121638925434E-3</v>
      </c>
      <c r="H849" s="127">
        <f t="shared" si="336"/>
        <v>43084</v>
      </c>
      <c r="I849" s="127">
        <f t="shared" si="325"/>
        <v>43084</v>
      </c>
      <c r="J849" s="130">
        <f t="shared" si="337"/>
        <v>21</v>
      </c>
      <c r="K849" s="130">
        <f t="shared" si="326"/>
        <v>11</v>
      </c>
      <c r="L849" s="131">
        <f t="shared" si="327"/>
        <v>1.00146595</v>
      </c>
      <c r="M849" s="132">
        <f t="shared" si="321"/>
        <v>1.0042009199999999</v>
      </c>
      <c r="N849" s="132">
        <f t="shared" si="319"/>
        <v>1.1254612645299982</v>
      </c>
      <c r="O849" s="131">
        <f t="shared" si="320"/>
        <v>1.1271111300000001</v>
      </c>
      <c r="P849" s="124">
        <f t="shared" si="328"/>
        <v>1127.11113</v>
      </c>
      <c r="Q849" s="133">
        <f t="shared" si="329"/>
        <v>0</v>
      </c>
      <c r="R849" s="134">
        <f t="shared" si="330"/>
        <v>0</v>
      </c>
      <c r="S849" s="124">
        <f t="shared" si="331"/>
        <v>0</v>
      </c>
      <c r="T849" s="134">
        <f t="shared" si="338"/>
        <v>8.7499999999999994E-2</v>
      </c>
      <c r="U849" s="133">
        <f t="shared" si="339"/>
        <v>74</v>
      </c>
      <c r="V849" s="133">
        <v>252</v>
      </c>
      <c r="W849" s="132">
        <f t="shared" si="322"/>
        <v>1.024937735</v>
      </c>
      <c r="X849" s="124">
        <f t="shared" si="341"/>
        <v>28.107597999999999</v>
      </c>
      <c r="Y849" s="136" t="s">
        <v>64</v>
      </c>
      <c r="Z849" s="127">
        <f t="shared" si="340"/>
        <v>43146</v>
      </c>
      <c r="AA849" s="6"/>
      <c r="AB849" s="1"/>
      <c r="AC849" s="10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28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8"/>
      <c r="BH849" s="1"/>
      <c r="BI849" s="1"/>
      <c r="BJ849" s="1"/>
      <c r="BK849" s="1"/>
      <c r="BL849" s="1"/>
      <c r="BM849" s="1"/>
      <c r="BN849" s="1"/>
      <c r="BO849" s="1"/>
      <c r="BP849" s="1"/>
      <c r="BQ849" s="6"/>
      <c r="BR849" s="1"/>
      <c r="BS849" s="1"/>
      <c r="BT849" s="1"/>
      <c r="BU849" s="1"/>
      <c r="BV849" s="1"/>
      <c r="BW849" s="1"/>
    </row>
    <row r="850" spans="1:75" x14ac:dyDescent="0.2">
      <c r="A850" s="137">
        <f t="shared" si="332"/>
        <v>43071</v>
      </c>
      <c r="B850" s="124">
        <f t="shared" si="323"/>
        <v>1155.7572270000001</v>
      </c>
      <c r="C850" s="124">
        <f t="shared" si="333"/>
        <v>1000</v>
      </c>
      <c r="D850" s="138">
        <f t="shared" si="334"/>
        <v>4881.25</v>
      </c>
      <c r="E850" s="126">
        <f>IF(K850=1,VLOOKUP(A849,[1]Plan1!$DA$106:$DC$226,3),E849)</f>
        <v>4894.92</v>
      </c>
      <c r="F850" s="127">
        <f t="shared" si="335"/>
        <v>43056</v>
      </c>
      <c r="G850" s="128">
        <f t="shared" si="324"/>
        <v>2.8005121638925434E-3</v>
      </c>
      <c r="H850" s="127">
        <f t="shared" si="336"/>
        <v>43084</v>
      </c>
      <c r="I850" s="127">
        <f t="shared" si="325"/>
        <v>43084</v>
      </c>
      <c r="J850" s="130">
        <f t="shared" si="337"/>
        <v>21</v>
      </c>
      <c r="K850" s="130">
        <f t="shared" si="326"/>
        <v>12</v>
      </c>
      <c r="L850" s="131">
        <f t="shared" si="327"/>
        <v>1.0015993299999999</v>
      </c>
      <c r="M850" s="132">
        <f t="shared" si="321"/>
        <v>1.0042009199999999</v>
      </c>
      <c r="N850" s="132">
        <f t="shared" si="319"/>
        <v>1.1254612645299982</v>
      </c>
      <c r="O850" s="131">
        <f t="shared" si="320"/>
        <v>1.1272612399999999</v>
      </c>
      <c r="P850" s="124">
        <f t="shared" si="328"/>
        <v>1127.26124</v>
      </c>
      <c r="Q850" s="133">
        <f t="shared" si="329"/>
        <v>0</v>
      </c>
      <c r="R850" s="134">
        <f t="shared" si="330"/>
        <v>0</v>
      </c>
      <c r="S850" s="124">
        <f t="shared" si="331"/>
        <v>0</v>
      </c>
      <c r="T850" s="134">
        <f t="shared" si="338"/>
        <v>8.7499999999999994E-2</v>
      </c>
      <c r="U850" s="133">
        <f t="shared" si="339"/>
        <v>75</v>
      </c>
      <c r="V850" s="133">
        <v>252</v>
      </c>
      <c r="W850" s="132">
        <f t="shared" si="322"/>
        <v>1.025278956</v>
      </c>
      <c r="X850" s="124">
        <f t="shared" si="341"/>
        <v>28.495987</v>
      </c>
      <c r="Y850" s="136" t="s">
        <v>64</v>
      </c>
      <c r="Z850" s="127">
        <f t="shared" si="340"/>
        <v>43146</v>
      </c>
      <c r="AA850" s="6"/>
      <c r="AB850" s="1"/>
      <c r="AC850" s="10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28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8"/>
      <c r="BH850" s="1"/>
      <c r="BI850" s="1"/>
      <c r="BJ850" s="1"/>
      <c r="BK850" s="1"/>
      <c r="BL850" s="1"/>
      <c r="BM850" s="1"/>
      <c r="BN850" s="1"/>
      <c r="BO850" s="1"/>
      <c r="BP850" s="1"/>
      <c r="BQ850" s="6"/>
      <c r="BR850" s="1"/>
      <c r="BS850" s="1"/>
      <c r="BT850" s="1"/>
      <c r="BU850" s="1"/>
      <c r="BV850" s="1"/>
      <c r="BW850" s="1"/>
    </row>
    <row r="851" spans="1:75" x14ac:dyDescent="0.2">
      <c r="A851" s="137">
        <f t="shared" si="332"/>
        <v>43072</v>
      </c>
      <c r="B851" s="124">
        <f t="shared" si="323"/>
        <v>1155.7572270000001</v>
      </c>
      <c r="C851" s="124">
        <f t="shared" si="333"/>
        <v>1000</v>
      </c>
      <c r="D851" s="138">
        <f t="shared" si="334"/>
        <v>4881.25</v>
      </c>
      <c r="E851" s="126">
        <f>IF(K851=1,VLOOKUP(A850,[1]Plan1!$DA$106:$DC$226,3),E850)</f>
        <v>4894.92</v>
      </c>
      <c r="F851" s="127">
        <f t="shared" si="335"/>
        <v>43056</v>
      </c>
      <c r="G851" s="128">
        <f t="shared" si="324"/>
        <v>2.8005121638925434E-3</v>
      </c>
      <c r="H851" s="127">
        <f t="shared" si="336"/>
        <v>43084</v>
      </c>
      <c r="I851" s="127">
        <f t="shared" si="325"/>
        <v>43084</v>
      </c>
      <c r="J851" s="130">
        <f t="shared" si="337"/>
        <v>21</v>
      </c>
      <c r="K851" s="130">
        <f t="shared" si="326"/>
        <v>12</v>
      </c>
      <c r="L851" s="131">
        <f t="shared" si="327"/>
        <v>1.0015993299999999</v>
      </c>
      <c r="M851" s="132">
        <f t="shared" si="321"/>
        <v>1.0042009199999999</v>
      </c>
      <c r="N851" s="132">
        <f t="shared" si="319"/>
        <v>1.1254612645299982</v>
      </c>
      <c r="O851" s="131">
        <f t="shared" si="320"/>
        <v>1.1272612399999999</v>
      </c>
      <c r="P851" s="124">
        <f t="shared" si="328"/>
        <v>1127.26124</v>
      </c>
      <c r="Q851" s="133">
        <f t="shared" si="329"/>
        <v>0</v>
      </c>
      <c r="R851" s="134">
        <f t="shared" si="330"/>
        <v>0</v>
      </c>
      <c r="S851" s="124">
        <f t="shared" si="331"/>
        <v>0</v>
      </c>
      <c r="T851" s="134">
        <f t="shared" si="338"/>
        <v>8.7499999999999994E-2</v>
      </c>
      <c r="U851" s="133">
        <f t="shared" si="339"/>
        <v>75</v>
      </c>
      <c r="V851" s="133">
        <v>252</v>
      </c>
      <c r="W851" s="132">
        <f t="shared" si="322"/>
        <v>1.025278956</v>
      </c>
      <c r="X851" s="124">
        <f t="shared" si="341"/>
        <v>28.495987</v>
      </c>
      <c r="Y851" s="136" t="s">
        <v>64</v>
      </c>
      <c r="Z851" s="127">
        <f t="shared" si="340"/>
        <v>43146</v>
      </c>
      <c r="AA851" s="6"/>
      <c r="AB851" s="1"/>
      <c r="AC851" s="10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28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8"/>
      <c r="BH851" s="1"/>
      <c r="BI851" s="1"/>
      <c r="BJ851" s="1"/>
      <c r="BK851" s="1"/>
      <c r="BL851" s="1"/>
      <c r="BM851" s="1"/>
      <c r="BN851" s="1"/>
      <c r="BO851" s="1"/>
      <c r="BP851" s="1"/>
      <c r="BQ851" s="6"/>
      <c r="BR851" s="1"/>
      <c r="BS851" s="1"/>
      <c r="BT851" s="1"/>
      <c r="BU851" s="1"/>
      <c r="BV851" s="1"/>
      <c r="BW851" s="1"/>
    </row>
    <row r="852" spans="1:75" x14ac:dyDescent="0.2">
      <c r="A852" s="137">
        <f t="shared" si="332"/>
        <v>43073</v>
      </c>
      <c r="B852" s="124">
        <f t="shared" si="323"/>
        <v>1155.7572270000001</v>
      </c>
      <c r="C852" s="124">
        <f t="shared" si="333"/>
        <v>1000</v>
      </c>
      <c r="D852" s="138">
        <f t="shared" si="334"/>
        <v>4881.25</v>
      </c>
      <c r="E852" s="126">
        <f>IF(K852=1,VLOOKUP(A851,[1]Plan1!$DA$106:$DC$226,3),E851)</f>
        <v>4894.92</v>
      </c>
      <c r="F852" s="127">
        <f t="shared" si="335"/>
        <v>43056</v>
      </c>
      <c r="G852" s="128">
        <f t="shared" si="324"/>
        <v>2.8005121638925434E-3</v>
      </c>
      <c r="H852" s="127">
        <f t="shared" si="336"/>
        <v>43084</v>
      </c>
      <c r="I852" s="127">
        <f t="shared" si="325"/>
        <v>43084</v>
      </c>
      <c r="J852" s="130">
        <f t="shared" si="337"/>
        <v>21</v>
      </c>
      <c r="K852" s="130">
        <f t="shared" si="326"/>
        <v>12</v>
      </c>
      <c r="L852" s="131">
        <f t="shared" si="327"/>
        <v>1.0015993299999999</v>
      </c>
      <c r="M852" s="132">
        <f t="shared" si="321"/>
        <v>1.0042009199999999</v>
      </c>
      <c r="N852" s="132">
        <f t="shared" si="319"/>
        <v>1.1254612645299982</v>
      </c>
      <c r="O852" s="131">
        <f t="shared" si="320"/>
        <v>1.1272612399999999</v>
      </c>
      <c r="P852" s="124">
        <f t="shared" si="328"/>
        <v>1127.26124</v>
      </c>
      <c r="Q852" s="133">
        <f t="shared" si="329"/>
        <v>0</v>
      </c>
      <c r="R852" s="134">
        <f t="shared" si="330"/>
        <v>0</v>
      </c>
      <c r="S852" s="124">
        <f t="shared" si="331"/>
        <v>0</v>
      </c>
      <c r="T852" s="134">
        <f t="shared" si="338"/>
        <v>8.7499999999999994E-2</v>
      </c>
      <c r="U852" s="133">
        <f t="shared" si="339"/>
        <v>75</v>
      </c>
      <c r="V852" s="133">
        <v>252</v>
      </c>
      <c r="W852" s="132">
        <f t="shared" si="322"/>
        <v>1.025278956</v>
      </c>
      <c r="X852" s="124">
        <f t="shared" si="341"/>
        <v>28.495987</v>
      </c>
      <c r="Y852" s="136" t="s">
        <v>64</v>
      </c>
      <c r="Z852" s="127">
        <f t="shared" si="340"/>
        <v>43146</v>
      </c>
      <c r="AA852" s="6"/>
      <c r="AB852" s="1"/>
      <c r="AC852" s="10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28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8"/>
      <c r="BH852" s="1"/>
      <c r="BI852" s="1"/>
      <c r="BJ852" s="1"/>
      <c r="BK852" s="1"/>
      <c r="BL852" s="1"/>
      <c r="BM852" s="1"/>
      <c r="BN852" s="1"/>
      <c r="BO852" s="1"/>
      <c r="BP852" s="1"/>
      <c r="BQ852" s="6"/>
      <c r="BR852" s="1"/>
      <c r="BS852" s="1"/>
      <c r="BT852" s="1"/>
      <c r="BU852" s="1"/>
      <c r="BV852" s="1"/>
      <c r="BW852" s="1"/>
    </row>
    <row r="853" spans="1:75" x14ac:dyDescent="0.2">
      <c r="A853" s="137">
        <f t="shared" si="332"/>
        <v>43074</v>
      </c>
      <c r="B853" s="124">
        <f t="shared" si="323"/>
        <v>1156.2959760000001</v>
      </c>
      <c r="C853" s="124">
        <f t="shared" si="333"/>
        <v>1000</v>
      </c>
      <c r="D853" s="138">
        <f t="shared" si="334"/>
        <v>4881.25</v>
      </c>
      <c r="E853" s="126">
        <f>IF(K853=1,VLOOKUP(A852,[1]Plan1!$DA$106:$DC$226,3),E852)</f>
        <v>4894.92</v>
      </c>
      <c r="F853" s="127">
        <f t="shared" si="335"/>
        <v>43056</v>
      </c>
      <c r="G853" s="128">
        <f t="shared" si="324"/>
        <v>2.8005121638925434E-3</v>
      </c>
      <c r="H853" s="127">
        <f t="shared" si="336"/>
        <v>43084</v>
      </c>
      <c r="I853" s="127">
        <f t="shared" si="325"/>
        <v>43084</v>
      </c>
      <c r="J853" s="130">
        <f t="shared" si="337"/>
        <v>21</v>
      </c>
      <c r="K853" s="130">
        <f t="shared" si="326"/>
        <v>13</v>
      </c>
      <c r="L853" s="131">
        <f t="shared" si="327"/>
        <v>1.0017327199999999</v>
      </c>
      <c r="M853" s="132">
        <f t="shared" si="321"/>
        <v>1.0042009199999999</v>
      </c>
      <c r="N853" s="132">
        <f t="shared" si="319"/>
        <v>1.1254612645299982</v>
      </c>
      <c r="O853" s="131">
        <f t="shared" si="320"/>
        <v>1.1274113699999999</v>
      </c>
      <c r="P853" s="124">
        <f t="shared" si="328"/>
        <v>1127.41137</v>
      </c>
      <c r="Q853" s="133">
        <f t="shared" si="329"/>
        <v>0</v>
      </c>
      <c r="R853" s="134">
        <f t="shared" si="330"/>
        <v>0</v>
      </c>
      <c r="S853" s="124">
        <f t="shared" si="331"/>
        <v>0</v>
      </c>
      <c r="T853" s="134">
        <f t="shared" si="338"/>
        <v>8.7499999999999994E-2</v>
      </c>
      <c r="U853" s="133">
        <f t="shared" si="339"/>
        <v>76</v>
      </c>
      <c r="V853" s="133">
        <v>252</v>
      </c>
      <c r="W853" s="132">
        <f t="shared" si="322"/>
        <v>1.02562029</v>
      </c>
      <c r="X853" s="124">
        <f t="shared" si="341"/>
        <v>28.884606000000002</v>
      </c>
      <c r="Y853" s="136" t="s">
        <v>64</v>
      </c>
      <c r="Z853" s="127">
        <f t="shared" si="340"/>
        <v>43146</v>
      </c>
      <c r="AA853" s="6"/>
      <c r="AB853" s="1"/>
      <c r="AC853" s="10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28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8"/>
      <c r="BH853" s="1"/>
      <c r="BI853" s="1"/>
      <c r="BJ853" s="1"/>
      <c r="BK853" s="1"/>
      <c r="BL853" s="1"/>
      <c r="BM853" s="1"/>
      <c r="BN853" s="1"/>
      <c r="BO853" s="1"/>
      <c r="BP853" s="1"/>
      <c r="BQ853" s="6"/>
      <c r="BR853" s="1"/>
      <c r="BS853" s="1"/>
      <c r="BT853" s="1"/>
      <c r="BU853" s="1"/>
      <c r="BV853" s="1"/>
      <c r="BW853" s="1"/>
    </row>
    <row r="854" spans="1:75" x14ac:dyDescent="0.2">
      <c r="A854" s="137">
        <f t="shared" si="332"/>
        <v>43075</v>
      </c>
      <c r="B854" s="124">
        <f t="shared" si="323"/>
        <v>1156.8349759999999</v>
      </c>
      <c r="C854" s="124">
        <f t="shared" si="333"/>
        <v>1000</v>
      </c>
      <c r="D854" s="138">
        <f t="shared" si="334"/>
        <v>4881.25</v>
      </c>
      <c r="E854" s="126">
        <f>IF(K854=1,VLOOKUP(A853,[1]Plan1!$DA$106:$DC$226,3),E853)</f>
        <v>4894.92</v>
      </c>
      <c r="F854" s="127">
        <f t="shared" si="335"/>
        <v>43056</v>
      </c>
      <c r="G854" s="128">
        <f t="shared" si="324"/>
        <v>2.8005121638925434E-3</v>
      </c>
      <c r="H854" s="127">
        <f t="shared" si="336"/>
        <v>43084</v>
      </c>
      <c r="I854" s="127">
        <f t="shared" si="325"/>
        <v>43084</v>
      </c>
      <c r="J854" s="130">
        <f t="shared" si="337"/>
        <v>21</v>
      </c>
      <c r="K854" s="130">
        <f t="shared" si="326"/>
        <v>14</v>
      </c>
      <c r="L854" s="131">
        <f t="shared" si="327"/>
        <v>1.00186613</v>
      </c>
      <c r="M854" s="132">
        <f t="shared" si="321"/>
        <v>1.0042009199999999</v>
      </c>
      <c r="N854" s="132">
        <f t="shared" si="319"/>
        <v>1.1254612645299982</v>
      </c>
      <c r="O854" s="131">
        <f t="shared" si="320"/>
        <v>1.12756152</v>
      </c>
      <c r="P854" s="124">
        <f t="shared" si="328"/>
        <v>1127.56152</v>
      </c>
      <c r="Q854" s="133">
        <f t="shared" si="329"/>
        <v>0</v>
      </c>
      <c r="R854" s="134">
        <f t="shared" si="330"/>
        <v>0</v>
      </c>
      <c r="S854" s="124">
        <f t="shared" si="331"/>
        <v>0</v>
      </c>
      <c r="T854" s="134">
        <f t="shared" si="338"/>
        <v>8.7499999999999994E-2</v>
      </c>
      <c r="U854" s="133">
        <f t="shared" si="339"/>
        <v>77</v>
      </c>
      <c r="V854" s="133">
        <v>252</v>
      </c>
      <c r="W854" s="132">
        <f t="shared" si="322"/>
        <v>1.0259617379999999</v>
      </c>
      <c r="X854" s="124">
        <f t="shared" si="341"/>
        <v>29.273455999999999</v>
      </c>
      <c r="Y854" s="136" t="s">
        <v>64</v>
      </c>
      <c r="Z854" s="127">
        <f t="shared" si="340"/>
        <v>43146</v>
      </c>
      <c r="AA854" s="6"/>
      <c r="AB854" s="1"/>
      <c r="AC854" s="10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28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8"/>
      <c r="BH854" s="1"/>
      <c r="BI854" s="1"/>
      <c r="BJ854" s="1"/>
      <c r="BK854" s="1"/>
      <c r="BL854" s="1"/>
      <c r="BM854" s="1"/>
      <c r="BN854" s="1"/>
      <c r="BO854" s="1"/>
      <c r="BP854" s="1"/>
      <c r="BQ854" s="6"/>
      <c r="BR854" s="1"/>
      <c r="BS854" s="1"/>
      <c r="BT854" s="1"/>
      <c r="BU854" s="1"/>
      <c r="BV854" s="1"/>
      <c r="BW854" s="1"/>
    </row>
    <row r="855" spans="1:75" x14ac:dyDescent="0.2">
      <c r="A855" s="137">
        <f t="shared" si="332"/>
        <v>43076</v>
      </c>
      <c r="B855" s="124">
        <f t="shared" si="323"/>
        <v>1157.374227</v>
      </c>
      <c r="C855" s="124">
        <f t="shared" si="333"/>
        <v>1000</v>
      </c>
      <c r="D855" s="138">
        <f t="shared" si="334"/>
        <v>4881.25</v>
      </c>
      <c r="E855" s="126">
        <f>IF(K855=1,VLOOKUP(A854,[1]Plan1!$DA$106:$DC$226,3),E854)</f>
        <v>4894.92</v>
      </c>
      <c r="F855" s="127">
        <f t="shared" si="335"/>
        <v>43056</v>
      </c>
      <c r="G855" s="128">
        <f t="shared" si="324"/>
        <v>2.8005121638925434E-3</v>
      </c>
      <c r="H855" s="127">
        <f t="shared" si="336"/>
        <v>43084</v>
      </c>
      <c r="I855" s="127">
        <f t="shared" si="325"/>
        <v>43084</v>
      </c>
      <c r="J855" s="130">
        <f t="shared" si="337"/>
        <v>21</v>
      </c>
      <c r="K855" s="130">
        <f t="shared" si="326"/>
        <v>15</v>
      </c>
      <c r="L855" s="131">
        <f t="shared" si="327"/>
        <v>1.00199956</v>
      </c>
      <c r="M855" s="132">
        <f t="shared" si="321"/>
        <v>1.0042009199999999</v>
      </c>
      <c r="N855" s="132">
        <f t="shared" si="319"/>
        <v>1.1254612645299982</v>
      </c>
      <c r="O855" s="131">
        <f t="shared" si="320"/>
        <v>1.1277116899999999</v>
      </c>
      <c r="P855" s="124">
        <f t="shared" si="328"/>
        <v>1127.7116900000001</v>
      </c>
      <c r="Q855" s="133">
        <f t="shared" si="329"/>
        <v>0</v>
      </c>
      <c r="R855" s="134">
        <f t="shared" si="330"/>
        <v>0</v>
      </c>
      <c r="S855" s="124">
        <f t="shared" si="331"/>
        <v>0</v>
      </c>
      <c r="T855" s="134">
        <f t="shared" si="338"/>
        <v>8.7499999999999994E-2</v>
      </c>
      <c r="U855" s="133">
        <f t="shared" si="339"/>
        <v>78</v>
      </c>
      <c r="V855" s="133">
        <v>252</v>
      </c>
      <c r="W855" s="132">
        <f t="shared" si="322"/>
        <v>1.0263032990000001</v>
      </c>
      <c r="X855" s="124">
        <f t="shared" si="341"/>
        <v>29.662537</v>
      </c>
      <c r="Y855" s="136" t="s">
        <v>64</v>
      </c>
      <c r="Z855" s="127">
        <f t="shared" si="340"/>
        <v>43146</v>
      </c>
      <c r="AA855" s="6"/>
      <c r="AB855" s="1"/>
      <c r="AC855" s="10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28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8"/>
      <c r="BH855" s="1"/>
      <c r="BI855" s="1"/>
      <c r="BJ855" s="1"/>
      <c r="BK855" s="1"/>
      <c r="BL855" s="1"/>
      <c r="BM855" s="1"/>
      <c r="BN855" s="1"/>
      <c r="BO855" s="1"/>
      <c r="BP855" s="1"/>
      <c r="BQ855" s="6"/>
      <c r="BR855" s="1"/>
      <c r="BS855" s="1"/>
      <c r="BT855" s="1"/>
      <c r="BU855" s="1"/>
      <c r="BV855" s="1"/>
      <c r="BW855" s="1"/>
    </row>
    <row r="856" spans="1:75" x14ac:dyDescent="0.2">
      <c r="A856" s="137">
        <f t="shared" si="332"/>
        <v>43077</v>
      </c>
      <c r="B856" s="124">
        <f t="shared" si="323"/>
        <v>1157.9137309999999</v>
      </c>
      <c r="C856" s="124">
        <f t="shared" si="333"/>
        <v>1000</v>
      </c>
      <c r="D856" s="138">
        <f t="shared" si="334"/>
        <v>4881.25</v>
      </c>
      <c r="E856" s="126">
        <f>IF(K856=1,VLOOKUP(A855,[1]Plan1!$DA$106:$DC$226,3),E855)</f>
        <v>4894.92</v>
      </c>
      <c r="F856" s="127">
        <f t="shared" si="335"/>
        <v>43056</v>
      </c>
      <c r="G856" s="128">
        <f t="shared" si="324"/>
        <v>2.8005121638925434E-3</v>
      </c>
      <c r="H856" s="127">
        <f t="shared" si="336"/>
        <v>43084</v>
      </c>
      <c r="I856" s="127">
        <f t="shared" si="325"/>
        <v>43084</v>
      </c>
      <c r="J856" s="130">
        <f t="shared" si="337"/>
        <v>21</v>
      </c>
      <c r="K856" s="130">
        <f t="shared" si="326"/>
        <v>16</v>
      </c>
      <c r="L856" s="131">
        <f t="shared" si="327"/>
        <v>1.0021330100000001</v>
      </c>
      <c r="M856" s="132">
        <f t="shared" si="321"/>
        <v>1.0042009199999999</v>
      </c>
      <c r="N856" s="132">
        <f t="shared" si="319"/>
        <v>1.1254612645299982</v>
      </c>
      <c r="O856" s="131">
        <f t="shared" si="320"/>
        <v>1.12786188</v>
      </c>
      <c r="P856" s="124">
        <f t="shared" si="328"/>
        <v>1127.8618799999999</v>
      </c>
      <c r="Q856" s="133">
        <f t="shared" si="329"/>
        <v>0</v>
      </c>
      <c r="R856" s="134">
        <f t="shared" si="330"/>
        <v>0</v>
      </c>
      <c r="S856" s="124">
        <f t="shared" si="331"/>
        <v>0</v>
      </c>
      <c r="T856" s="134">
        <f t="shared" si="338"/>
        <v>8.7499999999999994E-2</v>
      </c>
      <c r="U856" s="133">
        <f t="shared" si="339"/>
        <v>79</v>
      </c>
      <c r="V856" s="133">
        <v>252</v>
      </c>
      <c r="W856" s="132">
        <f t="shared" si="322"/>
        <v>1.026644975</v>
      </c>
      <c r="X856" s="124">
        <f t="shared" si="341"/>
        <v>30.051850999999999</v>
      </c>
      <c r="Y856" s="136" t="s">
        <v>64</v>
      </c>
      <c r="Z856" s="127">
        <f t="shared" si="340"/>
        <v>43146</v>
      </c>
      <c r="AA856" s="6"/>
      <c r="AB856" s="1"/>
      <c r="AC856" s="10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28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8"/>
      <c r="BH856" s="1"/>
      <c r="BI856" s="1"/>
      <c r="BJ856" s="1"/>
      <c r="BK856" s="1"/>
      <c r="BL856" s="1"/>
      <c r="BM856" s="1"/>
      <c r="BN856" s="1"/>
      <c r="BO856" s="1"/>
      <c r="BP856" s="1"/>
      <c r="BQ856" s="6"/>
      <c r="BR856" s="1"/>
      <c r="BS856" s="1"/>
      <c r="BT856" s="1"/>
      <c r="BU856" s="1"/>
      <c r="BV856" s="1"/>
      <c r="BW856" s="1"/>
    </row>
    <row r="857" spans="1:75" x14ac:dyDescent="0.2">
      <c r="A857" s="137">
        <f t="shared" si="332"/>
        <v>43078</v>
      </c>
      <c r="B857" s="124">
        <f t="shared" si="323"/>
        <v>1158.453475</v>
      </c>
      <c r="C857" s="124">
        <f t="shared" si="333"/>
        <v>1000</v>
      </c>
      <c r="D857" s="138">
        <f t="shared" si="334"/>
        <v>4881.25</v>
      </c>
      <c r="E857" s="126">
        <f>IF(K857=1,VLOOKUP(A856,[1]Plan1!$DA$106:$DC$226,3),E856)</f>
        <v>4894.92</v>
      </c>
      <c r="F857" s="127">
        <f t="shared" si="335"/>
        <v>43056</v>
      </c>
      <c r="G857" s="128">
        <f t="shared" si="324"/>
        <v>2.8005121638925434E-3</v>
      </c>
      <c r="H857" s="127">
        <f t="shared" si="336"/>
        <v>43084</v>
      </c>
      <c r="I857" s="127">
        <f t="shared" si="325"/>
        <v>43084</v>
      </c>
      <c r="J857" s="130">
        <f t="shared" si="337"/>
        <v>21</v>
      </c>
      <c r="K857" s="130">
        <f t="shared" si="326"/>
        <v>17</v>
      </c>
      <c r="L857" s="131">
        <f t="shared" si="327"/>
        <v>1.0022664699999999</v>
      </c>
      <c r="M857" s="132">
        <f t="shared" si="321"/>
        <v>1.0042009199999999</v>
      </c>
      <c r="N857" s="132">
        <f t="shared" si="319"/>
        <v>1.1254612645299982</v>
      </c>
      <c r="O857" s="131">
        <f t="shared" si="320"/>
        <v>1.12801208</v>
      </c>
      <c r="P857" s="124">
        <f t="shared" si="328"/>
        <v>1128.01208</v>
      </c>
      <c r="Q857" s="133">
        <f t="shared" si="329"/>
        <v>0</v>
      </c>
      <c r="R857" s="134">
        <f t="shared" si="330"/>
        <v>0</v>
      </c>
      <c r="S857" s="124">
        <f t="shared" si="331"/>
        <v>0</v>
      </c>
      <c r="T857" s="134">
        <f t="shared" si="338"/>
        <v>8.7499999999999994E-2</v>
      </c>
      <c r="U857" s="133">
        <f t="shared" si="339"/>
        <v>80</v>
      </c>
      <c r="V857" s="133">
        <v>252</v>
      </c>
      <c r="W857" s="132">
        <f t="shared" si="322"/>
        <v>1.0269867640000001</v>
      </c>
      <c r="X857" s="124">
        <f t="shared" si="341"/>
        <v>30.441395</v>
      </c>
      <c r="Y857" s="136" t="s">
        <v>64</v>
      </c>
      <c r="Z857" s="127">
        <f t="shared" si="340"/>
        <v>43146</v>
      </c>
      <c r="AA857" s="6"/>
      <c r="AB857" s="1"/>
      <c r="AC857" s="10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28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8"/>
      <c r="BH857" s="1"/>
      <c r="BI857" s="1"/>
      <c r="BJ857" s="1"/>
      <c r="BK857" s="1"/>
      <c r="BL857" s="1"/>
      <c r="BM857" s="1"/>
      <c r="BN857" s="1"/>
      <c r="BO857" s="1"/>
      <c r="BP857" s="1"/>
      <c r="BQ857" s="6"/>
      <c r="BR857" s="1"/>
      <c r="BS857" s="1"/>
      <c r="BT857" s="1"/>
      <c r="BU857" s="1"/>
      <c r="BV857" s="1"/>
      <c r="BW857" s="1"/>
    </row>
    <row r="858" spans="1:75" x14ac:dyDescent="0.2">
      <c r="A858" s="137">
        <f t="shared" si="332"/>
        <v>43079</v>
      </c>
      <c r="B858" s="124">
        <f t="shared" si="323"/>
        <v>1158.453475</v>
      </c>
      <c r="C858" s="124">
        <f t="shared" si="333"/>
        <v>1000</v>
      </c>
      <c r="D858" s="138">
        <f t="shared" si="334"/>
        <v>4881.25</v>
      </c>
      <c r="E858" s="126">
        <f>IF(K858=1,VLOOKUP(A857,[1]Plan1!$DA$106:$DC$226,3),E857)</f>
        <v>4894.92</v>
      </c>
      <c r="F858" s="127">
        <f t="shared" si="335"/>
        <v>43056</v>
      </c>
      <c r="G858" s="128">
        <f t="shared" si="324"/>
        <v>2.8005121638925434E-3</v>
      </c>
      <c r="H858" s="127">
        <f t="shared" si="336"/>
        <v>43084</v>
      </c>
      <c r="I858" s="127">
        <f t="shared" si="325"/>
        <v>43084</v>
      </c>
      <c r="J858" s="130">
        <f t="shared" si="337"/>
        <v>21</v>
      </c>
      <c r="K858" s="130">
        <f t="shared" si="326"/>
        <v>17</v>
      </c>
      <c r="L858" s="131">
        <f t="shared" si="327"/>
        <v>1.0022664699999999</v>
      </c>
      <c r="M858" s="132">
        <f t="shared" si="321"/>
        <v>1.0042009199999999</v>
      </c>
      <c r="N858" s="132">
        <f t="shared" si="319"/>
        <v>1.1254612645299982</v>
      </c>
      <c r="O858" s="131">
        <f t="shared" si="320"/>
        <v>1.12801208</v>
      </c>
      <c r="P858" s="124">
        <f t="shared" si="328"/>
        <v>1128.01208</v>
      </c>
      <c r="Q858" s="133">
        <f t="shared" si="329"/>
        <v>0</v>
      </c>
      <c r="R858" s="134">
        <f t="shared" si="330"/>
        <v>0</v>
      </c>
      <c r="S858" s="124">
        <f t="shared" si="331"/>
        <v>0</v>
      </c>
      <c r="T858" s="134">
        <f t="shared" si="338"/>
        <v>8.7499999999999994E-2</v>
      </c>
      <c r="U858" s="133">
        <f t="shared" si="339"/>
        <v>80</v>
      </c>
      <c r="V858" s="133">
        <v>252</v>
      </c>
      <c r="W858" s="132">
        <f t="shared" si="322"/>
        <v>1.0269867640000001</v>
      </c>
      <c r="X858" s="124">
        <f t="shared" si="341"/>
        <v>30.441395</v>
      </c>
      <c r="Y858" s="136" t="s">
        <v>64</v>
      </c>
      <c r="Z858" s="127">
        <f t="shared" si="340"/>
        <v>43146</v>
      </c>
      <c r="AA858" s="6"/>
      <c r="AB858" s="1"/>
      <c r="AC858" s="10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28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8"/>
      <c r="BH858" s="1"/>
      <c r="BI858" s="1"/>
      <c r="BJ858" s="1"/>
      <c r="BK858" s="1"/>
      <c r="BL858" s="1"/>
      <c r="BM858" s="1"/>
      <c r="BN858" s="1"/>
      <c r="BO858" s="1"/>
      <c r="BP858" s="1"/>
      <c r="BQ858" s="6"/>
      <c r="BR858" s="1"/>
      <c r="BS858" s="1"/>
      <c r="BT858" s="1"/>
      <c r="BU858" s="1"/>
      <c r="BV858" s="1"/>
      <c r="BW858" s="1"/>
    </row>
    <row r="859" spans="1:75" x14ac:dyDescent="0.2">
      <c r="A859" s="137">
        <f t="shared" si="332"/>
        <v>43080</v>
      </c>
      <c r="B859" s="124">
        <f t="shared" si="323"/>
        <v>1158.453475</v>
      </c>
      <c r="C859" s="124">
        <f t="shared" si="333"/>
        <v>1000</v>
      </c>
      <c r="D859" s="138">
        <f t="shared" si="334"/>
        <v>4881.25</v>
      </c>
      <c r="E859" s="126">
        <f>IF(K859=1,VLOOKUP(A858,[1]Plan1!$DA$106:$DC$226,3),E858)</f>
        <v>4894.92</v>
      </c>
      <c r="F859" s="127">
        <f t="shared" si="335"/>
        <v>43056</v>
      </c>
      <c r="G859" s="128">
        <f t="shared" si="324"/>
        <v>2.8005121638925434E-3</v>
      </c>
      <c r="H859" s="127">
        <f t="shared" si="336"/>
        <v>43084</v>
      </c>
      <c r="I859" s="127">
        <f t="shared" si="325"/>
        <v>43084</v>
      </c>
      <c r="J859" s="130">
        <f t="shared" si="337"/>
        <v>21</v>
      </c>
      <c r="K859" s="130">
        <f t="shared" si="326"/>
        <v>17</v>
      </c>
      <c r="L859" s="131">
        <f t="shared" si="327"/>
        <v>1.0022664699999999</v>
      </c>
      <c r="M859" s="132">
        <f t="shared" si="321"/>
        <v>1.0042009199999999</v>
      </c>
      <c r="N859" s="132">
        <f t="shared" si="319"/>
        <v>1.1254612645299982</v>
      </c>
      <c r="O859" s="131">
        <f t="shared" si="320"/>
        <v>1.12801208</v>
      </c>
      <c r="P859" s="124">
        <f t="shared" si="328"/>
        <v>1128.01208</v>
      </c>
      <c r="Q859" s="133">
        <f t="shared" si="329"/>
        <v>0</v>
      </c>
      <c r="R859" s="134">
        <f t="shared" si="330"/>
        <v>0</v>
      </c>
      <c r="S859" s="124">
        <f t="shared" si="331"/>
        <v>0</v>
      </c>
      <c r="T859" s="134">
        <f t="shared" si="338"/>
        <v>8.7499999999999994E-2</v>
      </c>
      <c r="U859" s="133">
        <f t="shared" si="339"/>
        <v>80</v>
      </c>
      <c r="V859" s="133">
        <v>252</v>
      </c>
      <c r="W859" s="132">
        <f t="shared" si="322"/>
        <v>1.0269867640000001</v>
      </c>
      <c r="X859" s="124">
        <f t="shared" si="341"/>
        <v>30.441395</v>
      </c>
      <c r="Y859" s="136" t="s">
        <v>64</v>
      </c>
      <c r="Z859" s="127">
        <f t="shared" si="340"/>
        <v>43146</v>
      </c>
      <c r="AA859" s="6"/>
      <c r="AB859" s="1"/>
      <c r="AC859" s="10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28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8"/>
      <c r="BH859" s="1"/>
      <c r="BI859" s="1"/>
      <c r="BJ859" s="1"/>
      <c r="BK859" s="1"/>
      <c r="BL859" s="1"/>
      <c r="BM859" s="1"/>
      <c r="BN859" s="1"/>
      <c r="BO859" s="1"/>
      <c r="BP859" s="1"/>
      <c r="BQ859" s="6"/>
      <c r="BR859" s="1"/>
      <c r="BS859" s="1"/>
      <c r="BT859" s="1"/>
      <c r="BU859" s="1"/>
      <c r="BV859" s="1"/>
      <c r="BW859" s="1"/>
    </row>
    <row r="860" spans="1:75" x14ac:dyDescent="0.2">
      <c r="A860" s="137">
        <f t="shared" si="332"/>
        <v>43081</v>
      </c>
      <c r="B860" s="124">
        <f t="shared" si="323"/>
        <v>1158.9934819999999</v>
      </c>
      <c r="C860" s="124">
        <f t="shared" si="333"/>
        <v>1000</v>
      </c>
      <c r="D860" s="138">
        <f t="shared" si="334"/>
        <v>4881.25</v>
      </c>
      <c r="E860" s="126">
        <f>IF(K860=1,VLOOKUP(A859,[1]Plan1!$DA$106:$DC$226,3),E859)</f>
        <v>4894.92</v>
      </c>
      <c r="F860" s="127">
        <f t="shared" si="335"/>
        <v>43056</v>
      </c>
      <c r="G860" s="128">
        <f t="shared" si="324"/>
        <v>2.8005121638925434E-3</v>
      </c>
      <c r="H860" s="127">
        <f t="shared" si="336"/>
        <v>43084</v>
      </c>
      <c r="I860" s="127">
        <f t="shared" si="325"/>
        <v>43084</v>
      </c>
      <c r="J860" s="130">
        <f t="shared" si="337"/>
        <v>21</v>
      </c>
      <c r="K860" s="130">
        <f t="shared" si="326"/>
        <v>18</v>
      </c>
      <c r="L860" s="131">
        <f t="shared" si="327"/>
        <v>1.00239995</v>
      </c>
      <c r="M860" s="132">
        <f t="shared" si="321"/>
        <v>1.0042009199999999</v>
      </c>
      <c r="N860" s="132">
        <f t="shared" si="319"/>
        <v>1.1254612645299982</v>
      </c>
      <c r="O860" s="131">
        <f t="shared" si="320"/>
        <v>1.12816231</v>
      </c>
      <c r="P860" s="124">
        <f t="shared" si="328"/>
        <v>1128.1623099999999</v>
      </c>
      <c r="Q860" s="133">
        <f t="shared" si="329"/>
        <v>0</v>
      </c>
      <c r="R860" s="134">
        <f t="shared" si="330"/>
        <v>0</v>
      </c>
      <c r="S860" s="124">
        <f t="shared" si="331"/>
        <v>0</v>
      </c>
      <c r="T860" s="134">
        <f t="shared" si="338"/>
        <v>8.7499999999999994E-2</v>
      </c>
      <c r="U860" s="133">
        <f t="shared" si="339"/>
        <v>81</v>
      </c>
      <c r="V860" s="133">
        <v>252</v>
      </c>
      <c r="W860" s="132">
        <f t="shared" si="322"/>
        <v>1.0273286669999999</v>
      </c>
      <c r="X860" s="124">
        <f t="shared" si="341"/>
        <v>30.831171999999999</v>
      </c>
      <c r="Y860" s="136" t="s">
        <v>64</v>
      </c>
      <c r="Z860" s="127">
        <f t="shared" si="340"/>
        <v>43146</v>
      </c>
      <c r="AA860" s="6"/>
      <c r="AB860" s="1"/>
      <c r="AC860" s="10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28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8"/>
      <c r="BH860" s="1"/>
      <c r="BI860" s="1"/>
      <c r="BJ860" s="1"/>
      <c r="BK860" s="1"/>
      <c r="BL860" s="1"/>
      <c r="BM860" s="1"/>
      <c r="BN860" s="1"/>
      <c r="BO860" s="1"/>
      <c r="BP860" s="1"/>
      <c r="BQ860" s="6"/>
      <c r="BR860" s="1"/>
      <c r="BS860" s="1"/>
      <c r="BT860" s="1"/>
      <c r="BU860" s="1"/>
      <c r="BV860" s="1"/>
      <c r="BW860" s="1"/>
    </row>
    <row r="861" spans="1:75" x14ac:dyDescent="0.2">
      <c r="A861" s="137">
        <f t="shared" si="332"/>
        <v>43082</v>
      </c>
      <c r="B861" s="124">
        <f t="shared" si="323"/>
        <v>1159.533739</v>
      </c>
      <c r="C861" s="124">
        <f t="shared" si="333"/>
        <v>1000</v>
      </c>
      <c r="D861" s="138">
        <f t="shared" si="334"/>
        <v>4881.25</v>
      </c>
      <c r="E861" s="126">
        <f>IF(K861=1,VLOOKUP(A860,[1]Plan1!$DA$106:$DC$226,3),E860)</f>
        <v>4894.92</v>
      </c>
      <c r="F861" s="127">
        <f t="shared" si="335"/>
        <v>43056</v>
      </c>
      <c r="G861" s="128">
        <f t="shared" si="324"/>
        <v>2.8005121638925434E-3</v>
      </c>
      <c r="H861" s="127">
        <f t="shared" si="336"/>
        <v>43084</v>
      </c>
      <c r="I861" s="127">
        <f t="shared" si="325"/>
        <v>43084</v>
      </c>
      <c r="J861" s="130">
        <f t="shared" si="337"/>
        <v>21</v>
      </c>
      <c r="K861" s="130">
        <f t="shared" si="326"/>
        <v>19</v>
      </c>
      <c r="L861" s="131">
        <f t="shared" si="327"/>
        <v>1.00253345</v>
      </c>
      <c r="M861" s="132">
        <f t="shared" si="321"/>
        <v>1.0042009199999999</v>
      </c>
      <c r="N861" s="132">
        <f t="shared" si="319"/>
        <v>1.1254612645299982</v>
      </c>
      <c r="O861" s="131">
        <f t="shared" si="320"/>
        <v>1.1283125599999999</v>
      </c>
      <c r="P861" s="124">
        <f t="shared" si="328"/>
        <v>1128.3125600000001</v>
      </c>
      <c r="Q861" s="133">
        <f t="shared" si="329"/>
        <v>0</v>
      </c>
      <c r="R861" s="134">
        <f t="shared" si="330"/>
        <v>0</v>
      </c>
      <c r="S861" s="124">
        <f t="shared" si="331"/>
        <v>0</v>
      </c>
      <c r="T861" s="134">
        <f t="shared" si="338"/>
        <v>8.7499999999999994E-2</v>
      </c>
      <c r="U861" s="133">
        <f t="shared" si="339"/>
        <v>82</v>
      </c>
      <c r="V861" s="133">
        <v>252</v>
      </c>
      <c r="W861" s="132">
        <f t="shared" si="322"/>
        <v>1.027670683</v>
      </c>
      <c r="X861" s="124">
        <f t="shared" si="341"/>
        <v>31.221178999999999</v>
      </c>
      <c r="Y861" s="136" t="s">
        <v>64</v>
      </c>
      <c r="Z861" s="127">
        <f t="shared" si="340"/>
        <v>43146</v>
      </c>
      <c r="AA861" s="6"/>
      <c r="AB861" s="1"/>
      <c r="AC861" s="10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28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8"/>
      <c r="BH861" s="1"/>
      <c r="BI861" s="1"/>
      <c r="BJ861" s="1"/>
      <c r="BK861" s="1"/>
      <c r="BL861" s="1"/>
      <c r="BM861" s="1"/>
      <c r="BN861" s="1"/>
      <c r="BO861" s="1"/>
      <c r="BP861" s="1"/>
      <c r="BQ861" s="6"/>
      <c r="BR861" s="1"/>
      <c r="BS861" s="1"/>
      <c r="BT861" s="1"/>
      <c r="BU861" s="1"/>
      <c r="BV861" s="1"/>
      <c r="BW861" s="1"/>
    </row>
    <row r="862" spans="1:75" x14ac:dyDescent="0.2">
      <c r="A862" s="137">
        <f t="shared" si="332"/>
        <v>43083</v>
      </c>
      <c r="B862" s="124">
        <f t="shared" si="323"/>
        <v>1160.074249</v>
      </c>
      <c r="C862" s="124">
        <f t="shared" si="333"/>
        <v>1000</v>
      </c>
      <c r="D862" s="138">
        <f t="shared" si="334"/>
        <v>4881.25</v>
      </c>
      <c r="E862" s="126">
        <f>IF(K862=1,VLOOKUP(A861,[1]Plan1!$DA$106:$DC$226,3),E861)</f>
        <v>4894.92</v>
      </c>
      <c r="F862" s="127">
        <f t="shared" si="335"/>
        <v>43056</v>
      </c>
      <c r="G862" s="128">
        <f t="shared" si="324"/>
        <v>2.8005121638925434E-3</v>
      </c>
      <c r="H862" s="127">
        <f t="shared" si="336"/>
        <v>43084</v>
      </c>
      <c r="I862" s="127">
        <f t="shared" si="325"/>
        <v>43084</v>
      </c>
      <c r="J862" s="130">
        <f t="shared" si="337"/>
        <v>21</v>
      </c>
      <c r="K862" s="130">
        <f t="shared" si="326"/>
        <v>20</v>
      </c>
      <c r="L862" s="131">
        <f t="shared" si="327"/>
        <v>1.0026669699999999</v>
      </c>
      <c r="M862" s="132">
        <f t="shared" si="321"/>
        <v>1.0042009199999999</v>
      </c>
      <c r="N862" s="132">
        <f t="shared" si="319"/>
        <v>1.1254612645299982</v>
      </c>
      <c r="O862" s="131">
        <f t="shared" si="320"/>
        <v>1.1284628299999999</v>
      </c>
      <c r="P862" s="124">
        <f t="shared" si="328"/>
        <v>1128.4628299999999</v>
      </c>
      <c r="Q862" s="133">
        <f t="shared" si="329"/>
        <v>0</v>
      </c>
      <c r="R862" s="134">
        <f t="shared" si="330"/>
        <v>0</v>
      </c>
      <c r="S862" s="124">
        <f t="shared" si="331"/>
        <v>0</v>
      </c>
      <c r="T862" s="134">
        <f t="shared" si="338"/>
        <v>8.7499999999999994E-2</v>
      </c>
      <c r="U862" s="133">
        <f t="shared" si="339"/>
        <v>83</v>
      </c>
      <c r="V862" s="133">
        <v>252</v>
      </c>
      <c r="W862" s="132">
        <f t="shared" si="322"/>
        <v>1.028012814</v>
      </c>
      <c r="X862" s="124">
        <f t="shared" si="341"/>
        <v>31.611419000000001</v>
      </c>
      <c r="Y862" s="136" t="s">
        <v>64</v>
      </c>
      <c r="Z862" s="127">
        <f t="shared" si="340"/>
        <v>43146</v>
      </c>
      <c r="AA862" s="6"/>
      <c r="AB862" s="1"/>
      <c r="AC862" s="10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28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8"/>
      <c r="BH862" s="1"/>
      <c r="BI862" s="1"/>
      <c r="BJ862" s="1"/>
      <c r="BK862" s="1"/>
      <c r="BL862" s="1"/>
      <c r="BM862" s="1"/>
      <c r="BN862" s="1"/>
      <c r="BO862" s="1"/>
      <c r="BP862" s="1"/>
      <c r="BQ862" s="6"/>
      <c r="BR862" s="1"/>
      <c r="BS862" s="1"/>
      <c r="BT862" s="1"/>
      <c r="BU862" s="1"/>
      <c r="BV862" s="1"/>
      <c r="BW862" s="1"/>
    </row>
    <row r="863" spans="1:75" x14ac:dyDescent="0.2">
      <c r="A863" s="137">
        <f t="shared" si="332"/>
        <v>43084</v>
      </c>
      <c r="B863" s="124">
        <f t="shared" si="323"/>
        <v>1160.61502</v>
      </c>
      <c r="C863" s="124">
        <f t="shared" si="333"/>
        <v>1000</v>
      </c>
      <c r="D863" s="138">
        <f t="shared" si="334"/>
        <v>4881.25</v>
      </c>
      <c r="E863" s="126">
        <f>IF(K863=1,VLOOKUP(A862,[1]Plan1!$DA$106:$DC$226,3),E862)</f>
        <v>4894.92</v>
      </c>
      <c r="F863" s="127">
        <f t="shared" si="335"/>
        <v>43056</v>
      </c>
      <c r="G863" s="128">
        <f t="shared" si="324"/>
        <v>2.8005121638925434E-3</v>
      </c>
      <c r="H863" s="127">
        <f t="shared" si="336"/>
        <v>43115</v>
      </c>
      <c r="I863" s="127">
        <f t="shared" si="325"/>
        <v>43084</v>
      </c>
      <c r="J863" s="130">
        <f t="shared" si="337"/>
        <v>21</v>
      </c>
      <c r="K863" s="130">
        <f t="shared" si="326"/>
        <v>21</v>
      </c>
      <c r="L863" s="131">
        <f t="shared" si="327"/>
        <v>1.0028005099999999</v>
      </c>
      <c r="M863" s="132">
        <f t="shared" si="321"/>
        <v>1.0042009199999999</v>
      </c>
      <c r="N863" s="132">
        <f t="shared" ref="N863:N926" si="342">IF(I863&gt;I862,N862*M863,N862)</f>
        <v>1.1254612645299982</v>
      </c>
      <c r="O863" s="131">
        <f t="shared" si="320"/>
        <v>1.12861313</v>
      </c>
      <c r="P863" s="124">
        <f t="shared" si="328"/>
        <v>1128.61313</v>
      </c>
      <c r="Q863" s="133">
        <f t="shared" si="329"/>
        <v>0</v>
      </c>
      <c r="R863" s="134">
        <f t="shared" si="330"/>
        <v>0</v>
      </c>
      <c r="S863" s="124">
        <f t="shared" si="331"/>
        <v>0</v>
      </c>
      <c r="T863" s="134">
        <f t="shared" si="338"/>
        <v>8.7499999999999994E-2</v>
      </c>
      <c r="U863" s="133">
        <f t="shared" si="339"/>
        <v>84</v>
      </c>
      <c r="V863" s="133">
        <v>252</v>
      </c>
      <c r="W863" s="132">
        <f t="shared" si="322"/>
        <v>1.028355058</v>
      </c>
      <c r="X863" s="124">
        <f t="shared" si="341"/>
        <v>32.001890000000003</v>
      </c>
      <c r="Y863" s="136" t="s">
        <v>64</v>
      </c>
      <c r="Z863" s="127">
        <f t="shared" si="340"/>
        <v>43146</v>
      </c>
      <c r="AA863" s="6"/>
      <c r="AB863" s="1"/>
      <c r="AC863" s="10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28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8"/>
      <c r="BH863" s="1"/>
      <c r="BI863" s="1"/>
      <c r="BJ863" s="1"/>
      <c r="BK863" s="1"/>
      <c r="BL863" s="1"/>
      <c r="BM863" s="1"/>
      <c r="BN863" s="1"/>
      <c r="BO863" s="1"/>
      <c r="BP863" s="1"/>
      <c r="BQ863" s="6"/>
      <c r="BR863" s="1"/>
      <c r="BS863" s="1"/>
      <c r="BT863" s="1"/>
      <c r="BU863" s="1"/>
      <c r="BV863" s="1"/>
      <c r="BW863" s="1"/>
    </row>
    <row r="864" spans="1:75" x14ac:dyDescent="0.2">
      <c r="A864" s="137">
        <f t="shared" si="332"/>
        <v>43085</v>
      </c>
      <c r="B864" s="124">
        <f t="shared" si="323"/>
        <v>1161.2697350000001</v>
      </c>
      <c r="C864" s="124">
        <f t="shared" si="333"/>
        <v>1000</v>
      </c>
      <c r="D864" s="138">
        <f t="shared" si="334"/>
        <v>4894.92</v>
      </c>
      <c r="E864" s="126">
        <f>IF(K864=1,VLOOKUP(A863,[1]Plan1!$DA$106:$DC$226,3),E863)</f>
        <v>4916.46</v>
      </c>
      <c r="F864" s="127">
        <f t="shared" si="335"/>
        <v>43085</v>
      </c>
      <c r="G864" s="128">
        <f t="shared" si="324"/>
        <v>4.4004804981490064E-3</v>
      </c>
      <c r="H864" s="127">
        <f t="shared" si="336"/>
        <v>43115</v>
      </c>
      <c r="I864" s="127">
        <f t="shared" si="325"/>
        <v>43115</v>
      </c>
      <c r="J864" s="130">
        <f t="shared" si="337"/>
        <v>19</v>
      </c>
      <c r="K864" s="130">
        <f t="shared" si="326"/>
        <v>1</v>
      </c>
      <c r="L864" s="131">
        <f t="shared" si="327"/>
        <v>1.00023112</v>
      </c>
      <c r="M864" s="132">
        <f t="shared" si="321"/>
        <v>1.0028005099999999</v>
      </c>
      <c r="N864" s="132">
        <f t="shared" si="342"/>
        <v>1.128613130055927</v>
      </c>
      <c r="O864" s="131">
        <f t="shared" si="320"/>
        <v>1.1288739699999999</v>
      </c>
      <c r="P864" s="124">
        <f t="shared" si="328"/>
        <v>1128.8739700000001</v>
      </c>
      <c r="Q864" s="133">
        <f t="shared" si="329"/>
        <v>0</v>
      </c>
      <c r="R864" s="134">
        <f t="shared" si="330"/>
        <v>0</v>
      </c>
      <c r="S864" s="124">
        <f t="shared" si="331"/>
        <v>0</v>
      </c>
      <c r="T864" s="134">
        <f t="shared" si="338"/>
        <v>8.7499999999999994E-2</v>
      </c>
      <c r="U864" s="133">
        <f t="shared" si="339"/>
        <v>85</v>
      </c>
      <c r="V864" s="133">
        <v>252</v>
      </c>
      <c r="W864" s="132">
        <f t="shared" si="322"/>
        <v>1.028697416</v>
      </c>
      <c r="X864" s="124">
        <f t="shared" si="341"/>
        <v>32.395764999999997</v>
      </c>
      <c r="Y864" s="136" t="s">
        <v>64</v>
      </c>
      <c r="Z864" s="127">
        <f t="shared" si="340"/>
        <v>43146</v>
      </c>
      <c r="AA864" s="6"/>
      <c r="AB864" s="1"/>
      <c r="AC864" s="10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28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8"/>
      <c r="BH864" s="1"/>
      <c r="BI864" s="1"/>
      <c r="BJ864" s="1"/>
      <c r="BK864" s="1"/>
      <c r="BL864" s="1"/>
      <c r="BM864" s="1"/>
      <c r="BN864" s="1"/>
      <c r="BO864" s="1"/>
      <c r="BP864" s="1"/>
      <c r="BQ864" s="6"/>
      <c r="BR864" s="1"/>
      <c r="BS864" s="1"/>
      <c r="BT864" s="1"/>
      <c r="BU864" s="1"/>
      <c r="BV864" s="1"/>
      <c r="BW864" s="1"/>
    </row>
    <row r="865" spans="1:75" x14ac:dyDescent="0.2">
      <c r="A865" s="137">
        <f t="shared" si="332"/>
        <v>43086</v>
      </c>
      <c r="B865" s="124">
        <f t="shared" si="323"/>
        <v>1161.2697350000001</v>
      </c>
      <c r="C865" s="124">
        <f t="shared" si="333"/>
        <v>1000</v>
      </c>
      <c r="D865" s="138">
        <f t="shared" si="334"/>
        <v>4894.92</v>
      </c>
      <c r="E865" s="126">
        <f>IF(K865=1,VLOOKUP(A864,[1]Plan1!$DA$106:$DC$226,3),E864)</f>
        <v>4916.46</v>
      </c>
      <c r="F865" s="127">
        <f t="shared" si="335"/>
        <v>43085</v>
      </c>
      <c r="G865" s="128">
        <f t="shared" si="324"/>
        <v>4.4004804981490064E-3</v>
      </c>
      <c r="H865" s="127">
        <f t="shared" si="336"/>
        <v>43115</v>
      </c>
      <c r="I865" s="127">
        <f t="shared" si="325"/>
        <v>43115</v>
      </c>
      <c r="J865" s="130">
        <f t="shared" si="337"/>
        <v>19</v>
      </c>
      <c r="K865" s="130">
        <f t="shared" si="326"/>
        <v>1</v>
      </c>
      <c r="L865" s="131">
        <f t="shared" si="327"/>
        <v>1.00023112</v>
      </c>
      <c r="M865" s="132">
        <f t="shared" si="321"/>
        <v>1.0028005099999999</v>
      </c>
      <c r="N865" s="132">
        <f t="shared" si="342"/>
        <v>1.128613130055927</v>
      </c>
      <c r="O865" s="131">
        <f t="shared" si="320"/>
        <v>1.1288739699999999</v>
      </c>
      <c r="P865" s="124">
        <f t="shared" si="328"/>
        <v>1128.8739700000001</v>
      </c>
      <c r="Q865" s="133">
        <f t="shared" si="329"/>
        <v>0</v>
      </c>
      <c r="R865" s="134">
        <f t="shared" si="330"/>
        <v>0</v>
      </c>
      <c r="S865" s="124">
        <f t="shared" si="331"/>
        <v>0</v>
      </c>
      <c r="T865" s="134">
        <f t="shared" si="338"/>
        <v>8.7499999999999994E-2</v>
      </c>
      <c r="U865" s="133">
        <f t="shared" si="339"/>
        <v>85</v>
      </c>
      <c r="V865" s="133">
        <v>252</v>
      </c>
      <c r="W865" s="132">
        <f t="shared" si="322"/>
        <v>1.028697416</v>
      </c>
      <c r="X865" s="124">
        <f t="shared" si="341"/>
        <v>32.395764999999997</v>
      </c>
      <c r="Y865" s="136" t="s">
        <v>64</v>
      </c>
      <c r="Z865" s="127">
        <f t="shared" si="340"/>
        <v>43146</v>
      </c>
      <c r="AA865" s="6"/>
      <c r="AB865" s="1"/>
      <c r="AC865" s="10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28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8"/>
      <c r="BH865" s="1"/>
      <c r="BI865" s="1"/>
      <c r="BJ865" s="1"/>
      <c r="BK865" s="1"/>
      <c r="BL865" s="1"/>
      <c r="BM865" s="1"/>
      <c r="BN865" s="1"/>
      <c r="BO865" s="1"/>
      <c r="BP865" s="1"/>
      <c r="BQ865" s="6"/>
      <c r="BR865" s="1"/>
      <c r="BS865" s="1"/>
      <c r="BT865" s="1"/>
      <c r="BU865" s="1"/>
      <c r="BV865" s="1"/>
      <c r="BW865" s="1"/>
    </row>
    <row r="866" spans="1:75" x14ac:dyDescent="0.2">
      <c r="A866" s="137">
        <f t="shared" si="332"/>
        <v>43087</v>
      </c>
      <c r="B866" s="124">
        <f t="shared" si="323"/>
        <v>1161.2697350000001</v>
      </c>
      <c r="C866" s="124">
        <f t="shared" si="333"/>
        <v>1000</v>
      </c>
      <c r="D866" s="138">
        <f t="shared" si="334"/>
        <v>4894.92</v>
      </c>
      <c r="E866" s="126">
        <f>IF(K866=1,VLOOKUP(A865,[1]Plan1!$DA$106:$DC$226,3),E865)</f>
        <v>4916.46</v>
      </c>
      <c r="F866" s="127">
        <f t="shared" si="335"/>
        <v>43085</v>
      </c>
      <c r="G866" s="128">
        <f t="shared" si="324"/>
        <v>4.4004804981490064E-3</v>
      </c>
      <c r="H866" s="127">
        <f t="shared" si="336"/>
        <v>43115</v>
      </c>
      <c r="I866" s="127">
        <f t="shared" si="325"/>
        <v>43115</v>
      </c>
      <c r="J866" s="130">
        <f t="shared" si="337"/>
        <v>19</v>
      </c>
      <c r="K866" s="130">
        <f t="shared" si="326"/>
        <v>1</v>
      </c>
      <c r="L866" s="131">
        <f t="shared" si="327"/>
        <v>1.00023112</v>
      </c>
      <c r="M866" s="132">
        <f t="shared" si="321"/>
        <v>1.0028005099999999</v>
      </c>
      <c r="N866" s="132">
        <f t="shared" si="342"/>
        <v>1.128613130055927</v>
      </c>
      <c r="O866" s="131">
        <f t="shared" si="320"/>
        <v>1.1288739699999999</v>
      </c>
      <c r="P866" s="124">
        <f t="shared" si="328"/>
        <v>1128.8739700000001</v>
      </c>
      <c r="Q866" s="133">
        <f t="shared" si="329"/>
        <v>0</v>
      </c>
      <c r="R866" s="134">
        <f t="shared" si="330"/>
        <v>0</v>
      </c>
      <c r="S866" s="124">
        <f t="shared" si="331"/>
        <v>0</v>
      </c>
      <c r="T866" s="134">
        <f t="shared" si="338"/>
        <v>8.7499999999999994E-2</v>
      </c>
      <c r="U866" s="133">
        <f t="shared" si="339"/>
        <v>85</v>
      </c>
      <c r="V866" s="133">
        <v>252</v>
      </c>
      <c r="W866" s="132">
        <f t="shared" si="322"/>
        <v>1.028697416</v>
      </c>
      <c r="X866" s="124">
        <f t="shared" si="341"/>
        <v>32.395764999999997</v>
      </c>
      <c r="Y866" s="136" t="s">
        <v>64</v>
      </c>
      <c r="Z866" s="127">
        <f t="shared" si="340"/>
        <v>43146</v>
      </c>
      <c r="AA866" s="6"/>
      <c r="AB866" s="1"/>
      <c r="AC866" s="10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28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8"/>
      <c r="BH866" s="1"/>
      <c r="BI866" s="1"/>
      <c r="BJ866" s="1"/>
      <c r="BK866" s="1"/>
      <c r="BL866" s="1"/>
      <c r="BM866" s="1"/>
      <c r="BN866" s="1"/>
      <c r="BO866" s="1"/>
      <c r="BP866" s="1"/>
      <c r="BQ866" s="6"/>
      <c r="BR866" s="1"/>
      <c r="BS866" s="1"/>
      <c r="BT866" s="1"/>
      <c r="BU866" s="1"/>
      <c r="BV866" s="1"/>
      <c r="BW866" s="1"/>
    </row>
    <row r="867" spans="1:75" x14ac:dyDescent="0.2">
      <c r="A867" s="137">
        <f t="shared" si="332"/>
        <v>43088</v>
      </c>
      <c r="B867" s="124">
        <f t="shared" si="323"/>
        <v>1161.9248210000001</v>
      </c>
      <c r="C867" s="124">
        <f t="shared" si="333"/>
        <v>1000</v>
      </c>
      <c r="D867" s="138">
        <f t="shared" si="334"/>
        <v>4894.92</v>
      </c>
      <c r="E867" s="126">
        <f>IF(K867=1,VLOOKUP(A866,[1]Plan1!$DA$106:$DC$226,3),E866)</f>
        <v>4916.46</v>
      </c>
      <c r="F867" s="127">
        <f t="shared" si="335"/>
        <v>43085</v>
      </c>
      <c r="G867" s="128">
        <f t="shared" si="324"/>
        <v>4.4004804981490064E-3</v>
      </c>
      <c r="H867" s="127">
        <f t="shared" si="336"/>
        <v>43115</v>
      </c>
      <c r="I867" s="127">
        <f t="shared" si="325"/>
        <v>43115</v>
      </c>
      <c r="J867" s="130">
        <f t="shared" si="337"/>
        <v>19</v>
      </c>
      <c r="K867" s="130">
        <f t="shared" si="326"/>
        <v>2</v>
      </c>
      <c r="L867" s="131">
        <f t="shared" si="327"/>
        <v>1.00046229</v>
      </c>
      <c r="M867" s="132">
        <f t="shared" si="321"/>
        <v>1.0028005099999999</v>
      </c>
      <c r="N867" s="132">
        <f t="shared" si="342"/>
        <v>1.128613130055927</v>
      </c>
      <c r="O867" s="131">
        <f t="shared" si="320"/>
        <v>1.1291348699999999</v>
      </c>
      <c r="P867" s="124">
        <f t="shared" si="328"/>
        <v>1129.1348700000001</v>
      </c>
      <c r="Q867" s="133">
        <f t="shared" si="329"/>
        <v>0</v>
      </c>
      <c r="R867" s="134">
        <f t="shared" si="330"/>
        <v>0</v>
      </c>
      <c r="S867" s="124">
        <f t="shared" si="331"/>
        <v>0</v>
      </c>
      <c r="T867" s="134">
        <f t="shared" si="338"/>
        <v>8.7499999999999994E-2</v>
      </c>
      <c r="U867" s="133">
        <f t="shared" si="339"/>
        <v>86</v>
      </c>
      <c r="V867" s="133">
        <v>252</v>
      </c>
      <c r="W867" s="132">
        <f t="shared" si="322"/>
        <v>1.0290398890000001</v>
      </c>
      <c r="X867" s="124">
        <f t="shared" si="341"/>
        <v>32.789951000000002</v>
      </c>
      <c r="Y867" s="136" t="s">
        <v>64</v>
      </c>
      <c r="Z867" s="127">
        <f t="shared" si="340"/>
        <v>43146</v>
      </c>
      <c r="AA867" s="6"/>
      <c r="AB867" s="1"/>
      <c r="AC867" s="10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28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8"/>
      <c r="BH867" s="1"/>
      <c r="BI867" s="1"/>
      <c r="BJ867" s="1"/>
      <c r="BK867" s="1"/>
      <c r="BL867" s="1"/>
      <c r="BM867" s="1"/>
      <c r="BN867" s="1"/>
      <c r="BO867" s="1"/>
      <c r="BP867" s="1"/>
      <c r="BQ867" s="6"/>
      <c r="BR867" s="1"/>
      <c r="BS867" s="1"/>
      <c r="BT867" s="1"/>
      <c r="BU867" s="1"/>
      <c r="BV867" s="1"/>
      <c r="BW867" s="1"/>
    </row>
    <row r="868" spans="1:75" x14ac:dyDescent="0.2">
      <c r="A868" s="137">
        <f t="shared" si="332"/>
        <v>43089</v>
      </c>
      <c r="B868" s="124">
        <f t="shared" si="323"/>
        <v>1162.580285</v>
      </c>
      <c r="C868" s="124">
        <f t="shared" si="333"/>
        <v>1000</v>
      </c>
      <c r="D868" s="138">
        <f t="shared" si="334"/>
        <v>4894.92</v>
      </c>
      <c r="E868" s="126">
        <f>IF(K868=1,VLOOKUP(A867,[1]Plan1!$DA$106:$DC$226,3),E867)</f>
        <v>4916.46</v>
      </c>
      <c r="F868" s="127">
        <f t="shared" si="335"/>
        <v>43085</v>
      </c>
      <c r="G868" s="128">
        <f t="shared" si="324"/>
        <v>4.4004804981490064E-3</v>
      </c>
      <c r="H868" s="127">
        <f t="shared" si="336"/>
        <v>43115</v>
      </c>
      <c r="I868" s="127">
        <f t="shared" si="325"/>
        <v>43115</v>
      </c>
      <c r="J868" s="130">
        <f t="shared" si="337"/>
        <v>19</v>
      </c>
      <c r="K868" s="130">
        <f t="shared" si="326"/>
        <v>3</v>
      </c>
      <c r="L868" s="131">
        <f t="shared" si="327"/>
        <v>1.00069352</v>
      </c>
      <c r="M868" s="132">
        <f t="shared" si="321"/>
        <v>1.0028005099999999</v>
      </c>
      <c r="N868" s="132">
        <f t="shared" si="342"/>
        <v>1.128613130055927</v>
      </c>
      <c r="O868" s="131">
        <f t="shared" si="320"/>
        <v>1.1293958399999999</v>
      </c>
      <c r="P868" s="124">
        <f t="shared" si="328"/>
        <v>1129.3958399999999</v>
      </c>
      <c r="Q868" s="133">
        <f t="shared" si="329"/>
        <v>0</v>
      </c>
      <c r="R868" s="134">
        <f t="shared" si="330"/>
        <v>0</v>
      </c>
      <c r="S868" s="124">
        <f t="shared" si="331"/>
        <v>0</v>
      </c>
      <c r="T868" s="134">
        <f t="shared" si="338"/>
        <v>8.7499999999999994E-2</v>
      </c>
      <c r="U868" s="133">
        <f t="shared" si="339"/>
        <v>87</v>
      </c>
      <c r="V868" s="133">
        <v>252</v>
      </c>
      <c r="W868" s="132">
        <f t="shared" si="322"/>
        <v>1.029382475</v>
      </c>
      <c r="X868" s="124">
        <f t="shared" si="341"/>
        <v>33.184444999999997</v>
      </c>
      <c r="Y868" s="136" t="s">
        <v>64</v>
      </c>
      <c r="Z868" s="127">
        <f t="shared" si="340"/>
        <v>43146</v>
      </c>
      <c r="AA868" s="6"/>
      <c r="AB868" s="1"/>
      <c r="AC868" s="10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28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8"/>
      <c r="BH868" s="1"/>
      <c r="BI868" s="1"/>
      <c r="BJ868" s="1"/>
      <c r="BK868" s="1"/>
      <c r="BL868" s="1"/>
      <c r="BM868" s="1"/>
      <c r="BN868" s="1"/>
      <c r="BO868" s="1"/>
      <c r="BP868" s="1"/>
      <c r="BQ868" s="6"/>
      <c r="BR868" s="1"/>
      <c r="BS868" s="1"/>
      <c r="BT868" s="1"/>
      <c r="BU868" s="1"/>
      <c r="BV868" s="1"/>
      <c r="BW868" s="1"/>
    </row>
    <row r="869" spans="1:75" x14ac:dyDescent="0.2">
      <c r="A869" s="137">
        <f t="shared" si="332"/>
        <v>43090</v>
      </c>
      <c r="B869" s="124">
        <f t="shared" si="323"/>
        <v>1163.2361289999999</v>
      </c>
      <c r="C869" s="124">
        <f t="shared" si="333"/>
        <v>1000</v>
      </c>
      <c r="D869" s="138">
        <f t="shared" si="334"/>
        <v>4894.92</v>
      </c>
      <c r="E869" s="126">
        <f>IF(K869=1,VLOOKUP(A868,[1]Plan1!$DA$106:$DC$226,3),E868)</f>
        <v>4916.46</v>
      </c>
      <c r="F869" s="127">
        <f t="shared" si="335"/>
        <v>43085</v>
      </c>
      <c r="G869" s="128">
        <f t="shared" si="324"/>
        <v>4.4004804981490064E-3</v>
      </c>
      <c r="H869" s="127">
        <f t="shared" si="336"/>
        <v>43115</v>
      </c>
      <c r="I869" s="127">
        <f t="shared" si="325"/>
        <v>43115</v>
      </c>
      <c r="J869" s="130">
        <f t="shared" si="337"/>
        <v>19</v>
      </c>
      <c r="K869" s="130">
        <f t="shared" si="326"/>
        <v>4</v>
      </c>
      <c r="L869" s="131">
        <f t="shared" si="327"/>
        <v>1.0009248100000001</v>
      </c>
      <c r="M869" s="132">
        <f t="shared" si="321"/>
        <v>1.0028005099999999</v>
      </c>
      <c r="N869" s="132">
        <f t="shared" si="342"/>
        <v>1.128613130055927</v>
      </c>
      <c r="O869" s="131">
        <f t="shared" si="320"/>
        <v>1.12965688</v>
      </c>
      <c r="P869" s="124">
        <f t="shared" si="328"/>
        <v>1129.65688</v>
      </c>
      <c r="Q869" s="133">
        <f t="shared" si="329"/>
        <v>0</v>
      </c>
      <c r="R869" s="134">
        <f t="shared" si="330"/>
        <v>0</v>
      </c>
      <c r="S869" s="124">
        <f t="shared" si="331"/>
        <v>0</v>
      </c>
      <c r="T869" s="134">
        <f t="shared" si="338"/>
        <v>8.7499999999999994E-2</v>
      </c>
      <c r="U869" s="133">
        <f t="shared" si="339"/>
        <v>88</v>
      </c>
      <c r="V869" s="133">
        <v>252</v>
      </c>
      <c r="W869" s="132">
        <f t="shared" si="322"/>
        <v>1.0297251759999999</v>
      </c>
      <c r="X869" s="124">
        <f t="shared" si="341"/>
        <v>33.579248999999997</v>
      </c>
      <c r="Y869" s="136" t="s">
        <v>64</v>
      </c>
      <c r="Z869" s="127">
        <f t="shared" si="340"/>
        <v>43146</v>
      </c>
      <c r="AA869" s="6"/>
      <c r="AB869" s="1"/>
      <c r="AC869" s="10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28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8"/>
      <c r="BH869" s="1"/>
      <c r="BI869" s="1"/>
      <c r="BJ869" s="1"/>
      <c r="BK869" s="1"/>
      <c r="BL869" s="1"/>
      <c r="BM869" s="1"/>
      <c r="BN869" s="1"/>
      <c r="BO869" s="1"/>
      <c r="BP869" s="1"/>
      <c r="BQ869" s="6"/>
      <c r="BR869" s="1"/>
      <c r="BS869" s="1"/>
      <c r="BT869" s="1"/>
      <c r="BU869" s="1"/>
      <c r="BV869" s="1"/>
      <c r="BW869" s="1"/>
    </row>
    <row r="870" spans="1:75" x14ac:dyDescent="0.2">
      <c r="A870" s="137">
        <f t="shared" si="332"/>
        <v>43091</v>
      </c>
      <c r="B870" s="124">
        <f t="shared" si="323"/>
        <v>1163.892321</v>
      </c>
      <c r="C870" s="124">
        <f t="shared" si="333"/>
        <v>1000</v>
      </c>
      <c r="D870" s="138">
        <f t="shared" si="334"/>
        <v>4894.92</v>
      </c>
      <c r="E870" s="126">
        <f>IF(K870=1,VLOOKUP(A869,[1]Plan1!$DA$106:$DC$226,3),E869)</f>
        <v>4916.46</v>
      </c>
      <c r="F870" s="127">
        <f t="shared" si="335"/>
        <v>43085</v>
      </c>
      <c r="G870" s="128">
        <f t="shared" si="324"/>
        <v>4.4004804981490064E-3</v>
      </c>
      <c r="H870" s="127">
        <f t="shared" si="336"/>
        <v>43115</v>
      </c>
      <c r="I870" s="127">
        <f t="shared" si="325"/>
        <v>43115</v>
      </c>
      <c r="J870" s="130">
        <f t="shared" si="337"/>
        <v>19</v>
      </c>
      <c r="K870" s="130">
        <f t="shared" si="326"/>
        <v>5</v>
      </c>
      <c r="L870" s="131">
        <f t="shared" si="327"/>
        <v>1.00115614</v>
      </c>
      <c r="M870" s="132">
        <f t="shared" si="321"/>
        <v>1.0028005099999999</v>
      </c>
      <c r="N870" s="132">
        <f t="shared" si="342"/>
        <v>1.128613130055927</v>
      </c>
      <c r="O870" s="131">
        <f t="shared" si="320"/>
        <v>1.12991796</v>
      </c>
      <c r="P870" s="124">
        <f t="shared" si="328"/>
        <v>1129.91796</v>
      </c>
      <c r="Q870" s="133">
        <f t="shared" si="329"/>
        <v>0</v>
      </c>
      <c r="R870" s="134">
        <f t="shared" si="330"/>
        <v>0</v>
      </c>
      <c r="S870" s="124">
        <f t="shared" si="331"/>
        <v>0</v>
      </c>
      <c r="T870" s="134">
        <f t="shared" si="338"/>
        <v>8.7499999999999994E-2</v>
      </c>
      <c r="U870" s="133">
        <f t="shared" si="339"/>
        <v>89</v>
      </c>
      <c r="V870" s="133">
        <v>252</v>
      </c>
      <c r="W870" s="132">
        <f t="shared" si="322"/>
        <v>1.03006799</v>
      </c>
      <c r="X870" s="124">
        <f t="shared" si="341"/>
        <v>33.974361000000002</v>
      </c>
      <c r="Y870" s="136" t="s">
        <v>64</v>
      </c>
      <c r="Z870" s="127">
        <f t="shared" si="340"/>
        <v>43146</v>
      </c>
      <c r="AA870" s="6"/>
      <c r="AB870" s="1"/>
      <c r="AC870" s="10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28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8"/>
      <c r="BH870" s="1"/>
      <c r="BI870" s="1"/>
      <c r="BJ870" s="1"/>
      <c r="BK870" s="1"/>
      <c r="BL870" s="1"/>
      <c r="BM870" s="1"/>
      <c r="BN870" s="1"/>
      <c r="BO870" s="1"/>
      <c r="BP870" s="1"/>
      <c r="BQ870" s="6"/>
      <c r="BR870" s="1"/>
      <c r="BS870" s="1"/>
      <c r="BT870" s="1"/>
      <c r="BU870" s="1"/>
      <c r="BV870" s="1"/>
      <c r="BW870" s="1"/>
    </row>
    <row r="871" spans="1:75" x14ac:dyDescent="0.2">
      <c r="A871" s="137">
        <f t="shared" si="332"/>
        <v>43092</v>
      </c>
      <c r="B871" s="124">
        <f t="shared" si="323"/>
        <v>1164.5488950000001</v>
      </c>
      <c r="C871" s="124">
        <f t="shared" si="333"/>
        <v>1000</v>
      </c>
      <c r="D871" s="138">
        <f t="shared" si="334"/>
        <v>4894.92</v>
      </c>
      <c r="E871" s="126">
        <f>IF(K871=1,VLOOKUP(A870,[1]Plan1!$DA$106:$DC$226,3),E870)</f>
        <v>4916.46</v>
      </c>
      <c r="F871" s="127">
        <f t="shared" si="335"/>
        <v>43085</v>
      </c>
      <c r="G871" s="128">
        <f t="shared" si="324"/>
        <v>4.4004804981490064E-3</v>
      </c>
      <c r="H871" s="127">
        <f t="shared" si="336"/>
        <v>43115</v>
      </c>
      <c r="I871" s="127">
        <f t="shared" si="325"/>
        <v>43115</v>
      </c>
      <c r="J871" s="130">
        <f t="shared" si="337"/>
        <v>19</v>
      </c>
      <c r="K871" s="130">
        <f t="shared" si="326"/>
        <v>6</v>
      </c>
      <c r="L871" s="131">
        <f t="shared" si="327"/>
        <v>1.0013875299999999</v>
      </c>
      <c r="M871" s="132">
        <f t="shared" si="321"/>
        <v>1.0028005099999999</v>
      </c>
      <c r="N871" s="132">
        <f t="shared" si="342"/>
        <v>1.128613130055927</v>
      </c>
      <c r="O871" s="131">
        <f t="shared" si="320"/>
        <v>1.13017911</v>
      </c>
      <c r="P871" s="124">
        <f t="shared" si="328"/>
        <v>1130.17911</v>
      </c>
      <c r="Q871" s="133">
        <f t="shared" si="329"/>
        <v>0</v>
      </c>
      <c r="R871" s="134">
        <f t="shared" si="330"/>
        <v>0</v>
      </c>
      <c r="S871" s="124">
        <f t="shared" si="331"/>
        <v>0</v>
      </c>
      <c r="T871" s="134">
        <f t="shared" si="338"/>
        <v>8.7499999999999994E-2</v>
      </c>
      <c r="U871" s="133">
        <f t="shared" si="339"/>
        <v>90</v>
      </c>
      <c r="V871" s="133">
        <v>252</v>
      </c>
      <c r="W871" s="132">
        <f t="shared" si="322"/>
        <v>1.0304109189999999</v>
      </c>
      <c r="X871" s="124">
        <f t="shared" si="341"/>
        <v>34.369785</v>
      </c>
      <c r="Y871" s="136" t="s">
        <v>64</v>
      </c>
      <c r="Z871" s="127">
        <f t="shared" si="340"/>
        <v>43146</v>
      </c>
      <c r="AA871" s="6"/>
      <c r="AB871" s="1"/>
      <c r="AC871" s="10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28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8"/>
      <c r="BH871" s="1"/>
      <c r="BI871" s="1"/>
      <c r="BJ871" s="1"/>
      <c r="BK871" s="1"/>
      <c r="BL871" s="1"/>
      <c r="BM871" s="1"/>
      <c r="BN871" s="1"/>
      <c r="BO871" s="1"/>
      <c r="BP871" s="1"/>
      <c r="BQ871" s="6"/>
      <c r="BR871" s="1"/>
      <c r="BS871" s="1"/>
      <c r="BT871" s="1"/>
      <c r="BU871" s="1"/>
      <c r="BV871" s="1"/>
      <c r="BW871" s="1"/>
    </row>
    <row r="872" spans="1:75" x14ac:dyDescent="0.2">
      <c r="A872" s="137">
        <f t="shared" si="332"/>
        <v>43093</v>
      </c>
      <c r="B872" s="124">
        <f t="shared" si="323"/>
        <v>1164.5488950000001</v>
      </c>
      <c r="C872" s="124">
        <f t="shared" si="333"/>
        <v>1000</v>
      </c>
      <c r="D872" s="138">
        <f t="shared" si="334"/>
        <v>4894.92</v>
      </c>
      <c r="E872" s="126">
        <f>IF(K872=1,VLOOKUP(A871,[1]Plan1!$DA$106:$DC$226,3),E871)</f>
        <v>4916.46</v>
      </c>
      <c r="F872" s="127">
        <f t="shared" si="335"/>
        <v>43085</v>
      </c>
      <c r="G872" s="128">
        <f t="shared" si="324"/>
        <v>4.4004804981490064E-3</v>
      </c>
      <c r="H872" s="127">
        <f t="shared" si="336"/>
        <v>43115</v>
      </c>
      <c r="I872" s="127">
        <f t="shared" si="325"/>
        <v>43115</v>
      </c>
      <c r="J872" s="130">
        <f t="shared" si="337"/>
        <v>19</v>
      </c>
      <c r="K872" s="130">
        <f t="shared" si="326"/>
        <v>6</v>
      </c>
      <c r="L872" s="131">
        <f t="shared" si="327"/>
        <v>1.0013875299999999</v>
      </c>
      <c r="M872" s="132">
        <f t="shared" si="321"/>
        <v>1.0028005099999999</v>
      </c>
      <c r="N872" s="132">
        <f t="shared" si="342"/>
        <v>1.128613130055927</v>
      </c>
      <c r="O872" s="131">
        <f t="shared" si="320"/>
        <v>1.13017911</v>
      </c>
      <c r="P872" s="124">
        <f t="shared" si="328"/>
        <v>1130.17911</v>
      </c>
      <c r="Q872" s="133">
        <f t="shared" si="329"/>
        <v>0</v>
      </c>
      <c r="R872" s="134">
        <f t="shared" si="330"/>
        <v>0</v>
      </c>
      <c r="S872" s="124">
        <f t="shared" si="331"/>
        <v>0</v>
      </c>
      <c r="T872" s="134">
        <f t="shared" si="338"/>
        <v>8.7499999999999994E-2</v>
      </c>
      <c r="U872" s="133">
        <f t="shared" si="339"/>
        <v>90</v>
      </c>
      <c r="V872" s="133">
        <v>252</v>
      </c>
      <c r="W872" s="132">
        <f t="shared" si="322"/>
        <v>1.0304109189999999</v>
      </c>
      <c r="X872" s="124">
        <f t="shared" si="341"/>
        <v>34.369785</v>
      </c>
      <c r="Y872" s="136" t="s">
        <v>64</v>
      </c>
      <c r="Z872" s="127">
        <f t="shared" si="340"/>
        <v>43146</v>
      </c>
      <c r="AA872" s="6"/>
      <c r="AB872" s="1"/>
      <c r="AC872" s="10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28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8"/>
      <c r="BH872" s="1"/>
      <c r="BI872" s="1"/>
      <c r="BJ872" s="1"/>
      <c r="BK872" s="1"/>
      <c r="BL872" s="1"/>
      <c r="BM872" s="1"/>
      <c r="BN872" s="1"/>
      <c r="BO872" s="1"/>
      <c r="BP872" s="1"/>
      <c r="BQ872" s="6"/>
      <c r="BR872" s="1"/>
      <c r="BS872" s="1"/>
      <c r="BT872" s="1"/>
      <c r="BU872" s="1"/>
      <c r="BV872" s="1"/>
      <c r="BW872" s="1"/>
    </row>
    <row r="873" spans="1:75" x14ac:dyDescent="0.2">
      <c r="A873" s="137">
        <f t="shared" si="332"/>
        <v>43094</v>
      </c>
      <c r="B873" s="124">
        <f t="shared" si="323"/>
        <v>1164.5488950000001</v>
      </c>
      <c r="C873" s="124">
        <f t="shared" si="333"/>
        <v>1000</v>
      </c>
      <c r="D873" s="138">
        <f t="shared" si="334"/>
        <v>4894.92</v>
      </c>
      <c r="E873" s="126">
        <f>IF(K873=1,VLOOKUP(A872,[1]Plan1!$DA$106:$DC$226,3),E872)</f>
        <v>4916.46</v>
      </c>
      <c r="F873" s="127">
        <f t="shared" si="335"/>
        <v>43085</v>
      </c>
      <c r="G873" s="128">
        <f t="shared" si="324"/>
        <v>4.4004804981490064E-3</v>
      </c>
      <c r="H873" s="127">
        <f t="shared" si="336"/>
        <v>43115</v>
      </c>
      <c r="I873" s="127">
        <f t="shared" si="325"/>
        <v>43115</v>
      </c>
      <c r="J873" s="130">
        <f t="shared" si="337"/>
        <v>19</v>
      </c>
      <c r="K873" s="130">
        <f t="shared" si="326"/>
        <v>6</v>
      </c>
      <c r="L873" s="131">
        <f t="shared" si="327"/>
        <v>1.0013875299999999</v>
      </c>
      <c r="M873" s="132">
        <f t="shared" si="321"/>
        <v>1.0028005099999999</v>
      </c>
      <c r="N873" s="132">
        <f t="shared" si="342"/>
        <v>1.128613130055927</v>
      </c>
      <c r="O873" s="131">
        <f t="shared" ref="O873:O936" si="343">TRUNC(TRUNC((L873*N873),15),8)</f>
        <v>1.13017911</v>
      </c>
      <c r="P873" s="124">
        <f t="shared" si="328"/>
        <v>1130.17911</v>
      </c>
      <c r="Q873" s="133">
        <f t="shared" si="329"/>
        <v>0</v>
      </c>
      <c r="R873" s="134">
        <f t="shared" si="330"/>
        <v>0</v>
      </c>
      <c r="S873" s="124">
        <f t="shared" si="331"/>
        <v>0</v>
      </c>
      <c r="T873" s="134">
        <f t="shared" si="338"/>
        <v>8.7499999999999994E-2</v>
      </c>
      <c r="U873" s="133">
        <f t="shared" si="339"/>
        <v>90</v>
      </c>
      <c r="V873" s="133">
        <v>252</v>
      </c>
      <c r="W873" s="132">
        <f t="shared" si="322"/>
        <v>1.0304109189999999</v>
      </c>
      <c r="X873" s="124">
        <f t="shared" si="341"/>
        <v>34.369785</v>
      </c>
      <c r="Y873" s="136" t="s">
        <v>64</v>
      </c>
      <c r="Z873" s="127">
        <f t="shared" si="340"/>
        <v>43146</v>
      </c>
      <c r="AA873" s="6"/>
      <c r="AB873" s="1"/>
      <c r="AC873" s="10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28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8"/>
      <c r="BH873" s="1"/>
      <c r="BI873" s="1"/>
      <c r="BJ873" s="1"/>
      <c r="BK873" s="1"/>
      <c r="BL873" s="1"/>
      <c r="BM873" s="1"/>
      <c r="BN873" s="1"/>
      <c r="BO873" s="1"/>
      <c r="BP873" s="1"/>
      <c r="BQ873" s="6"/>
      <c r="BR873" s="1"/>
      <c r="BS873" s="1"/>
      <c r="BT873" s="1"/>
      <c r="BU873" s="1"/>
      <c r="BV873" s="1"/>
      <c r="BW873" s="1"/>
    </row>
    <row r="874" spans="1:75" x14ac:dyDescent="0.2">
      <c r="A874" s="137">
        <f t="shared" si="332"/>
        <v>43095</v>
      </c>
      <c r="B874" s="124">
        <f t="shared" si="323"/>
        <v>1164.5488950000001</v>
      </c>
      <c r="C874" s="124">
        <f t="shared" si="333"/>
        <v>1000</v>
      </c>
      <c r="D874" s="138">
        <f t="shared" si="334"/>
        <v>4894.92</v>
      </c>
      <c r="E874" s="126">
        <f>IF(K874=1,VLOOKUP(A873,[1]Plan1!$DA$106:$DC$226,3),E873)</f>
        <v>4916.46</v>
      </c>
      <c r="F874" s="127">
        <f t="shared" si="335"/>
        <v>43085</v>
      </c>
      <c r="G874" s="128">
        <f t="shared" si="324"/>
        <v>4.4004804981490064E-3</v>
      </c>
      <c r="H874" s="127">
        <f t="shared" si="336"/>
        <v>43115</v>
      </c>
      <c r="I874" s="127">
        <f t="shared" si="325"/>
        <v>43115</v>
      </c>
      <c r="J874" s="130">
        <f t="shared" si="337"/>
        <v>19</v>
      </c>
      <c r="K874" s="130">
        <f t="shared" si="326"/>
        <v>6</v>
      </c>
      <c r="L874" s="131">
        <f t="shared" si="327"/>
        <v>1.0013875299999999</v>
      </c>
      <c r="M874" s="132">
        <f t="shared" ref="M874:M937" si="344">IF(I874&gt;I873,L873,M873)</f>
        <v>1.0028005099999999</v>
      </c>
      <c r="N874" s="132">
        <f t="shared" si="342"/>
        <v>1.128613130055927</v>
      </c>
      <c r="O874" s="131">
        <f t="shared" si="343"/>
        <v>1.13017911</v>
      </c>
      <c r="P874" s="124">
        <f t="shared" si="328"/>
        <v>1130.17911</v>
      </c>
      <c r="Q874" s="133">
        <f t="shared" si="329"/>
        <v>0</v>
      </c>
      <c r="R874" s="134">
        <f t="shared" si="330"/>
        <v>0</v>
      </c>
      <c r="S874" s="124">
        <f t="shared" si="331"/>
        <v>0</v>
      </c>
      <c r="T874" s="134">
        <f t="shared" si="338"/>
        <v>8.7499999999999994E-2</v>
      </c>
      <c r="U874" s="133">
        <f t="shared" si="339"/>
        <v>90</v>
      </c>
      <c r="V874" s="133">
        <v>252</v>
      </c>
      <c r="W874" s="132">
        <f t="shared" si="322"/>
        <v>1.0304109189999999</v>
      </c>
      <c r="X874" s="124">
        <f t="shared" si="341"/>
        <v>34.369785</v>
      </c>
      <c r="Y874" s="136" t="s">
        <v>64</v>
      </c>
      <c r="Z874" s="127">
        <f t="shared" si="340"/>
        <v>43146</v>
      </c>
      <c r="AA874" s="6"/>
      <c r="AB874" s="1"/>
      <c r="AC874" s="10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28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8"/>
      <c r="BH874" s="1"/>
      <c r="BI874" s="1"/>
      <c r="BJ874" s="1"/>
      <c r="BK874" s="1"/>
      <c r="BL874" s="1"/>
      <c r="BM874" s="1"/>
      <c r="BN874" s="1"/>
      <c r="BO874" s="1"/>
      <c r="BP874" s="1"/>
      <c r="BQ874" s="6"/>
      <c r="BR874" s="1"/>
      <c r="BS874" s="1"/>
      <c r="BT874" s="1"/>
      <c r="BU874" s="1"/>
      <c r="BV874" s="1"/>
      <c r="BW874" s="1"/>
    </row>
    <row r="875" spans="1:75" x14ac:dyDescent="0.2">
      <c r="A875" s="137">
        <f t="shared" si="332"/>
        <v>43096</v>
      </c>
      <c r="B875" s="124">
        <f t="shared" si="323"/>
        <v>1165.2058469999999</v>
      </c>
      <c r="C875" s="124">
        <f t="shared" si="333"/>
        <v>1000</v>
      </c>
      <c r="D875" s="138">
        <f t="shared" si="334"/>
        <v>4894.92</v>
      </c>
      <c r="E875" s="126">
        <f>IF(K875=1,VLOOKUP(A874,[1]Plan1!$DA$106:$DC$226,3),E874)</f>
        <v>4916.46</v>
      </c>
      <c r="F875" s="127">
        <f t="shared" si="335"/>
        <v>43085</v>
      </c>
      <c r="G875" s="128">
        <f t="shared" si="324"/>
        <v>4.4004804981490064E-3</v>
      </c>
      <c r="H875" s="127">
        <f t="shared" si="336"/>
        <v>43115</v>
      </c>
      <c r="I875" s="127">
        <f t="shared" si="325"/>
        <v>43115</v>
      </c>
      <c r="J875" s="130">
        <f t="shared" si="337"/>
        <v>19</v>
      </c>
      <c r="K875" s="130">
        <f t="shared" si="326"/>
        <v>7</v>
      </c>
      <c r="L875" s="131">
        <f t="shared" si="327"/>
        <v>1.0016189799999999</v>
      </c>
      <c r="M875" s="132">
        <f t="shared" si="344"/>
        <v>1.0028005099999999</v>
      </c>
      <c r="N875" s="132">
        <f t="shared" si="342"/>
        <v>1.128613130055927</v>
      </c>
      <c r="O875" s="131">
        <f t="shared" si="343"/>
        <v>1.1304403300000001</v>
      </c>
      <c r="P875" s="124">
        <f t="shared" si="328"/>
        <v>1130.4403299999999</v>
      </c>
      <c r="Q875" s="133">
        <f t="shared" si="329"/>
        <v>0</v>
      </c>
      <c r="R875" s="134">
        <f t="shared" si="330"/>
        <v>0</v>
      </c>
      <c r="S875" s="124">
        <f t="shared" si="331"/>
        <v>0</v>
      </c>
      <c r="T875" s="134">
        <f t="shared" si="338"/>
        <v>8.7499999999999994E-2</v>
      </c>
      <c r="U875" s="133">
        <f t="shared" si="339"/>
        <v>91</v>
      </c>
      <c r="V875" s="133">
        <v>252</v>
      </c>
      <c r="W875" s="132">
        <f t="shared" si="322"/>
        <v>1.0307539610000001</v>
      </c>
      <c r="X875" s="124">
        <f t="shared" si="341"/>
        <v>34.765517000000003</v>
      </c>
      <c r="Y875" s="136" t="s">
        <v>64</v>
      </c>
      <c r="Z875" s="127">
        <f t="shared" si="340"/>
        <v>43146</v>
      </c>
      <c r="AA875" s="6"/>
      <c r="AB875" s="1"/>
      <c r="AC875" s="10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28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8"/>
      <c r="BH875" s="1"/>
      <c r="BI875" s="1"/>
      <c r="BJ875" s="1"/>
      <c r="BK875" s="1"/>
      <c r="BL875" s="1"/>
      <c r="BM875" s="1"/>
      <c r="BN875" s="1"/>
      <c r="BO875" s="1"/>
      <c r="BP875" s="1"/>
      <c r="BQ875" s="6"/>
      <c r="BR875" s="1"/>
      <c r="BS875" s="1"/>
      <c r="BT875" s="1"/>
      <c r="BU875" s="1"/>
      <c r="BV875" s="1"/>
      <c r="BW875" s="1"/>
    </row>
    <row r="876" spans="1:75" x14ac:dyDescent="0.2">
      <c r="A876" s="137">
        <f t="shared" si="332"/>
        <v>43097</v>
      </c>
      <c r="B876" s="124">
        <f t="shared" si="323"/>
        <v>1165.8631499999999</v>
      </c>
      <c r="C876" s="124">
        <f t="shared" si="333"/>
        <v>1000</v>
      </c>
      <c r="D876" s="138">
        <f t="shared" si="334"/>
        <v>4894.92</v>
      </c>
      <c r="E876" s="126">
        <f>IF(K876=1,VLOOKUP(A875,[1]Plan1!$DA$106:$DC$226,3),E875)</f>
        <v>4916.46</v>
      </c>
      <c r="F876" s="127">
        <f t="shared" si="335"/>
        <v>43085</v>
      </c>
      <c r="G876" s="128">
        <f t="shared" si="324"/>
        <v>4.4004804981490064E-3</v>
      </c>
      <c r="H876" s="127">
        <f t="shared" si="336"/>
        <v>43115</v>
      </c>
      <c r="I876" s="127">
        <f t="shared" si="325"/>
        <v>43115</v>
      </c>
      <c r="J876" s="130">
        <f t="shared" si="337"/>
        <v>19</v>
      </c>
      <c r="K876" s="130">
        <f t="shared" si="326"/>
        <v>8</v>
      </c>
      <c r="L876" s="131">
        <f t="shared" si="327"/>
        <v>1.0018504699999999</v>
      </c>
      <c r="M876" s="132">
        <f t="shared" si="344"/>
        <v>1.0028005099999999</v>
      </c>
      <c r="N876" s="132">
        <f t="shared" si="342"/>
        <v>1.128613130055927</v>
      </c>
      <c r="O876" s="131">
        <f t="shared" si="343"/>
        <v>1.1307015899999999</v>
      </c>
      <c r="P876" s="124">
        <f t="shared" si="328"/>
        <v>1130.7015899999999</v>
      </c>
      <c r="Q876" s="133">
        <f t="shared" si="329"/>
        <v>0</v>
      </c>
      <c r="R876" s="134">
        <f t="shared" si="330"/>
        <v>0</v>
      </c>
      <c r="S876" s="124">
        <f t="shared" si="331"/>
        <v>0</v>
      </c>
      <c r="T876" s="134">
        <f t="shared" si="338"/>
        <v>8.7499999999999994E-2</v>
      </c>
      <c r="U876" s="133">
        <f t="shared" si="339"/>
        <v>92</v>
      </c>
      <c r="V876" s="133">
        <v>252</v>
      </c>
      <c r="W876" s="132">
        <f t="shared" si="322"/>
        <v>1.0310971179999999</v>
      </c>
      <c r="X876" s="124">
        <f t="shared" si="341"/>
        <v>35.161560000000001</v>
      </c>
      <c r="Y876" s="136" t="s">
        <v>64</v>
      </c>
      <c r="Z876" s="127">
        <f t="shared" si="340"/>
        <v>43146</v>
      </c>
      <c r="AA876" s="6"/>
      <c r="AB876" s="1"/>
      <c r="AC876" s="10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28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8"/>
      <c r="BH876" s="1"/>
      <c r="BI876" s="1"/>
      <c r="BJ876" s="1"/>
      <c r="BK876" s="1"/>
      <c r="BL876" s="1"/>
      <c r="BM876" s="1"/>
      <c r="BN876" s="1"/>
      <c r="BO876" s="1"/>
      <c r="BP876" s="1"/>
      <c r="BQ876" s="6"/>
      <c r="BR876" s="1"/>
      <c r="BS876" s="1"/>
      <c r="BT876" s="1"/>
      <c r="BU876" s="1"/>
      <c r="BV876" s="1"/>
      <c r="BW876" s="1"/>
    </row>
    <row r="877" spans="1:75" x14ac:dyDescent="0.2">
      <c r="A877" s="137">
        <f t="shared" si="332"/>
        <v>43098</v>
      </c>
      <c r="B877" s="124">
        <f t="shared" si="323"/>
        <v>1166.520835</v>
      </c>
      <c r="C877" s="124">
        <f t="shared" si="333"/>
        <v>1000</v>
      </c>
      <c r="D877" s="138">
        <f t="shared" si="334"/>
        <v>4894.92</v>
      </c>
      <c r="E877" s="126">
        <f>IF(K877=1,VLOOKUP(A876,[1]Plan1!$DA$106:$DC$226,3),E876)</f>
        <v>4916.46</v>
      </c>
      <c r="F877" s="127">
        <f t="shared" si="335"/>
        <v>43085</v>
      </c>
      <c r="G877" s="128">
        <f t="shared" si="324"/>
        <v>4.4004804981490064E-3</v>
      </c>
      <c r="H877" s="127">
        <f t="shared" si="336"/>
        <v>43115</v>
      </c>
      <c r="I877" s="127">
        <f t="shared" si="325"/>
        <v>43115</v>
      </c>
      <c r="J877" s="130">
        <f t="shared" si="337"/>
        <v>19</v>
      </c>
      <c r="K877" s="130">
        <f t="shared" si="326"/>
        <v>9</v>
      </c>
      <c r="L877" s="131">
        <f t="shared" si="327"/>
        <v>1.00208202</v>
      </c>
      <c r="M877" s="132">
        <f t="shared" si="344"/>
        <v>1.0028005099999999</v>
      </c>
      <c r="N877" s="132">
        <f t="shared" si="342"/>
        <v>1.128613130055927</v>
      </c>
      <c r="O877" s="131">
        <f t="shared" si="343"/>
        <v>1.13096292</v>
      </c>
      <c r="P877" s="124">
        <f t="shared" si="328"/>
        <v>1130.9629199999999</v>
      </c>
      <c r="Q877" s="133">
        <f t="shared" si="329"/>
        <v>0</v>
      </c>
      <c r="R877" s="134">
        <f t="shared" si="330"/>
        <v>0</v>
      </c>
      <c r="S877" s="124">
        <f t="shared" si="331"/>
        <v>0</v>
      </c>
      <c r="T877" s="134">
        <f t="shared" si="338"/>
        <v>8.7499999999999994E-2</v>
      </c>
      <c r="U877" s="133">
        <f t="shared" si="339"/>
        <v>93</v>
      </c>
      <c r="V877" s="133">
        <v>252</v>
      </c>
      <c r="W877" s="132">
        <f t="shared" si="322"/>
        <v>1.03144039</v>
      </c>
      <c r="X877" s="124">
        <f t="shared" si="341"/>
        <v>35.557915000000001</v>
      </c>
      <c r="Y877" s="136" t="s">
        <v>64</v>
      </c>
      <c r="Z877" s="127">
        <f t="shared" si="340"/>
        <v>43146</v>
      </c>
      <c r="AA877" s="6"/>
      <c r="AB877" s="1"/>
      <c r="AC877" s="10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28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8"/>
      <c r="BH877" s="1"/>
      <c r="BI877" s="1"/>
      <c r="BJ877" s="1"/>
      <c r="BK877" s="1"/>
      <c r="BL877" s="1"/>
      <c r="BM877" s="1"/>
      <c r="BN877" s="1"/>
      <c r="BO877" s="1"/>
      <c r="BP877" s="1"/>
      <c r="BQ877" s="6"/>
      <c r="BR877" s="1"/>
      <c r="BS877" s="1"/>
      <c r="BT877" s="1"/>
      <c r="BU877" s="1"/>
      <c r="BV877" s="1"/>
      <c r="BW877" s="1"/>
    </row>
    <row r="878" spans="1:75" x14ac:dyDescent="0.2">
      <c r="A878" s="137">
        <f t="shared" si="332"/>
        <v>43099</v>
      </c>
      <c r="B878" s="124">
        <f t="shared" si="323"/>
        <v>1167.178899</v>
      </c>
      <c r="C878" s="124">
        <f t="shared" si="333"/>
        <v>1000</v>
      </c>
      <c r="D878" s="138">
        <f t="shared" si="334"/>
        <v>4894.92</v>
      </c>
      <c r="E878" s="126">
        <f>IF(K878=1,VLOOKUP(A877,[1]Plan1!$DA$106:$DC$226,3),E877)</f>
        <v>4916.46</v>
      </c>
      <c r="F878" s="127">
        <f t="shared" si="335"/>
        <v>43085</v>
      </c>
      <c r="G878" s="128">
        <f t="shared" si="324"/>
        <v>4.4004804981490064E-3</v>
      </c>
      <c r="H878" s="127">
        <f t="shared" si="336"/>
        <v>43115</v>
      </c>
      <c r="I878" s="127">
        <f t="shared" si="325"/>
        <v>43115</v>
      </c>
      <c r="J878" s="130">
        <f t="shared" si="337"/>
        <v>19</v>
      </c>
      <c r="K878" s="130">
        <f t="shared" si="326"/>
        <v>10</v>
      </c>
      <c r="L878" s="131">
        <f t="shared" si="327"/>
        <v>1.00231363</v>
      </c>
      <c r="M878" s="132">
        <f t="shared" si="344"/>
        <v>1.0028005099999999</v>
      </c>
      <c r="N878" s="132">
        <f t="shared" si="342"/>
        <v>1.128613130055927</v>
      </c>
      <c r="O878" s="131">
        <f t="shared" si="343"/>
        <v>1.1312243200000001</v>
      </c>
      <c r="P878" s="124">
        <f t="shared" si="328"/>
        <v>1131.22432</v>
      </c>
      <c r="Q878" s="133">
        <f t="shared" si="329"/>
        <v>0</v>
      </c>
      <c r="R878" s="134">
        <f t="shared" si="330"/>
        <v>0</v>
      </c>
      <c r="S878" s="124">
        <f t="shared" si="331"/>
        <v>0</v>
      </c>
      <c r="T878" s="134">
        <f t="shared" si="338"/>
        <v>8.7499999999999994E-2</v>
      </c>
      <c r="U878" s="133">
        <f t="shared" si="339"/>
        <v>94</v>
      </c>
      <c r="V878" s="133">
        <v>252</v>
      </c>
      <c r="W878" s="132">
        <f t="shared" si="322"/>
        <v>1.0317837750000001</v>
      </c>
      <c r="X878" s="124">
        <f t="shared" si="341"/>
        <v>35.954579000000003</v>
      </c>
      <c r="Y878" s="136" t="s">
        <v>64</v>
      </c>
      <c r="Z878" s="127">
        <f t="shared" si="340"/>
        <v>43146</v>
      </c>
      <c r="AA878" s="6"/>
      <c r="AB878" s="1"/>
      <c r="AC878" s="10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28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8"/>
      <c r="BH878" s="1"/>
      <c r="BI878" s="1"/>
      <c r="BJ878" s="1"/>
      <c r="BK878" s="1"/>
      <c r="BL878" s="1"/>
      <c r="BM878" s="1"/>
      <c r="BN878" s="1"/>
      <c r="BO878" s="1"/>
      <c r="BP878" s="1"/>
      <c r="BQ878" s="6"/>
      <c r="BR878" s="1"/>
      <c r="BS878" s="1"/>
      <c r="BT878" s="1"/>
      <c r="BU878" s="1"/>
      <c r="BV878" s="1"/>
      <c r="BW878" s="1"/>
    </row>
    <row r="879" spans="1:75" x14ac:dyDescent="0.2">
      <c r="A879" s="137">
        <f t="shared" si="332"/>
        <v>43100</v>
      </c>
      <c r="B879" s="124">
        <f t="shared" si="323"/>
        <v>1167.178899</v>
      </c>
      <c r="C879" s="124">
        <f t="shared" si="333"/>
        <v>1000</v>
      </c>
      <c r="D879" s="138">
        <f t="shared" si="334"/>
        <v>4894.92</v>
      </c>
      <c r="E879" s="126">
        <f>IF(K879=1,VLOOKUP(A878,[1]Plan1!$DA$106:$DC$226,3),E878)</f>
        <v>4916.46</v>
      </c>
      <c r="F879" s="127">
        <f t="shared" si="335"/>
        <v>43085</v>
      </c>
      <c r="G879" s="128">
        <f t="shared" si="324"/>
        <v>4.4004804981490064E-3</v>
      </c>
      <c r="H879" s="127">
        <f t="shared" si="336"/>
        <v>43115</v>
      </c>
      <c r="I879" s="127">
        <f t="shared" si="325"/>
        <v>43115</v>
      </c>
      <c r="J879" s="130">
        <f t="shared" si="337"/>
        <v>19</v>
      </c>
      <c r="K879" s="130">
        <f t="shared" si="326"/>
        <v>10</v>
      </c>
      <c r="L879" s="131">
        <f t="shared" si="327"/>
        <v>1.00231363</v>
      </c>
      <c r="M879" s="132">
        <f t="shared" si="344"/>
        <v>1.0028005099999999</v>
      </c>
      <c r="N879" s="132">
        <f t="shared" si="342"/>
        <v>1.128613130055927</v>
      </c>
      <c r="O879" s="131">
        <f t="shared" si="343"/>
        <v>1.1312243200000001</v>
      </c>
      <c r="P879" s="124">
        <f t="shared" si="328"/>
        <v>1131.22432</v>
      </c>
      <c r="Q879" s="133">
        <f t="shared" si="329"/>
        <v>0</v>
      </c>
      <c r="R879" s="134">
        <f t="shared" si="330"/>
        <v>0</v>
      </c>
      <c r="S879" s="124">
        <f t="shared" si="331"/>
        <v>0</v>
      </c>
      <c r="T879" s="134">
        <f t="shared" si="338"/>
        <v>8.7499999999999994E-2</v>
      </c>
      <c r="U879" s="133">
        <f t="shared" si="339"/>
        <v>94</v>
      </c>
      <c r="V879" s="133">
        <v>252</v>
      </c>
      <c r="W879" s="132">
        <f t="shared" si="322"/>
        <v>1.0317837750000001</v>
      </c>
      <c r="X879" s="124">
        <f t="shared" si="341"/>
        <v>35.954579000000003</v>
      </c>
      <c r="Y879" s="136" t="s">
        <v>64</v>
      </c>
      <c r="Z879" s="127">
        <f t="shared" si="340"/>
        <v>43146</v>
      </c>
      <c r="AA879" s="6"/>
      <c r="AB879" s="1"/>
      <c r="AC879" s="10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28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8"/>
      <c r="BH879" s="1"/>
      <c r="BI879" s="1"/>
      <c r="BJ879" s="1"/>
      <c r="BK879" s="1"/>
      <c r="BL879" s="1"/>
      <c r="BM879" s="1"/>
      <c r="BN879" s="1"/>
      <c r="BO879" s="1"/>
      <c r="BP879" s="1"/>
      <c r="BQ879" s="6"/>
      <c r="BR879" s="1"/>
      <c r="BS879" s="1"/>
      <c r="BT879" s="1"/>
      <c r="BU879" s="1"/>
      <c r="BV879" s="1"/>
      <c r="BW879" s="1"/>
    </row>
    <row r="880" spans="1:75" x14ac:dyDescent="0.2">
      <c r="A880" s="137">
        <f t="shared" si="332"/>
        <v>43101</v>
      </c>
      <c r="B880" s="124">
        <f t="shared" si="323"/>
        <v>1167.178899</v>
      </c>
      <c r="C880" s="124">
        <f t="shared" si="333"/>
        <v>1000</v>
      </c>
      <c r="D880" s="138">
        <f t="shared" si="334"/>
        <v>4894.92</v>
      </c>
      <c r="E880" s="126">
        <f>IF(K880=1,VLOOKUP(A879,[1]Plan1!$DA$106:$DC$226,3),E879)</f>
        <v>4916.46</v>
      </c>
      <c r="F880" s="127">
        <f t="shared" si="335"/>
        <v>43085</v>
      </c>
      <c r="G880" s="128">
        <f t="shared" si="324"/>
        <v>4.4004804981490064E-3</v>
      </c>
      <c r="H880" s="127">
        <f t="shared" si="336"/>
        <v>43115</v>
      </c>
      <c r="I880" s="127">
        <f t="shared" si="325"/>
        <v>43115</v>
      </c>
      <c r="J880" s="130">
        <f t="shared" si="337"/>
        <v>19</v>
      </c>
      <c r="K880" s="130">
        <f t="shared" si="326"/>
        <v>10</v>
      </c>
      <c r="L880" s="131">
        <f t="shared" si="327"/>
        <v>1.00231363</v>
      </c>
      <c r="M880" s="132">
        <f t="shared" si="344"/>
        <v>1.0028005099999999</v>
      </c>
      <c r="N880" s="132">
        <f t="shared" si="342"/>
        <v>1.128613130055927</v>
      </c>
      <c r="O880" s="131">
        <f t="shared" si="343"/>
        <v>1.1312243200000001</v>
      </c>
      <c r="P880" s="124">
        <f t="shared" si="328"/>
        <v>1131.22432</v>
      </c>
      <c r="Q880" s="133">
        <f t="shared" si="329"/>
        <v>0</v>
      </c>
      <c r="R880" s="134">
        <f t="shared" si="330"/>
        <v>0</v>
      </c>
      <c r="S880" s="124">
        <f t="shared" si="331"/>
        <v>0</v>
      </c>
      <c r="T880" s="134">
        <f t="shared" si="338"/>
        <v>8.7499999999999994E-2</v>
      </c>
      <c r="U880" s="133">
        <f t="shared" si="339"/>
        <v>94</v>
      </c>
      <c r="V880" s="133">
        <v>252</v>
      </c>
      <c r="W880" s="132">
        <f t="shared" si="322"/>
        <v>1.0317837750000001</v>
      </c>
      <c r="X880" s="124">
        <f t="shared" si="341"/>
        <v>35.954579000000003</v>
      </c>
      <c r="Y880" s="136" t="s">
        <v>64</v>
      </c>
      <c r="Z880" s="127">
        <f t="shared" si="340"/>
        <v>43146</v>
      </c>
      <c r="AA880" s="6"/>
      <c r="AB880" s="1"/>
      <c r="AC880" s="10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28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8"/>
      <c r="BH880" s="1"/>
      <c r="BI880" s="1"/>
      <c r="BJ880" s="1"/>
      <c r="BK880" s="1"/>
      <c r="BL880" s="1"/>
      <c r="BM880" s="1"/>
      <c r="BN880" s="1"/>
      <c r="BO880" s="1"/>
      <c r="BP880" s="1"/>
      <c r="BQ880" s="6"/>
      <c r="BR880" s="1"/>
      <c r="BS880" s="1"/>
      <c r="BT880" s="1"/>
      <c r="BU880" s="1"/>
      <c r="BV880" s="1"/>
      <c r="BW880" s="1"/>
    </row>
    <row r="881" spans="1:75" x14ac:dyDescent="0.2">
      <c r="A881" s="137">
        <f t="shared" si="332"/>
        <v>43102</v>
      </c>
      <c r="B881" s="124">
        <f t="shared" si="323"/>
        <v>1167.178899</v>
      </c>
      <c r="C881" s="124">
        <f t="shared" si="333"/>
        <v>1000</v>
      </c>
      <c r="D881" s="138">
        <f t="shared" si="334"/>
        <v>4894.92</v>
      </c>
      <c r="E881" s="126">
        <f>IF(K881=1,VLOOKUP(A880,[1]Plan1!$DA$106:$DC$226,3),E880)</f>
        <v>4916.46</v>
      </c>
      <c r="F881" s="127">
        <f t="shared" si="335"/>
        <v>43085</v>
      </c>
      <c r="G881" s="128">
        <f t="shared" si="324"/>
        <v>4.4004804981490064E-3</v>
      </c>
      <c r="H881" s="127">
        <f t="shared" si="336"/>
        <v>43115</v>
      </c>
      <c r="I881" s="127">
        <f t="shared" si="325"/>
        <v>43115</v>
      </c>
      <c r="J881" s="130">
        <f t="shared" si="337"/>
        <v>19</v>
      </c>
      <c r="K881" s="130">
        <f t="shared" si="326"/>
        <v>10</v>
      </c>
      <c r="L881" s="131">
        <f t="shared" si="327"/>
        <v>1.00231363</v>
      </c>
      <c r="M881" s="132">
        <f t="shared" si="344"/>
        <v>1.0028005099999999</v>
      </c>
      <c r="N881" s="132">
        <f t="shared" si="342"/>
        <v>1.128613130055927</v>
      </c>
      <c r="O881" s="131">
        <f t="shared" si="343"/>
        <v>1.1312243200000001</v>
      </c>
      <c r="P881" s="124">
        <f t="shared" si="328"/>
        <v>1131.22432</v>
      </c>
      <c r="Q881" s="133">
        <f t="shared" si="329"/>
        <v>0</v>
      </c>
      <c r="R881" s="134">
        <f t="shared" si="330"/>
        <v>0</v>
      </c>
      <c r="S881" s="124">
        <f t="shared" si="331"/>
        <v>0</v>
      </c>
      <c r="T881" s="134">
        <f t="shared" si="338"/>
        <v>8.7499999999999994E-2</v>
      </c>
      <c r="U881" s="133">
        <f t="shared" si="339"/>
        <v>94</v>
      </c>
      <c r="V881" s="133">
        <v>252</v>
      </c>
      <c r="W881" s="132">
        <f t="shared" si="322"/>
        <v>1.0317837750000001</v>
      </c>
      <c r="X881" s="124">
        <f t="shared" si="341"/>
        <v>35.954579000000003</v>
      </c>
      <c r="Y881" s="136" t="s">
        <v>64</v>
      </c>
      <c r="Z881" s="127">
        <f t="shared" si="340"/>
        <v>43146</v>
      </c>
      <c r="AA881" s="6"/>
      <c r="AB881" s="1"/>
      <c r="AC881" s="10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28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8"/>
      <c r="BH881" s="1"/>
      <c r="BI881" s="1"/>
      <c r="BJ881" s="1"/>
      <c r="BK881" s="1"/>
      <c r="BL881" s="1"/>
      <c r="BM881" s="1"/>
      <c r="BN881" s="1"/>
      <c r="BO881" s="1"/>
      <c r="BP881" s="1"/>
      <c r="BQ881" s="6"/>
      <c r="BR881" s="1"/>
      <c r="BS881" s="1"/>
      <c r="BT881" s="1"/>
      <c r="BU881" s="1"/>
      <c r="BV881" s="1"/>
      <c r="BW881" s="1"/>
    </row>
    <row r="882" spans="1:75" x14ac:dyDescent="0.2">
      <c r="A882" s="137">
        <f t="shared" si="332"/>
        <v>43103</v>
      </c>
      <c r="B882" s="124">
        <f t="shared" si="323"/>
        <v>1167.8373240000001</v>
      </c>
      <c r="C882" s="124">
        <f t="shared" si="333"/>
        <v>1000</v>
      </c>
      <c r="D882" s="138">
        <f t="shared" si="334"/>
        <v>4894.92</v>
      </c>
      <c r="E882" s="126">
        <f>IF(K882=1,VLOOKUP(A881,[1]Plan1!$DA$106:$DC$226,3),E881)</f>
        <v>4916.46</v>
      </c>
      <c r="F882" s="127">
        <f t="shared" si="335"/>
        <v>43085</v>
      </c>
      <c r="G882" s="128">
        <f t="shared" si="324"/>
        <v>4.4004804981490064E-3</v>
      </c>
      <c r="H882" s="127">
        <f t="shared" si="336"/>
        <v>43115</v>
      </c>
      <c r="I882" s="127">
        <f t="shared" si="325"/>
        <v>43115</v>
      </c>
      <c r="J882" s="130">
        <f t="shared" si="337"/>
        <v>19</v>
      </c>
      <c r="K882" s="130">
        <f t="shared" si="326"/>
        <v>11</v>
      </c>
      <c r="L882" s="131">
        <f t="shared" si="327"/>
        <v>1.00254529</v>
      </c>
      <c r="M882" s="132">
        <f t="shared" si="344"/>
        <v>1.0028005099999999</v>
      </c>
      <c r="N882" s="132">
        <f t="shared" si="342"/>
        <v>1.128613130055927</v>
      </c>
      <c r="O882" s="131">
        <f t="shared" si="343"/>
        <v>1.1314857700000001</v>
      </c>
      <c r="P882" s="124">
        <f t="shared" si="328"/>
        <v>1131.48577</v>
      </c>
      <c r="Q882" s="133">
        <f t="shared" si="329"/>
        <v>0</v>
      </c>
      <c r="R882" s="134">
        <f t="shared" si="330"/>
        <v>0</v>
      </c>
      <c r="S882" s="124">
        <f t="shared" si="331"/>
        <v>0</v>
      </c>
      <c r="T882" s="134">
        <f t="shared" si="338"/>
        <v>8.7499999999999994E-2</v>
      </c>
      <c r="U882" s="133">
        <f t="shared" si="339"/>
        <v>95</v>
      </c>
      <c r="V882" s="133">
        <v>252</v>
      </c>
      <c r="W882" s="132">
        <f t="shared" si="322"/>
        <v>1.0321272749999999</v>
      </c>
      <c r="X882" s="124">
        <f t="shared" si="341"/>
        <v>36.351554</v>
      </c>
      <c r="Y882" s="136" t="s">
        <v>64</v>
      </c>
      <c r="Z882" s="127">
        <f t="shared" si="340"/>
        <v>43146</v>
      </c>
      <c r="AA882" s="6"/>
      <c r="AB882" s="1"/>
      <c r="AC882" s="10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28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8"/>
      <c r="BH882" s="1"/>
      <c r="BI882" s="1"/>
      <c r="BJ882" s="1"/>
      <c r="BK882" s="1"/>
      <c r="BL882" s="1"/>
      <c r="BM882" s="1"/>
      <c r="BN882" s="1"/>
      <c r="BO882" s="1"/>
      <c r="BP882" s="1"/>
      <c r="BQ882" s="6"/>
      <c r="BR882" s="1"/>
      <c r="BS882" s="1"/>
      <c r="BT882" s="1"/>
      <c r="BU882" s="1"/>
      <c r="BV882" s="1"/>
      <c r="BW882" s="1"/>
    </row>
    <row r="883" spans="1:75" x14ac:dyDescent="0.2">
      <c r="A883" s="137">
        <f t="shared" si="332"/>
        <v>43104</v>
      </c>
      <c r="B883" s="124">
        <f t="shared" si="323"/>
        <v>1168.49612</v>
      </c>
      <c r="C883" s="124">
        <f t="shared" si="333"/>
        <v>1000</v>
      </c>
      <c r="D883" s="138">
        <f t="shared" si="334"/>
        <v>4894.92</v>
      </c>
      <c r="E883" s="126">
        <f>IF(K883=1,VLOOKUP(A882,[1]Plan1!$DA$106:$DC$226,3),E882)</f>
        <v>4916.46</v>
      </c>
      <c r="F883" s="127">
        <f t="shared" si="335"/>
        <v>43085</v>
      </c>
      <c r="G883" s="128">
        <f t="shared" si="324"/>
        <v>4.4004804981490064E-3</v>
      </c>
      <c r="H883" s="127">
        <f t="shared" si="336"/>
        <v>43115</v>
      </c>
      <c r="I883" s="127">
        <f t="shared" si="325"/>
        <v>43115</v>
      </c>
      <c r="J883" s="130">
        <f t="shared" si="337"/>
        <v>19</v>
      </c>
      <c r="K883" s="130">
        <f t="shared" si="326"/>
        <v>12</v>
      </c>
      <c r="L883" s="131">
        <f t="shared" si="327"/>
        <v>1.002777</v>
      </c>
      <c r="M883" s="132">
        <f t="shared" si="344"/>
        <v>1.0028005099999999</v>
      </c>
      <c r="N883" s="132">
        <f t="shared" si="342"/>
        <v>1.128613130055927</v>
      </c>
      <c r="O883" s="131">
        <f t="shared" si="343"/>
        <v>1.1317472799999999</v>
      </c>
      <c r="P883" s="124">
        <f t="shared" si="328"/>
        <v>1131.74728</v>
      </c>
      <c r="Q883" s="133">
        <f t="shared" si="329"/>
        <v>0</v>
      </c>
      <c r="R883" s="134">
        <f t="shared" si="330"/>
        <v>0</v>
      </c>
      <c r="S883" s="124">
        <f t="shared" si="331"/>
        <v>0</v>
      </c>
      <c r="T883" s="134">
        <f t="shared" si="338"/>
        <v>8.7499999999999994E-2</v>
      </c>
      <c r="U883" s="133">
        <f t="shared" si="339"/>
        <v>96</v>
      </c>
      <c r="V883" s="133">
        <v>252</v>
      </c>
      <c r="W883" s="132">
        <f t="shared" si="322"/>
        <v>1.0324708890000001</v>
      </c>
      <c r="X883" s="124">
        <f t="shared" si="341"/>
        <v>36.748840000000001</v>
      </c>
      <c r="Y883" s="136" t="s">
        <v>64</v>
      </c>
      <c r="Z883" s="127">
        <f t="shared" si="340"/>
        <v>43146</v>
      </c>
      <c r="AA883" s="6"/>
      <c r="AB883" s="1"/>
      <c r="AC883" s="10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28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8"/>
      <c r="BH883" s="1"/>
      <c r="BI883" s="1"/>
      <c r="BJ883" s="1"/>
      <c r="BK883" s="1"/>
      <c r="BL883" s="1"/>
      <c r="BM883" s="1"/>
      <c r="BN883" s="1"/>
      <c r="BO883" s="1"/>
      <c r="BP883" s="1"/>
      <c r="BQ883" s="6"/>
      <c r="BR883" s="1"/>
      <c r="BS883" s="1"/>
      <c r="BT883" s="1"/>
      <c r="BU883" s="1"/>
      <c r="BV883" s="1"/>
      <c r="BW883" s="1"/>
    </row>
    <row r="884" spans="1:75" x14ac:dyDescent="0.2">
      <c r="A884" s="137">
        <f t="shared" si="332"/>
        <v>43105</v>
      </c>
      <c r="B884" s="124">
        <f t="shared" si="323"/>
        <v>1169.155287</v>
      </c>
      <c r="C884" s="124">
        <f t="shared" si="333"/>
        <v>1000</v>
      </c>
      <c r="D884" s="138">
        <f t="shared" si="334"/>
        <v>4894.92</v>
      </c>
      <c r="E884" s="126">
        <f>IF(K884=1,VLOOKUP(A883,[1]Plan1!$DA$106:$DC$226,3),E883)</f>
        <v>4916.46</v>
      </c>
      <c r="F884" s="127">
        <f t="shared" si="335"/>
        <v>43085</v>
      </c>
      <c r="G884" s="128">
        <f t="shared" si="324"/>
        <v>4.4004804981490064E-3</v>
      </c>
      <c r="H884" s="127">
        <f t="shared" si="336"/>
        <v>43115</v>
      </c>
      <c r="I884" s="127">
        <f t="shared" si="325"/>
        <v>43115</v>
      </c>
      <c r="J884" s="130">
        <f t="shared" si="337"/>
        <v>19</v>
      </c>
      <c r="K884" s="130">
        <f t="shared" si="326"/>
        <v>13</v>
      </c>
      <c r="L884" s="131">
        <f t="shared" si="327"/>
        <v>1.0030087599999999</v>
      </c>
      <c r="M884" s="132">
        <f t="shared" si="344"/>
        <v>1.0028005099999999</v>
      </c>
      <c r="N884" s="132">
        <f t="shared" si="342"/>
        <v>1.128613130055927</v>
      </c>
      <c r="O884" s="131">
        <f t="shared" si="343"/>
        <v>1.1320088500000001</v>
      </c>
      <c r="P884" s="124">
        <f t="shared" si="328"/>
        <v>1132.0088499999999</v>
      </c>
      <c r="Q884" s="133">
        <f t="shared" si="329"/>
        <v>0</v>
      </c>
      <c r="R884" s="134">
        <f t="shared" si="330"/>
        <v>0</v>
      </c>
      <c r="S884" s="124">
        <f t="shared" si="331"/>
        <v>0</v>
      </c>
      <c r="T884" s="134">
        <f t="shared" si="338"/>
        <v>8.7499999999999994E-2</v>
      </c>
      <c r="U884" s="133">
        <f t="shared" si="339"/>
        <v>97</v>
      </c>
      <c r="V884" s="133">
        <v>252</v>
      </c>
      <c r="W884" s="132">
        <f t="shared" si="322"/>
        <v>1.032814618</v>
      </c>
      <c r="X884" s="124">
        <f t="shared" si="341"/>
        <v>37.146436999999999</v>
      </c>
      <c r="Y884" s="136" t="s">
        <v>64</v>
      </c>
      <c r="Z884" s="127">
        <f t="shared" si="340"/>
        <v>43146</v>
      </c>
      <c r="AA884" s="6"/>
      <c r="AB884" s="1"/>
      <c r="AC884" s="10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28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8"/>
      <c r="BH884" s="1"/>
      <c r="BI884" s="1"/>
      <c r="BJ884" s="1"/>
      <c r="BK884" s="1"/>
      <c r="BL884" s="1"/>
      <c r="BM884" s="1"/>
      <c r="BN884" s="1"/>
      <c r="BO884" s="1"/>
      <c r="BP884" s="1"/>
      <c r="BQ884" s="6"/>
      <c r="BR884" s="1"/>
      <c r="BS884" s="1"/>
      <c r="BT884" s="1"/>
      <c r="BU884" s="1"/>
      <c r="BV884" s="1"/>
      <c r="BW884" s="1"/>
    </row>
    <row r="885" spans="1:75" x14ac:dyDescent="0.2">
      <c r="A885" s="137">
        <f t="shared" si="332"/>
        <v>43106</v>
      </c>
      <c r="B885" s="124">
        <f t="shared" si="323"/>
        <v>1169.814836</v>
      </c>
      <c r="C885" s="124">
        <f t="shared" si="333"/>
        <v>1000</v>
      </c>
      <c r="D885" s="138">
        <f t="shared" si="334"/>
        <v>4894.92</v>
      </c>
      <c r="E885" s="126">
        <f>IF(K885=1,VLOOKUP(A884,[1]Plan1!$DA$106:$DC$226,3),E884)</f>
        <v>4916.46</v>
      </c>
      <c r="F885" s="127">
        <f t="shared" si="335"/>
        <v>43085</v>
      </c>
      <c r="G885" s="128">
        <f t="shared" si="324"/>
        <v>4.4004804981490064E-3</v>
      </c>
      <c r="H885" s="127">
        <f t="shared" si="336"/>
        <v>43115</v>
      </c>
      <c r="I885" s="127">
        <f t="shared" si="325"/>
        <v>43115</v>
      </c>
      <c r="J885" s="130">
        <f t="shared" si="337"/>
        <v>19</v>
      </c>
      <c r="K885" s="130">
        <f t="shared" si="326"/>
        <v>14</v>
      </c>
      <c r="L885" s="131">
        <f t="shared" si="327"/>
        <v>1.0032405799999999</v>
      </c>
      <c r="M885" s="132">
        <f t="shared" si="344"/>
        <v>1.0028005099999999</v>
      </c>
      <c r="N885" s="132">
        <f t="shared" si="342"/>
        <v>1.128613130055927</v>
      </c>
      <c r="O885" s="131">
        <f t="shared" si="343"/>
        <v>1.13227049</v>
      </c>
      <c r="P885" s="124">
        <f t="shared" si="328"/>
        <v>1132.2704900000001</v>
      </c>
      <c r="Q885" s="133">
        <f t="shared" si="329"/>
        <v>0</v>
      </c>
      <c r="R885" s="134">
        <f t="shared" si="330"/>
        <v>0</v>
      </c>
      <c r="S885" s="124">
        <f t="shared" si="331"/>
        <v>0</v>
      </c>
      <c r="T885" s="134">
        <f t="shared" si="338"/>
        <v>8.7499999999999994E-2</v>
      </c>
      <c r="U885" s="133">
        <f t="shared" si="339"/>
        <v>98</v>
      </c>
      <c r="V885" s="133">
        <v>252</v>
      </c>
      <c r="W885" s="132">
        <f t="shared" si="322"/>
        <v>1.033158461</v>
      </c>
      <c r="X885" s="124">
        <f t="shared" si="341"/>
        <v>37.544345999999997</v>
      </c>
      <c r="Y885" s="136" t="s">
        <v>64</v>
      </c>
      <c r="Z885" s="127">
        <f t="shared" si="340"/>
        <v>43146</v>
      </c>
      <c r="AA885" s="6"/>
      <c r="AB885" s="1"/>
      <c r="AC885" s="10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28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8"/>
      <c r="BH885" s="1"/>
      <c r="BI885" s="1"/>
      <c r="BJ885" s="1"/>
      <c r="BK885" s="1"/>
      <c r="BL885" s="1"/>
      <c r="BM885" s="1"/>
      <c r="BN885" s="1"/>
      <c r="BO885" s="1"/>
      <c r="BP885" s="1"/>
      <c r="BQ885" s="6"/>
      <c r="BR885" s="1"/>
      <c r="BS885" s="1"/>
      <c r="BT885" s="1"/>
      <c r="BU885" s="1"/>
      <c r="BV885" s="1"/>
      <c r="BW885" s="1"/>
    </row>
    <row r="886" spans="1:75" x14ac:dyDescent="0.2">
      <c r="A886" s="137">
        <f t="shared" si="332"/>
        <v>43107</v>
      </c>
      <c r="B886" s="124">
        <f t="shared" si="323"/>
        <v>1169.814836</v>
      </c>
      <c r="C886" s="124">
        <f t="shared" si="333"/>
        <v>1000</v>
      </c>
      <c r="D886" s="138">
        <f t="shared" si="334"/>
        <v>4894.92</v>
      </c>
      <c r="E886" s="126">
        <f>IF(K886=1,VLOOKUP(A885,[1]Plan1!$DA$106:$DC$226,3),E885)</f>
        <v>4916.46</v>
      </c>
      <c r="F886" s="127">
        <f t="shared" si="335"/>
        <v>43085</v>
      </c>
      <c r="G886" s="128">
        <f t="shared" si="324"/>
        <v>4.4004804981490064E-3</v>
      </c>
      <c r="H886" s="127">
        <f t="shared" si="336"/>
        <v>43115</v>
      </c>
      <c r="I886" s="127">
        <f t="shared" si="325"/>
        <v>43115</v>
      </c>
      <c r="J886" s="130">
        <f t="shared" si="337"/>
        <v>19</v>
      </c>
      <c r="K886" s="130">
        <f t="shared" si="326"/>
        <v>14</v>
      </c>
      <c r="L886" s="131">
        <f t="shared" si="327"/>
        <v>1.0032405799999999</v>
      </c>
      <c r="M886" s="132">
        <f t="shared" si="344"/>
        <v>1.0028005099999999</v>
      </c>
      <c r="N886" s="132">
        <f t="shared" si="342"/>
        <v>1.128613130055927</v>
      </c>
      <c r="O886" s="131">
        <f t="shared" si="343"/>
        <v>1.13227049</v>
      </c>
      <c r="P886" s="124">
        <f t="shared" si="328"/>
        <v>1132.2704900000001</v>
      </c>
      <c r="Q886" s="133">
        <f t="shared" si="329"/>
        <v>0</v>
      </c>
      <c r="R886" s="134">
        <f t="shared" si="330"/>
        <v>0</v>
      </c>
      <c r="S886" s="124">
        <f t="shared" si="331"/>
        <v>0</v>
      </c>
      <c r="T886" s="134">
        <f t="shared" si="338"/>
        <v>8.7499999999999994E-2</v>
      </c>
      <c r="U886" s="133">
        <f t="shared" si="339"/>
        <v>98</v>
      </c>
      <c r="V886" s="133">
        <v>252</v>
      </c>
      <c r="W886" s="132">
        <f t="shared" si="322"/>
        <v>1.033158461</v>
      </c>
      <c r="X886" s="124">
        <f t="shared" si="341"/>
        <v>37.544345999999997</v>
      </c>
      <c r="Y886" s="136" t="s">
        <v>64</v>
      </c>
      <c r="Z886" s="127">
        <f t="shared" si="340"/>
        <v>43146</v>
      </c>
      <c r="AA886" s="6"/>
      <c r="AB886" s="1"/>
      <c r="AC886" s="10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28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8"/>
      <c r="BH886" s="1"/>
      <c r="BI886" s="1"/>
      <c r="BJ886" s="1"/>
      <c r="BK886" s="1"/>
      <c r="BL886" s="1"/>
      <c r="BM886" s="1"/>
      <c r="BN886" s="1"/>
      <c r="BO886" s="1"/>
      <c r="BP886" s="1"/>
      <c r="BQ886" s="6"/>
      <c r="BR886" s="1"/>
      <c r="BS886" s="1"/>
      <c r="BT886" s="1"/>
      <c r="BU886" s="1"/>
      <c r="BV886" s="1"/>
      <c r="BW886" s="1"/>
    </row>
    <row r="887" spans="1:75" x14ac:dyDescent="0.2">
      <c r="A887" s="137">
        <f t="shared" si="332"/>
        <v>43108</v>
      </c>
      <c r="B887" s="124">
        <f t="shared" si="323"/>
        <v>1169.814836</v>
      </c>
      <c r="C887" s="124">
        <f t="shared" si="333"/>
        <v>1000</v>
      </c>
      <c r="D887" s="138">
        <f t="shared" si="334"/>
        <v>4894.92</v>
      </c>
      <c r="E887" s="126">
        <f>IF(K887=1,VLOOKUP(A886,[1]Plan1!$DA$106:$DC$226,3),E886)</f>
        <v>4916.46</v>
      </c>
      <c r="F887" s="127">
        <f t="shared" si="335"/>
        <v>43085</v>
      </c>
      <c r="G887" s="128">
        <f t="shared" si="324"/>
        <v>4.4004804981490064E-3</v>
      </c>
      <c r="H887" s="127">
        <f t="shared" si="336"/>
        <v>43115</v>
      </c>
      <c r="I887" s="127">
        <f t="shared" si="325"/>
        <v>43115</v>
      </c>
      <c r="J887" s="130">
        <f t="shared" si="337"/>
        <v>19</v>
      </c>
      <c r="K887" s="130">
        <f t="shared" si="326"/>
        <v>14</v>
      </c>
      <c r="L887" s="131">
        <f t="shared" si="327"/>
        <v>1.0032405799999999</v>
      </c>
      <c r="M887" s="132">
        <f t="shared" si="344"/>
        <v>1.0028005099999999</v>
      </c>
      <c r="N887" s="132">
        <f t="shared" si="342"/>
        <v>1.128613130055927</v>
      </c>
      <c r="O887" s="131">
        <f t="shared" si="343"/>
        <v>1.13227049</v>
      </c>
      <c r="P887" s="124">
        <f t="shared" si="328"/>
        <v>1132.2704900000001</v>
      </c>
      <c r="Q887" s="133">
        <f t="shared" si="329"/>
        <v>0</v>
      </c>
      <c r="R887" s="134">
        <f t="shared" si="330"/>
        <v>0</v>
      </c>
      <c r="S887" s="124">
        <f t="shared" si="331"/>
        <v>0</v>
      </c>
      <c r="T887" s="134">
        <f t="shared" si="338"/>
        <v>8.7499999999999994E-2</v>
      </c>
      <c r="U887" s="133">
        <f t="shared" si="339"/>
        <v>98</v>
      </c>
      <c r="V887" s="133">
        <v>252</v>
      </c>
      <c r="W887" s="132">
        <f t="shared" si="322"/>
        <v>1.033158461</v>
      </c>
      <c r="X887" s="124">
        <f t="shared" si="341"/>
        <v>37.544345999999997</v>
      </c>
      <c r="Y887" s="136" t="s">
        <v>64</v>
      </c>
      <c r="Z887" s="127">
        <f t="shared" si="340"/>
        <v>43146</v>
      </c>
      <c r="AA887" s="6"/>
      <c r="AB887" s="1"/>
      <c r="AC887" s="10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28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8"/>
      <c r="BH887" s="1"/>
      <c r="BI887" s="1"/>
      <c r="BJ887" s="1"/>
      <c r="BK887" s="1"/>
      <c r="BL887" s="1"/>
      <c r="BM887" s="1"/>
      <c r="BN887" s="1"/>
      <c r="BO887" s="1"/>
      <c r="BP887" s="1"/>
      <c r="BQ887" s="6"/>
      <c r="BR887" s="1"/>
      <c r="BS887" s="1"/>
      <c r="BT887" s="1"/>
      <c r="BU887" s="1"/>
      <c r="BV887" s="1"/>
      <c r="BW887" s="1"/>
    </row>
    <row r="888" spans="1:75" x14ac:dyDescent="0.2">
      <c r="A888" s="137">
        <f t="shared" si="332"/>
        <v>43109</v>
      </c>
      <c r="B888" s="124">
        <f t="shared" si="323"/>
        <v>1170.4747459999999</v>
      </c>
      <c r="C888" s="124">
        <f t="shared" si="333"/>
        <v>1000</v>
      </c>
      <c r="D888" s="138">
        <f t="shared" si="334"/>
        <v>4894.92</v>
      </c>
      <c r="E888" s="126">
        <f>IF(K888=1,VLOOKUP(A887,[1]Plan1!$DA$106:$DC$226,3),E887)</f>
        <v>4916.46</v>
      </c>
      <c r="F888" s="127">
        <f t="shared" si="335"/>
        <v>43085</v>
      </c>
      <c r="G888" s="128">
        <f t="shared" si="324"/>
        <v>4.4004804981490064E-3</v>
      </c>
      <c r="H888" s="127">
        <f t="shared" si="336"/>
        <v>43115</v>
      </c>
      <c r="I888" s="127">
        <f t="shared" si="325"/>
        <v>43115</v>
      </c>
      <c r="J888" s="130">
        <f t="shared" si="337"/>
        <v>19</v>
      </c>
      <c r="K888" s="130">
        <f t="shared" si="326"/>
        <v>15</v>
      </c>
      <c r="L888" s="131">
        <f t="shared" si="327"/>
        <v>1.0034724500000001</v>
      </c>
      <c r="M888" s="132">
        <f t="shared" si="344"/>
        <v>1.0028005099999999</v>
      </c>
      <c r="N888" s="132">
        <f t="shared" si="342"/>
        <v>1.128613130055927</v>
      </c>
      <c r="O888" s="131">
        <f t="shared" si="343"/>
        <v>1.1325321800000001</v>
      </c>
      <c r="P888" s="124">
        <f t="shared" si="328"/>
        <v>1132.5321799999999</v>
      </c>
      <c r="Q888" s="133">
        <f t="shared" si="329"/>
        <v>0</v>
      </c>
      <c r="R888" s="134">
        <f t="shared" si="330"/>
        <v>0</v>
      </c>
      <c r="S888" s="124">
        <f t="shared" si="331"/>
        <v>0</v>
      </c>
      <c r="T888" s="134">
        <f t="shared" si="338"/>
        <v>8.7499999999999994E-2</v>
      </c>
      <c r="U888" s="133">
        <f t="shared" si="339"/>
        <v>99</v>
      </c>
      <c r="V888" s="133">
        <v>252</v>
      </c>
      <c r="W888" s="132">
        <f t="shared" si="322"/>
        <v>1.0335024180000001</v>
      </c>
      <c r="X888" s="124">
        <f t="shared" si="341"/>
        <v>37.942565999999999</v>
      </c>
      <c r="Y888" s="136" t="s">
        <v>64</v>
      </c>
      <c r="Z888" s="127">
        <f t="shared" si="340"/>
        <v>43146</v>
      </c>
      <c r="AA888" s="6"/>
      <c r="AB888" s="1"/>
      <c r="AC888" s="10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28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8"/>
      <c r="BH888" s="1"/>
      <c r="BI888" s="1"/>
      <c r="BJ888" s="1"/>
      <c r="BK888" s="1"/>
      <c r="BL888" s="1"/>
      <c r="BM888" s="1"/>
      <c r="BN888" s="1"/>
      <c r="BO888" s="1"/>
      <c r="BP888" s="1"/>
      <c r="BQ888" s="6"/>
      <c r="BR888" s="1"/>
      <c r="BS888" s="1"/>
      <c r="BT888" s="1"/>
      <c r="BU888" s="1"/>
      <c r="BV888" s="1"/>
      <c r="BW888" s="1"/>
    </row>
    <row r="889" spans="1:75" x14ac:dyDescent="0.2">
      <c r="A889" s="137">
        <f t="shared" si="332"/>
        <v>43110</v>
      </c>
      <c r="B889" s="124">
        <f t="shared" si="323"/>
        <v>1171.1350380000001</v>
      </c>
      <c r="C889" s="124">
        <f t="shared" si="333"/>
        <v>1000</v>
      </c>
      <c r="D889" s="138">
        <f t="shared" si="334"/>
        <v>4894.92</v>
      </c>
      <c r="E889" s="126">
        <f>IF(K889=1,VLOOKUP(A888,[1]Plan1!$DA$106:$DC$226,3),E888)</f>
        <v>4916.46</v>
      </c>
      <c r="F889" s="127">
        <f t="shared" si="335"/>
        <v>43085</v>
      </c>
      <c r="G889" s="128">
        <f t="shared" si="324"/>
        <v>4.4004804981490064E-3</v>
      </c>
      <c r="H889" s="127">
        <f t="shared" si="336"/>
        <v>43115</v>
      </c>
      <c r="I889" s="127">
        <f t="shared" si="325"/>
        <v>43115</v>
      </c>
      <c r="J889" s="130">
        <f t="shared" si="337"/>
        <v>19</v>
      </c>
      <c r="K889" s="130">
        <f t="shared" si="326"/>
        <v>16</v>
      </c>
      <c r="L889" s="131">
        <f t="shared" si="327"/>
        <v>1.0037043800000001</v>
      </c>
      <c r="M889" s="132">
        <f t="shared" si="344"/>
        <v>1.0028005099999999</v>
      </c>
      <c r="N889" s="132">
        <f t="shared" si="342"/>
        <v>1.128613130055927</v>
      </c>
      <c r="O889" s="131">
        <f t="shared" si="343"/>
        <v>1.13279394</v>
      </c>
      <c r="P889" s="124">
        <f t="shared" si="328"/>
        <v>1132.79394</v>
      </c>
      <c r="Q889" s="133">
        <f t="shared" si="329"/>
        <v>0</v>
      </c>
      <c r="R889" s="134">
        <f t="shared" si="330"/>
        <v>0</v>
      </c>
      <c r="S889" s="124">
        <f t="shared" si="331"/>
        <v>0</v>
      </c>
      <c r="T889" s="134">
        <f t="shared" si="338"/>
        <v>8.7499999999999994E-2</v>
      </c>
      <c r="U889" s="133">
        <f t="shared" si="339"/>
        <v>100</v>
      </c>
      <c r="V889" s="133">
        <v>252</v>
      </c>
      <c r="W889" s="132">
        <f t="shared" ref="W889:W952" si="345">ROUND((1+T889)^(U889/V889),9)</f>
        <v>1.03384649</v>
      </c>
      <c r="X889" s="124">
        <f t="shared" si="341"/>
        <v>38.341098000000002</v>
      </c>
      <c r="Y889" s="136" t="s">
        <v>64</v>
      </c>
      <c r="Z889" s="127">
        <f t="shared" si="340"/>
        <v>43146</v>
      </c>
      <c r="AA889" s="6"/>
      <c r="AB889" s="1"/>
      <c r="AC889" s="10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28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8"/>
      <c r="BH889" s="1"/>
      <c r="BI889" s="1"/>
      <c r="BJ889" s="1"/>
      <c r="BK889" s="1"/>
      <c r="BL889" s="1"/>
      <c r="BM889" s="1"/>
      <c r="BN889" s="1"/>
      <c r="BO889" s="1"/>
      <c r="BP889" s="1"/>
      <c r="BQ889" s="6"/>
      <c r="BR889" s="1"/>
      <c r="BS889" s="1"/>
      <c r="BT889" s="1"/>
      <c r="BU889" s="1"/>
      <c r="BV889" s="1"/>
      <c r="BW889" s="1"/>
    </row>
    <row r="890" spans="1:75" x14ac:dyDescent="0.2">
      <c r="A890" s="137">
        <f t="shared" si="332"/>
        <v>43111</v>
      </c>
      <c r="B890" s="124">
        <f t="shared" si="323"/>
        <v>1171.795693</v>
      </c>
      <c r="C890" s="124">
        <f t="shared" si="333"/>
        <v>1000</v>
      </c>
      <c r="D890" s="138">
        <f t="shared" si="334"/>
        <v>4894.92</v>
      </c>
      <c r="E890" s="126">
        <f>IF(K890=1,VLOOKUP(A889,[1]Plan1!$DA$106:$DC$226,3),E889)</f>
        <v>4916.46</v>
      </c>
      <c r="F890" s="127">
        <f t="shared" si="335"/>
        <v>43085</v>
      </c>
      <c r="G890" s="128">
        <f t="shared" si="324"/>
        <v>4.4004804981490064E-3</v>
      </c>
      <c r="H890" s="127">
        <f t="shared" si="336"/>
        <v>43115</v>
      </c>
      <c r="I890" s="127">
        <f t="shared" si="325"/>
        <v>43115</v>
      </c>
      <c r="J890" s="130">
        <f t="shared" si="337"/>
        <v>19</v>
      </c>
      <c r="K890" s="130">
        <f t="shared" si="326"/>
        <v>17</v>
      </c>
      <c r="L890" s="131">
        <f t="shared" si="327"/>
        <v>1.00393636</v>
      </c>
      <c r="M890" s="132">
        <f t="shared" si="344"/>
        <v>1.0028005099999999</v>
      </c>
      <c r="N890" s="132">
        <f t="shared" si="342"/>
        <v>1.128613130055927</v>
      </c>
      <c r="O890" s="131">
        <f t="shared" si="343"/>
        <v>1.13305575</v>
      </c>
      <c r="P890" s="124">
        <f t="shared" si="328"/>
        <v>1133.05575</v>
      </c>
      <c r="Q890" s="133">
        <f t="shared" si="329"/>
        <v>0</v>
      </c>
      <c r="R890" s="134">
        <f t="shared" si="330"/>
        <v>0</v>
      </c>
      <c r="S890" s="124">
        <f t="shared" si="331"/>
        <v>0</v>
      </c>
      <c r="T890" s="134">
        <f t="shared" si="338"/>
        <v>8.7499999999999994E-2</v>
      </c>
      <c r="U890" s="133">
        <f t="shared" si="339"/>
        <v>101</v>
      </c>
      <c r="V890" s="133">
        <v>252</v>
      </c>
      <c r="W890" s="132">
        <f t="shared" si="345"/>
        <v>1.034190677</v>
      </c>
      <c r="X890" s="124">
        <f t="shared" si="341"/>
        <v>38.739942999999997</v>
      </c>
      <c r="Y890" s="136" t="s">
        <v>64</v>
      </c>
      <c r="Z890" s="127">
        <f t="shared" si="340"/>
        <v>43146</v>
      </c>
      <c r="AA890" s="6"/>
      <c r="AB890" s="1"/>
      <c r="AC890" s="10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28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8"/>
      <c r="BH890" s="1"/>
      <c r="BI890" s="1"/>
      <c r="BJ890" s="1"/>
      <c r="BK890" s="1"/>
      <c r="BL890" s="1"/>
      <c r="BM890" s="1"/>
      <c r="BN890" s="1"/>
      <c r="BO890" s="1"/>
      <c r="BP890" s="1"/>
      <c r="BQ890" s="6"/>
      <c r="BR890" s="1"/>
      <c r="BS890" s="1"/>
      <c r="BT890" s="1"/>
      <c r="BU890" s="1"/>
      <c r="BV890" s="1"/>
      <c r="BW890" s="1"/>
    </row>
    <row r="891" spans="1:75" x14ac:dyDescent="0.2">
      <c r="A891" s="137">
        <f t="shared" si="332"/>
        <v>43112</v>
      </c>
      <c r="B891" s="124">
        <f t="shared" si="323"/>
        <v>1172.456719</v>
      </c>
      <c r="C891" s="124">
        <f t="shared" si="333"/>
        <v>1000</v>
      </c>
      <c r="D891" s="138">
        <f t="shared" si="334"/>
        <v>4894.92</v>
      </c>
      <c r="E891" s="126">
        <f>IF(K891=1,VLOOKUP(A890,[1]Plan1!$DA$106:$DC$226,3),E890)</f>
        <v>4916.46</v>
      </c>
      <c r="F891" s="127">
        <f t="shared" si="335"/>
        <v>43085</v>
      </c>
      <c r="G891" s="128">
        <f t="shared" si="324"/>
        <v>4.4004804981490064E-3</v>
      </c>
      <c r="H891" s="127">
        <f t="shared" si="336"/>
        <v>43115</v>
      </c>
      <c r="I891" s="127">
        <f t="shared" si="325"/>
        <v>43115</v>
      </c>
      <c r="J891" s="130">
        <f t="shared" si="337"/>
        <v>19</v>
      </c>
      <c r="K891" s="130">
        <f t="shared" si="326"/>
        <v>18</v>
      </c>
      <c r="L891" s="131">
        <f t="shared" si="327"/>
        <v>1.00416839</v>
      </c>
      <c r="M891" s="132">
        <f t="shared" si="344"/>
        <v>1.0028005099999999</v>
      </c>
      <c r="N891" s="132">
        <f t="shared" si="342"/>
        <v>1.128613130055927</v>
      </c>
      <c r="O891" s="131">
        <f t="shared" si="343"/>
        <v>1.1333176199999999</v>
      </c>
      <c r="P891" s="124">
        <f t="shared" si="328"/>
        <v>1133.31762</v>
      </c>
      <c r="Q891" s="133">
        <f t="shared" si="329"/>
        <v>0</v>
      </c>
      <c r="R891" s="134">
        <f t="shared" si="330"/>
        <v>0</v>
      </c>
      <c r="S891" s="124">
        <f t="shared" si="331"/>
        <v>0</v>
      </c>
      <c r="T891" s="134">
        <f t="shared" si="338"/>
        <v>8.7499999999999994E-2</v>
      </c>
      <c r="U891" s="133">
        <f t="shared" si="339"/>
        <v>102</v>
      </c>
      <c r="V891" s="133">
        <v>252</v>
      </c>
      <c r="W891" s="132">
        <f t="shared" si="345"/>
        <v>1.0345349779999999</v>
      </c>
      <c r="X891" s="124">
        <f t="shared" si="341"/>
        <v>39.139099000000002</v>
      </c>
      <c r="Y891" s="136" t="s">
        <v>64</v>
      </c>
      <c r="Z891" s="127">
        <f t="shared" si="340"/>
        <v>43146</v>
      </c>
      <c r="AA891" s="6"/>
      <c r="AB891" s="1"/>
      <c r="AC891" s="10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28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8"/>
      <c r="BH891" s="1"/>
      <c r="BI891" s="1"/>
      <c r="BJ891" s="1"/>
      <c r="BK891" s="1"/>
      <c r="BL891" s="1"/>
      <c r="BM891" s="1"/>
      <c r="BN891" s="1"/>
      <c r="BO891" s="1"/>
      <c r="BP891" s="1"/>
      <c r="BQ891" s="6"/>
      <c r="BR891" s="1"/>
      <c r="BS891" s="1"/>
      <c r="BT891" s="1"/>
      <c r="BU891" s="1"/>
      <c r="BV891" s="1"/>
      <c r="BW891" s="1"/>
    </row>
    <row r="892" spans="1:75" x14ac:dyDescent="0.2">
      <c r="A892" s="137">
        <f t="shared" si="332"/>
        <v>43113</v>
      </c>
      <c r="B892" s="124">
        <f t="shared" si="323"/>
        <v>1173.1181279999998</v>
      </c>
      <c r="C892" s="124">
        <f t="shared" si="333"/>
        <v>1000</v>
      </c>
      <c r="D892" s="138">
        <f t="shared" si="334"/>
        <v>4894.92</v>
      </c>
      <c r="E892" s="126">
        <f>IF(K892=1,VLOOKUP(A891,[1]Plan1!$DA$106:$DC$226,3),E891)</f>
        <v>4916.46</v>
      </c>
      <c r="F892" s="127">
        <f t="shared" si="335"/>
        <v>43085</v>
      </c>
      <c r="G892" s="128">
        <f t="shared" si="324"/>
        <v>4.4004804981490064E-3</v>
      </c>
      <c r="H892" s="127">
        <f t="shared" si="336"/>
        <v>43115</v>
      </c>
      <c r="I892" s="127">
        <f t="shared" si="325"/>
        <v>43115</v>
      </c>
      <c r="J892" s="130">
        <f t="shared" si="337"/>
        <v>19</v>
      </c>
      <c r="K892" s="130">
        <f t="shared" si="326"/>
        <v>19</v>
      </c>
      <c r="L892" s="131">
        <f t="shared" si="327"/>
        <v>1.0044004799999999</v>
      </c>
      <c r="M892" s="132">
        <f t="shared" si="344"/>
        <v>1.0028005099999999</v>
      </c>
      <c r="N892" s="132">
        <f t="shared" si="342"/>
        <v>1.128613130055927</v>
      </c>
      <c r="O892" s="131">
        <f t="shared" si="343"/>
        <v>1.13357956</v>
      </c>
      <c r="P892" s="124">
        <f t="shared" si="328"/>
        <v>1133.5795599999999</v>
      </c>
      <c r="Q892" s="133">
        <f t="shared" si="329"/>
        <v>0</v>
      </c>
      <c r="R892" s="134">
        <f t="shared" si="330"/>
        <v>0</v>
      </c>
      <c r="S892" s="124">
        <f t="shared" si="331"/>
        <v>0</v>
      </c>
      <c r="T892" s="134">
        <f t="shared" si="338"/>
        <v>8.7499999999999994E-2</v>
      </c>
      <c r="U892" s="133">
        <f t="shared" si="339"/>
        <v>103</v>
      </c>
      <c r="V892" s="133">
        <v>252</v>
      </c>
      <c r="W892" s="132">
        <f t="shared" si="345"/>
        <v>1.0348793940000001</v>
      </c>
      <c r="X892" s="124">
        <f t="shared" si="341"/>
        <v>39.538567999999998</v>
      </c>
      <c r="Y892" s="136" t="s">
        <v>64</v>
      </c>
      <c r="Z892" s="127">
        <f t="shared" si="340"/>
        <v>43146</v>
      </c>
      <c r="AA892" s="6"/>
      <c r="AB892" s="1"/>
      <c r="AC892" s="10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28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8"/>
      <c r="BH892" s="1"/>
      <c r="BI892" s="1"/>
      <c r="BJ892" s="1"/>
      <c r="BK892" s="1"/>
      <c r="BL892" s="1"/>
      <c r="BM892" s="1"/>
      <c r="BN892" s="1"/>
      <c r="BO892" s="1"/>
      <c r="BP892" s="1"/>
      <c r="BQ892" s="6"/>
      <c r="BR892" s="1"/>
      <c r="BS892" s="1"/>
      <c r="BT892" s="1"/>
      <c r="BU892" s="1"/>
      <c r="BV892" s="1"/>
      <c r="BW892" s="1"/>
    </row>
    <row r="893" spans="1:75" x14ac:dyDescent="0.2">
      <c r="A893" s="137">
        <f t="shared" si="332"/>
        <v>43114</v>
      </c>
      <c r="B893" s="124">
        <f t="shared" si="323"/>
        <v>1173.1181279999998</v>
      </c>
      <c r="C893" s="124">
        <f t="shared" si="333"/>
        <v>1000</v>
      </c>
      <c r="D893" s="138">
        <f t="shared" si="334"/>
        <v>4894.92</v>
      </c>
      <c r="E893" s="126">
        <f>IF(K893=1,VLOOKUP(A892,[1]Plan1!$DA$106:$DC$226,3),E892)</f>
        <v>4916.46</v>
      </c>
      <c r="F893" s="127">
        <f t="shared" si="335"/>
        <v>43085</v>
      </c>
      <c r="G893" s="128">
        <f t="shared" si="324"/>
        <v>4.4004804981490064E-3</v>
      </c>
      <c r="H893" s="127">
        <f t="shared" si="336"/>
        <v>43115</v>
      </c>
      <c r="I893" s="127">
        <f t="shared" si="325"/>
        <v>43115</v>
      </c>
      <c r="J893" s="130">
        <f t="shared" si="337"/>
        <v>19</v>
      </c>
      <c r="K893" s="130">
        <f t="shared" si="326"/>
        <v>19</v>
      </c>
      <c r="L893" s="131">
        <f t="shared" si="327"/>
        <v>1.0044004799999999</v>
      </c>
      <c r="M893" s="132">
        <f t="shared" si="344"/>
        <v>1.0028005099999999</v>
      </c>
      <c r="N893" s="132">
        <f t="shared" si="342"/>
        <v>1.128613130055927</v>
      </c>
      <c r="O893" s="131">
        <f t="shared" si="343"/>
        <v>1.13357956</v>
      </c>
      <c r="P893" s="124">
        <f t="shared" si="328"/>
        <v>1133.5795599999999</v>
      </c>
      <c r="Q893" s="133">
        <f t="shared" si="329"/>
        <v>0</v>
      </c>
      <c r="R893" s="134">
        <f t="shared" si="330"/>
        <v>0</v>
      </c>
      <c r="S893" s="124">
        <f t="shared" si="331"/>
        <v>0</v>
      </c>
      <c r="T893" s="134">
        <f t="shared" si="338"/>
        <v>8.7499999999999994E-2</v>
      </c>
      <c r="U893" s="133">
        <f t="shared" si="339"/>
        <v>103</v>
      </c>
      <c r="V893" s="133">
        <v>252</v>
      </c>
      <c r="W893" s="132">
        <f t="shared" si="345"/>
        <v>1.0348793940000001</v>
      </c>
      <c r="X893" s="124">
        <f t="shared" si="341"/>
        <v>39.538567999999998</v>
      </c>
      <c r="Y893" s="136" t="s">
        <v>64</v>
      </c>
      <c r="Z893" s="127">
        <f t="shared" si="340"/>
        <v>43146</v>
      </c>
      <c r="AA893" s="6"/>
      <c r="AB893" s="1"/>
      <c r="AC893" s="10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28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8"/>
      <c r="BH893" s="1"/>
      <c r="BI893" s="1"/>
      <c r="BJ893" s="1"/>
      <c r="BK893" s="1"/>
      <c r="BL893" s="1"/>
      <c r="BM893" s="1"/>
      <c r="BN893" s="1"/>
      <c r="BO893" s="1"/>
      <c r="BP893" s="1"/>
      <c r="BQ893" s="6"/>
      <c r="BR893" s="1"/>
      <c r="BS893" s="1"/>
      <c r="BT893" s="1"/>
      <c r="BU893" s="1"/>
      <c r="BV893" s="1"/>
      <c r="BW893" s="1"/>
    </row>
    <row r="894" spans="1:75" x14ac:dyDescent="0.2">
      <c r="A894" s="137">
        <f t="shared" si="332"/>
        <v>43115</v>
      </c>
      <c r="B894" s="124">
        <f t="shared" si="323"/>
        <v>1173.1181279999998</v>
      </c>
      <c r="C894" s="124">
        <f t="shared" si="333"/>
        <v>1000</v>
      </c>
      <c r="D894" s="138">
        <f t="shared" si="334"/>
        <v>4894.92</v>
      </c>
      <c r="E894" s="126">
        <f>IF(K894=1,VLOOKUP(A893,[1]Plan1!$DA$106:$DC$226,3),E893)</f>
        <v>4916.46</v>
      </c>
      <c r="F894" s="127">
        <f t="shared" si="335"/>
        <v>43085</v>
      </c>
      <c r="G894" s="128">
        <f t="shared" si="324"/>
        <v>4.4004804981490064E-3</v>
      </c>
      <c r="H894" s="127">
        <f t="shared" si="336"/>
        <v>43146</v>
      </c>
      <c r="I894" s="127">
        <f t="shared" si="325"/>
        <v>43115</v>
      </c>
      <c r="J894" s="130">
        <f t="shared" si="337"/>
        <v>19</v>
      </c>
      <c r="K894" s="130">
        <f t="shared" si="326"/>
        <v>19</v>
      </c>
      <c r="L894" s="131">
        <f t="shared" si="327"/>
        <v>1.0044004799999999</v>
      </c>
      <c r="M894" s="132">
        <f t="shared" si="344"/>
        <v>1.0028005099999999</v>
      </c>
      <c r="N894" s="132">
        <f t="shared" si="342"/>
        <v>1.128613130055927</v>
      </c>
      <c r="O894" s="131">
        <f t="shared" si="343"/>
        <v>1.13357956</v>
      </c>
      <c r="P894" s="124">
        <f t="shared" si="328"/>
        <v>1133.5795599999999</v>
      </c>
      <c r="Q894" s="133">
        <f t="shared" si="329"/>
        <v>0</v>
      </c>
      <c r="R894" s="134">
        <f t="shared" si="330"/>
        <v>0</v>
      </c>
      <c r="S894" s="124">
        <f t="shared" si="331"/>
        <v>0</v>
      </c>
      <c r="T894" s="134">
        <f t="shared" si="338"/>
        <v>8.7499999999999994E-2</v>
      </c>
      <c r="U894" s="133">
        <f t="shared" si="339"/>
        <v>103</v>
      </c>
      <c r="V894" s="133">
        <v>252</v>
      </c>
      <c r="W894" s="132">
        <f t="shared" si="345"/>
        <v>1.0348793940000001</v>
      </c>
      <c r="X894" s="124">
        <f t="shared" si="341"/>
        <v>39.538567999999998</v>
      </c>
      <c r="Y894" s="136" t="s">
        <v>64</v>
      </c>
      <c r="Z894" s="127">
        <f t="shared" si="340"/>
        <v>43146</v>
      </c>
      <c r="AA894" s="6"/>
      <c r="AB894" s="1"/>
      <c r="AC894" s="10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28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8"/>
      <c r="BH894" s="1"/>
      <c r="BI894" s="1"/>
      <c r="BJ894" s="1"/>
      <c r="BK894" s="1"/>
      <c r="BL894" s="1"/>
      <c r="BM894" s="1"/>
      <c r="BN894" s="1"/>
      <c r="BO894" s="1"/>
      <c r="BP894" s="1"/>
      <c r="BQ894" s="6"/>
      <c r="BR894" s="1"/>
      <c r="BS894" s="1"/>
      <c r="BT894" s="1"/>
      <c r="BU894" s="1"/>
      <c r="BV894" s="1"/>
      <c r="BW894" s="1"/>
    </row>
    <row r="895" spans="1:75" x14ac:dyDescent="0.2">
      <c r="A895" s="137">
        <f t="shared" si="332"/>
        <v>43116</v>
      </c>
      <c r="B895" s="124">
        <f t="shared" si="323"/>
        <v>1173.6705370000002</v>
      </c>
      <c r="C895" s="124">
        <f t="shared" si="333"/>
        <v>1000</v>
      </c>
      <c r="D895" s="138">
        <f t="shared" si="334"/>
        <v>4916.46</v>
      </c>
      <c r="E895" s="126">
        <f>IF(K895=1,VLOOKUP(A894,[1]Plan1!$DA$106:$DC$226,3),E894)</f>
        <v>4930.72</v>
      </c>
      <c r="F895" s="127">
        <f t="shared" si="335"/>
        <v>43116</v>
      </c>
      <c r="G895" s="128">
        <f t="shared" si="324"/>
        <v>2.9004609007294846E-3</v>
      </c>
      <c r="H895" s="127">
        <f t="shared" si="336"/>
        <v>43146</v>
      </c>
      <c r="I895" s="127">
        <f t="shared" si="325"/>
        <v>43146</v>
      </c>
      <c r="J895" s="130">
        <f t="shared" si="337"/>
        <v>21</v>
      </c>
      <c r="K895" s="130">
        <f t="shared" si="326"/>
        <v>1</v>
      </c>
      <c r="L895" s="131">
        <f t="shared" si="327"/>
        <v>1.00013792</v>
      </c>
      <c r="M895" s="132">
        <f t="shared" si="344"/>
        <v>1.0044004799999999</v>
      </c>
      <c r="N895" s="132">
        <f t="shared" si="342"/>
        <v>1.1335795695624755</v>
      </c>
      <c r="O895" s="131">
        <f t="shared" si="343"/>
        <v>1.13373591</v>
      </c>
      <c r="P895" s="124">
        <f t="shared" si="328"/>
        <v>1133.7359100000001</v>
      </c>
      <c r="Q895" s="133">
        <f t="shared" si="329"/>
        <v>0</v>
      </c>
      <c r="R895" s="134">
        <f t="shared" si="330"/>
        <v>0</v>
      </c>
      <c r="S895" s="124">
        <f t="shared" si="331"/>
        <v>0</v>
      </c>
      <c r="T895" s="134">
        <f t="shared" si="338"/>
        <v>8.7499999999999994E-2</v>
      </c>
      <c r="U895" s="133">
        <f t="shared" si="339"/>
        <v>104</v>
      </c>
      <c r="V895" s="133">
        <v>252</v>
      </c>
      <c r="W895" s="132">
        <f t="shared" si="345"/>
        <v>1.0352239240000001</v>
      </c>
      <c r="X895" s="124">
        <f t="shared" si="341"/>
        <v>39.934626999999999</v>
      </c>
      <c r="Y895" s="136" t="s">
        <v>64</v>
      </c>
      <c r="Z895" s="127">
        <f t="shared" si="340"/>
        <v>43146</v>
      </c>
      <c r="AA895" s="6"/>
      <c r="AB895" s="1"/>
      <c r="AC895" s="10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28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8"/>
      <c r="BH895" s="1"/>
      <c r="BI895" s="1"/>
      <c r="BJ895" s="1"/>
      <c r="BK895" s="1"/>
      <c r="BL895" s="1"/>
      <c r="BM895" s="1"/>
      <c r="BN895" s="1"/>
      <c r="BO895" s="1"/>
      <c r="BP895" s="1"/>
      <c r="BQ895" s="6"/>
      <c r="BR895" s="1"/>
      <c r="BS895" s="1"/>
      <c r="BT895" s="1"/>
      <c r="BU895" s="1"/>
      <c r="BV895" s="1"/>
      <c r="BW895" s="1"/>
    </row>
    <row r="896" spans="1:75" x14ac:dyDescent="0.2">
      <c r="A896" s="137">
        <f t="shared" si="332"/>
        <v>43117</v>
      </c>
      <c r="B896" s="124">
        <f t="shared" si="323"/>
        <v>1174.2232160000001</v>
      </c>
      <c r="C896" s="124">
        <f t="shared" si="333"/>
        <v>1000</v>
      </c>
      <c r="D896" s="138">
        <f t="shared" si="334"/>
        <v>4916.46</v>
      </c>
      <c r="E896" s="126">
        <f>IF(K896=1,VLOOKUP(A895,[1]Plan1!$DA$106:$DC$226,3),E895)</f>
        <v>4930.72</v>
      </c>
      <c r="F896" s="127">
        <f t="shared" si="335"/>
        <v>43116</v>
      </c>
      <c r="G896" s="128">
        <f t="shared" si="324"/>
        <v>2.9004609007294846E-3</v>
      </c>
      <c r="H896" s="127">
        <f t="shared" si="336"/>
        <v>43146</v>
      </c>
      <c r="I896" s="127">
        <f t="shared" si="325"/>
        <v>43146</v>
      </c>
      <c r="J896" s="130">
        <f t="shared" si="337"/>
        <v>21</v>
      </c>
      <c r="K896" s="130">
        <f t="shared" si="326"/>
        <v>2</v>
      </c>
      <c r="L896" s="131">
        <f t="shared" si="327"/>
        <v>1.0002758700000001</v>
      </c>
      <c r="M896" s="132">
        <f t="shared" si="344"/>
        <v>1.0044004799999999</v>
      </c>
      <c r="N896" s="132">
        <f t="shared" si="342"/>
        <v>1.1335795695624755</v>
      </c>
      <c r="O896" s="131">
        <f t="shared" si="343"/>
        <v>1.1338922899999999</v>
      </c>
      <c r="P896" s="124">
        <f t="shared" si="328"/>
        <v>1133.89229</v>
      </c>
      <c r="Q896" s="133">
        <f t="shared" si="329"/>
        <v>0</v>
      </c>
      <c r="R896" s="134">
        <f t="shared" si="330"/>
        <v>0</v>
      </c>
      <c r="S896" s="124">
        <f t="shared" si="331"/>
        <v>0</v>
      </c>
      <c r="T896" s="134">
        <f t="shared" si="338"/>
        <v>8.7499999999999994E-2</v>
      </c>
      <c r="U896" s="133">
        <f t="shared" si="339"/>
        <v>105</v>
      </c>
      <c r="V896" s="133">
        <v>252</v>
      </c>
      <c r="W896" s="132">
        <f t="shared" si="345"/>
        <v>1.035568569</v>
      </c>
      <c r="X896" s="124">
        <f t="shared" si="341"/>
        <v>40.330925999999998</v>
      </c>
      <c r="Y896" s="136" t="s">
        <v>64</v>
      </c>
      <c r="Z896" s="127">
        <f t="shared" si="340"/>
        <v>43146</v>
      </c>
      <c r="AA896" s="6"/>
      <c r="AB896" s="1"/>
      <c r="AC896" s="10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28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8"/>
      <c r="BH896" s="1"/>
      <c r="BI896" s="1"/>
      <c r="BJ896" s="1"/>
      <c r="BK896" s="1"/>
      <c r="BL896" s="1"/>
      <c r="BM896" s="1"/>
      <c r="BN896" s="1"/>
      <c r="BO896" s="1"/>
      <c r="BP896" s="1"/>
      <c r="BQ896" s="6"/>
      <c r="BR896" s="1"/>
      <c r="BS896" s="1"/>
      <c r="BT896" s="1"/>
      <c r="BU896" s="1"/>
      <c r="BV896" s="1"/>
      <c r="BW896" s="1"/>
    </row>
    <row r="897" spans="1:75" x14ac:dyDescent="0.2">
      <c r="A897" s="137">
        <f t="shared" si="332"/>
        <v>43118</v>
      </c>
      <c r="B897" s="124">
        <f t="shared" si="323"/>
        <v>1174.776132</v>
      </c>
      <c r="C897" s="124">
        <f t="shared" si="333"/>
        <v>1000</v>
      </c>
      <c r="D897" s="138">
        <f t="shared" si="334"/>
        <v>4916.46</v>
      </c>
      <c r="E897" s="126">
        <f>IF(K897=1,VLOOKUP(A896,[1]Plan1!$DA$106:$DC$226,3),E896)</f>
        <v>4930.72</v>
      </c>
      <c r="F897" s="127">
        <f t="shared" si="335"/>
        <v>43116</v>
      </c>
      <c r="G897" s="128">
        <f t="shared" si="324"/>
        <v>2.9004609007294846E-3</v>
      </c>
      <c r="H897" s="127">
        <f t="shared" si="336"/>
        <v>43146</v>
      </c>
      <c r="I897" s="127">
        <f t="shared" si="325"/>
        <v>43146</v>
      </c>
      <c r="J897" s="130">
        <f t="shared" si="337"/>
        <v>21</v>
      </c>
      <c r="K897" s="130">
        <f t="shared" si="326"/>
        <v>3</v>
      </c>
      <c r="L897" s="131">
        <f t="shared" si="327"/>
        <v>1.0004138300000001</v>
      </c>
      <c r="M897" s="132">
        <f t="shared" si="344"/>
        <v>1.0044004799999999</v>
      </c>
      <c r="N897" s="132">
        <f t="shared" si="342"/>
        <v>1.1335795695624755</v>
      </c>
      <c r="O897" s="131">
        <f t="shared" si="343"/>
        <v>1.1340486700000001</v>
      </c>
      <c r="P897" s="124">
        <f t="shared" si="328"/>
        <v>1134.0486699999999</v>
      </c>
      <c r="Q897" s="133">
        <f t="shared" si="329"/>
        <v>0</v>
      </c>
      <c r="R897" s="134">
        <f t="shared" si="330"/>
        <v>0</v>
      </c>
      <c r="S897" s="124">
        <f t="shared" si="331"/>
        <v>0</v>
      </c>
      <c r="T897" s="134">
        <f t="shared" si="338"/>
        <v>8.7499999999999994E-2</v>
      </c>
      <c r="U897" s="133">
        <f t="shared" si="339"/>
        <v>106</v>
      </c>
      <c r="V897" s="133">
        <v>252</v>
      </c>
      <c r="W897" s="132">
        <f t="shared" si="345"/>
        <v>1.035913329</v>
      </c>
      <c r="X897" s="124">
        <f t="shared" si="341"/>
        <v>40.727462000000003</v>
      </c>
      <c r="Y897" s="136" t="s">
        <v>64</v>
      </c>
      <c r="Z897" s="127">
        <f t="shared" si="340"/>
        <v>43146</v>
      </c>
      <c r="AA897" s="6"/>
      <c r="AB897" s="1"/>
      <c r="AC897" s="10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28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8"/>
      <c r="BH897" s="1"/>
      <c r="BI897" s="1"/>
      <c r="BJ897" s="1"/>
      <c r="BK897" s="1"/>
      <c r="BL897" s="1"/>
      <c r="BM897" s="1"/>
      <c r="BN897" s="1"/>
      <c r="BO897" s="1"/>
      <c r="BP897" s="1"/>
      <c r="BQ897" s="6"/>
      <c r="BR897" s="1"/>
      <c r="BS897" s="1"/>
      <c r="BT897" s="1"/>
      <c r="BU897" s="1"/>
      <c r="BV897" s="1"/>
      <c r="BW897" s="1"/>
    </row>
    <row r="898" spans="1:75" x14ac:dyDescent="0.2">
      <c r="A898" s="137">
        <f t="shared" si="332"/>
        <v>43119</v>
      </c>
      <c r="B898" s="124">
        <f t="shared" si="323"/>
        <v>1175.3293389999999</v>
      </c>
      <c r="C898" s="124">
        <f t="shared" si="333"/>
        <v>1000</v>
      </c>
      <c r="D898" s="138">
        <f t="shared" si="334"/>
        <v>4916.46</v>
      </c>
      <c r="E898" s="126">
        <f>IF(K898=1,VLOOKUP(A897,[1]Plan1!$DA$106:$DC$226,3),E897)</f>
        <v>4930.72</v>
      </c>
      <c r="F898" s="127">
        <f t="shared" si="335"/>
        <v>43116</v>
      </c>
      <c r="G898" s="128">
        <f t="shared" si="324"/>
        <v>2.9004609007294846E-3</v>
      </c>
      <c r="H898" s="127">
        <f t="shared" si="336"/>
        <v>43146</v>
      </c>
      <c r="I898" s="127">
        <f t="shared" si="325"/>
        <v>43146</v>
      </c>
      <c r="J898" s="130">
        <f t="shared" si="337"/>
        <v>21</v>
      </c>
      <c r="K898" s="130">
        <f t="shared" si="326"/>
        <v>4</v>
      </c>
      <c r="L898" s="131">
        <f t="shared" si="327"/>
        <v>1.0005518200000001</v>
      </c>
      <c r="M898" s="132">
        <f t="shared" si="344"/>
        <v>1.0044004799999999</v>
      </c>
      <c r="N898" s="132">
        <f t="shared" si="342"/>
        <v>1.1335795695624755</v>
      </c>
      <c r="O898" s="131">
        <f t="shared" si="343"/>
        <v>1.1342051</v>
      </c>
      <c r="P898" s="124">
        <f t="shared" si="328"/>
        <v>1134.2050999999999</v>
      </c>
      <c r="Q898" s="133">
        <f t="shared" si="329"/>
        <v>0</v>
      </c>
      <c r="R898" s="134">
        <f t="shared" si="330"/>
        <v>0</v>
      </c>
      <c r="S898" s="124">
        <f t="shared" si="331"/>
        <v>0</v>
      </c>
      <c r="T898" s="134">
        <f t="shared" si="338"/>
        <v>8.7499999999999994E-2</v>
      </c>
      <c r="U898" s="133">
        <f t="shared" si="339"/>
        <v>107</v>
      </c>
      <c r="V898" s="133">
        <v>252</v>
      </c>
      <c r="W898" s="132">
        <f t="shared" si="345"/>
        <v>1.0362582039999999</v>
      </c>
      <c r="X898" s="124">
        <f t="shared" si="341"/>
        <v>41.124239000000003</v>
      </c>
      <c r="Y898" s="136" t="s">
        <v>64</v>
      </c>
      <c r="Z898" s="127">
        <f t="shared" si="340"/>
        <v>43146</v>
      </c>
      <c r="AA898" s="6"/>
      <c r="AB898" s="1"/>
      <c r="AC898" s="10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28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8"/>
      <c r="BH898" s="1"/>
      <c r="BI898" s="1"/>
      <c r="BJ898" s="1"/>
      <c r="BK898" s="1"/>
      <c r="BL898" s="1"/>
      <c r="BM898" s="1"/>
      <c r="BN898" s="1"/>
      <c r="BO898" s="1"/>
      <c r="BP898" s="1"/>
      <c r="BQ898" s="6"/>
      <c r="BR898" s="1"/>
      <c r="BS898" s="1"/>
      <c r="BT898" s="1"/>
      <c r="BU898" s="1"/>
      <c r="BV898" s="1"/>
      <c r="BW898" s="1"/>
    </row>
    <row r="899" spans="1:75" x14ac:dyDescent="0.2">
      <c r="A899" s="137">
        <f t="shared" si="332"/>
        <v>43120</v>
      </c>
      <c r="B899" s="124">
        <f t="shared" si="323"/>
        <v>1175.8827839999999</v>
      </c>
      <c r="C899" s="124">
        <f t="shared" si="333"/>
        <v>1000</v>
      </c>
      <c r="D899" s="138">
        <f t="shared" si="334"/>
        <v>4916.46</v>
      </c>
      <c r="E899" s="126">
        <f>IF(K899=1,VLOOKUP(A898,[1]Plan1!$DA$106:$DC$226,3),E898)</f>
        <v>4930.72</v>
      </c>
      <c r="F899" s="127">
        <f t="shared" si="335"/>
        <v>43116</v>
      </c>
      <c r="G899" s="128">
        <f t="shared" si="324"/>
        <v>2.9004609007294846E-3</v>
      </c>
      <c r="H899" s="127">
        <f t="shared" si="336"/>
        <v>43146</v>
      </c>
      <c r="I899" s="127">
        <f t="shared" si="325"/>
        <v>43146</v>
      </c>
      <c r="J899" s="130">
        <f t="shared" si="337"/>
        <v>21</v>
      </c>
      <c r="K899" s="130">
        <f t="shared" si="326"/>
        <v>5</v>
      </c>
      <c r="L899" s="131">
        <f t="shared" si="327"/>
        <v>1.0006898200000001</v>
      </c>
      <c r="M899" s="132">
        <f t="shared" si="344"/>
        <v>1.0044004799999999</v>
      </c>
      <c r="N899" s="132">
        <f t="shared" si="342"/>
        <v>1.1335795695624755</v>
      </c>
      <c r="O899" s="131">
        <f t="shared" si="343"/>
        <v>1.1343615300000001</v>
      </c>
      <c r="P899" s="124">
        <f t="shared" si="328"/>
        <v>1134.3615299999999</v>
      </c>
      <c r="Q899" s="133">
        <f t="shared" si="329"/>
        <v>0</v>
      </c>
      <c r="R899" s="134">
        <f t="shared" si="330"/>
        <v>0</v>
      </c>
      <c r="S899" s="124">
        <f t="shared" si="331"/>
        <v>0</v>
      </c>
      <c r="T899" s="134">
        <f t="shared" si="338"/>
        <v>8.7499999999999994E-2</v>
      </c>
      <c r="U899" s="133">
        <f t="shared" si="339"/>
        <v>108</v>
      </c>
      <c r="V899" s="133">
        <v>252</v>
      </c>
      <c r="W899" s="132">
        <f t="shared" si="345"/>
        <v>1.0366031929999999</v>
      </c>
      <c r="X899" s="124">
        <f t="shared" si="341"/>
        <v>41.521253999999999</v>
      </c>
      <c r="Y899" s="136" t="s">
        <v>64</v>
      </c>
      <c r="Z899" s="127">
        <f t="shared" si="340"/>
        <v>43146</v>
      </c>
      <c r="AA899" s="6"/>
      <c r="AB899" s="1"/>
      <c r="AC899" s="10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28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8"/>
      <c r="BH899" s="1"/>
      <c r="BI899" s="1"/>
      <c r="BJ899" s="1"/>
      <c r="BK899" s="1"/>
      <c r="BL899" s="1"/>
      <c r="BM899" s="1"/>
      <c r="BN899" s="1"/>
      <c r="BO899" s="1"/>
      <c r="BP899" s="1"/>
      <c r="BQ899" s="6"/>
      <c r="BR899" s="1"/>
      <c r="BS899" s="1"/>
      <c r="BT899" s="1"/>
      <c r="BU899" s="1"/>
      <c r="BV899" s="1"/>
      <c r="BW899" s="1"/>
    </row>
    <row r="900" spans="1:75" x14ac:dyDescent="0.2">
      <c r="A900" s="137">
        <f t="shared" si="332"/>
        <v>43121</v>
      </c>
      <c r="B900" s="124">
        <f t="shared" si="323"/>
        <v>1175.8827839999999</v>
      </c>
      <c r="C900" s="124">
        <f t="shared" si="333"/>
        <v>1000</v>
      </c>
      <c r="D900" s="138">
        <f t="shared" si="334"/>
        <v>4916.46</v>
      </c>
      <c r="E900" s="126">
        <f>IF(K900=1,VLOOKUP(A899,[1]Plan1!$DA$106:$DC$226,3),E899)</f>
        <v>4930.72</v>
      </c>
      <c r="F900" s="127">
        <f t="shared" si="335"/>
        <v>43116</v>
      </c>
      <c r="G900" s="128">
        <f t="shared" si="324"/>
        <v>2.9004609007294846E-3</v>
      </c>
      <c r="H900" s="127">
        <f t="shared" si="336"/>
        <v>43146</v>
      </c>
      <c r="I900" s="127">
        <f t="shared" si="325"/>
        <v>43146</v>
      </c>
      <c r="J900" s="130">
        <f t="shared" si="337"/>
        <v>21</v>
      </c>
      <c r="K900" s="130">
        <f t="shared" si="326"/>
        <v>5</v>
      </c>
      <c r="L900" s="131">
        <f t="shared" si="327"/>
        <v>1.0006898200000001</v>
      </c>
      <c r="M900" s="132">
        <f t="shared" si="344"/>
        <v>1.0044004799999999</v>
      </c>
      <c r="N900" s="132">
        <f t="shared" si="342"/>
        <v>1.1335795695624755</v>
      </c>
      <c r="O900" s="131">
        <f t="shared" si="343"/>
        <v>1.1343615300000001</v>
      </c>
      <c r="P900" s="124">
        <f t="shared" si="328"/>
        <v>1134.3615299999999</v>
      </c>
      <c r="Q900" s="133">
        <f t="shared" si="329"/>
        <v>0</v>
      </c>
      <c r="R900" s="134">
        <f t="shared" si="330"/>
        <v>0</v>
      </c>
      <c r="S900" s="124">
        <f t="shared" si="331"/>
        <v>0</v>
      </c>
      <c r="T900" s="134">
        <f t="shared" si="338"/>
        <v>8.7499999999999994E-2</v>
      </c>
      <c r="U900" s="133">
        <f t="shared" si="339"/>
        <v>108</v>
      </c>
      <c r="V900" s="133">
        <v>252</v>
      </c>
      <c r="W900" s="132">
        <f t="shared" si="345"/>
        <v>1.0366031929999999</v>
      </c>
      <c r="X900" s="124">
        <f t="shared" si="341"/>
        <v>41.521253999999999</v>
      </c>
      <c r="Y900" s="136" t="s">
        <v>64</v>
      </c>
      <c r="Z900" s="127">
        <f t="shared" si="340"/>
        <v>43146</v>
      </c>
      <c r="AA900" s="6"/>
      <c r="AB900" s="1"/>
      <c r="AC900" s="10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28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8"/>
      <c r="BH900" s="1"/>
      <c r="BI900" s="1"/>
      <c r="BJ900" s="1"/>
      <c r="BK900" s="1"/>
      <c r="BL900" s="1"/>
      <c r="BM900" s="1"/>
      <c r="BN900" s="1"/>
      <c r="BO900" s="1"/>
      <c r="BP900" s="1"/>
      <c r="BQ900" s="6"/>
      <c r="BR900" s="1"/>
      <c r="BS900" s="1"/>
      <c r="BT900" s="1"/>
      <c r="BU900" s="1"/>
      <c r="BV900" s="1"/>
      <c r="BW900" s="1"/>
    </row>
    <row r="901" spans="1:75" x14ac:dyDescent="0.2">
      <c r="A901" s="137">
        <f t="shared" si="332"/>
        <v>43122</v>
      </c>
      <c r="B901" s="124">
        <f t="shared" si="323"/>
        <v>1175.8827839999999</v>
      </c>
      <c r="C901" s="124">
        <f t="shared" si="333"/>
        <v>1000</v>
      </c>
      <c r="D901" s="138">
        <f t="shared" si="334"/>
        <v>4916.46</v>
      </c>
      <c r="E901" s="126">
        <f>IF(K901=1,VLOOKUP(A900,[1]Plan1!$DA$106:$DC$226,3),E900)</f>
        <v>4930.72</v>
      </c>
      <c r="F901" s="127">
        <f t="shared" si="335"/>
        <v>43116</v>
      </c>
      <c r="G901" s="128">
        <f t="shared" si="324"/>
        <v>2.9004609007294846E-3</v>
      </c>
      <c r="H901" s="127">
        <f t="shared" si="336"/>
        <v>43146</v>
      </c>
      <c r="I901" s="127">
        <f t="shared" si="325"/>
        <v>43146</v>
      </c>
      <c r="J901" s="130">
        <f t="shared" si="337"/>
        <v>21</v>
      </c>
      <c r="K901" s="130">
        <f t="shared" si="326"/>
        <v>5</v>
      </c>
      <c r="L901" s="131">
        <f t="shared" si="327"/>
        <v>1.0006898200000001</v>
      </c>
      <c r="M901" s="132">
        <f t="shared" si="344"/>
        <v>1.0044004799999999</v>
      </c>
      <c r="N901" s="132">
        <f t="shared" si="342"/>
        <v>1.1335795695624755</v>
      </c>
      <c r="O901" s="131">
        <f t="shared" si="343"/>
        <v>1.1343615300000001</v>
      </c>
      <c r="P901" s="124">
        <f t="shared" si="328"/>
        <v>1134.3615299999999</v>
      </c>
      <c r="Q901" s="133">
        <f t="shared" si="329"/>
        <v>0</v>
      </c>
      <c r="R901" s="134">
        <f t="shared" si="330"/>
        <v>0</v>
      </c>
      <c r="S901" s="124">
        <f t="shared" si="331"/>
        <v>0</v>
      </c>
      <c r="T901" s="134">
        <f t="shared" si="338"/>
        <v>8.7499999999999994E-2</v>
      </c>
      <c r="U901" s="133">
        <f t="shared" si="339"/>
        <v>108</v>
      </c>
      <c r="V901" s="133">
        <v>252</v>
      </c>
      <c r="W901" s="132">
        <f t="shared" si="345"/>
        <v>1.0366031929999999</v>
      </c>
      <c r="X901" s="124">
        <f t="shared" si="341"/>
        <v>41.521253999999999</v>
      </c>
      <c r="Y901" s="136" t="s">
        <v>64</v>
      </c>
      <c r="Z901" s="127">
        <f t="shared" si="340"/>
        <v>43146</v>
      </c>
      <c r="AA901" s="6"/>
      <c r="AB901" s="1"/>
      <c r="AC901" s="10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28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8"/>
      <c r="BH901" s="1"/>
      <c r="BI901" s="1"/>
      <c r="BJ901" s="1"/>
      <c r="BK901" s="1"/>
      <c r="BL901" s="1"/>
      <c r="BM901" s="1"/>
      <c r="BN901" s="1"/>
      <c r="BO901" s="1"/>
      <c r="BP901" s="1"/>
      <c r="BQ901" s="6"/>
      <c r="BR901" s="1"/>
      <c r="BS901" s="1"/>
      <c r="BT901" s="1"/>
      <c r="BU901" s="1"/>
      <c r="BV901" s="1"/>
      <c r="BW901" s="1"/>
    </row>
    <row r="902" spans="1:75" x14ac:dyDescent="0.2">
      <c r="A902" s="137">
        <f t="shared" si="332"/>
        <v>43123</v>
      </c>
      <c r="B902" s="124">
        <f t="shared" si="323"/>
        <v>1176.436498</v>
      </c>
      <c r="C902" s="124">
        <f t="shared" si="333"/>
        <v>1000</v>
      </c>
      <c r="D902" s="138">
        <f t="shared" si="334"/>
        <v>4916.46</v>
      </c>
      <c r="E902" s="126">
        <f>IF(K902=1,VLOOKUP(A901,[1]Plan1!$DA$106:$DC$226,3),E901)</f>
        <v>4930.72</v>
      </c>
      <c r="F902" s="127">
        <f t="shared" si="335"/>
        <v>43116</v>
      </c>
      <c r="G902" s="128">
        <f t="shared" si="324"/>
        <v>2.9004609007294846E-3</v>
      </c>
      <c r="H902" s="127">
        <f t="shared" si="336"/>
        <v>43146</v>
      </c>
      <c r="I902" s="127">
        <f t="shared" si="325"/>
        <v>43146</v>
      </c>
      <c r="J902" s="130">
        <f t="shared" si="337"/>
        <v>21</v>
      </c>
      <c r="K902" s="130">
        <f t="shared" si="326"/>
        <v>6</v>
      </c>
      <c r="L902" s="131">
        <f t="shared" si="327"/>
        <v>1.0008278399999999</v>
      </c>
      <c r="M902" s="132">
        <f t="shared" si="344"/>
        <v>1.0044004799999999</v>
      </c>
      <c r="N902" s="132">
        <f t="shared" si="342"/>
        <v>1.1335795695624755</v>
      </c>
      <c r="O902" s="131">
        <f t="shared" si="343"/>
        <v>1.13451799</v>
      </c>
      <c r="P902" s="124">
        <f t="shared" si="328"/>
        <v>1134.5179900000001</v>
      </c>
      <c r="Q902" s="133">
        <f t="shared" si="329"/>
        <v>0</v>
      </c>
      <c r="R902" s="134">
        <f t="shared" si="330"/>
        <v>0</v>
      </c>
      <c r="S902" s="124">
        <f t="shared" si="331"/>
        <v>0</v>
      </c>
      <c r="T902" s="134">
        <f t="shared" si="338"/>
        <v>8.7499999999999994E-2</v>
      </c>
      <c r="U902" s="133">
        <f t="shared" si="339"/>
        <v>109</v>
      </c>
      <c r="V902" s="133">
        <v>252</v>
      </c>
      <c r="W902" s="132">
        <f t="shared" si="345"/>
        <v>1.036948298</v>
      </c>
      <c r="X902" s="124">
        <f t="shared" si="341"/>
        <v>41.918508000000003</v>
      </c>
      <c r="Y902" s="136" t="s">
        <v>64</v>
      </c>
      <c r="Z902" s="127">
        <f t="shared" si="340"/>
        <v>43146</v>
      </c>
      <c r="AA902" s="6"/>
      <c r="AB902" s="1"/>
      <c r="AC902" s="10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28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8"/>
      <c r="BH902" s="1"/>
      <c r="BI902" s="1"/>
      <c r="BJ902" s="1"/>
      <c r="BK902" s="1"/>
      <c r="BL902" s="1"/>
      <c r="BM902" s="1"/>
      <c r="BN902" s="1"/>
      <c r="BO902" s="1"/>
      <c r="BP902" s="1"/>
      <c r="BQ902" s="6"/>
      <c r="BR902" s="1"/>
      <c r="BS902" s="1"/>
      <c r="BT902" s="1"/>
      <c r="BU902" s="1"/>
      <c r="BV902" s="1"/>
      <c r="BW902" s="1"/>
    </row>
    <row r="903" spans="1:75" x14ac:dyDescent="0.2">
      <c r="A903" s="137">
        <f t="shared" si="332"/>
        <v>43124</v>
      </c>
      <c r="B903" s="124">
        <f t="shared" si="323"/>
        <v>1176.9904709999998</v>
      </c>
      <c r="C903" s="124">
        <f t="shared" si="333"/>
        <v>1000</v>
      </c>
      <c r="D903" s="138">
        <f t="shared" si="334"/>
        <v>4916.46</v>
      </c>
      <c r="E903" s="126">
        <f>IF(K903=1,VLOOKUP(A902,[1]Plan1!$DA$106:$DC$226,3),E902)</f>
        <v>4930.72</v>
      </c>
      <c r="F903" s="127">
        <f t="shared" si="335"/>
        <v>43116</v>
      </c>
      <c r="G903" s="128">
        <f t="shared" si="324"/>
        <v>2.9004609007294846E-3</v>
      </c>
      <c r="H903" s="127">
        <f t="shared" si="336"/>
        <v>43146</v>
      </c>
      <c r="I903" s="127">
        <f t="shared" si="325"/>
        <v>43146</v>
      </c>
      <c r="J903" s="130">
        <f t="shared" si="337"/>
        <v>21</v>
      </c>
      <c r="K903" s="130">
        <f t="shared" si="326"/>
        <v>7</v>
      </c>
      <c r="L903" s="131">
        <f t="shared" si="327"/>
        <v>1.0009658800000001</v>
      </c>
      <c r="M903" s="132">
        <f t="shared" si="344"/>
        <v>1.0044004799999999</v>
      </c>
      <c r="N903" s="132">
        <f t="shared" si="342"/>
        <v>1.1335795695624755</v>
      </c>
      <c r="O903" s="131">
        <f t="shared" si="343"/>
        <v>1.13467447</v>
      </c>
      <c r="P903" s="124">
        <f t="shared" si="328"/>
        <v>1134.6744699999999</v>
      </c>
      <c r="Q903" s="133">
        <f t="shared" si="329"/>
        <v>0</v>
      </c>
      <c r="R903" s="134">
        <f t="shared" si="330"/>
        <v>0</v>
      </c>
      <c r="S903" s="124">
        <f t="shared" si="331"/>
        <v>0</v>
      </c>
      <c r="T903" s="134">
        <f t="shared" si="338"/>
        <v>8.7499999999999994E-2</v>
      </c>
      <c r="U903" s="133">
        <f t="shared" si="339"/>
        <v>110</v>
      </c>
      <c r="V903" s="133">
        <v>252</v>
      </c>
      <c r="W903" s="132">
        <f t="shared" si="345"/>
        <v>1.0372935169999999</v>
      </c>
      <c r="X903" s="124">
        <f t="shared" si="341"/>
        <v>42.316001</v>
      </c>
      <c r="Y903" s="136" t="s">
        <v>64</v>
      </c>
      <c r="Z903" s="127">
        <f t="shared" si="340"/>
        <v>43146</v>
      </c>
      <c r="AA903" s="6"/>
      <c r="AB903" s="1"/>
      <c r="AC903" s="10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28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8"/>
      <c r="BH903" s="1"/>
      <c r="BI903" s="1"/>
      <c r="BJ903" s="1"/>
      <c r="BK903" s="1"/>
      <c r="BL903" s="1"/>
      <c r="BM903" s="1"/>
      <c r="BN903" s="1"/>
      <c r="BO903" s="1"/>
      <c r="BP903" s="1"/>
      <c r="BQ903" s="6"/>
      <c r="BR903" s="1"/>
      <c r="BS903" s="1"/>
      <c r="BT903" s="1"/>
      <c r="BU903" s="1"/>
      <c r="BV903" s="1"/>
      <c r="BW903" s="1"/>
    </row>
    <row r="904" spans="1:75" x14ac:dyDescent="0.2">
      <c r="A904" s="137">
        <f t="shared" si="332"/>
        <v>43125</v>
      </c>
      <c r="B904" s="124">
        <f t="shared" si="323"/>
        <v>1177.544703</v>
      </c>
      <c r="C904" s="124">
        <f t="shared" si="333"/>
        <v>1000</v>
      </c>
      <c r="D904" s="138">
        <f t="shared" si="334"/>
        <v>4916.46</v>
      </c>
      <c r="E904" s="126">
        <f>IF(K904=1,VLOOKUP(A903,[1]Plan1!$DA$106:$DC$226,3),E903)</f>
        <v>4930.72</v>
      </c>
      <c r="F904" s="127">
        <f t="shared" si="335"/>
        <v>43116</v>
      </c>
      <c r="G904" s="128">
        <f t="shared" si="324"/>
        <v>2.9004609007294846E-3</v>
      </c>
      <c r="H904" s="127">
        <f t="shared" si="336"/>
        <v>43146</v>
      </c>
      <c r="I904" s="127">
        <f t="shared" si="325"/>
        <v>43146</v>
      </c>
      <c r="J904" s="130">
        <f t="shared" si="337"/>
        <v>21</v>
      </c>
      <c r="K904" s="130">
        <f t="shared" si="326"/>
        <v>8</v>
      </c>
      <c r="L904" s="131">
        <f t="shared" si="327"/>
        <v>1.0011039399999999</v>
      </c>
      <c r="M904" s="132">
        <f t="shared" si="344"/>
        <v>1.0044004799999999</v>
      </c>
      <c r="N904" s="132">
        <f t="shared" si="342"/>
        <v>1.1335795695624755</v>
      </c>
      <c r="O904" s="131">
        <f t="shared" si="343"/>
        <v>1.1348309700000001</v>
      </c>
      <c r="P904" s="124">
        <f t="shared" si="328"/>
        <v>1134.83097</v>
      </c>
      <c r="Q904" s="133">
        <f t="shared" si="329"/>
        <v>0</v>
      </c>
      <c r="R904" s="134">
        <f t="shared" si="330"/>
        <v>0</v>
      </c>
      <c r="S904" s="124">
        <f t="shared" si="331"/>
        <v>0</v>
      </c>
      <c r="T904" s="134">
        <f t="shared" si="338"/>
        <v>8.7499999999999994E-2</v>
      </c>
      <c r="U904" s="133">
        <f t="shared" si="339"/>
        <v>111</v>
      </c>
      <c r="V904" s="133">
        <v>252</v>
      </c>
      <c r="W904" s="132">
        <f t="shared" si="345"/>
        <v>1.0376388510000001</v>
      </c>
      <c r="X904" s="124">
        <f t="shared" si="341"/>
        <v>42.713732999999998</v>
      </c>
      <c r="Y904" s="136" t="s">
        <v>64</v>
      </c>
      <c r="Z904" s="127">
        <f t="shared" si="340"/>
        <v>43146</v>
      </c>
      <c r="AA904" s="6"/>
      <c r="AB904" s="1"/>
      <c r="AC904" s="10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28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8"/>
      <c r="BH904" s="1"/>
      <c r="BI904" s="1"/>
      <c r="BJ904" s="1"/>
      <c r="BK904" s="1"/>
      <c r="BL904" s="1"/>
      <c r="BM904" s="1"/>
      <c r="BN904" s="1"/>
      <c r="BO904" s="1"/>
      <c r="BP904" s="1"/>
      <c r="BQ904" s="6"/>
      <c r="BR904" s="1"/>
      <c r="BS904" s="1"/>
      <c r="BT904" s="1"/>
      <c r="BU904" s="1"/>
      <c r="BV904" s="1"/>
      <c r="BW904" s="1"/>
    </row>
    <row r="905" spans="1:75" x14ac:dyDescent="0.2">
      <c r="A905" s="137">
        <f t="shared" si="332"/>
        <v>43126</v>
      </c>
      <c r="B905" s="124">
        <f t="shared" si="323"/>
        <v>1178.099195</v>
      </c>
      <c r="C905" s="124">
        <f t="shared" si="333"/>
        <v>1000</v>
      </c>
      <c r="D905" s="138">
        <f t="shared" si="334"/>
        <v>4916.46</v>
      </c>
      <c r="E905" s="126">
        <f>IF(K905=1,VLOOKUP(A904,[1]Plan1!$DA$106:$DC$226,3),E904)</f>
        <v>4930.72</v>
      </c>
      <c r="F905" s="127">
        <f t="shared" si="335"/>
        <v>43116</v>
      </c>
      <c r="G905" s="128">
        <f t="shared" si="324"/>
        <v>2.9004609007294846E-3</v>
      </c>
      <c r="H905" s="127">
        <f t="shared" si="336"/>
        <v>43146</v>
      </c>
      <c r="I905" s="127">
        <f t="shared" si="325"/>
        <v>43146</v>
      </c>
      <c r="J905" s="130">
        <f t="shared" si="337"/>
        <v>21</v>
      </c>
      <c r="K905" s="130">
        <f t="shared" si="326"/>
        <v>9</v>
      </c>
      <c r="L905" s="131">
        <f t="shared" si="327"/>
        <v>1.0012420200000001</v>
      </c>
      <c r="M905" s="132">
        <f t="shared" si="344"/>
        <v>1.0044004799999999</v>
      </c>
      <c r="N905" s="132">
        <f t="shared" si="342"/>
        <v>1.1335795695624755</v>
      </c>
      <c r="O905" s="131">
        <f t="shared" si="343"/>
        <v>1.1349874900000001</v>
      </c>
      <c r="P905" s="124">
        <f t="shared" si="328"/>
        <v>1134.98749</v>
      </c>
      <c r="Q905" s="133">
        <f t="shared" si="329"/>
        <v>0</v>
      </c>
      <c r="R905" s="134">
        <f t="shared" si="330"/>
        <v>0</v>
      </c>
      <c r="S905" s="124">
        <f t="shared" si="331"/>
        <v>0</v>
      </c>
      <c r="T905" s="134">
        <f t="shared" si="338"/>
        <v>8.7499999999999994E-2</v>
      </c>
      <c r="U905" s="133">
        <f t="shared" si="339"/>
        <v>112</v>
      </c>
      <c r="V905" s="133">
        <v>252</v>
      </c>
      <c r="W905" s="132">
        <f t="shared" si="345"/>
        <v>1.0379843</v>
      </c>
      <c r="X905" s="124">
        <f t="shared" si="341"/>
        <v>43.111705000000001</v>
      </c>
      <c r="Y905" s="136" t="s">
        <v>64</v>
      </c>
      <c r="Z905" s="127">
        <f t="shared" si="340"/>
        <v>43146</v>
      </c>
      <c r="AA905" s="6"/>
      <c r="AB905" s="1"/>
      <c r="AC905" s="10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28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8"/>
      <c r="BH905" s="1"/>
      <c r="BI905" s="1"/>
      <c r="BJ905" s="1"/>
      <c r="BK905" s="1"/>
      <c r="BL905" s="1"/>
      <c r="BM905" s="1"/>
      <c r="BN905" s="1"/>
      <c r="BO905" s="1"/>
      <c r="BP905" s="1"/>
      <c r="BQ905" s="6"/>
      <c r="BR905" s="1"/>
      <c r="BS905" s="1"/>
      <c r="BT905" s="1"/>
      <c r="BU905" s="1"/>
      <c r="BV905" s="1"/>
      <c r="BW905" s="1"/>
    </row>
    <row r="906" spans="1:75" x14ac:dyDescent="0.2">
      <c r="A906" s="137">
        <f t="shared" si="332"/>
        <v>43127</v>
      </c>
      <c r="B906" s="124">
        <f t="shared" ref="B906:B969" si="346">(P906+X906)</f>
        <v>1178.6539559999999</v>
      </c>
      <c r="C906" s="124">
        <f t="shared" si="333"/>
        <v>1000</v>
      </c>
      <c r="D906" s="138">
        <f t="shared" si="334"/>
        <v>4916.46</v>
      </c>
      <c r="E906" s="126">
        <f>IF(K906=1,VLOOKUP(A905,[1]Plan1!$DA$106:$DC$226,3),E905)</f>
        <v>4930.72</v>
      </c>
      <c r="F906" s="127">
        <f t="shared" si="335"/>
        <v>43116</v>
      </c>
      <c r="G906" s="128">
        <f t="shared" ref="G906:G969" si="347">(E906/D906)-1</f>
        <v>2.9004609007294846E-3</v>
      </c>
      <c r="H906" s="127">
        <f t="shared" si="336"/>
        <v>43146</v>
      </c>
      <c r="I906" s="127">
        <f t="shared" ref="I906:I969" si="348">IF(A906&gt;I905,H906,I905)</f>
        <v>43146</v>
      </c>
      <c r="J906" s="130">
        <f t="shared" si="337"/>
        <v>21</v>
      </c>
      <c r="K906" s="130">
        <f t="shared" ref="K906:K969" si="349">(J906-(NETWORKDAYS(A906,I906,AC$118:AC$502)-1))</f>
        <v>10</v>
      </c>
      <c r="L906" s="131">
        <f t="shared" ref="L906:L969" si="350">TRUNC((E906/D906)^TRUNC((K906/J906),9),8)</f>
        <v>1.0013801200000001</v>
      </c>
      <c r="M906" s="132">
        <f t="shared" si="344"/>
        <v>1.0044004799999999</v>
      </c>
      <c r="N906" s="132">
        <f t="shared" si="342"/>
        <v>1.1335795695624755</v>
      </c>
      <c r="O906" s="131">
        <f t="shared" si="343"/>
        <v>1.1351440399999999</v>
      </c>
      <c r="P906" s="124">
        <f t="shared" ref="P906:P969" si="351">TRUNC(C906*O906,6)</f>
        <v>1135.1440399999999</v>
      </c>
      <c r="Q906" s="133">
        <f t="shared" ref="Q906:Q969" si="352">IF(VLOOKUP(A906,AC$10:AJ$114,8)=VLOOKUP(A905,AC$10:AJ$114,8),0,VLOOKUP(A906,AC$10:AJ$114,8))</f>
        <v>0</v>
      </c>
      <c r="R906" s="134">
        <f t="shared" ref="R906:R969" si="353">IF(Q906&gt;0,VLOOKUP($A906,$AC$10:$AH$114,6),0)</f>
        <v>0</v>
      </c>
      <c r="S906" s="124">
        <f t="shared" ref="S906:S969" si="354">IF(R906&gt;0,TRUNC(R906*P906,6),0)</f>
        <v>0</v>
      </c>
      <c r="T906" s="134">
        <f t="shared" si="338"/>
        <v>8.7499999999999994E-2</v>
      </c>
      <c r="U906" s="133">
        <f t="shared" si="339"/>
        <v>113</v>
      </c>
      <c r="V906" s="133">
        <v>252</v>
      </c>
      <c r="W906" s="132">
        <f t="shared" si="345"/>
        <v>1.038329864</v>
      </c>
      <c r="X906" s="124">
        <f t="shared" si="341"/>
        <v>43.509915999999997</v>
      </c>
      <c r="Y906" s="136" t="s">
        <v>64</v>
      </c>
      <c r="Z906" s="127">
        <f t="shared" si="340"/>
        <v>43146</v>
      </c>
      <c r="AA906" s="6"/>
      <c r="AB906" s="1"/>
      <c r="AC906" s="10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28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8"/>
      <c r="BH906" s="1"/>
      <c r="BI906" s="1"/>
      <c r="BJ906" s="1"/>
      <c r="BK906" s="1"/>
      <c r="BL906" s="1"/>
      <c r="BM906" s="1"/>
      <c r="BN906" s="1"/>
      <c r="BO906" s="1"/>
      <c r="BP906" s="1"/>
      <c r="BQ906" s="6"/>
      <c r="BR906" s="1"/>
      <c r="BS906" s="1"/>
      <c r="BT906" s="1"/>
      <c r="BU906" s="1"/>
      <c r="BV906" s="1"/>
      <c r="BW906" s="1"/>
    </row>
    <row r="907" spans="1:75" x14ac:dyDescent="0.2">
      <c r="A907" s="137">
        <f t="shared" ref="A907:A970" si="355">(A906+1)</f>
        <v>43128</v>
      </c>
      <c r="B907" s="124">
        <f t="shared" si="346"/>
        <v>1178.6539559999999</v>
      </c>
      <c r="C907" s="124">
        <f t="shared" ref="C907:C970" si="356">TRUNC(IF(Q906&gt;0,VLOOKUP(A906,$AC$12:$AD$114,2),C906),6)</f>
        <v>1000</v>
      </c>
      <c r="D907" s="138">
        <f t="shared" ref="D907:D970" si="357">IF(E907=E906,D906,E906)</f>
        <v>4916.46</v>
      </c>
      <c r="E907" s="126">
        <f>IF(K907=1,VLOOKUP(A906,[1]Plan1!$DA$106:$DC$226,3),E906)</f>
        <v>4930.72</v>
      </c>
      <c r="F907" s="127">
        <f t="shared" ref="F907:F970" si="358">IF(D907=D906,F906,A907)</f>
        <v>43116</v>
      </c>
      <c r="G907" s="128">
        <f t="shared" si="347"/>
        <v>2.9004609007294846E-3</v>
      </c>
      <c r="H907" s="127">
        <f t="shared" ref="H907:H970" si="359">IF(DAY(A907)=15,VLOOKUP(A907,AG$118:AL$450,4),H906)</f>
        <v>43146</v>
      </c>
      <c r="I907" s="127">
        <f t="shared" si="348"/>
        <v>43146</v>
      </c>
      <c r="J907" s="130">
        <f t="shared" ref="J907:J970" si="360">IF(I907=I906,J906,NETWORKDAYS(I906,I907,$AC$118:$AC$502)-1)</f>
        <v>21</v>
      </c>
      <c r="K907" s="130">
        <f t="shared" si="349"/>
        <v>10</v>
      </c>
      <c r="L907" s="131">
        <f t="shared" si="350"/>
        <v>1.0013801200000001</v>
      </c>
      <c r="M907" s="132">
        <f t="shared" si="344"/>
        <v>1.0044004799999999</v>
      </c>
      <c r="N907" s="132">
        <f t="shared" si="342"/>
        <v>1.1335795695624755</v>
      </c>
      <c r="O907" s="131">
        <f t="shared" si="343"/>
        <v>1.1351440399999999</v>
      </c>
      <c r="P907" s="124">
        <f t="shared" si="351"/>
        <v>1135.1440399999999</v>
      </c>
      <c r="Q907" s="133">
        <f t="shared" si="352"/>
        <v>0</v>
      </c>
      <c r="R907" s="134">
        <f t="shared" si="353"/>
        <v>0</v>
      </c>
      <c r="S907" s="124">
        <f t="shared" si="354"/>
        <v>0</v>
      </c>
      <c r="T907" s="134">
        <f t="shared" ref="T907:T970" si="361">(T906)</f>
        <v>8.7499999999999994E-2</v>
      </c>
      <c r="U907" s="133">
        <f t="shared" ref="U907:U970" si="362">IF(Q906&gt;0,1,IF(K907=K906,U906,U906+1))</f>
        <v>113</v>
      </c>
      <c r="V907" s="133">
        <v>252</v>
      </c>
      <c r="W907" s="132">
        <f t="shared" si="345"/>
        <v>1.038329864</v>
      </c>
      <c r="X907" s="124">
        <f t="shared" si="341"/>
        <v>43.509915999999997</v>
      </c>
      <c r="Y907" s="136" t="s">
        <v>64</v>
      </c>
      <c r="Z907" s="127">
        <f t="shared" ref="Z907:Z970" si="363">IF(Q906&gt;0,VLOOKUP(A906,$AC$10:$AK$114,9),Z906)</f>
        <v>43146</v>
      </c>
      <c r="AA907" s="6"/>
      <c r="AB907" s="1"/>
      <c r="AC907" s="10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28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8"/>
      <c r="BH907" s="1"/>
      <c r="BI907" s="1"/>
      <c r="BJ907" s="1"/>
      <c r="BK907" s="1"/>
      <c r="BL907" s="1"/>
      <c r="BM907" s="1"/>
      <c r="BN907" s="1"/>
      <c r="BO907" s="1"/>
      <c r="BP907" s="1"/>
      <c r="BQ907" s="6"/>
      <c r="BR907" s="1"/>
      <c r="BS907" s="1"/>
      <c r="BT907" s="1"/>
      <c r="BU907" s="1"/>
      <c r="BV907" s="1"/>
      <c r="BW907" s="1"/>
    </row>
    <row r="908" spans="1:75" x14ac:dyDescent="0.2">
      <c r="A908" s="137">
        <f t="shared" si="355"/>
        <v>43129</v>
      </c>
      <c r="B908" s="124">
        <f t="shared" si="346"/>
        <v>1178.6539559999999</v>
      </c>
      <c r="C908" s="124">
        <f t="shared" si="356"/>
        <v>1000</v>
      </c>
      <c r="D908" s="138">
        <f t="shared" si="357"/>
        <v>4916.46</v>
      </c>
      <c r="E908" s="126">
        <f>IF(K908=1,VLOOKUP(A907,[1]Plan1!$DA$106:$DC$226,3),E907)</f>
        <v>4930.72</v>
      </c>
      <c r="F908" s="127">
        <f t="shared" si="358"/>
        <v>43116</v>
      </c>
      <c r="G908" s="128">
        <f t="shared" si="347"/>
        <v>2.9004609007294846E-3</v>
      </c>
      <c r="H908" s="127">
        <f t="shared" si="359"/>
        <v>43146</v>
      </c>
      <c r="I908" s="127">
        <f t="shared" si="348"/>
        <v>43146</v>
      </c>
      <c r="J908" s="130">
        <f t="shared" si="360"/>
        <v>21</v>
      </c>
      <c r="K908" s="130">
        <f t="shared" si="349"/>
        <v>10</v>
      </c>
      <c r="L908" s="131">
        <f t="shared" si="350"/>
        <v>1.0013801200000001</v>
      </c>
      <c r="M908" s="132">
        <f t="shared" si="344"/>
        <v>1.0044004799999999</v>
      </c>
      <c r="N908" s="132">
        <f t="shared" si="342"/>
        <v>1.1335795695624755</v>
      </c>
      <c r="O908" s="131">
        <f t="shared" si="343"/>
        <v>1.1351440399999999</v>
      </c>
      <c r="P908" s="124">
        <f t="shared" si="351"/>
        <v>1135.1440399999999</v>
      </c>
      <c r="Q908" s="133">
        <f t="shared" si="352"/>
        <v>0</v>
      </c>
      <c r="R908" s="134">
        <f t="shared" si="353"/>
        <v>0</v>
      </c>
      <c r="S908" s="124">
        <f t="shared" si="354"/>
        <v>0</v>
      </c>
      <c r="T908" s="134">
        <f t="shared" si="361"/>
        <v>8.7499999999999994E-2</v>
      </c>
      <c r="U908" s="133">
        <f t="shared" si="362"/>
        <v>113</v>
      </c>
      <c r="V908" s="133">
        <v>252</v>
      </c>
      <c r="W908" s="132">
        <f t="shared" si="345"/>
        <v>1.038329864</v>
      </c>
      <c r="X908" s="124">
        <f t="shared" si="341"/>
        <v>43.509915999999997</v>
      </c>
      <c r="Y908" s="136" t="s">
        <v>64</v>
      </c>
      <c r="Z908" s="127">
        <f t="shared" si="363"/>
        <v>43146</v>
      </c>
      <c r="AA908" s="6"/>
      <c r="AB908" s="1"/>
      <c r="AC908" s="10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28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8"/>
      <c r="BH908" s="1"/>
      <c r="BI908" s="1"/>
      <c r="BJ908" s="1"/>
      <c r="BK908" s="1"/>
      <c r="BL908" s="1"/>
      <c r="BM908" s="1"/>
      <c r="BN908" s="1"/>
      <c r="BO908" s="1"/>
      <c r="BP908" s="1"/>
      <c r="BQ908" s="6"/>
      <c r="BR908" s="1"/>
      <c r="BS908" s="1"/>
      <c r="BT908" s="1"/>
      <c r="BU908" s="1"/>
      <c r="BV908" s="1"/>
      <c r="BW908" s="1"/>
    </row>
    <row r="909" spans="1:75" x14ac:dyDescent="0.2">
      <c r="A909" s="137">
        <f t="shared" si="355"/>
        <v>43130</v>
      </c>
      <c r="B909" s="124">
        <f t="shared" si="346"/>
        <v>1179.208977</v>
      </c>
      <c r="C909" s="124">
        <f t="shared" si="356"/>
        <v>1000</v>
      </c>
      <c r="D909" s="138">
        <f t="shared" si="357"/>
        <v>4916.46</v>
      </c>
      <c r="E909" s="126">
        <f>IF(K909=1,VLOOKUP(A908,[1]Plan1!$DA$106:$DC$226,3),E908)</f>
        <v>4930.72</v>
      </c>
      <c r="F909" s="127">
        <f t="shared" si="358"/>
        <v>43116</v>
      </c>
      <c r="G909" s="128">
        <f t="shared" si="347"/>
        <v>2.9004609007294846E-3</v>
      </c>
      <c r="H909" s="127">
        <f t="shared" si="359"/>
        <v>43146</v>
      </c>
      <c r="I909" s="127">
        <f t="shared" si="348"/>
        <v>43146</v>
      </c>
      <c r="J909" s="130">
        <f t="shared" si="360"/>
        <v>21</v>
      </c>
      <c r="K909" s="130">
        <f t="shared" si="349"/>
        <v>11</v>
      </c>
      <c r="L909" s="131">
        <f t="shared" si="350"/>
        <v>1.00151824</v>
      </c>
      <c r="M909" s="132">
        <f t="shared" si="344"/>
        <v>1.0044004799999999</v>
      </c>
      <c r="N909" s="132">
        <f t="shared" si="342"/>
        <v>1.1335795695624755</v>
      </c>
      <c r="O909" s="131">
        <f t="shared" si="343"/>
        <v>1.13530061</v>
      </c>
      <c r="P909" s="124">
        <f t="shared" si="351"/>
        <v>1135.30061</v>
      </c>
      <c r="Q909" s="133">
        <f t="shared" si="352"/>
        <v>0</v>
      </c>
      <c r="R909" s="134">
        <f t="shared" si="353"/>
        <v>0</v>
      </c>
      <c r="S909" s="124">
        <f t="shared" si="354"/>
        <v>0</v>
      </c>
      <c r="T909" s="134">
        <f t="shared" si="361"/>
        <v>8.7499999999999994E-2</v>
      </c>
      <c r="U909" s="133">
        <f t="shared" si="362"/>
        <v>114</v>
      </c>
      <c r="V909" s="133">
        <v>252</v>
      </c>
      <c r="W909" s="132">
        <f t="shared" si="345"/>
        <v>1.0386755430000001</v>
      </c>
      <c r="X909" s="124">
        <f t="shared" si="341"/>
        <v>43.908366999999998</v>
      </c>
      <c r="Y909" s="136" t="s">
        <v>64</v>
      </c>
      <c r="Z909" s="127">
        <f t="shared" si="363"/>
        <v>43146</v>
      </c>
      <c r="AA909" s="6"/>
      <c r="AB909" s="1"/>
      <c r="AC909" s="10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28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8"/>
      <c r="BH909" s="1"/>
      <c r="BI909" s="1"/>
      <c r="BJ909" s="1"/>
      <c r="BK909" s="1"/>
      <c r="BL909" s="1"/>
      <c r="BM909" s="1"/>
      <c r="BN909" s="1"/>
      <c r="BO909" s="1"/>
      <c r="BP909" s="1"/>
      <c r="BQ909" s="6"/>
      <c r="BR909" s="1"/>
      <c r="BS909" s="1"/>
      <c r="BT909" s="1"/>
      <c r="BU909" s="1"/>
      <c r="BV909" s="1"/>
      <c r="BW909" s="1"/>
    </row>
    <row r="910" spans="1:75" x14ac:dyDescent="0.2">
      <c r="A910" s="137">
        <f t="shared" si="355"/>
        <v>43131</v>
      </c>
      <c r="B910" s="124">
        <f t="shared" si="346"/>
        <v>1179.7642480000002</v>
      </c>
      <c r="C910" s="124">
        <f t="shared" si="356"/>
        <v>1000</v>
      </c>
      <c r="D910" s="138">
        <f t="shared" si="357"/>
        <v>4916.46</v>
      </c>
      <c r="E910" s="126">
        <f>IF(K910=1,VLOOKUP(A909,[1]Plan1!$DA$106:$DC$226,3),E909)</f>
        <v>4930.72</v>
      </c>
      <c r="F910" s="127">
        <f t="shared" si="358"/>
        <v>43116</v>
      </c>
      <c r="G910" s="128">
        <f t="shared" si="347"/>
        <v>2.9004609007294846E-3</v>
      </c>
      <c r="H910" s="127">
        <f t="shared" si="359"/>
        <v>43146</v>
      </c>
      <c r="I910" s="127">
        <f t="shared" si="348"/>
        <v>43146</v>
      </c>
      <c r="J910" s="130">
        <f t="shared" si="360"/>
        <v>21</v>
      </c>
      <c r="K910" s="130">
        <f t="shared" si="349"/>
        <v>12</v>
      </c>
      <c r="L910" s="131">
        <f t="shared" si="350"/>
        <v>1.0016563700000001</v>
      </c>
      <c r="M910" s="132">
        <f t="shared" si="344"/>
        <v>1.0044004799999999</v>
      </c>
      <c r="N910" s="132">
        <f t="shared" si="342"/>
        <v>1.1335795695624755</v>
      </c>
      <c r="O910" s="131">
        <f t="shared" si="343"/>
        <v>1.1354571899999999</v>
      </c>
      <c r="P910" s="124">
        <f t="shared" si="351"/>
        <v>1135.4571900000001</v>
      </c>
      <c r="Q910" s="133">
        <f t="shared" si="352"/>
        <v>0</v>
      </c>
      <c r="R910" s="134">
        <f t="shared" si="353"/>
        <v>0</v>
      </c>
      <c r="S910" s="124">
        <f t="shared" si="354"/>
        <v>0</v>
      </c>
      <c r="T910" s="134">
        <f t="shared" si="361"/>
        <v>8.7499999999999994E-2</v>
      </c>
      <c r="U910" s="133">
        <f t="shared" si="362"/>
        <v>115</v>
      </c>
      <c r="V910" s="133">
        <v>252</v>
      </c>
      <c r="W910" s="132">
        <f t="shared" si="345"/>
        <v>1.039021338</v>
      </c>
      <c r="X910" s="124">
        <f t="shared" si="341"/>
        <v>44.307057999999998</v>
      </c>
      <c r="Y910" s="136" t="s">
        <v>64</v>
      </c>
      <c r="Z910" s="127">
        <f t="shared" si="363"/>
        <v>43146</v>
      </c>
      <c r="AA910" s="6"/>
      <c r="AB910" s="1"/>
      <c r="AC910" s="10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28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8"/>
      <c r="BH910" s="1"/>
      <c r="BI910" s="1"/>
      <c r="BJ910" s="1"/>
      <c r="BK910" s="1"/>
      <c r="BL910" s="1"/>
      <c r="BM910" s="1"/>
      <c r="BN910" s="1"/>
      <c r="BO910" s="1"/>
      <c r="BP910" s="1"/>
      <c r="BQ910" s="6"/>
      <c r="BR910" s="1"/>
      <c r="BS910" s="1"/>
      <c r="BT910" s="1"/>
      <c r="BU910" s="1"/>
      <c r="BV910" s="1"/>
      <c r="BW910" s="1"/>
    </row>
    <row r="911" spans="1:75" x14ac:dyDescent="0.2">
      <c r="A911" s="137">
        <f t="shared" si="355"/>
        <v>43132</v>
      </c>
      <c r="B911" s="124">
        <f t="shared" si="346"/>
        <v>1180.3197990000001</v>
      </c>
      <c r="C911" s="124">
        <f t="shared" si="356"/>
        <v>1000</v>
      </c>
      <c r="D911" s="138">
        <f t="shared" si="357"/>
        <v>4916.46</v>
      </c>
      <c r="E911" s="126">
        <f>IF(K911=1,VLOOKUP(A910,[1]Plan1!$DA$106:$DC$226,3),E910)</f>
        <v>4930.72</v>
      </c>
      <c r="F911" s="127">
        <f t="shared" si="358"/>
        <v>43116</v>
      </c>
      <c r="G911" s="128">
        <f t="shared" si="347"/>
        <v>2.9004609007294846E-3</v>
      </c>
      <c r="H911" s="127">
        <f t="shared" si="359"/>
        <v>43146</v>
      </c>
      <c r="I911" s="127">
        <f t="shared" si="348"/>
        <v>43146</v>
      </c>
      <c r="J911" s="130">
        <f t="shared" si="360"/>
        <v>21</v>
      </c>
      <c r="K911" s="130">
        <f t="shared" si="349"/>
        <v>13</v>
      </c>
      <c r="L911" s="131">
        <f t="shared" si="350"/>
        <v>1.00179453</v>
      </c>
      <c r="M911" s="132">
        <f t="shared" si="344"/>
        <v>1.0044004799999999</v>
      </c>
      <c r="N911" s="132">
        <f t="shared" si="342"/>
        <v>1.1335795695624755</v>
      </c>
      <c r="O911" s="131">
        <f t="shared" si="343"/>
        <v>1.1356138099999999</v>
      </c>
      <c r="P911" s="124">
        <f t="shared" si="351"/>
        <v>1135.6138100000001</v>
      </c>
      <c r="Q911" s="133">
        <f t="shared" si="352"/>
        <v>0</v>
      </c>
      <c r="R911" s="134">
        <f t="shared" si="353"/>
        <v>0</v>
      </c>
      <c r="S911" s="124">
        <f t="shared" si="354"/>
        <v>0</v>
      </c>
      <c r="T911" s="134">
        <f t="shared" si="361"/>
        <v>8.7499999999999994E-2</v>
      </c>
      <c r="U911" s="133">
        <f t="shared" si="362"/>
        <v>116</v>
      </c>
      <c r="V911" s="133">
        <v>252</v>
      </c>
      <c r="W911" s="132">
        <f t="shared" si="345"/>
        <v>1.0393672469999999</v>
      </c>
      <c r="X911" s="124">
        <f t="shared" si="341"/>
        <v>44.705989000000002</v>
      </c>
      <c r="Y911" s="136" t="s">
        <v>64</v>
      </c>
      <c r="Z911" s="127">
        <f t="shared" si="363"/>
        <v>43146</v>
      </c>
      <c r="AA911" s="6"/>
      <c r="AB911" s="1"/>
      <c r="AC911" s="10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28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8"/>
      <c r="BH911" s="1"/>
      <c r="BI911" s="1"/>
      <c r="BJ911" s="1"/>
      <c r="BK911" s="1"/>
      <c r="BL911" s="1"/>
      <c r="BM911" s="1"/>
      <c r="BN911" s="1"/>
      <c r="BO911" s="1"/>
      <c r="BP911" s="1"/>
      <c r="BQ911" s="6"/>
      <c r="BR911" s="1"/>
      <c r="BS911" s="1"/>
      <c r="BT911" s="1"/>
      <c r="BU911" s="1"/>
      <c r="BV911" s="1"/>
      <c r="BW911" s="1"/>
    </row>
    <row r="912" spans="1:75" x14ac:dyDescent="0.2">
      <c r="A912" s="137">
        <f t="shared" si="355"/>
        <v>43133</v>
      </c>
      <c r="B912" s="124">
        <f t="shared" si="346"/>
        <v>1180.8755900000001</v>
      </c>
      <c r="C912" s="124">
        <f t="shared" si="356"/>
        <v>1000</v>
      </c>
      <c r="D912" s="138">
        <f t="shared" si="357"/>
        <v>4916.46</v>
      </c>
      <c r="E912" s="126">
        <f>IF(K912=1,VLOOKUP(A911,[1]Plan1!$DA$106:$DC$226,3),E911)</f>
        <v>4930.72</v>
      </c>
      <c r="F912" s="127">
        <f t="shared" si="358"/>
        <v>43116</v>
      </c>
      <c r="G912" s="128">
        <f t="shared" si="347"/>
        <v>2.9004609007294846E-3</v>
      </c>
      <c r="H912" s="127">
        <f t="shared" si="359"/>
        <v>43146</v>
      </c>
      <c r="I912" s="127">
        <f t="shared" si="348"/>
        <v>43146</v>
      </c>
      <c r="J912" s="130">
        <f t="shared" si="360"/>
        <v>21</v>
      </c>
      <c r="K912" s="130">
        <f t="shared" si="349"/>
        <v>14</v>
      </c>
      <c r="L912" s="131">
        <f t="shared" si="350"/>
        <v>1.0019327</v>
      </c>
      <c r="M912" s="132">
        <f t="shared" si="344"/>
        <v>1.0044004799999999</v>
      </c>
      <c r="N912" s="132">
        <f t="shared" si="342"/>
        <v>1.1335795695624755</v>
      </c>
      <c r="O912" s="131">
        <f t="shared" si="343"/>
        <v>1.13577043</v>
      </c>
      <c r="P912" s="124">
        <f t="shared" si="351"/>
        <v>1135.77043</v>
      </c>
      <c r="Q912" s="133">
        <f t="shared" si="352"/>
        <v>0</v>
      </c>
      <c r="R912" s="134">
        <f t="shared" si="353"/>
        <v>0</v>
      </c>
      <c r="S912" s="124">
        <f t="shared" si="354"/>
        <v>0</v>
      </c>
      <c r="T912" s="134">
        <f t="shared" si="361"/>
        <v>8.7499999999999994E-2</v>
      </c>
      <c r="U912" s="133">
        <f t="shared" si="362"/>
        <v>117</v>
      </c>
      <c r="V912" s="133">
        <v>252</v>
      </c>
      <c r="W912" s="132">
        <f t="shared" si="345"/>
        <v>1.039713272</v>
      </c>
      <c r="X912" s="124">
        <f t="shared" ref="X912:X975" si="364">TRUNC((P912*(W912-1)),6)</f>
        <v>45.105159999999998</v>
      </c>
      <c r="Y912" s="136" t="s">
        <v>64</v>
      </c>
      <c r="Z912" s="127">
        <f t="shared" si="363"/>
        <v>43146</v>
      </c>
      <c r="AA912" s="6"/>
      <c r="AB912" s="1"/>
      <c r="AC912" s="10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28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8"/>
      <c r="BH912" s="1"/>
      <c r="BI912" s="1"/>
      <c r="BJ912" s="1"/>
      <c r="BK912" s="1"/>
      <c r="BL912" s="1"/>
      <c r="BM912" s="1"/>
      <c r="BN912" s="1"/>
      <c r="BO912" s="1"/>
      <c r="BP912" s="1"/>
      <c r="BQ912" s="6"/>
      <c r="BR912" s="1"/>
      <c r="BS912" s="1"/>
      <c r="BT912" s="1"/>
      <c r="BU912" s="1"/>
      <c r="BV912" s="1"/>
      <c r="BW912" s="1"/>
    </row>
    <row r="913" spans="1:75" x14ac:dyDescent="0.2">
      <c r="A913" s="137">
        <f t="shared" si="355"/>
        <v>43134</v>
      </c>
      <c r="B913" s="124">
        <f t="shared" si="346"/>
        <v>1181.43166</v>
      </c>
      <c r="C913" s="124">
        <f t="shared" si="356"/>
        <v>1000</v>
      </c>
      <c r="D913" s="138">
        <f t="shared" si="357"/>
        <v>4916.46</v>
      </c>
      <c r="E913" s="126">
        <f>IF(K913=1,VLOOKUP(A912,[1]Plan1!$DA$106:$DC$226,3),E912)</f>
        <v>4930.72</v>
      </c>
      <c r="F913" s="127">
        <f t="shared" si="358"/>
        <v>43116</v>
      </c>
      <c r="G913" s="128">
        <f t="shared" si="347"/>
        <v>2.9004609007294846E-3</v>
      </c>
      <c r="H913" s="127">
        <f t="shared" si="359"/>
        <v>43146</v>
      </c>
      <c r="I913" s="127">
        <f t="shared" si="348"/>
        <v>43146</v>
      </c>
      <c r="J913" s="130">
        <f t="shared" si="360"/>
        <v>21</v>
      </c>
      <c r="K913" s="130">
        <f t="shared" si="349"/>
        <v>15</v>
      </c>
      <c r="L913" s="131">
        <f t="shared" si="350"/>
        <v>1.0020709000000001</v>
      </c>
      <c r="M913" s="132">
        <f t="shared" si="344"/>
        <v>1.0044004799999999</v>
      </c>
      <c r="N913" s="132">
        <f t="shared" si="342"/>
        <v>1.1335795695624755</v>
      </c>
      <c r="O913" s="131">
        <f t="shared" si="343"/>
        <v>1.13592709</v>
      </c>
      <c r="P913" s="124">
        <f t="shared" si="351"/>
        <v>1135.9270899999999</v>
      </c>
      <c r="Q913" s="133">
        <f t="shared" si="352"/>
        <v>0</v>
      </c>
      <c r="R913" s="134">
        <f t="shared" si="353"/>
        <v>0</v>
      </c>
      <c r="S913" s="124">
        <f t="shared" si="354"/>
        <v>0</v>
      </c>
      <c r="T913" s="134">
        <f t="shared" si="361"/>
        <v>8.7499999999999994E-2</v>
      </c>
      <c r="U913" s="133">
        <f t="shared" si="362"/>
        <v>118</v>
      </c>
      <c r="V913" s="133">
        <v>252</v>
      </c>
      <c r="W913" s="132">
        <f t="shared" si="345"/>
        <v>1.0400594110000001</v>
      </c>
      <c r="X913" s="124">
        <f t="shared" si="364"/>
        <v>45.504570000000001</v>
      </c>
      <c r="Y913" s="136" t="s">
        <v>64</v>
      </c>
      <c r="Z913" s="127">
        <f t="shared" si="363"/>
        <v>43146</v>
      </c>
      <c r="AA913" s="6"/>
      <c r="AB913" s="1"/>
      <c r="AC913" s="10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28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8"/>
      <c r="BH913" s="1"/>
      <c r="BI913" s="1"/>
      <c r="BJ913" s="1"/>
      <c r="BK913" s="1"/>
      <c r="BL913" s="1"/>
      <c r="BM913" s="1"/>
      <c r="BN913" s="1"/>
      <c r="BO913" s="1"/>
      <c r="BP913" s="1"/>
      <c r="BQ913" s="6"/>
      <c r="BR913" s="1"/>
      <c r="BS913" s="1"/>
      <c r="BT913" s="1"/>
      <c r="BU913" s="1"/>
      <c r="BV913" s="1"/>
      <c r="BW913" s="1"/>
    </row>
    <row r="914" spans="1:75" x14ac:dyDescent="0.2">
      <c r="A914" s="137">
        <f t="shared" si="355"/>
        <v>43135</v>
      </c>
      <c r="B914" s="124">
        <f t="shared" si="346"/>
        <v>1181.43166</v>
      </c>
      <c r="C914" s="124">
        <f t="shared" si="356"/>
        <v>1000</v>
      </c>
      <c r="D914" s="138">
        <f t="shared" si="357"/>
        <v>4916.46</v>
      </c>
      <c r="E914" s="126">
        <f>IF(K914=1,VLOOKUP(A913,[1]Plan1!$DA$106:$DC$226,3),E913)</f>
        <v>4930.72</v>
      </c>
      <c r="F914" s="127">
        <f t="shared" si="358"/>
        <v>43116</v>
      </c>
      <c r="G914" s="128">
        <f t="shared" si="347"/>
        <v>2.9004609007294846E-3</v>
      </c>
      <c r="H914" s="127">
        <f t="shared" si="359"/>
        <v>43146</v>
      </c>
      <c r="I914" s="127">
        <f t="shared" si="348"/>
        <v>43146</v>
      </c>
      <c r="J914" s="130">
        <f t="shared" si="360"/>
        <v>21</v>
      </c>
      <c r="K914" s="130">
        <f t="shared" si="349"/>
        <v>15</v>
      </c>
      <c r="L914" s="131">
        <f t="shared" si="350"/>
        <v>1.0020709000000001</v>
      </c>
      <c r="M914" s="132">
        <f t="shared" si="344"/>
        <v>1.0044004799999999</v>
      </c>
      <c r="N914" s="132">
        <f t="shared" si="342"/>
        <v>1.1335795695624755</v>
      </c>
      <c r="O914" s="131">
        <f t="shared" si="343"/>
        <v>1.13592709</v>
      </c>
      <c r="P914" s="124">
        <f t="shared" si="351"/>
        <v>1135.9270899999999</v>
      </c>
      <c r="Q914" s="133">
        <f t="shared" si="352"/>
        <v>0</v>
      </c>
      <c r="R914" s="134">
        <f t="shared" si="353"/>
        <v>0</v>
      </c>
      <c r="S914" s="124">
        <f t="shared" si="354"/>
        <v>0</v>
      </c>
      <c r="T914" s="134">
        <f t="shared" si="361"/>
        <v>8.7499999999999994E-2</v>
      </c>
      <c r="U914" s="133">
        <f t="shared" si="362"/>
        <v>118</v>
      </c>
      <c r="V914" s="133">
        <v>252</v>
      </c>
      <c r="W914" s="132">
        <f t="shared" si="345"/>
        <v>1.0400594110000001</v>
      </c>
      <c r="X914" s="124">
        <f t="shared" si="364"/>
        <v>45.504570000000001</v>
      </c>
      <c r="Y914" s="136" t="s">
        <v>64</v>
      </c>
      <c r="Z914" s="127">
        <f t="shared" si="363"/>
        <v>43146</v>
      </c>
      <c r="AA914" s="6"/>
      <c r="AB914" s="1"/>
      <c r="AC914" s="10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28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8"/>
      <c r="BH914" s="1"/>
      <c r="BI914" s="1"/>
      <c r="BJ914" s="1"/>
      <c r="BK914" s="1"/>
      <c r="BL914" s="1"/>
      <c r="BM914" s="1"/>
      <c r="BN914" s="1"/>
      <c r="BO914" s="1"/>
      <c r="BP914" s="1"/>
      <c r="BQ914" s="6"/>
      <c r="BR914" s="1"/>
      <c r="BS914" s="1"/>
      <c r="BT914" s="1"/>
      <c r="BU914" s="1"/>
      <c r="BV914" s="1"/>
      <c r="BW914" s="1"/>
    </row>
    <row r="915" spans="1:75" x14ac:dyDescent="0.2">
      <c r="A915" s="137">
        <f t="shared" si="355"/>
        <v>43136</v>
      </c>
      <c r="B915" s="124">
        <f t="shared" si="346"/>
        <v>1181.43166</v>
      </c>
      <c r="C915" s="124">
        <f t="shared" si="356"/>
        <v>1000</v>
      </c>
      <c r="D915" s="138">
        <f t="shared" si="357"/>
        <v>4916.46</v>
      </c>
      <c r="E915" s="126">
        <f>IF(K915=1,VLOOKUP(A914,[1]Plan1!$DA$106:$DC$226,3),E914)</f>
        <v>4930.72</v>
      </c>
      <c r="F915" s="127">
        <f t="shared" si="358"/>
        <v>43116</v>
      </c>
      <c r="G915" s="128">
        <f t="shared" si="347"/>
        <v>2.9004609007294846E-3</v>
      </c>
      <c r="H915" s="127">
        <f t="shared" si="359"/>
        <v>43146</v>
      </c>
      <c r="I915" s="127">
        <f t="shared" si="348"/>
        <v>43146</v>
      </c>
      <c r="J915" s="130">
        <f t="shared" si="360"/>
        <v>21</v>
      </c>
      <c r="K915" s="130">
        <f t="shared" si="349"/>
        <v>15</v>
      </c>
      <c r="L915" s="131">
        <f t="shared" si="350"/>
        <v>1.0020709000000001</v>
      </c>
      <c r="M915" s="132">
        <f t="shared" si="344"/>
        <v>1.0044004799999999</v>
      </c>
      <c r="N915" s="132">
        <f t="shared" si="342"/>
        <v>1.1335795695624755</v>
      </c>
      <c r="O915" s="131">
        <f t="shared" si="343"/>
        <v>1.13592709</v>
      </c>
      <c r="P915" s="124">
        <f t="shared" si="351"/>
        <v>1135.9270899999999</v>
      </c>
      <c r="Q915" s="133">
        <f t="shared" si="352"/>
        <v>0</v>
      </c>
      <c r="R915" s="134">
        <f t="shared" si="353"/>
        <v>0</v>
      </c>
      <c r="S915" s="124">
        <f t="shared" si="354"/>
        <v>0</v>
      </c>
      <c r="T915" s="134">
        <f t="shared" si="361"/>
        <v>8.7499999999999994E-2</v>
      </c>
      <c r="U915" s="133">
        <f t="shared" si="362"/>
        <v>118</v>
      </c>
      <c r="V915" s="133">
        <v>252</v>
      </c>
      <c r="W915" s="132">
        <f t="shared" si="345"/>
        <v>1.0400594110000001</v>
      </c>
      <c r="X915" s="124">
        <f t="shared" si="364"/>
        <v>45.504570000000001</v>
      </c>
      <c r="Y915" s="136" t="s">
        <v>64</v>
      </c>
      <c r="Z915" s="127">
        <f t="shared" si="363"/>
        <v>43146</v>
      </c>
      <c r="AA915" s="6"/>
      <c r="AB915" s="1"/>
      <c r="AC915" s="10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28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8"/>
      <c r="BH915" s="1"/>
      <c r="BI915" s="1"/>
      <c r="BJ915" s="1"/>
      <c r="BK915" s="1"/>
      <c r="BL915" s="1"/>
      <c r="BM915" s="1"/>
      <c r="BN915" s="1"/>
      <c r="BO915" s="1"/>
      <c r="BP915" s="1"/>
      <c r="BQ915" s="6"/>
      <c r="BR915" s="1"/>
      <c r="BS915" s="1"/>
      <c r="BT915" s="1"/>
      <c r="BU915" s="1"/>
      <c r="BV915" s="1"/>
      <c r="BW915" s="1"/>
    </row>
    <row r="916" spans="1:75" x14ac:dyDescent="0.2">
      <c r="A916" s="137">
        <f t="shared" si="355"/>
        <v>43137</v>
      </c>
      <c r="B916" s="124">
        <f t="shared" si="346"/>
        <v>1181.987991</v>
      </c>
      <c r="C916" s="124">
        <f t="shared" si="356"/>
        <v>1000</v>
      </c>
      <c r="D916" s="138">
        <f t="shared" si="357"/>
        <v>4916.46</v>
      </c>
      <c r="E916" s="126">
        <f>IF(K916=1,VLOOKUP(A915,[1]Plan1!$DA$106:$DC$226,3),E915)</f>
        <v>4930.72</v>
      </c>
      <c r="F916" s="127">
        <f t="shared" si="358"/>
        <v>43116</v>
      </c>
      <c r="G916" s="128">
        <f t="shared" si="347"/>
        <v>2.9004609007294846E-3</v>
      </c>
      <c r="H916" s="127">
        <f t="shared" si="359"/>
        <v>43146</v>
      </c>
      <c r="I916" s="127">
        <f t="shared" si="348"/>
        <v>43146</v>
      </c>
      <c r="J916" s="130">
        <f t="shared" si="360"/>
        <v>21</v>
      </c>
      <c r="K916" s="130">
        <f t="shared" si="349"/>
        <v>16</v>
      </c>
      <c r="L916" s="131">
        <f t="shared" si="350"/>
        <v>1.0022091099999999</v>
      </c>
      <c r="M916" s="132">
        <f t="shared" si="344"/>
        <v>1.0044004799999999</v>
      </c>
      <c r="N916" s="132">
        <f t="shared" si="342"/>
        <v>1.1335795695624755</v>
      </c>
      <c r="O916" s="131">
        <f t="shared" si="343"/>
        <v>1.1360837699999999</v>
      </c>
      <c r="P916" s="124">
        <f t="shared" si="351"/>
        <v>1136.08377</v>
      </c>
      <c r="Q916" s="133">
        <f t="shared" si="352"/>
        <v>0</v>
      </c>
      <c r="R916" s="134">
        <f t="shared" si="353"/>
        <v>0</v>
      </c>
      <c r="S916" s="124">
        <f t="shared" si="354"/>
        <v>0</v>
      </c>
      <c r="T916" s="134">
        <f t="shared" si="361"/>
        <v>8.7499999999999994E-2</v>
      </c>
      <c r="U916" s="133">
        <f t="shared" si="362"/>
        <v>119</v>
      </c>
      <c r="V916" s="133">
        <v>252</v>
      </c>
      <c r="W916" s="132">
        <f t="shared" si="345"/>
        <v>1.0404056660000001</v>
      </c>
      <c r="X916" s="124">
        <f t="shared" si="364"/>
        <v>45.904221</v>
      </c>
      <c r="Y916" s="136" t="s">
        <v>64</v>
      </c>
      <c r="Z916" s="127">
        <f t="shared" si="363"/>
        <v>43146</v>
      </c>
      <c r="AA916" s="6"/>
      <c r="AB916" s="1"/>
      <c r="AC916" s="10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28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8"/>
      <c r="BH916" s="1"/>
      <c r="BI916" s="1"/>
      <c r="BJ916" s="1"/>
      <c r="BK916" s="1"/>
      <c r="BL916" s="1"/>
      <c r="BM916" s="1"/>
      <c r="BN916" s="1"/>
      <c r="BO916" s="1"/>
      <c r="BP916" s="1"/>
      <c r="BQ916" s="6"/>
      <c r="BR916" s="1"/>
      <c r="BS916" s="1"/>
      <c r="BT916" s="1"/>
      <c r="BU916" s="1"/>
      <c r="BV916" s="1"/>
      <c r="BW916" s="1"/>
    </row>
    <row r="917" spans="1:75" x14ac:dyDescent="0.2">
      <c r="A917" s="137">
        <f t="shared" si="355"/>
        <v>43138</v>
      </c>
      <c r="B917" s="124">
        <f t="shared" si="346"/>
        <v>1182.544572</v>
      </c>
      <c r="C917" s="124">
        <f t="shared" si="356"/>
        <v>1000</v>
      </c>
      <c r="D917" s="138">
        <f t="shared" si="357"/>
        <v>4916.46</v>
      </c>
      <c r="E917" s="126">
        <f>IF(K917=1,VLOOKUP(A916,[1]Plan1!$DA$106:$DC$226,3),E916)</f>
        <v>4930.72</v>
      </c>
      <c r="F917" s="127">
        <f t="shared" si="358"/>
        <v>43116</v>
      </c>
      <c r="G917" s="128">
        <f t="shared" si="347"/>
        <v>2.9004609007294846E-3</v>
      </c>
      <c r="H917" s="127">
        <f t="shared" si="359"/>
        <v>43146</v>
      </c>
      <c r="I917" s="127">
        <f t="shared" si="348"/>
        <v>43146</v>
      </c>
      <c r="J917" s="130">
        <f t="shared" si="360"/>
        <v>21</v>
      </c>
      <c r="K917" s="130">
        <f t="shared" si="349"/>
        <v>17</v>
      </c>
      <c r="L917" s="131">
        <f t="shared" si="350"/>
        <v>1.00234734</v>
      </c>
      <c r="M917" s="132">
        <f t="shared" si="344"/>
        <v>1.0044004799999999</v>
      </c>
      <c r="N917" s="132">
        <f t="shared" si="342"/>
        <v>1.1335795695624755</v>
      </c>
      <c r="O917" s="131">
        <f t="shared" si="343"/>
        <v>1.13624046</v>
      </c>
      <c r="P917" s="124">
        <f t="shared" si="351"/>
        <v>1136.24046</v>
      </c>
      <c r="Q917" s="133">
        <f t="shared" si="352"/>
        <v>0</v>
      </c>
      <c r="R917" s="134">
        <f t="shared" si="353"/>
        <v>0</v>
      </c>
      <c r="S917" s="124">
        <f t="shared" si="354"/>
        <v>0</v>
      </c>
      <c r="T917" s="134">
        <f t="shared" si="361"/>
        <v>8.7499999999999994E-2</v>
      </c>
      <c r="U917" s="133">
        <f t="shared" si="362"/>
        <v>120</v>
      </c>
      <c r="V917" s="133">
        <v>252</v>
      </c>
      <c r="W917" s="132">
        <f t="shared" si="345"/>
        <v>1.040752036</v>
      </c>
      <c r="X917" s="124">
        <f t="shared" si="364"/>
        <v>46.304112000000003</v>
      </c>
      <c r="Y917" s="136" t="s">
        <v>64</v>
      </c>
      <c r="Z917" s="127">
        <f t="shared" si="363"/>
        <v>43146</v>
      </c>
      <c r="AA917" s="6"/>
      <c r="AB917" s="1"/>
      <c r="AC917" s="10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28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8"/>
      <c r="BH917" s="1"/>
      <c r="BI917" s="1"/>
      <c r="BJ917" s="1"/>
      <c r="BK917" s="1"/>
      <c r="BL917" s="1"/>
      <c r="BM917" s="1"/>
      <c r="BN917" s="1"/>
      <c r="BO917" s="1"/>
      <c r="BP917" s="1"/>
      <c r="BQ917" s="6"/>
      <c r="BR917" s="1"/>
      <c r="BS917" s="1"/>
      <c r="BT917" s="1"/>
      <c r="BU917" s="1"/>
      <c r="BV917" s="1"/>
      <c r="BW917" s="1"/>
    </row>
    <row r="918" spans="1:75" x14ac:dyDescent="0.2">
      <c r="A918" s="137">
        <f t="shared" si="355"/>
        <v>43139</v>
      </c>
      <c r="B918" s="124">
        <f t="shared" si="346"/>
        <v>1183.101424</v>
      </c>
      <c r="C918" s="124">
        <f t="shared" si="356"/>
        <v>1000</v>
      </c>
      <c r="D918" s="138">
        <f t="shared" si="357"/>
        <v>4916.46</v>
      </c>
      <c r="E918" s="126">
        <f>IF(K918=1,VLOOKUP(A917,[1]Plan1!$DA$106:$DC$226,3),E917)</f>
        <v>4930.72</v>
      </c>
      <c r="F918" s="127">
        <f t="shared" si="358"/>
        <v>43116</v>
      </c>
      <c r="G918" s="128">
        <f t="shared" si="347"/>
        <v>2.9004609007294846E-3</v>
      </c>
      <c r="H918" s="127">
        <f t="shared" si="359"/>
        <v>43146</v>
      </c>
      <c r="I918" s="127">
        <f t="shared" si="348"/>
        <v>43146</v>
      </c>
      <c r="J918" s="130">
        <f t="shared" si="360"/>
        <v>21</v>
      </c>
      <c r="K918" s="130">
        <f t="shared" si="349"/>
        <v>18</v>
      </c>
      <c r="L918" s="131">
        <f t="shared" si="350"/>
        <v>1.00248559</v>
      </c>
      <c r="M918" s="132">
        <f t="shared" si="344"/>
        <v>1.0044004799999999</v>
      </c>
      <c r="N918" s="132">
        <f t="shared" si="342"/>
        <v>1.1335795695624755</v>
      </c>
      <c r="O918" s="131">
        <f t="shared" si="343"/>
        <v>1.1363971799999999</v>
      </c>
      <c r="P918" s="124">
        <f t="shared" si="351"/>
        <v>1136.3971799999999</v>
      </c>
      <c r="Q918" s="133">
        <f t="shared" si="352"/>
        <v>0</v>
      </c>
      <c r="R918" s="134">
        <f t="shared" si="353"/>
        <v>0</v>
      </c>
      <c r="S918" s="124">
        <f t="shared" si="354"/>
        <v>0</v>
      </c>
      <c r="T918" s="134">
        <f t="shared" si="361"/>
        <v>8.7499999999999994E-2</v>
      </c>
      <c r="U918" s="133">
        <f t="shared" si="362"/>
        <v>121</v>
      </c>
      <c r="V918" s="133">
        <v>252</v>
      </c>
      <c r="W918" s="132">
        <f t="shared" si="345"/>
        <v>1.041098522</v>
      </c>
      <c r="X918" s="124">
        <f t="shared" si="364"/>
        <v>46.704244000000003</v>
      </c>
      <c r="Y918" s="136" t="s">
        <v>64</v>
      </c>
      <c r="Z918" s="127">
        <f t="shared" si="363"/>
        <v>43146</v>
      </c>
      <c r="AA918" s="6"/>
      <c r="AB918" s="1"/>
      <c r="AC918" s="10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28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8"/>
      <c r="BH918" s="1"/>
      <c r="BI918" s="1"/>
      <c r="BJ918" s="1"/>
      <c r="BK918" s="1"/>
      <c r="BL918" s="1"/>
      <c r="BM918" s="1"/>
      <c r="BN918" s="1"/>
      <c r="BO918" s="1"/>
      <c r="BP918" s="1"/>
      <c r="BQ918" s="6"/>
      <c r="BR918" s="1"/>
      <c r="BS918" s="1"/>
      <c r="BT918" s="1"/>
      <c r="BU918" s="1"/>
      <c r="BV918" s="1"/>
      <c r="BW918" s="1"/>
    </row>
    <row r="919" spans="1:75" x14ac:dyDescent="0.2">
      <c r="A919" s="137">
        <f t="shared" si="355"/>
        <v>43140</v>
      </c>
      <c r="B919" s="124">
        <f t="shared" si="346"/>
        <v>1183.658537</v>
      </c>
      <c r="C919" s="124">
        <f t="shared" si="356"/>
        <v>1000</v>
      </c>
      <c r="D919" s="138">
        <f t="shared" si="357"/>
        <v>4916.46</v>
      </c>
      <c r="E919" s="126">
        <f>IF(K919=1,VLOOKUP(A918,[1]Plan1!$DA$106:$DC$226,3),E918)</f>
        <v>4930.72</v>
      </c>
      <c r="F919" s="127">
        <f t="shared" si="358"/>
        <v>43116</v>
      </c>
      <c r="G919" s="128">
        <f t="shared" si="347"/>
        <v>2.9004609007294846E-3</v>
      </c>
      <c r="H919" s="127">
        <f t="shared" si="359"/>
        <v>43146</v>
      </c>
      <c r="I919" s="127">
        <f t="shared" si="348"/>
        <v>43146</v>
      </c>
      <c r="J919" s="130">
        <f t="shared" si="360"/>
        <v>21</v>
      </c>
      <c r="K919" s="130">
        <f t="shared" si="349"/>
        <v>19</v>
      </c>
      <c r="L919" s="131">
        <f t="shared" si="350"/>
        <v>1.0026238599999999</v>
      </c>
      <c r="M919" s="132">
        <f t="shared" si="344"/>
        <v>1.0044004799999999</v>
      </c>
      <c r="N919" s="132">
        <f t="shared" si="342"/>
        <v>1.1335795695624755</v>
      </c>
      <c r="O919" s="131">
        <f t="shared" si="343"/>
        <v>1.1365539200000001</v>
      </c>
      <c r="P919" s="124">
        <f t="shared" si="351"/>
        <v>1136.5539200000001</v>
      </c>
      <c r="Q919" s="133">
        <f t="shared" si="352"/>
        <v>0</v>
      </c>
      <c r="R919" s="134">
        <f t="shared" si="353"/>
        <v>0</v>
      </c>
      <c r="S919" s="124">
        <f t="shared" si="354"/>
        <v>0</v>
      </c>
      <c r="T919" s="134">
        <f t="shared" si="361"/>
        <v>8.7499999999999994E-2</v>
      </c>
      <c r="U919" s="133">
        <f t="shared" si="362"/>
        <v>122</v>
      </c>
      <c r="V919" s="133">
        <v>252</v>
      </c>
      <c r="W919" s="132">
        <f t="shared" si="345"/>
        <v>1.0414451229999999</v>
      </c>
      <c r="X919" s="124">
        <f t="shared" si="364"/>
        <v>47.104616999999998</v>
      </c>
      <c r="Y919" s="136" t="s">
        <v>64</v>
      </c>
      <c r="Z919" s="127">
        <f t="shared" si="363"/>
        <v>43146</v>
      </c>
      <c r="AA919" s="6"/>
      <c r="AB919" s="1"/>
      <c r="AC919" s="10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28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8"/>
      <c r="BH919" s="1"/>
      <c r="BI919" s="1"/>
      <c r="BJ919" s="1"/>
      <c r="BK919" s="1"/>
      <c r="BL919" s="1"/>
      <c r="BM919" s="1"/>
      <c r="BN919" s="1"/>
      <c r="BO919" s="1"/>
      <c r="BP919" s="1"/>
      <c r="BQ919" s="6"/>
      <c r="BR919" s="1"/>
      <c r="BS919" s="1"/>
      <c r="BT919" s="1"/>
      <c r="BU919" s="1"/>
      <c r="BV919" s="1"/>
      <c r="BW919" s="1"/>
    </row>
    <row r="920" spans="1:75" x14ac:dyDescent="0.2">
      <c r="A920" s="137">
        <f t="shared" si="355"/>
        <v>43141</v>
      </c>
      <c r="B920" s="124">
        <f t="shared" si="346"/>
        <v>1184.215909</v>
      </c>
      <c r="C920" s="124">
        <f t="shared" si="356"/>
        <v>1000</v>
      </c>
      <c r="D920" s="138">
        <f t="shared" si="357"/>
        <v>4916.46</v>
      </c>
      <c r="E920" s="126">
        <f>IF(K920=1,VLOOKUP(A919,[1]Plan1!$DA$106:$DC$226,3),E919)</f>
        <v>4930.72</v>
      </c>
      <c r="F920" s="127">
        <f t="shared" si="358"/>
        <v>43116</v>
      </c>
      <c r="G920" s="128">
        <f t="shared" si="347"/>
        <v>2.9004609007294846E-3</v>
      </c>
      <c r="H920" s="127">
        <f t="shared" si="359"/>
        <v>43146</v>
      </c>
      <c r="I920" s="127">
        <f t="shared" si="348"/>
        <v>43146</v>
      </c>
      <c r="J920" s="130">
        <f t="shared" si="360"/>
        <v>21</v>
      </c>
      <c r="K920" s="130">
        <f t="shared" si="349"/>
        <v>20</v>
      </c>
      <c r="L920" s="131">
        <f t="shared" si="350"/>
        <v>1.0027621499999999</v>
      </c>
      <c r="M920" s="132">
        <f t="shared" si="344"/>
        <v>1.0044004799999999</v>
      </c>
      <c r="N920" s="132">
        <f t="shared" si="342"/>
        <v>1.1335795695624755</v>
      </c>
      <c r="O920" s="131">
        <f t="shared" si="343"/>
        <v>1.13671068</v>
      </c>
      <c r="P920" s="124">
        <f t="shared" si="351"/>
        <v>1136.7106799999999</v>
      </c>
      <c r="Q920" s="133">
        <f t="shared" si="352"/>
        <v>0</v>
      </c>
      <c r="R920" s="134">
        <f t="shared" si="353"/>
        <v>0</v>
      </c>
      <c r="S920" s="124">
        <f t="shared" si="354"/>
        <v>0</v>
      </c>
      <c r="T920" s="134">
        <f t="shared" si="361"/>
        <v>8.7499999999999994E-2</v>
      </c>
      <c r="U920" s="133">
        <f t="shared" si="362"/>
        <v>123</v>
      </c>
      <c r="V920" s="133">
        <v>252</v>
      </c>
      <c r="W920" s="132">
        <f t="shared" si="345"/>
        <v>1.0417918390000001</v>
      </c>
      <c r="X920" s="124">
        <f t="shared" si="364"/>
        <v>47.505229</v>
      </c>
      <c r="Y920" s="136" t="s">
        <v>64</v>
      </c>
      <c r="Z920" s="127">
        <f t="shared" si="363"/>
        <v>43146</v>
      </c>
      <c r="AA920" s="6"/>
      <c r="AB920" s="1"/>
      <c r="AC920" s="10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28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8"/>
      <c r="BH920" s="1"/>
      <c r="BI920" s="1"/>
      <c r="BJ920" s="1"/>
      <c r="BK920" s="1"/>
      <c r="BL920" s="1"/>
      <c r="BM920" s="1"/>
      <c r="BN920" s="1"/>
      <c r="BO920" s="1"/>
      <c r="BP920" s="1"/>
      <c r="BQ920" s="6"/>
      <c r="BR920" s="1"/>
      <c r="BS920" s="1"/>
      <c r="BT920" s="1"/>
      <c r="BU920" s="1"/>
      <c r="BV920" s="1"/>
      <c r="BW920" s="1"/>
    </row>
    <row r="921" spans="1:75" x14ac:dyDescent="0.2">
      <c r="A921" s="137">
        <f t="shared" si="355"/>
        <v>43142</v>
      </c>
      <c r="B921" s="124">
        <f t="shared" si="346"/>
        <v>1184.215909</v>
      </c>
      <c r="C921" s="124">
        <f t="shared" si="356"/>
        <v>1000</v>
      </c>
      <c r="D921" s="138">
        <f t="shared" si="357"/>
        <v>4916.46</v>
      </c>
      <c r="E921" s="126">
        <f>IF(K921=1,VLOOKUP(A920,[1]Plan1!$DA$106:$DC$226,3),E920)</f>
        <v>4930.72</v>
      </c>
      <c r="F921" s="127">
        <f t="shared" si="358"/>
        <v>43116</v>
      </c>
      <c r="G921" s="128">
        <f t="shared" si="347"/>
        <v>2.9004609007294846E-3</v>
      </c>
      <c r="H921" s="127">
        <f t="shared" si="359"/>
        <v>43146</v>
      </c>
      <c r="I921" s="127">
        <f t="shared" si="348"/>
        <v>43146</v>
      </c>
      <c r="J921" s="130">
        <f t="shared" si="360"/>
        <v>21</v>
      </c>
      <c r="K921" s="130">
        <f t="shared" si="349"/>
        <v>20</v>
      </c>
      <c r="L921" s="131">
        <f t="shared" si="350"/>
        <v>1.0027621499999999</v>
      </c>
      <c r="M921" s="132">
        <f t="shared" si="344"/>
        <v>1.0044004799999999</v>
      </c>
      <c r="N921" s="132">
        <f t="shared" si="342"/>
        <v>1.1335795695624755</v>
      </c>
      <c r="O921" s="131">
        <f t="shared" si="343"/>
        <v>1.13671068</v>
      </c>
      <c r="P921" s="124">
        <f t="shared" si="351"/>
        <v>1136.7106799999999</v>
      </c>
      <c r="Q921" s="133">
        <f t="shared" si="352"/>
        <v>0</v>
      </c>
      <c r="R921" s="134">
        <f t="shared" si="353"/>
        <v>0</v>
      </c>
      <c r="S921" s="124">
        <f t="shared" si="354"/>
        <v>0</v>
      </c>
      <c r="T921" s="134">
        <f t="shared" si="361"/>
        <v>8.7499999999999994E-2</v>
      </c>
      <c r="U921" s="133">
        <f t="shared" si="362"/>
        <v>123</v>
      </c>
      <c r="V921" s="133">
        <v>252</v>
      </c>
      <c r="W921" s="132">
        <f t="shared" si="345"/>
        <v>1.0417918390000001</v>
      </c>
      <c r="X921" s="124">
        <f t="shared" si="364"/>
        <v>47.505229</v>
      </c>
      <c r="Y921" s="136" t="s">
        <v>64</v>
      </c>
      <c r="Z921" s="127">
        <f t="shared" si="363"/>
        <v>43146</v>
      </c>
      <c r="AA921" s="6"/>
      <c r="AB921" s="1"/>
      <c r="AC921" s="10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28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8"/>
      <c r="BH921" s="1"/>
      <c r="BI921" s="1"/>
      <c r="BJ921" s="1"/>
      <c r="BK921" s="1"/>
      <c r="BL921" s="1"/>
      <c r="BM921" s="1"/>
      <c r="BN921" s="1"/>
      <c r="BO921" s="1"/>
      <c r="BP921" s="1"/>
      <c r="BQ921" s="6"/>
      <c r="BR921" s="1"/>
      <c r="BS921" s="1"/>
      <c r="BT921" s="1"/>
      <c r="BU921" s="1"/>
      <c r="BV921" s="1"/>
      <c r="BW921" s="1"/>
    </row>
    <row r="922" spans="1:75" x14ac:dyDescent="0.2">
      <c r="A922" s="137">
        <f t="shared" si="355"/>
        <v>43143</v>
      </c>
      <c r="B922" s="124">
        <f t="shared" si="346"/>
        <v>1184.215909</v>
      </c>
      <c r="C922" s="124">
        <f t="shared" si="356"/>
        <v>1000</v>
      </c>
      <c r="D922" s="138">
        <f t="shared" si="357"/>
        <v>4916.46</v>
      </c>
      <c r="E922" s="126">
        <f>IF(K922=1,VLOOKUP(A921,[1]Plan1!$DA$106:$DC$226,3),E921)</f>
        <v>4930.72</v>
      </c>
      <c r="F922" s="127">
        <f t="shared" si="358"/>
        <v>43116</v>
      </c>
      <c r="G922" s="128">
        <f t="shared" si="347"/>
        <v>2.9004609007294846E-3</v>
      </c>
      <c r="H922" s="127">
        <f t="shared" si="359"/>
        <v>43146</v>
      </c>
      <c r="I922" s="127">
        <f t="shared" si="348"/>
        <v>43146</v>
      </c>
      <c r="J922" s="130">
        <f t="shared" si="360"/>
        <v>21</v>
      </c>
      <c r="K922" s="130">
        <f t="shared" si="349"/>
        <v>20</v>
      </c>
      <c r="L922" s="131">
        <f t="shared" si="350"/>
        <v>1.0027621499999999</v>
      </c>
      <c r="M922" s="132">
        <f t="shared" si="344"/>
        <v>1.0044004799999999</v>
      </c>
      <c r="N922" s="132">
        <f t="shared" si="342"/>
        <v>1.1335795695624755</v>
      </c>
      <c r="O922" s="131">
        <f t="shared" si="343"/>
        <v>1.13671068</v>
      </c>
      <c r="P922" s="124">
        <f t="shared" si="351"/>
        <v>1136.7106799999999</v>
      </c>
      <c r="Q922" s="133">
        <f t="shared" si="352"/>
        <v>0</v>
      </c>
      <c r="R922" s="134">
        <f t="shared" si="353"/>
        <v>0</v>
      </c>
      <c r="S922" s="124">
        <f t="shared" si="354"/>
        <v>0</v>
      </c>
      <c r="T922" s="134">
        <f t="shared" si="361"/>
        <v>8.7499999999999994E-2</v>
      </c>
      <c r="U922" s="133">
        <f t="shared" si="362"/>
        <v>123</v>
      </c>
      <c r="V922" s="133">
        <v>252</v>
      </c>
      <c r="W922" s="132">
        <f t="shared" si="345"/>
        <v>1.0417918390000001</v>
      </c>
      <c r="X922" s="124">
        <f t="shared" si="364"/>
        <v>47.505229</v>
      </c>
      <c r="Y922" s="136" t="s">
        <v>64</v>
      </c>
      <c r="Z922" s="127">
        <f t="shared" si="363"/>
        <v>43146</v>
      </c>
      <c r="AA922" s="6"/>
      <c r="AB922" s="1"/>
      <c r="AC922" s="10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28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8"/>
      <c r="BH922" s="1"/>
      <c r="BI922" s="1"/>
      <c r="BJ922" s="1"/>
      <c r="BK922" s="1"/>
      <c r="BL922" s="1"/>
      <c r="BM922" s="1"/>
      <c r="BN922" s="1"/>
      <c r="BO922" s="1"/>
      <c r="BP922" s="1"/>
      <c r="BQ922" s="6"/>
      <c r="BR922" s="1"/>
      <c r="BS922" s="1"/>
      <c r="BT922" s="1"/>
      <c r="BU922" s="1"/>
      <c r="BV922" s="1"/>
      <c r="BW922" s="1"/>
    </row>
    <row r="923" spans="1:75" x14ac:dyDescent="0.2">
      <c r="A923" s="137">
        <f t="shared" si="355"/>
        <v>43144</v>
      </c>
      <c r="B923" s="124">
        <f t="shared" si="346"/>
        <v>1184.215909</v>
      </c>
      <c r="C923" s="124">
        <f t="shared" si="356"/>
        <v>1000</v>
      </c>
      <c r="D923" s="138">
        <f t="shared" si="357"/>
        <v>4916.46</v>
      </c>
      <c r="E923" s="126">
        <f>IF(K923=1,VLOOKUP(A922,[1]Plan1!$DA$106:$DC$226,3),E922)</f>
        <v>4930.72</v>
      </c>
      <c r="F923" s="127">
        <f t="shared" si="358"/>
        <v>43116</v>
      </c>
      <c r="G923" s="128">
        <f t="shared" si="347"/>
        <v>2.9004609007294846E-3</v>
      </c>
      <c r="H923" s="127">
        <f t="shared" si="359"/>
        <v>43146</v>
      </c>
      <c r="I923" s="127">
        <f t="shared" si="348"/>
        <v>43146</v>
      </c>
      <c r="J923" s="130">
        <f t="shared" si="360"/>
        <v>21</v>
      </c>
      <c r="K923" s="130">
        <f t="shared" si="349"/>
        <v>20</v>
      </c>
      <c r="L923" s="131">
        <f t="shared" si="350"/>
        <v>1.0027621499999999</v>
      </c>
      <c r="M923" s="132">
        <f t="shared" si="344"/>
        <v>1.0044004799999999</v>
      </c>
      <c r="N923" s="132">
        <f t="shared" si="342"/>
        <v>1.1335795695624755</v>
      </c>
      <c r="O923" s="131">
        <f t="shared" si="343"/>
        <v>1.13671068</v>
      </c>
      <c r="P923" s="124">
        <f t="shared" si="351"/>
        <v>1136.7106799999999</v>
      </c>
      <c r="Q923" s="133">
        <f t="shared" si="352"/>
        <v>0</v>
      </c>
      <c r="R923" s="134">
        <f t="shared" si="353"/>
        <v>0</v>
      </c>
      <c r="S923" s="124">
        <f t="shared" si="354"/>
        <v>0</v>
      </c>
      <c r="T923" s="134">
        <f t="shared" si="361"/>
        <v>8.7499999999999994E-2</v>
      </c>
      <c r="U923" s="133">
        <f t="shared" si="362"/>
        <v>123</v>
      </c>
      <c r="V923" s="133">
        <v>252</v>
      </c>
      <c r="W923" s="132">
        <f t="shared" si="345"/>
        <v>1.0417918390000001</v>
      </c>
      <c r="X923" s="124">
        <f t="shared" si="364"/>
        <v>47.505229</v>
      </c>
      <c r="Y923" s="136" t="s">
        <v>64</v>
      </c>
      <c r="Z923" s="127">
        <f t="shared" si="363"/>
        <v>43146</v>
      </c>
      <c r="AA923" s="6"/>
      <c r="AB923" s="1"/>
      <c r="AC923" s="10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28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8"/>
      <c r="BH923" s="1"/>
      <c r="BI923" s="1"/>
      <c r="BJ923" s="1"/>
      <c r="BK923" s="1"/>
      <c r="BL923" s="1"/>
      <c r="BM923" s="1"/>
      <c r="BN923" s="1"/>
      <c r="BO923" s="1"/>
      <c r="BP923" s="1"/>
      <c r="BQ923" s="6"/>
      <c r="BR923" s="1"/>
      <c r="BS923" s="1"/>
      <c r="BT923" s="1"/>
      <c r="BU923" s="1"/>
      <c r="BV923" s="1"/>
      <c r="BW923" s="1"/>
    </row>
    <row r="924" spans="1:75" x14ac:dyDescent="0.2">
      <c r="A924" s="137">
        <f t="shared" si="355"/>
        <v>43145</v>
      </c>
      <c r="B924" s="124">
        <f t="shared" si="346"/>
        <v>1184.215909</v>
      </c>
      <c r="C924" s="124">
        <f t="shared" si="356"/>
        <v>1000</v>
      </c>
      <c r="D924" s="138">
        <f t="shared" si="357"/>
        <v>4916.46</v>
      </c>
      <c r="E924" s="126">
        <f>IF(K924=1,VLOOKUP(A923,[1]Plan1!$DA$106:$DC$226,3),E923)</f>
        <v>4930.72</v>
      </c>
      <c r="F924" s="127">
        <f t="shared" si="358"/>
        <v>43116</v>
      </c>
      <c r="G924" s="128">
        <f t="shared" si="347"/>
        <v>2.9004609007294846E-3</v>
      </c>
      <c r="H924" s="127">
        <f t="shared" si="359"/>
        <v>43146</v>
      </c>
      <c r="I924" s="127">
        <f t="shared" si="348"/>
        <v>43146</v>
      </c>
      <c r="J924" s="130">
        <f t="shared" si="360"/>
        <v>21</v>
      </c>
      <c r="K924" s="130">
        <f t="shared" si="349"/>
        <v>20</v>
      </c>
      <c r="L924" s="131">
        <f t="shared" si="350"/>
        <v>1.0027621499999999</v>
      </c>
      <c r="M924" s="132">
        <f t="shared" si="344"/>
        <v>1.0044004799999999</v>
      </c>
      <c r="N924" s="132">
        <f t="shared" si="342"/>
        <v>1.1335795695624755</v>
      </c>
      <c r="O924" s="131">
        <f t="shared" si="343"/>
        <v>1.13671068</v>
      </c>
      <c r="P924" s="124">
        <f t="shared" si="351"/>
        <v>1136.7106799999999</v>
      </c>
      <c r="Q924" s="133">
        <f t="shared" si="352"/>
        <v>0</v>
      </c>
      <c r="R924" s="134">
        <f t="shared" si="353"/>
        <v>0</v>
      </c>
      <c r="S924" s="124">
        <f t="shared" si="354"/>
        <v>0</v>
      </c>
      <c r="T924" s="134">
        <f t="shared" si="361"/>
        <v>8.7499999999999994E-2</v>
      </c>
      <c r="U924" s="133">
        <f t="shared" si="362"/>
        <v>123</v>
      </c>
      <c r="V924" s="133">
        <v>252</v>
      </c>
      <c r="W924" s="132">
        <f t="shared" si="345"/>
        <v>1.0417918390000001</v>
      </c>
      <c r="X924" s="124">
        <f t="shared" si="364"/>
        <v>47.505229</v>
      </c>
      <c r="Y924" s="136" t="s">
        <v>64</v>
      </c>
      <c r="Z924" s="127">
        <f t="shared" si="363"/>
        <v>43146</v>
      </c>
      <c r="AA924" s="6"/>
      <c r="AB924" s="1"/>
      <c r="AC924" s="10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28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8"/>
      <c r="BH924" s="1"/>
      <c r="BI924" s="1"/>
      <c r="BJ924" s="1"/>
      <c r="BK924" s="1"/>
      <c r="BL924" s="1"/>
      <c r="BM924" s="1"/>
      <c r="BN924" s="1"/>
      <c r="BO924" s="1"/>
      <c r="BP924" s="1"/>
      <c r="BQ924" s="6"/>
      <c r="BR924" s="1"/>
      <c r="BS924" s="1"/>
      <c r="BT924" s="1"/>
      <c r="BU924" s="1"/>
      <c r="BV924" s="1"/>
      <c r="BW924" s="1"/>
    </row>
    <row r="925" spans="1:75" x14ac:dyDescent="0.2">
      <c r="A925" s="137">
        <f t="shared" si="355"/>
        <v>43146</v>
      </c>
      <c r="B925" s="124">
        <f t="shared" si="346"/>
        <v>1184.7735539999999</v>
      </c>
      <c r="C925" s="124">
        <f t="shared" si="356"/>
        <v>1000</v>
      </c>
      <c r="D925" s="138">
        <f t="shared" si="357"/>
        <v>4916.46</v>
      </c>
      <c r="E925" s="126">
        <f>IF(K925=1,VLOOKUP(A924,[1]Plan1!$DA$106:$DC$226,3),E924)</f>
        <v>4930.72</v>
      </c>
      <c r="F925" s="127">
        <f t="shared" si="358"/>
        <v>43116</v>
      </c>
      <c r="G925" s="128">
        <f t="shared" si="347"/>
        <v>2.9004609007294846E-3</v>
      </c>
      <c r="H925" s="127">
        <f t="shared" si="359"/>
        <v>43174</v>
      </c>
      <c r="I925" s="127">
        <f t="shared" si="348"/>
        <v>43146</v>
      </c>
      <c r="J925" s="130">
        <f t="shared" si="360"/>
        <v>21</v>
      </c>
      <c r="K925" s="130">
        <f t="shared" si="349"/>
        <v>21</v>
      </c>
      <c r="L925" s="131">
        <f t="shared" si="350"/>
        <v>1.00290046</v>
      </c>
      <c r="M925" s="132">
        <f t="shared" si="344"/>
        <v>1.0044004799999999</v>
      </c>
      <c r="N925" s="132">
        <f t="shared" si="342"/>
        <v>1.1335795695624755</v>
      </c>
      <c r="O925" s="131">
        <f t="shared" si="343"/>
        <v>1.1368674700000001</v>
      </c>
      <c r="P925" s="124">
        <f t="shared" si="351"/>
        <v>1136.8674699999999</v>
      </c>
      <c r="Q925" s="133">
        <f t="shared" si="352"/>
        <v>5</v>
      </c>
      <c r="R925" s="134">
        <f t="shared" si="353"/>
        <v>0</v>
      </c>
      <c r="S925" s="124">
        <f t="shared" si="354"/>
        <v>0</v>
      </c>
      <c r="T925" s="134">
        <f t="shared" si="361"/>
        <v>8.7499999999999994E-2</v>
      </c>
      <c r="U925" s="133">
        <f t="shared" si="362"/>
        <v>124</v>
      </c>
      <c r="V925" s="133">
        <v>252</v>
      </c>
      <c r="W925" s="132">
        <f t="shared" si="345"/>
        <v>1.042138671</v>
      </c>
      <c r="X925" s="124">
        <f t="shared" si="364"/>
        <v>47.906084</v>
      </c>
      <c r="Y925" s="136" t="s">
        <v>64</v>
      </c>
      <c r="Z925" s="127">
        <f t="shared" si="363"/>
        <v>43146</v>
      </c>
      <c r="AA925" s="6"/>
      <c r="AB925" s="1"/>
      <c r="AC925" s="10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28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8"/>
      <c r="BH925" s="1"/>
      <c r="BI925" s="1"/>
      <c r="BJ925" s="1"/>
      <c r="BK925" s="1"/>
      <c r="BL925" s="1"/>
      <c r="BM925" s="1"/>
      <c r="BN925" s="1"/>
      <c r="BO925" s="1"/>
      <c r="BP925" s="1"/>
      <c r="BQ925" s="6"/>
      <c r="BR925" s="1"/>
      <c r="BS925" s="1"/>
      <c r="BT925" s="1"/>
      <c r="BU925" s="1"/>
      <c r="BV925" s="1"/>
      <c r="BW925" s="1"/>
    </row>
    <row r="926" spans="1:75" x14ac:dyDescent="0.2">
      <c r="A926" s="137">
        <f t="shared" si="355"/>
        <v>43147</v>
      </c>
      <c r="B926" s="124">
        <f t="shared" si="346"/>
        <v>1137.4276439999999</v>
      </c>
      <c r="C926" s="124">
        <f t="shared" si="356"/>
        <v>1000</v>
      </c>
      <c r="D926" s="138">
        <f t="shared" si="357"/>
        <v>4930.72</v>
      </c>
      <c r="E926" s="126">
        <f>IF(K926=1,VLOOKUP(A925,[1]Plan1!$DA$106:$DC$226,3),E925)</f>
        <v>4946.5</v>
      </c>
      <c r="F926" s="127">
        <f t="shared" si="358"/>
        <v>43147</v>
      </c>
      <c r="G926" s="128">
        <f t="shared" si="347"/>
        <v>3.2003439659926691E-3</v>
      </c>
      <c r="H926" s="127">
        <f t="shared" si="359"/>
        <v>43174</v>
      </c>
      <c r="I926" s="127">
        <f t="shared" si="348"/>
        <v>43174</v>
      </c>
      <c r="J926" s="130">
        <f t="shared" si="360"/>
        <v>20</v>
      </c>
      <c r="K926" s="130">
        <f t="shared" si="349"/>
        <v>1</v>
      </c>
      <c r="L926" s="131">
        <f t="shared" si="350"/>
        <v>1.00015977</v>
      </c>
      <c r="M926" s="132">
        <f t="shared" si="344"/>
        <v>1.00290046</v>
      </c>
      <c r="N926" s="132">
        <f t="shared" si="342"/>
        <v>1.1368674717608087</v>
      </c>
      <c r="O926" s="131">
        <f t="shared" si="343"/>
        <v>1.1370491</v>
      </c>
      <c r="P926" s="124">
        <f t="shared" si="351"/>
        <v>1137.0491</v>
      </c>
      <c r="Q926" s="133">
        <f t="shared" si="352"/>
        <v>0</v>
      </c>
      <c r="R926" s="134">
        <f t="shared" si="353"/>
        <v>0</v>
      </c>
      <c r="S926" s="124">
        <f t="shared" si="354"/>
        <v>0</v>
      </c>
      <c r="T926" s="134">
        <f t="shared" si="361"/>
        <v>8.7499999999999994E-2</v>
      </c>
      <c r="U926" s="133">
        <f t="shared" si="362"/>
        <v>1</v>
      </c>
      <c r="V926" s="133">
        <v>252</v>
      </c>
      <c r="W926" s="132">
        <f t="shared" si="345"/>
        <v>1.000332918</v>
      </c>
      <c r="X926" s="124">
        <f t="shared" si="364"/>
        <v>0.37854399999999999</v>
      </c>
      <c r="Y926" s="136" t="s">
        <v>64</v>
      </c>
      <c r="Z926" s="127">
        <f t="shared" si="363"/>
        <v>43327</v>
      </c>
      <c r="AA926" s="6"/>
      <c r="AB926" s="1"/>
      <c r="AC926" s="10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6"/>
      <c r="BR926" s="1"/>
      <c r="BS926" s="1"/>
      <c r="BT926" s="1"/>
      <c r="BU926" s="1"/>
      <c r="BV926" s="1"/>
      <c r="BW926" s="1"/>
    </row>
    <row r="927" spans="1:75" x14ac:dyDescent="0.2">
      <c r="A927" s="137">
        <f t="shared" si="355"/>
        <v>43148</v>
      </c>
      <c r="B927" s="124">
        <f t="shared" si="346"/>
        <v>1137.988116</v>
      </c>
      <c r="C927" s="124">
        <f t="shared" si="356"/>
        <v>1000</v>
      </c>
      <c r="D927" s="138">
        <f t="shared" si="357"/>
        <v>4930.72</v>
      </c>
      <c r="E927" s="126">
        <f>IF(K927=1,VLOOKUP(A926,[1]Plan1!$DA$106:$DC$226,3),E926)</f>
        <v>4946.5</v>
      </c>
      <c r="F927" s="127">
        <f t="shared" si="358"/>
        <v>43147</v>
      </c>
      <c r="G927" s="128">
        <f t="shared" si="347"/>
        <v>3.2003439659926691E-3</v>
      </c>
      <c r="H927" s="127">
        <f t="shared" si="359"/>
        <v>43174</v>
      </c>
      <c r="I927" s="127">
        <f t="shared" si="348"/>
        <v>43174</v>
      </c>
      <c r="J927" s="130">
        <f t="shared" si="360"/>
        <v>20</v>
      </c>
      <c r="K927" s="130">
        <f t="shared" si="349"/>
        <v>2</v>
      </c>
      <c r="L927" s="131">
        <f t="shared" si="350"/>
        <v>1.00031957</v>
      </c>
      <c r="M927" s="132">
        <f t="shared" si="344"/>
        <v>1.00290046</v>
      </c>
      <c r="N927" s="132">
        <f t="shared" ref="N927:N990" si="365">IF(I927&gt;I926,N926*M927,N926)</f>
        <v>1.1368674717608087</v>
      </c>
      <c r="O927" s="131">
        <f t="shared" si="343"/>
        <v>1.1372307800000001</v>
      </c>
      <c r="P927" s="124">
        <f t="shared" si="351"/>
        <v>1137.2307800000001</v>
      </c>
      <c r="Q927" s="133">
        <f t="shared" si="352"/>
        <v>0</v>
      </c>
      <c r="R927" s="134">
        <f t="shared" si="353"/>
        <v>0</v>
      </c>
      <c r="S927" s="124">
        <f t="shared" si="354"/>
        <v>0</v>
      </c>
      <c r="T927" s="134">
        <f t="shared" si="361"/>
        <v>8.7499999999999994E-2</v>
      </c>
      <c r="U927" s="133">
        <f t="shared" si="362"/>
        <v>2</v>
      </c>
      <c r="V927" s="133">
        <v>252</v>
      </c>
      <c r="W927" s="132">
        <f t="shared" si="345"/>
        <v>1.000665948</v>
      </c>
      <c r="X927" s="124">
        <f t="shared" si="364"/>
        <v>0.75733600000000001</v>
      </c>
      <c r="Y927" s="136" t="s">
        <v>64</v>
      </c>
      <c r="Z927" s="127">
        <f t="shared" si="363"/>
        <v>43327</v>
      </c>
      <c r="AA927" s="6"/>
      <c r="AB927" s="1"/>
      <c r="AC927" s="10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6"/>
      <c r="BR927" s="1"/>
      <c r="BS927" s="1"/>
      <c r="BT927" s="1"/>
      <c r="BU927" s="1"/>
      <c r="BV927" s="1"/>
      <c r="BW927" s="1"/>
    </row>
    <row r="928" spans="1:75" x14ac:dyDescent="0.2">
      <c r="A928" s="137">
        <f t="shared" si="355"/>
        <v>43149</v>
      </c>
      <c r="B928" s="124">
        <f t="shared" si="346"/>
        <v>1137.988116</v>
      </c>
      <c r="C928" s="124">
        <f t="shared" si="356"/>
        <v>1000</v>
      </c>
      <c r="D928" s="138">
        <f t="shared" si="357"/>
        <v>4930.72</v>
      </c>
      <c r="E928" s="126">
        <f>IF(K928=1,VLOOKUP(A927,[1]Plan1!$DA$106:$DC$226,3),E927)</f>
        <v>4946.5</v>
      </c>
      <c r="F928" s="127">
        <f t="shared" si="358"/>
        <v>43147</v>
      </c>
      <c r="G928" s="128">
        <f t="shared" si="347"/>
        <v>3.2003439659926691E-3</v>
      </c>
      <c r="H928" s="127">
        <f t="shared" si="359"/>
        <v>43174</v>
      </c>
      <c r="I928" s="127">
        <f t="shared" si="348"/>
        <v>43174</v>
      </c>
      <c r="J928" s="130">
        <f t="shared" si="360"/>
        <v>20</v>
      </c>
      <c r="K928" s="130">
        <f t="shared" si="349"/>
        <v>2</v>
      </c>
      <c r="L928" s="131">
        <f t="shared" si="350"/>
        <v>1.00031957</v>
      </c>
      <c r="M928" s="132">
        <f t="shared" si="344"/>
        <v>1.00290046</v>
      </c>
      <c r="N928" s="132">
        <f t="shared" si="365"/>
        <v>1.1368674717608087</v>
      </c>
      <c r="O928" s="131">
        <f t="shared" si="343"/>
        <v>1.1372307800000001</v>
      </c>
      <c r="P928" s="124">
        <f t="shared" si="351"/>
        <v>1137.2307800000001</v>
      </c>
      <c r="Q928" s="133">
        <f t="shared" si="352"/>
        <v>0</v>
      </c>
      <c r="R928" s="134">
        <f t="shared" si="353"/>
        <v>0</v>
      </c>
      <c r="S928" s="124">
        <f t="shared" si="354"/>
        <v>0</v>
      </c>
      <c r="T928" s="134">
        <f t="shared" si="361"/>
        <v>8.7499999999999994E-2</v>
      </c>
      <c r="U928" s="133">
        <f t="shared" si="362"/>
        <v>2</v>
      </c>
      <c r="V928" s="133">
        <v>252</v>
      </c>
      <c r="W928" s="132">
        <f t="shared" si="345"/>
        <v>1.000665948</v>
      </c>
      <c r="X928" s="124">
        <f t="shared" si="364"/>
        <v>0.75733600000000001</v>
      </c>
      <c r="Y928" s="136" t="s">
        <v>64</v>
      </c>
      <c r="Z928" s="127">
        <f t="shared" si="363"/>
        <v>43327</v>
      </c>
      <c r="AA928" s="6"/>
      <c r="AB928" s="1"/>
      <c r="AC928" s="10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6"/>
      <c r="BR928" s="1"/>
      <c r="BS928" s="1"/>
      <c r="BT928" s="1"/>
      <c r="BU928" s="1"/>
      <c r="BV928" s="1"/>
      <c r="BW928" s="1"/>
    </row>
    <row r="929" spans="1:75" x14ac:dyDescent="0.2">
      <c r="A929" s="137">
        <f t="shared" si="355"/>
        <v>43150</v>
      </c>
      <c r="B929" s="124">
        <f t="shared" si="346"/>
        <v>1137.988116</v>
      </c>
      <c r="C929" s="124">
        <f t="shared" si="356"/>
        <v>1000</v>
      </c>
      <c r="D929" s="138">
        <f t="shared" si="357"/>
        <v>4930.72</v>
      </c>
      <c r="E929" s="126">
        <f>IF(K929=1,VLOOKUP(A928,[1]Plan1!$DA$106:$DC$226,3),E928)</f>
        <v>4946.5</v>
      </c>
      <c r="F929" s="127">
        <f t="shared" si="358"/>
        <v>43147</v>
      </c>
      <c r="G929" s="128">
        <f t="shared" si="347"/>
        <v>3.2003439659926691E-3</v>
      </c>
      <c r="H929" s="127">
        <f t="shared" si="359"/>
        <v>43174</v>
      </c>
      <c r="I929" s="127">
        <f t="shared" si="348"/>
        <v>43174</v>
      </c>
      <c r="J929" s="130">
        <f t="shared" si="360"/>
        <v>20</v>
      </c>
      <c r="K929" s="130">
        <f t="shared" si="349"/>
        <v>2</v>
      </c>
      <c r="L929" s="131">
        <f t="shared" si="350"/>
        <v>1.00031957</v>
      </c>
      <c r="M929" s="132">
        <f t="shared" si="344"/>
        <v>1.00290046</v>
      </c>
      <c r="N929" s="132">
        <f t="shared" si="365"/>
        <v>1.1368674717608087</v>
      </c>
      <c r="O929" s="131">
        <f t="shared" si="343"/>
        <v>1.1372307800000001</v>
      </c>
      <c r="P929" s="124">
        <f t="shared" si="351"/>
        <v>1137.2307800000001</v>
      </c>
      <c r="Q929" s="133">
        <f t="shared" si="352"/>
        <v>0</v>
      </c>
      <c r="R929" s="134">
        <f t="shared" si="353"/>
        <v>0</v>
      </c>
      <c r="S929" s="124">
        <f t="shared" si="354"/>
        <v>0</v>
      </c>
      <c r="T929" s="134">
        <f t="shared" si="361"/>
        <v>8.7499999999999994E-2</v>
      </c>
      <c r="U929" s="133">
        <f t="shared" si="362"/>
        <v>2</v>
      </c>
      <c r="V929" s="133">
        <v>252</v>
      </c>
      <c r="W929" s="132">
        <f t="shared" si="345"/>
        <v>1.000665948</v>
      </c>
      <c r="X929" s="124">
        <f t="shared" si="364"/>
        <v>0.75733600000000001</v>
      </c>
      <c r="Y929" s="136" t="s">
        <v>64</v>
      </c>
      <c r="Z929" s="127">
        <f t="shared" si="363"/>
        <v>43327</v>
      </c>
      <c r="AA929" s="6"/>
      <c r="AB929" s="1"/>
      <c r="AC929" s="10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6"/>
      <c r="BR929" s="1"/>
      <c r="BS929" s="1"/>
      <c r="BT929" s="1"/>
      <c r="BU929" s="1"/>
      <c r="BV929" s="1"/>
      <c r="BW929" s="1"/>
    </row>
    <row r="930" spans="1:75" x14ac:dyDescent="0.2">
      <c r="A930" s="137">
        <f t="shared" si="355"/>
        <v>43151</v>
      </c>
      <c r="B930" s="124">
        <f t="shared" si="346"/>
        <v>1138.548845</v>
      </c>
      <c r="C930" s="124">
        <f t="shared" si="356"/>
        <v>1000</v>
      </c>
      <c r="D930" s="138">
        <f t="shared" si="357"/>
        <v>4930.72</v>
      </c>
      <c r="E930" s="126">
        <f>IF(K930=1,VLOOKUP(A929,[1]Plan1!$DA$106:$DC$226,3),E929)</f>
        <v>4946.5</v>
      </c>
      <c r="F930" s="127">
        <f t="shared" si="358"/>
        <v>43147</v>
      </c>
      <c r="G930" s="128">
        <f t="shared" si="347"/>
        <v>3.2003439659926691E-3</v>
      </c>
      <c r="H930" s="127">
        <f t="shared" si="359"/>
        <v>43174</v>
      </c>
      <c r="I930" s="127">
        <f t="shared" si="348"/>
        <v>43174</v>
      </c>
      <c r="J930" s="130">
        <f t="shared" si="360"/>
        <v>20</v>
      </c>
      <c r="K930" s="130">
        <f t="shared" si="349"/>
        <v>3</v>
      </c>
      <c r="L930" s="131">
        <f t="shared" si="350"/>
        <v>1.00047939</v>
      </c>
      <c r="M930" s="132">
        <f t="shared" si="344"/>
        <v>1.00290046</v>
      </c>
      <c r="N930" s="132">
        <f t="shared" si="365"/>
        <v>1.1368674717608087</v>
      </c>
      <c r="O930" s="131">
        <f t="shared" si="343"/>
        <v>1.1374124699999999</v>
      </c>
      <c r="P930" s="124">
        <f t="shared" si="351"/>
        <v>1137.41247</v>
      </c>
      <c r="Q930" s="133">
        <f t="shared" si="352"/>
        <v>0</v>
      </c>
      <c r="R930" s="134">
        <f t="shared" si="353"/>
        <v>0</v>
      </c>
      <c r="S930" s="124">
        <f t="shared" si="354"/>
        <v>0</v>
      </c>
      <c r="T930" s="134">
        <f t="shared" si="361"/>
        <v>8.7499999999999994E-2</v>
      </c>
      <c r="U930" s="133">
        <f t="shared" si="362"/>
        <v>3</v>
      </c>
      <c r="V930" s="133">
        <v>252</v>
      </c>
      <c r="W930" s="132">
        <f t="shared" si="345"/>
        <v>1.0009990879999999</v>
      </c>
      <c r="X930" s="124">
        <f t="shared" si="364"/>
        <v>1.1363749999999999</v>
      </c>
      <c r="Y930" s="136" t="s">
        <v>64</v>
      </c>
      <c r="Z930" s="127">
        <f t="shared" si="363"/>
        <v>43327</v>
      </c>
      <c r="AA930" s="6"/>
      <c r="AB930" s="1"/>
      <c r="AC930" s="10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6"/>
      <c r="BR930" s="1"/>
      <c r="BS930" s="1"/>
      <c r="BT930" s="1"/>
      <c r="BU930" s="1"/>
      <c r="BV930" s="1"/>
      <c r="BW930" s="1"/>
    </row>
    <row r="931" spans="1:75" x14ac:dyDescent="0.2">
      <c r="A931" s="137">
        <f t="shared" si="355"/>
        <v>43152</v>
      </c>
      <c r="B931" s="124">
        <f t="shared" si="346"/>
        <v>1139.1098709999999</v>
      </c>
      <c r="C931" s="124">
        <f t="shared" si="356"/>
        <v>1000</v>
      </c>
      <c r="D931" s="138">
        <f t="shared" si="357"/>
        <v>4930.72</v>
      </c>
      <c r="E931" s="126">
        <f>IF(K931=1,VLOOKUP(A930,[1]Plan1!$DA$106:$DC$226,3),E930)</f>
        <v>4946.5</v>
      </c>
      <c r="F931" s="127">
        <f t="shared" si="358"/>
        <v>43147</v>
      </c>
      <c r="G931" s="128">
        <f t="shared" si="347"/>
        <v>3.2003439659926691E-3</v>
      </c>
      <c r="H931" s="127">
        <f t="shared" si="359"/>
        <v>43174</v>
      </c>
      <c r="I931" s="127">
        <f t="shared" si="348"/>
        <v>43174</v>
      </c>
      <c r="J931" s="130">
        <f t="shared" si="360"/>
        <v>20</v>
      </c>
      <c r="K931" s="130">
        <f t="shared" si="349"/>
        <v>4</v>
      </c>
      <c r="L931" s="131">
        <f t="shared" si="350"/>
        <v>1.0006392500000001</v>
      </c>
      <c r="M931" s="132">
        <f t="shared" si="344"/>
        <v>1.00290046</v>
      </c>
      <c r="N931" s="132">
        <f t="shared" si="365"/>
        <v>1.1368674717608087</v>
      </c>
      <c r="O931" s="131">
        <f t="shared" si="343"/>
        <v>1.1375942100000001</v>
      </c>
      <c r="P931" s="124">
        <f t="shared" si="351"/>
        <v>1137.59421</v>
      </c>
      <c r="Q931" s="133">
        <f t="shared" si="352"/>
        <v>0</v>
      </c>
      <c r="R931" s="134">
        <f t="shared" si="353"/>
        <v>0</v>
      </c>
      <c r="S931" s="124">
        <f t="shared" si="354"/>
        <v>0</v>
      </c>
      <c r="T931" s="134">
        <f t="shared" si="361"/>
        <v>8.7499999999999994E-2</v>
      </c>
      <c r="U931" s="133">
        <f t="shared" si="362"/>
        <v>4</v>
      </c>
      <c r="V931" s="133">
        <v>252</v>
      </c>
      <c r="W931" s="132">
        <f t="shared" si="345"/>
        <v>1.001332339</v>
      </c>
      <c r="X931" s="124">
        <f t="shared" si="364"/>
        <v>1.5156609999999999</v>
      </c>
      <c r="Y931" s="136" t="s">
        <v>64</v>
      </c>
      <c r="Z931" s="127">
        <f t="shared" si="363"/>
        <v>43327</v>
      </c>
      <c r="AA931" s="6"/>
      <c r="AB931" s="1"/>
      <c r="AC931" s="10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6"/>
      <c r="BR931" s="1"/>
      <c r="BS931" s="1"/>
      <c r="BT931" s="1"/>
      <c r="BU931" s="1"/>
      <c r="BV931" s="1"/>
      <c r="BW931" s="1"/>
    </row>
    <row r="932" spans="1:75" x14ac:dyDescent="0.2">
      <c r="A932" s="137">
        <f t="shared" si="355"/>
        <v>43153</v>
      </c>
      <c r="B932" s="124">
        <f t="shared" si="346"/>
        <v>1139.6711539999999</v>
      </c>
      <c r="C932" s="124">
        <f t="shared" si="356"/>
        <v>1000</v>
      </c>
      <c r="D932" s="138">
        <f t="shared" si="357"/>
        <v>4930.72</v>
      </c>
      <c r="E932" s="126">
        <f>IF(K932=1,VLOOKUP(A931,[1]Plan1!$DA$106:$DC$226,3),E931)</f>
        <v>4946.5</v>
      </c>
      <c r="F932" s="127">
        <f t="shared" si="358"/>
        <v>43147</v>
      </c>
      <c r="G932" s="128">
        <f t="shared" si="347"/>
        <v>3.2003439659926691E-3</v>
      </c>
      <c r="H932" s="127">
        <f t="shared" si="359"/>
        <v>43174</v>
      </c>
      <c r="I932" s="127">
        <f t="shared" si="348"/>
        <v>43174</v>
      </c>
      <c r="J932" s="130">
        <f t="shared" si="360"/>
        <v>20</v>
      </c>
      <c r="K932" s="130">
        <f t="shared" si="349"/>
        <v>5</v>
      </c>
      <c r="L932" s="131">
        <f t="shared" si="350"/>
        <v>1.0007991199999999</v>
      </c>
      <c r="M932" s="132">
        <f t="shared" si="344"/>
        <v>1.00290046</v>
      </c>
      <c r="N932" s="132">
        <f t="shared" si="365"/>
        <v>1.1368674717608087</v>
      </c>
      <c r="O932" s="131">
        <f t="shared" si="343"/>
        <v>1.1377759599999999</v>
      </c>
      <c r="P932" s="124">
        <f t="shared" si="351"/>
        <v>1137.7759599999999</v>
      </c>
      <c r="Q932" s="133">
        <f t="shared" si="352"/>
        <v>0</v>
      </c>
      <c r="R932" s="134">
        <f t="shared" si="353"/>
        <v>0</v>
      </c>
      <c r="S932" s="124">
        <f t="shared" si="354"/>
        <v>0</v>
      </c>
      <c r="T932" s="134">
        <f t="shared" si="361"/>
        <v>8.7499999999999994E-2</v>
      </c>
      <c r="U932" s="133">
        <f t="shared" si="362"/>
        <v>5</v>
      </c>
      <c r="V932" s="133">
        <v>252</v>
      </c>
      <c r="W932" s="132">
        <f t="shared" si="345"/>
        <v>1.0016657010000001</v>
      </c>
      <c r="X932" s="124">
        <f t="shared" si="364"/>
        <v>1.895194</v>
      </c>
      <c r="Y932" s="136" t="s">
        <v>64</v>
      </c>
      <c r="Z932" s="127">
        <f t="shared" si="363"/>
        <v>43327</v>
      </c>
      <c r="AA932" s="6"/>
      <c r="AB932" s="1"/>
      <c r="AC932" s="10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6"/>
      <c r="BR932" s="1"/>
      <c r="BS932" s="1"/>
      <c r="BT932" s="1"/>
      <c r="BU932" s="1"/>
      <c r="BV932" s="1"/>
      <c r="BW932" s="1"/>
    </row>
    <row r="933" spans="1:75" x14ac:dyDescent="0.2">
      <c r="A933" s="137">
        <f t="shared" si="355"/>
        <v>43154</v>
      </c>
      <c r="B933" s="124">
        <f t="shared" si="346"/>
        <v>1140.2327250000001</v>
      </c>
      <c r="C933" s="124">
        <f t="shared" si="356"/>
        <v>1000</v>
      </c>
      <c r="D933" s="138">
        <f t="shared" si="357"/>
        <v>4930.72</v>
      </c>
      <c r="E933" s="126">
        <f>IF(K933=1,VLOOKUP(A932,[1]Plan1!$DA$106:$DC$226,3),E932)</f>
        <v>4946.5</v>
      </c>
      <c r="F933" s="127">
        <f t="shared" si="358"/>
        <v>43147</v>
      </c>
      <c r="G933" s="128">
        <f t="shared" si="347"/>
        <v>3.2003439659926691E-3</v>
      </c>
      <c r="H933" s="127">
        <f t="shared" si="359"/>
        <v>43174</v>
      </c>
      <c r="I933" s="127">
        <f t="shared" si="348"/>
        <v>43174</v>
      </c>
      <c r="J933" s="130">
        <f t="shared" si="360"/>
        <v>20</v>
      </c>
      <c r="K933" s="130">
        <f t="shared" si="349"/>
        <v>6</v>
      </c>
      <c r="L933" s="131">
        <f t="shared" si="350"/>
        <v>1.00095902</v>
      </c>
      <c r="M933" s="132">
        <f t="shared" si="344"/>
        <v>1.00290046</v>
      </c>
      <c r="N933" s="132">
        <f t="shared" si="365"/>
        <v>1.1368674717608087</v>
      </c>
      <c r="O933" s="131">
        <f t="shared" si="343"/>
        <v>1.13795775</v>
      </c>
      <c r="P933" s="124">
        <f t="shared" si="351"/>
        <v>1137.95775</v>
      </c>
      <c r="Q933" s="133">
        <f t="shared" si="352"/>
        <v>0</v>
      </c>
      <c r="R933" s="134">
        <f t="shared" si="353"/>
        <v>0</v>
      </c>
      <c r="S933" s="124">
        <f t="shared" si="354"/>
        <v>0</v>
      </c>
      <c r="T933" s="134">
        <f t="shared" si="361"/>
        <v>8.7499999999999994E-2</v>
      </c>
      <c r="U933" s="133">
        <f t="shared" si="362"/>
        <v>6</v>
      </c>
      <c r="V933" s="133">
        <v>252</v>
      </c>
      <c r="W933" s="132">
        <f t="shared" si="345"/>
        <v>1.001999174</v>
      </c>
      <c r="X933" s="124">
        <f t="shared" si="364"/>
        <v>2.274975</v>
      </c>
      <c r="Y933" s="136" t="s">
        <v>64</v>
      </c>
      <c r="Z933" s="127">
        <f t="shared" si="363"/>
        <v>43327</v>
      </c>
      <c r="AA933" s="6"/>
      <c r="AB933" s="1"/>
      <c r="AC933" s="10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6"/>
      <c r="BR933" s="1"/>
      <c r="BS933" s="1"/>
      <c r="BT933" s="1"/>
      <c r="BU933" s="1"/>
      <c r="BV933" s="1"/>
      <c r="BW933" s="1"/>
    </row>
    <row r="934" spans="1:75" x14ac:dyDescent="0.2">
      <c r="A934" s="137">
        <f t="shared" si="355"/>
        <v>43155</v>
      </c>
      <c r="B934" s="124">
        <f t="shared" si="346"/>
        <v>1140.794564</v>
      </c>
      <c r="C934" s="124">
        <f t="shared" si="356"/>
        <v>1000</v>
      </c>
      <c r="D934" s="138">
        <f t="shared" si="357"/>
        <v>4930.72</v>
      </c>
      <c r="E934" s="126">
        <f>IF(K934=1,VLOOKUP(A933,[1]Plan1!$DA$106:$DC$226,3),E933)</f>
        <v>4946.5</v>
      </c>
      <c r="F934" s="127">
        <f t="shared" si="358"/>
        <v>43147</v>
      </c>
      <c r="G934" s="128">
        <f t="shared" si="347"/>
        <v>3.2003439659926691E-3</v>
      </c>
      <c r="H934" s="127">
        <f t="shared" si="359"/>
        <v>43174</v>
      </c>
      <c r="I934" s="127">
        <f t="shared" si="348"/>
        <v>43174</v>
      </c>
      <c r="J934" s="130">
        <f t="shared" si="360"/>
        <v>20</v>
      </c>
      <c r="K934" s="130">
        <f t="shared" si="349"/>
        <v>7</v>
      </c>
      <c r="L934" s="131">
        <f t="shared" si="350"/>
        <v>1.00111895</v>
      </c>
      <c r="M934" s="132">
        <f t="shared" si="344"/>
        <v>1.00290046</v>
      </c>
      <c r="N934" s="132">
        <f t="shared" si="365"/>
        <v>1.1368674717608087</v>
      </c>
      <c r="O934" s="131">
        <f t="shared" si="343"/>
        <v>1.1381395599999999</v>
      </c>
      <c r="P934" s="124">
        <f t="shared" si="351"/>
        <v>1138.1395600000001</v>
      </c>
      <c r="Q934" s="133">
        <f t="shared" si="352"/>
        <v>0</v>
      </c>
      <c r="R934" s="134">
        <f t="shared" si="353"/>
        <v>0</v>
      </c>
      <c r="S934" s="124">
        <f t="shared" si="354"/>
        <v>0</v>
      </c>
      <c r="T934" s="134">
        <f t="shared" si="361"/>
        <v>8.7499999999999994E-2</v>
      </c>
      <c r="U934" s="133">
        <f t="shared" si="362"/>
        <v>7</v>
      </c>
      <c r="V934" s="133">
        <v>252</v>
      </c>
      <c r="W934" s="132">
        <f t="shared" si="345"/>
        <v>1.0023327580000001</v>
      </c>
      <c r="X934" s="124">
        <f t="shared" si="364"/>
        <v>2.6550039999999999</v>
      </c>
      <c r="Y934" s="136" t="s">
        <v>64</v>
      </c>
      <c r="Z934" s="127">
        <f t="shared" si="363"/>
        <v>43327</v>
      </c>
      <c r="AA934" s="6"/>
      <c r="AB934" s="1"/>
      <c r="AC934" s="10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6"/>
      <c r="BR934" s="1"/>
      <c r="BS934" s="1"/>
      <c r="BT934" s="1"/>
      <c r="BU934" s="1"/>
      <c r="BV934" s="1"/>
      <c r="BW934" s="1"/>
    </row>
    <row r="935" spans="1:75" x14ac:dyDescent="0.2">
      <c r="A935" s="137">
        <f t="shared" si="355"/>
        <v>43156</v>
      </c>
      <c r="B935" s="124">
        <f t="shared" si="346"/>
        <v>1140.794564</v>
      </c>
      <c r="C935" s="124">
        <f t="shared" si="356"/>
        <v>1000</v>
      </c>
      <c r="D935" s="138">
        <f t="shared" si="357"/>
        <v>4930.72</v>
      </c>
      <c r="E935" s="126">
        <f>IF(K935=1,VLOOKUP(A934,[1]Plan1!$DA$106:$DC$226,3),E934)</f>
        <v>4946.5</v>
      </c>
      <c r="F935" s="127">
        <f t="shared" si="358"/>
        <v>43147</v>
      </c>
      <c r="G935" s="128">
        <f t="shared" si="347"/>
        <v>3.2003439659926691E-3</v>
      </c>
      <c r="H935" s="127">
        <f t="shared" si="359"/>
        <v>43174</v>
      </c>
      <c r="I935" s="127">
        <f t="shared" si="348"/>
        <v>43174</v>
      </c>
      <c r="J935" s="130">
        <f t="shared" si="360"/>
        <v>20</v>
      </c>
      <c r="K935" s="130">
        <f t="shared" si="349"/>
        <v>7</v>
      </c>
      <c r="L935" s="131">
        <f t="shared" si="350"/>
        <v>1.00111895</v>
      </c>
      <c r="M935" s="132">
        <f t="shared" si="344"/>
        <v>1.00290046</v>
      </c>
      <c r="N935" s="132">
        <f t="shared" si="365"/>
        <v>1.1368674717608087</v>
      </c>
      <c r="O935" s="131">
        <f t="shared" si="343"/>
        <v>1.1381395599999999</v>
      </c>
      <c r="P935" s="124">
        <f t="shared" si="351"/>
        <v>1138.1395600000001</v>
      </c>
      <c r="Q935" s="133">
        <f t="shared" si="352"/>
        <v>0</v>
      </c>
      <c r="R935" s="134">
        <f t="shared" si="353"/>
        <v>0</v>
      </c>
      <c r="S935" s="124">
        <f t="shared" si="354"/>
        <v>0</v>
      </c>
      <c r="T935" s="134">
        <f t="shared" si="361"/>
        <v>8.7499999999999994E-2</v>
      </c>
      <c r="U935" s="133">
        <f t="shared" si="362"/>
        <v>7</v>
      </c>
      <c r="V935" s="133">
        <v>252</v>
      </c>
      <c r="W935" s="132">
        <f t="shared" si="345"/>
        <v>1.0023327580000001</v>
      </c>
      <c r="X935" s="124">
        <f t="shared" si="364"/>
        <v>2.6550039999999999</v>
      </c>
      <c r="Y935" s="136" t="s">
        <v>64</v>
      </c>
      <c r="Z935" s="127">
        <f t="shared" si="363"/>
        <v>43327</v>
      </c>
      <c r="AA935" s="6"/>
      <c r="AB935" s="1"/>
      <c r="AC935" s="10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6"/>
      <c r="BR935" s="1"/>
      <c r="BS935" s="1"/>
      <c r="BT935" s="1"/>
      <c r="BU935" s="1"/>
      <c r="BV935" s="1"/>
      <c r="BW935" s="1"/>
    </row>
    <row r="936" spans="1:75" x14ac:dyDescent="0.2">
      <c r="A936" s="137">
        <f t="shared" si="355"/>
        <v>43157</v>
      </c>
      <c r="B936" s="124">
        <f t="shared" si="346"/>
        <v>1140.794564</v>
      </c>
      <c r="C936" s="124">
        <f t="shared" si="356"/>
        <v>1000</v>
      </c>
      <c r="D936" s="138">
        <f t="shared" si="357"/>
        <v>4930.72</v>
      </c>
      <c r="E936" s="126">
        <f>IF(K936=1,VLOOKUP(A935,[1]Plan1!$DA$106:$DC$226,3),E935)</f>
        <v>4946.5</v>
      </c>
      <c r="F936" s="127">
        <f t="shared" si="358"/>
        <v>43147</v>
      </c>
      <c r="G936" s="128">
        <f t="shared" si="347"/>
        <v>3.2003439659926691E-3</v>
      </c>
      <c r="H936" s="127">
        <f t="shared" si="359"/>
        <v>43174</v>
      </c>
      <c r="I936" s="127">
        <f t="shared" si="348"/>
        <v>43174</v>
      </c>
      <c r="J936" s="130">
        <f t="shared" si="360"/>
        <v>20</v>
      </c>
      <c r="K936" s="130">
        <f t="shared" si="349"/>
        <v>7</v>
      </c>
      <c r="L936" s="131">
        <f t="shared" si="350"/>
        <v>1.00111895</v>
      </c>
      <c r="M936" s="132">
        <f t="shared" si="344"/>
        <v>1.00290046</v>
      </c>
      <c r="N936" s="132">
        <f t="shared" si="365"/>
        <v>1.1368674717608087</v>
      </c>
      <c r="O936" s="131">
        <f t="shared" si="343"/>
        <v>1.1381395599999999</v>
      </c>
      <c r="P936" s="124">
        <f t="shared" si="351"/>
        <v>1138.1395600000001</v>
      </c>
      <c r="Q936" s="133">
        <f t="shared" si="352"/>
        <v>0</v>
      </c>
      <c r="R936" s="134">
        <f t="shared" si="353"/>
        <v>0</v>
      </c>
      <c r="S936" s="124">
        <f t="shared" si="354"/>
        <v>0</v>
      </c>
      <c r="T936" s="134">
        <f t="shared" si="361"/>
        <v>8.7499999999999994E-2</v>
      </c>
      <c r="U936" s="133">
        <f t="shared" si="362"/>
        <v>7</v>
      </c>
      <c r="V936" s="133">
        <v>252</v>
      </c>
      <c r="W936" s="132">
        <f t="shared" si="345"/>
        <v>1.0023327580000001</v>
      </c>
      <c r="X936" s="124">
        <f t="shared" si="364"/>
        <v>2.6550039999999999</v>
      </c>
      <c r="Y936" s="136" t="s">
        <v>64</v>
      </c>
      <c r="Z936" s="127">
        <f t="shared" si="363"/>
        <v>43327</v>
      </c>
      <c r="AA936" s="6"/>
      <c r="AB936" s="1"/>
      <c r="AC936" s="10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6"/>
      <c r="BR936" s="1"/>
      <c r="BS936" s="1"/>
      <c r="BT936" s="1"/>
      <c r="BU936" s="1"/>
      <c r="BV936" s="1"/>
      <c r="BW936" s="1"/>
    </row>
    <row r="937" spans="1:75" x14ac:dyDescent="0.2">
      <c r="A937" s="137">
        <f t="shared" si="355"/>
        <v>43158</v>
      </c>
      <c r="B937" s="124">
        <f t="shared" si="346"/>
        <v>1141.3567</v>
      </c>
      <c r="C937" s="124">
        <f t="shared" si="356"/>
        <v>1000</v>
      </c>
      <c r="D937" s="138">
        <f t="shared" si="357"/>
        <v>4930.72</v>
      </c>
      <c r="E937" s="126">
        <f>IF(K937=1,VLOOKUP(A936,[1]Plan1!$DA$106:$DC$226,3),E936)</f>
        <v>4946.5</v>
      </c>
      <c r="F937" s="127">
        <f t="shared" si="358"/>
        <v>43147</v>
      </c>
      <c r="G937" s="128">
        <f t="shared" si="347"/>
        <v>3.2003439659926691E-3</v>
      </c>
      <c r="H937" s="127">
        <f t="shared" si="359"/>
        <v>43174</v>
      </c>
      <c r="I937" s="127">
        <f t="shared" si="348"/>
        <v>43174</v>
      </c>
      <c r="J937" s="130">
        <f t="shared" si="360"/>
        <v>20</v>
      </c>
      <c r="K937" s="130">
        <f t="shared" si="349"/>
        <v>8</v>
      </c>
      <c r="L937" s="131">
        <f t="shared" si="350"/>
        <v>1.0012789099999999</v>
      </c>
      <c r="M937" s="132">
        <f t="shared" si="344"/>
        <v>1.00290046</v>
      </c>
      <c r="N937" s="132">
        <f t="shared" si="365"/>
        <v>1.1368674717608087</v>
      </c>
      <c r="O937" s="131">
        <f t="shared" ref="O937:O1000" si="366">TRUNC(TRUNC((L937*N937),15),8)</f>
        <v>1.13832142</v>
      </c>
      <c r="P937" s="124">
        <f t="shared" si="351"/>
        <v>1138.32142</v>
      </c>
      <c r="Q937" s="133">
        <f t="shared" si="352"/>
        <v>0</v>
      </c>
      <c r="R937" s="134">
        <f t="shared" si="353"/>
        <v>0</v>
      </c>
      <c r="S937" s="124">
        <f t="shared" si="354"/>
        <v>0</v>
      </c>
      <c r="T937" s="134">
        <f t="shared" si="361"/>
        <v>8.7499999999999994E-2</v>
      </c>
      <c r="U937" s="133">
        <f t="shared" si="362"/>
        <v>8</v>
      </c>
      <c r="V937" s="133">
        <v>252</v>
      </c>
      <c r="W937" s="132">
        <f t="shared" si="345"/>
        <v>1.002666453</v>
      </c>
      <c r="X937" s="124">
        <f t="shared" si="364"/>
        <v>3.0352800000000002</v>
      </c>
      <c r="Y937" s="136" t="s">
        <v>64</v>
      </c>
      <c r="Z937" s="127">
        <f t="shared" si="363"/>
        <v>43327</v>
      </c>
      <c r="AA937" s="6"/>
      <c r="AB937" s="1"/>
      <c r="AC937" s="10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6"/>
      <c r="BR937" s="1"/>
      <c r="BS937" s="1"/>
      <c r="BT937" s="1"/>
      <c r="BU937" s="1"/>
      <c r="BV937" s="1"/>
      <c r="BW937" s="1"/>
    </row>
    <row r="938" spans="1:75" x14ac:dyDescent="0.2">
      <c r="A938" s="137">
        <f t="shared" si="355"/>
        <v>43159</v>
      </c>
      <c r="B938" s="124">
        <f t="shared" si="346"/>
        <v>1141.9190839999999</v>
      </c>
      <c r="C938" s="124">
        <f t="shared" si="356"/>
        <v>1000</v>
      </c>
      <c r="D938" s="138">
        <f t="shared" si="357"/>
        <v>4930.72</v>
      </c>
      <c r="E938" s="126">
        <f>IF(K938=1,VLOOKUP(A937,[1]Plan1!$DA$106:$DC$226,3),E937)</f>
        <v>4946.5</v>
      </c>
      <c r="F938" s="127">
        <f t="shared" si="358"/>
        <v>43147</v>
      </c>
      <c r="G938" s="128">
        <f t="shared" si="347"/>
        <v>3.2003439659926691E-3</v>
      </c>
      <c r="H938" s="127">
        <f t="shared" si="359"/>
        <v>43174</v>
      </c>
      <c r="I938" s="127">
        <f t="shared" si="348"/>
        <v>43174</v>
      </c>
      <c r="J938" s="130">
        <f t="shared" si="360"/>
        <v>20</v>
      </c>
      <c r="K938" s="130">
        <f t="shared" si="349"/>
        <v>9</v>
      </c>
      <c r="L938" s="131">
        <f t="shared" si="350"/>
        <v>1.00143888</v>
      </c>
      <c r="M938" s="132">
        <f t="shared" ref="M938:M1001" si="367">IF(I938&gt;I937,L937,M937)</f>
        <v>1.00290046</v>
      </c>
      <c r="N938" s="132">
        <f t="shared" si="365"/>
        <v>1.1368674717608087</v>
      </c>
      <c r="O938" s="131">
        <f t="shared" si="366"/>
        <v>1.1385032799999999</v>
      </c>
      <c r="P938" s="124">
        <f t="shared" si="351"/>
        <v>1138.5032799999999</v>
      </c>
      <c r="Q938" s="133">
        <f t="shared" si="352"/>
        <v>0</v>
      </c>
      <c r="R938" s="134">
        <f t="shared" si="353"/>
        <v>0</v>
      </c>
      <c r="S938" s="124">
        <f t="shared" si="354"/>
        <v>0</v>
      </c>
      <c r="T938" s="134">
        <f t="shared" si="361"/>
        <v>8.7499999999999994E-2</v>
      </c>
      <c r="U938" s="133">
        <f t="shared" si="362"/>
        <v>9</v>
      </c>
      <c r="V938" s="133">
        <v>252</v>
      </c>
      <c r="W938" s="132">
        <f t="shared" si="345"/>
        <v>1.003000259</v>
      </c>
      <c r="X938" s="124">
        <f t="shared" si="364"/>
        <v>3.4158040000000001</v>
      </c>
      <c r="Y938" s="136" t="s">
        <v>64</v>
      </c>
      <c r="Z938" s="127">
        <f t="shared" si="363"/>
        <v>43327</v>
      </c>
      <c r="AA938" s="6"/>
      <c r="AB938" s="1"/>
      <c r="AC938" s="10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6"/>
      <c r="BR938" s="1"/>
      <c r="BS938" s="1"/>
      <c r="BT938" s="1"/>
      <c r="BU938" s="1"/>
      <c r="BV938" s="1"/>
      <c r="BW938" s="1"/>
    </row>
    <row r="939" spans="1:75" x14ac:dyDescent="0.2">
      <c r="A939" s="137">
        <f t="shared" si="355"/>
        <v>43160</v>
      </c>
      <c r="B939" s="124">
        <f t="shared" si="346"/>
        <v>1142.4817659999999</v>
      </c>
      <c r="C939" s="124">
        <f t="shared" si="356"/>
        <v>1000</v>
      </c>
      <c r="D939" s="138">
        <f t="shared" si="357"/>
        <v>4930.72</v>
      </c>
      <c r="E939" s="126">
        <f>IF(K939=1,VLOOKUP(A938,[1]Plan1!$DA$106:$DC$226,3),E938)</f>
        <v>4946.5</v>
      </c>
      <c r="F939" s="127">
        <f t="shared" si="358"/>
        <v>43147</v>
      </c>
      <c r="G939" s="128">
        <f t="shared" si="347"/>
        <v>3.2003439659926691E-3</v>
      </c>
      <c r="H939" s="127">
        <f t="shared" si="359"/>
        <v>43174</v>
      </c>
      <c r="I939" s="127">
        <f t="shared" si="348"/>
        <v>43174</v>
      </c>
      <c r="J939" s="130">
        <f t="shared" si="360"/>
        <v>20</v>
      </c>
      <c r="K939" s="130">
        <f t="shared" si="349"/>
        <v>10</v>
      </c>
      <c r="L939" s="131">
        <f t="shared" si="350"/>
        <v>1.0015988899999999</v>
      </c>
      <c r="M939" s="132">
        <f t="shared" si="367"/>
        <v>1.00290046</v>
      </c>
      <c r="N939" s="132">
        <f t="shared" si="365"/>
        <v>1.1368674717608087</v>
      </c>
      <c r="O939" s="131">
        <f t="shared" si="366"/>
        <v>1.1386851899999999</v>
      </c>
      <c r="P939" s="124">
        <f t="shared" si="351"/>
        <v>1138.6851899999999</v>
      </c>
      <c r="Q939" s="133">
        <f t="shared" si="352"/>
        <v>0</v>
      </c>
      <c r="R939" s="134">
        <f t="shared" si="353"/>
        <v>0</v>
      </c>
      <c r="S939" s="124">
        <f t="shared" si="354"/>
        <v>0</v>
      </c>
      <c r="T939" s="134">
        <f t="shared" si="361"/>
        <v>8.7499999999999994E-2</v>
      </c>
      <c r="U939" s="133">
        <f t="shared" si="362"/>
        <v>10</v>
      </c>
      <c r="V939" s="133">
        <v>252</v>
      </c>
      <c r="W939" s="132">
        <f t="shared" si="345"/>
        <v>1.0033341760000001</v>
      </c>
      <c r="X939" s="124">
        <f t="shared" si="364"/>
        <v>3.796576</v>
      </c>
      <c r="Y939" s="136" t="s">
        <v>64</v>
      </c>
      <c r="Z939" s="127">
        <f t="shared" si="363"/>
        <v>43327</v>
      </c>
      <c r="AA939" s="6"/>
      <c r="AB939" s="1"/>
      <c r="AC939" s="10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6"/>
      <c r="BR939" s="1"/>
      <c r="BS939" s="1"/>
      <c r="BT939" s="1"/>
      <c r="BU939" s="1"/>
      <c r="BV939" s="1"/>
      <c r="BW939" s="1"/>
    </row>
    <row r="940" spans="1:75" x14ac:dyDescent="0.2">
      <c r="A940" s="137">
        <f t="shared" si="355"/>
        <v>43161</v>
      </c>
      <c r="B940" s="124">
        <f t="shared" si="346"/>
        <v>1143.0447280000001</v>
      </c>
      <c r="C940" s="124">
        <f t="shared" si="356"/>
        <v>1000</v>
      </c>
      <c r="D940" s="138">
        <f t="shared" si="357"/>
        <v>4930.72</v>
      </c>
      <c r="E940" s="126">
        <f>IF(K940=1,VLOOKUP(A939,[1]Plan1!$DA$106:$DC$226,3),E939)</f>
        <v>4946.5</v>
      </c>
      <c r="F940" s="127">
        <f t="shared" si="358"/>
        <v>43147</v>
      </c>
      <c r="G940" s="128">
        <f t="shared" si="347"/>
        <v>3.2003439659926691E-3</v>
      </c>
      <c r="H940" s="127">
        <f t="shared" si="359"/>
        <v>43174</v>
      </c>
      <c r="I940" s="127">
        <f t="shared" si="348"/>
        <v>43174</v>
      </c>
      <c r="J940" s="130">
        <f t="shared" si="360"/>
        <v>20</v>
      </c>
      <c r="K940" s="130">
        <f t="shared" si="349"/>
        <v>11</v>
      </c>
      <c r="L940" s="131">
        <f t="shared" si="350"/>
        <v>1.0017589200000001</v>
      </c>
      <c r="M940" s="132">
        <f t="shared" si="367"/>
        <v>1.00290046</v>
      </c>
      <c r="N940" s="132">
        <f t="shared" si="365"/>
        <v>1.1368674717608087</v>
      </c>
      <c r="O940" s="131">
        <f t="shared" si="366"/>
        <v>1.1388671299999999</v>
      </c>
      <c r="P940" s="124">
        <f t="shared" si="351"/>
        <v>1138.8671300000001</v>
      </c>
      <c r="Q940" s="133">
        <f t="shared" si="352"/>
        <v>0</v>
      </c>
      <c r="R940" s="134">
        <f t="shared" si="353"/>
        <v>0</v>
      </c>
      <c r="S940" s="124">
        <f t="shared" si="354"/>
        <v>0</v>
      </c>
      <c r="T940" s="134">
        <f t="shared" si="361"/>
        <v>8.7499999999999994E-2</v>
      </c>
      <c r="U940" s="133">
        <f t="shared" si="362"/>
        <v>11</v>
      </c>
      <c r="V940" s="133">
        <v>252</v>
      </c>
      <c r="W940" s="132">
        <f t="shared" si="345"/>
        <v>1.0036682050000001</v>
      </c>
      <c r="X940" s="124">
        <f t="shared" si="364"/>
        <v>4.1775979999999997</v>
      </c>
      <c r="Y940" s="136" t="s">
        <v>64</v>
      </c>
      <c r="Z940" s="127">
        <f t="shared" si="363"/>
        <v>43327</v>
      </c>
      <c r="AA940" s="6"/>
      <c r="AB940" s="1"/>
      <c r="AC940" s="10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6"/>
      <c r="BR940" s="1"/>
      <c r="BS940" s="1"/>
      <c r="BT940" s="1"/>
      <c r="BU940" s="1"/>
      <c r="BV940" s="1"/>
      <c r="BW940" s="1"/>
    </row>
    <row r="941" spans="1:75" x14ac:dyDescent="0.2">
      <c r="A941" s="137">
        <f t="shared" si="355"/>
        <v>43162</v>
      </c>
      <c r="B941" s="124">
        <f t="shared" si="346"/>
        <v>1143.6079460000001</v>
      </c>
      <c r="C941" s="124">
        <f t="shared" si="356"/>
        <v>1000</v>
      </c>
      <c r="D941" s="138">
        <f t="shared" si="357"/>
        <v>4930.72</v>
      </c>
      <c r="E941" s="126">
        <f>IF(K941=1,VLOOKUP(A940,[1]Plan1!$DA$106:$DC$226,3),E940)</f>
        <v>4946.5</v>
      </c>
      <c r="F941" s="127">
        <f t="shared" si="358"/>
        <v>43147</v>
      </c>
      <c r="G941" s="128">
        <f t="shared" si="347"/>
        <v>3.2003439659926691E-3</v>
      </c>
      <c r="H941" s="127">
        <f t="shared" si="359"/>
        <v>43174</v>
      </c>
      <c r="I941" s="127">
        <f t="shared" si="348"/>
        <v>43174</v>
      </c>
      <c r="J941" s="130">
        <f t="shared" si="360"/>
        <v>20</v>
      </c>
      <c r="K941" s="130">
        <f t="shared" si="349"/>
        <v>12</v>
      </c>
      <c r="L941" s="131">
        <f t="shared" si="350"/>
        <v>1.00191897</v>
      </c>
      <c r="M941" s="132">
        <f t="shared" si="367"/>
        <v>1.00290046</v>
      </c>
      <c r="N941" s="132">
        <f t="shared" si="365"/>
        <v>1.1368674717608087</v>
      </c>
      <c r="O941" s="131">
        <f t="shared" si="366"/>
        <v>1.1390490799999999</v>
      </c>
      <c r="P941" s="124">
        <f t="shared" si="351"/>
        <v>1139.04908</v>
      </c>
      <c r="Q941" s="133">
        <f t="shared" si="352"/>
        <v>0</v>
      </c>
      <c r="R941" s="134">
        <f t="shared" si="353"/>
        <v>0</v>
      </c>
      <c r="S941" s="124">
        <f t="shared" si="354"/>
        <v>0</v>
      </c>
      <c r="T941" s="134">
        <f t="shared" si="361"/>
        <v>8.7499999999999994E-2</v>
      </c>
      <c r="U941" s="133">
        <f t="shared" si="362"/>
        <v>12</v>
      </c>
      <c r="V941" s="133">
        <v>252</v>
      </c>
      <c r="W941" s="132">
        <f t="shared" si="345"/>
        <v>1.0040023440000001</v>
      </c>
      <c r="X941" s="124">
        <f t="shared" si="364"/>
        <v>4.5588660000000001</v>
      </c>
      <c r="Y941" s="136" t="s">
        <v>64</v>
      </c>
      <c r="Z941" s="127">
        <f t="shared" si="363"/>
        <v>43327</v>
      </c>
      <c r="AA941" s="6"/>
      <c r="AB941" s="1"/>
      <c r="AC941" s="10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6"/>
      <c r="BR941" s="1"/>
      <c r="BS941" s="1"/>
      <c r="BT941" s="1"/>
      <c r="BU941" s="1"/>
      <c r="BV941" s="1"/>
      <c r="BW941" s="1"/>
    </row>
    <row r="942" spans="1:75" x14ac:dyDescent="0.2">
      <c r="A942" s="137">
        <f t="shared" si="355"/>
        <v>43163</v>
      </c>
      <c r="B942" s="124">
        <f t="shared" si="346"/>
        <v>1143.6079460000001</v>
      </c>
      <c r="C942" s="124">
        <f t="shared" si="356"/>
        <v>1000</v>
      </c>
      <c r="D942" s="138">
        <f t="shared" si="357"/>
        <v>4930.72</v>
      </c>
      <c r="E942" s="126">
        <f>IF(K942=1,VLOOKUP(A941,[1]Plan1!$DA$106:$DC$226,3),E941)</f>
        <v>4946.5</v>
      </c>
      <c r="F942" s="127">
        <f t="shared" si="358"/>
        <v>43147</v>
      </c>
      <c r="G942" s="128">
        <f t="shared" si="347"/>
        <v>3.2003439659926691E-3</v>
      </c>
      <c r="H942" s="127">
        <f t="shared" si="359"/>
        <v>43174</v>
      </c>
      <c r="I942" s="127">
        <f t="shared" si="348"/>
        <v>43174</v>
      </c>
      <c r="J942" s="130">
        <f t="shared" si="360"/>
        <v>20</v>
      </c>
      <c r="K942" s="130">
        <f t="shared" si="349"/>
        <v>12</v>
      </c>
      <c r="L942" s="131">
        <f t="shared" si="350"/>
        <v>1.00191897</v>
      </c>
      <c r="M942" s="132">
        <f t="shared" si="367"/>
        <v>1.00290046</v>
      </c>
      <c r="N942" s="132">
        <f t="shared" si="365"/>
        <v>1.1368674717608087</v>
      </c>
      <c r="O942" s="131">
        <f t="shared" si="366"/>
        <v>1.1390490799999999</v>
      </c>
      <c r="P942" s="124">
        <f t="shared" si="351"/>
        <v>1139.04908</v>
      </c>
      <c r="Q942" s="133">
        <f t="shared" si="352"/>
        <v>0</v>
      </c>
      <c r="R942" s="134">
        <f t="shared" si="353"/>
        <v>0</v>
      </c>
      <c r="S942" s="124">
        <f t="shared" si="354"/>
        <v>0</v>
      </c>
      <c r="T942" s="134">
        <f t="shared" si="361"/>
        <v>8.7499999999999994E-2</v>
      </c>
      <c r="U942" s="133">
        <f t="shared" si="362"/>
        <v>12</v>
      </c>
      <c r="V942" s="133">
        <v>252</v>
      </c>
      <c r="W942" s="132">
        <f t="shared" si="345"/>
        <v>1.0040023440000001</v>
      </c>
      <c r="X942" s="124">
        <f t="shared" si="364"/>
        <v>4.5588660000000001</v>
      </c>
      <c r="Y942" s="136" t="s">
        <v>64</v>
      </c>
      <c r="Z942" s="127">
        <f t="shared" si="363"/>
        <v>43327</v>
      </c>
      <c r="AA942" s="6"/>
      <c r="AB942" s="1"/>
      <c r="AC942" s="10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6"/>
      <c r="BR942" s="1"/>
      <c r="BS942" s="1"/>
      <c r="BT942" s="1"/>
      <c r="BU942" s="1"/>
      <c r="BV942" s="1"/>
      <c r="BW942" s="1"/>
    </row>
    <row r="943" spans="1:75" x14ac:dyDescent="0.2">
      <c r="A943" s="137">
        <f t="shared" si="355"/>
        <v>43164</v>
      </c>
      <c r="B943" s="124">
        <f t="shared" si="346"/>
        <v>1143.6079460000001</v>
      </c>
      <c r="C943" s="124">
        <f t="shared" si="356"/>
        <v>1000</v>
      </c>
      <c r="D943" s="138">
        <f t="shared" si="357"/>
        <v>4930.72</v>
      </c>
      <c r="E943" s="126">
        <f>IF(K943=1,VLOOKUP(A942,[1]Plan1!$DA$106:$DC$226,3),E942)</f>
        <v>4946.5</v>
      </c>
      <c r="F943" s="127">
        <f t="shared" si="358"/>
        <v>43147</v>
      </c>
      <c r="G943" s="128">
        <f t="shared" si="347"/>
        <v>3.2003439659926691E-3</v>
      </c>
      <c r="H943" s="127">
        <f t="shared" si="359"/>
        <v>43174</v>
      </c>
      <c r="I943" s="127">
        <f t="shared" si="348"/>
        <v>43174</v>
      </c>
      <c r="J943" s="130">
        <f t="shared" si="360"/>
        <v>20</v>
      </c>
      <c r="K943" s="130">
        <f t="shared" si="349"/>
        <v>12</v>
      </c>
      <c r="L943" s="131">
        <f t="shared" si="350"/>
        <v>1.00191897</v>
      </c>
      <c r="M943" s="132">
        <f t="shared" si="367"/>
        <v>1.00290046</v>
      </c>
      <c r="N943" s="132">
        <f t="shared" si="365"/>
        <v>1.1368674717608087</v>
      </c>
      <c r="O943" s="131">
        <f t="shared" si="366"/>
        <v>1.1390490799999999</v>
      </c>
      <c r="P943" s="124">
        <f t="shared" si="351"/>
        <v>1139.04908</v>
      </c>
      <c r="Q943" s="133">
        <f t="shared" si="352"/>
        <v>0</v>
      </c>
      <c r="R943" s="134">
        <f t="shared" si="353"/>
        <v>0</v>
      </c>
      <c r="S943" s="124">
        <f t="shared" si="354"/>
        <v>0</v>
      </c>
      <c r="T943" s="134">
        <f t="shared" si="361"/>
        <v>8.7499999999999994E-2</v>
      </c>
      <c r="U943" s="133">
        <f t="shared" si="362"/>
        <v>12</v>
      </c>
      <c r="V943" s="133">
        <v>252</v>
      </c>
      <c r="W943" s="132">
        <f t="shared" si="345"/>
        <v>1.0040023440000001</v>
      </c>
      <c r="X943" s="124">
        <f t="shared" si="364"/>
        <v>4.5588660000000001</v>
      </c>
      <c r="Y943" s="136" t="s">
        <v>64</v>
      </c>
      <c r="Z943" s="127">
        <f t="shared" si="363"/>
        <v>43327</v>
      </c>
      <c r="AA943" s="6"/>
      <c r="AB943" s="1"/>
      <c r="AC943" s="10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6"/>
      <c r="BR943" s="1"/>
      <c r="BS943" s="1"/>
      <c r="BT943" s="1"/>
      <c r="BU943" s="1"/>
      <c r="BV943" s="1"/>
      <c r="BW943" s="1"/>
    </row>
    <row r="944" spans="1:75" x14ac:dyDescent="0.2">
      <c r="A944" s="137">
        <f t="shared" si="355"/>
        <v>43165</v>
      </c>
      <c r="B944" s="124">
        <f t="shared" si="346"/>
        <v>1144.1714630000001</v>
      </c>
      <c r="C944" s="124">
        <f t="shared" si="356"/>
        <v>1000</v>
      </c>
      <c r="D944" s="138">
        <f t="shared" si="357"/>
        <v>4930.72</v>
      </c>
      <c r="E944" s="126">
        <f>IF(K944=1,VLOOKUP(A943,[1]Plan1!$DA$106:$DC$226,3),E943)</f>
        <v>4946.5</v>
      </c>
      <c r="F944" s="127">
        <f t="shared" si="358"/>
        <v>43147</v>
      </c>
      <c r="G944" s="128">
        <f t="shared" si="347"/>
        <v>3.2003439659926691E-3</v>
      </c>
      <c r="H944" s="127">
        <f t="shared" si="359"/>
        <v>43174</v>
      </c>
      <c r="I944" s="127">
        <f t="shared" si="348"/>
        <v>43174</v>
      </c>
      <c r="J944" s="130">
        <f t="shared" si="360"/>
        <v>20</v>
      </c>
      <c r="K944" s="130">
        <f t="shared" si="349"/>
        <v>13</v>
      </c>
      <c r="L944" s="131">
        <f t="shared" si="350"/>
        <v>1.00207906</v>
      </c>
      <c r="M944" s="132">
        <f t="shared" si="367"/>
        <v>1.00290046</v>
      </c>
      <c r="N944" s="132">
        <f t="shared" si="365"/>
        <v>1.1368674717608087</v>
      </c>
      <c r="O944" s="131">
        <f t="shared" si="366"/>
        <v>1.1392310800000001</v>
      </c>
      <c r="P944" s="124">
        <f t="shared" si="351"/>
        <v>1139.23108</v>
      </c>
      <c r="Q944" s="133">
        <f t="shared" si="352"/>
        <v>0</v>
      </c>
      <c r="R944" s="134">
        <f t="shared" si="353"/>
        <v>0</v>
      </c>
      <c r="S944" s="124">
        <f t="shared" si="354"/>
        <v>0</v>
      </c>
      <c r="T944" s="134">
        <f t="shared" si="361"/>
        <v>8.7499999999999994E-2</v>
      </c>
      <c r="U944" s="133">
        <f t="shared" si="362"/>
        <v>13</v>
      </c>
      <c r="V944" s="133">
        <v>252</v>
      </c>
      <c r="W944" s="132">
        <f t="shared" si="345"/>
        <v>1.0043365950000001</v>
      </c>
      <c r="X944" s="124">
        <f t="shared" si="364"/>
        <v>4.9403829999999997</v>
      </c>
      <c r="Y944" s="136" t="s">
        <v>64</v>
      </c>
      <c r="Z944" s="127">
        <f t="shared" si="363"/>
        <v>43327</v>
      </c>
      <c r="AA944" s="6"/>
      <c r="AB944" s="1"/>
      <c r="AC944" s="10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6"/>
      <c r="BR944" s="1"/>
      <c r="BS944" s="1"/>
      <c r="BT944" s="1"/>
      <c r="BU944" s="1"/>
      <c r="BV944" s="1"/>
      <c r="BW944" s="1"/>
    </row>
    <row r="945" spans="1:75" x14ac:dyDescent="0.2">
      <c r="A945" s="137">
        <f t="shared" si="355"/>
        <v>43166</v>
      </c>
      <c r="B945" s="124">
        <f t="shared" si="346"/>
        <v>1144.73524</v>
      </c>
      <c r="C945" s="124">
        <f t="shared" si="356"/>
        <v>1000</v>
      </c>
      <c r="D945" s="138">
        <f t="shared" si="357"/>
        <v>4930.72</v>
      </c>
      <c r="E945" s="126">
        <f>IF(K945=1,VLOOKUP(A944,[1]Plan1!$DA$106:$DC$226,3),E944)</f>
        <v>4946.5</v>
      </c>
      <c r="F945" s="127">
        <f t="shared" si="358"/>
        <v>43147</v>
      </c>
      <c r="G945" s="128">
        <f t="shared" si="347"/>
        <v>3.2003439659926691E-3</v>
      </c>
      <c r="H945" s="127">
        <f t="shared" si="359"/>
        <v>43174</v>
      </c>
      <c r="I945" s="127">
        <f t="shared" si="348"/>
        <v>43174</v>
      </c>
      <c r="J945" s="130">
        <f t="shared" si="360"/>
        <v>20</v>
      </c>
      <c r="K945" s="130">
        <f t="shared" si="349"/>
        <v>14</v>
      </c>
      <c r="L945" s="131">
        <f t="shared" si="350"/>
        <v>1.00223916</v>
      </c>
      <c r="M945" s="132">
        <f t="shared" si="367"/>
        <v>1.00290046</v>
      </c>
      <c r="N945" s="132">
        <f t="shared" si="365"/>
        <v>1.1368674717608087</v>
      </c>
      <c r="O945" s="131">
        <f t="shared" si="366"/>
        <v>1.1394130899999999</v>
      </c>
      <c r="P945" s="124">
        <f t="shared" si="351"/>
        <v>1139.41309</v>
      </c>
      <c r="Q945" s="133">
        <f t="shared" si="352"/>
        <v>0</v>
      </c>
      <c r="R945" s="134">
        <f t="shared" si="353"/>
        <v>0</v>
      </c>
      <c r="S945" s="124">
        <f t="shared" si="354"/>
        <v>0</v>
      </c>
      <c r="T945" s="134">
        <f t="shared" si="361"/>
        <v>8.7499999999999994E-2</v>
      </c>
      <c r="U945" s="133">
        <f t="shared" si="362"/>
        <v>14</v>
      </c>
      <c r="V945" s="133">
        <v>252</v>
      </c>
      <c r="W945" s="132">
        <f t="shared" si="345"/>
        <v>1.0046709579999999</v>
      </c>
      <c r="X945" s="124">
        <f t="shared" si="364"/>
        <v>5.3221499999999997</v>
      </c>
      <c r="Y945" s="136" t="s">
        <v>64</v>
      </c>
      <c r="Z945" s="127">
        <f t="shared" si="363"/>
        <v>43327</v>
      </c>
      <c r="AA945" s="6"/>
      <c r="AB945" s="1"/>
      <c r="AC945" s="10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6"/>
      <c r="BR945" s="1"/>
      <c r="BS945" s="1"/>
      <c r="BT945" s="1"/>
      <c r="BU945" s="1"/>
      <c r="BV945" s="1"/>
      <c r="BW945" s="1"/>
    </row>
    <row r="946" spans="1:75" x14ac:dyDescent="0.2">
      <c r="A946" s="137">
        <f t="shared" si="355"/>
        <v>43167</v>
      </c>
      <c r="B946" s="124">
        <f t="shared" si="346"/>
        <v>1145.2993039999999</v>
      </c>
      <c r="C946" s="124">
        <f t="shared" si="356"/>
        <v>1000</v>
      </c>
      <c r="D946" s="138">
        <f t="shared" si="357"/>
        <v>4930.72</v>
      </c>
      <c r="E946" s="126">
        <f>IF(K946=1,VLOOKUP(A945,[1]Plan1!$DA$106:$DC$226,3),E945)</f>
        <v>4946.5</v>
      </c>
      <c r="F946" s="127">
        <f t="shared" si="358"/>
        <v>43147</v>
      </c>
      <c r="G946" s="128">
        <f t="shared" si="347"/>
        <v>3.2003439659926691E-3</v>
      </c>
      <c r="H946" s="127">
        <f t="shared" si="359"/>
        <v>43174</v>
      </c>
      <c r="I946" s="127">
        <f t="shared" si="348"/>
        <v>43174</v>
      </c>
      <c r="J946" s="130">
        <f t="shared" si="360"/>
        <v>20</v>
      </c>
      <c r="K946" s="130">
        <f t="shared" si="349"/>
        <v>15</v>
      </c>
      <c r="L946" s="131">
        <f t="shared" si="350"/>
        <v>1.0023992900000001</v>
      </c>
      <c r="M946" s="132">
        <f t="shared" si="367"/>
        <v>1.00290046</v>
      </c>
      <c r="N946" s="132">
        <f t="shared" si="365"/>
        <v>1.1368674717608087</v>
      </c>
      <c r="O946" s="131">
        <f t="shared" si="366"/>
        <v>1.13959514</v>
      </c>
      <c r="P946" s="124">
        <f t="shared" si="351"/>
        <v>1139.5951399999999</v>
      </c>
      <c r="Q946" s="133">
        <f t="shared" si="352"/>
        <v>0</v>
      </c>
      <c r="R946" s="134">
        <f t="shared" si="353"/>
        <v>0</v>
      </c>
      <c r="S946" s="124">
        <f t="shared" si="354"/>
        <v>0</v>
      </c>
      <c r="T946" s="134">
        <f t="shared" si="361"/>
        <v>8.7499999999999994E-2</v>
      </c>
      <c r="U946" s="133">
        <f t="shared" si="362"/>
        <v>15</v>
      </c>
      <c r="V946" s="133">
        <v>252</v>
      </c>
      <c r="W946" s="132">
        <f t="shared" si="345"/>
        <v>1.0050054310000001</v>
      </c>
      <c r="X946" s="124">
        <f t="shared" si="364"/>
        <v>5.7041639999999996</v>
      </c>
      <c r="Y946" s="136" t="s">
        <v>64</v>
      </c>
      <c r="Z946" s="127">
        <f t="shared" si="363"/>
        <v>43327</v>
      </c>
      <c r="AA946" s="6"/>
      <c r="AB946" s="1"/>
      <c r="AC946" s="10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6"/>
      <c r="BR946" s="1"/>
      <c r="BS946" s="1"/>
      <c r="BT946" s="1"/>
      <c r="BU946" s="1"/>
      <c r="BV946" s="1"/>
      <c r="BW946" s="1"/>
    </row>
    <row r="947" spans="1:75" x14ac:dyDescent="0.2">
      <c r="A947" s="137">
        <f t="shared" si="355"/>
        <v>43168</v>
      </c>
      <c r="B947" s="124">
        <f t="shared" si="346"/>
        <v>1145.863648</v>
      </c>
      <c r="C947" s="124">
        <f t="shared" si="356"/>
        <v>1000</v>
      </c>
      <c r="D947" s="138">
        <f t="shared" si="357"/>
        <v>4930.72</v>
      </c>
      <c r="E947" s="126">
        <f>IF(K947=1,VLOOKUP(A946,[1]Plan1!$DA$106:$DC$226,3),E946)</f>
        <v>4946.5</v>
      </c>
      <c r="F947" s="127">
        <f t="shared" si="358"/>
        <v>43147</v>
      </c>
      <c r="G947" s="128">
        <f t="shared" si="347"/>
        <v>3.2003439659926691E-3</v>
      </c>
      <c r="H947" s="127">
        <f t="shared" si="359"/>
        <v>43174</v>
      </c>
      <c r="I947" s="127">
        <f t="shared" si="348"/>
        <v>43174</v>
      </c>
      <c r="J947" s="130">
        <f t="shared" si="360"/>
        <v>20</v>
      </c>
      <c r="K947" s="130">
        <f t="shared" si="349"/>
        <v>16</v>
      </c>
      <c r="L947" s="131">
        <f t="shared" si="350"/>
        <v>1.0025594499999999</v>
      </c>
      <c r="M947" s="132">
        <f t="shared" si="367"/>
        <v>1.00290046</v>
      </c>
      <c r="N947" s="132">
        <f t="shared" si="365"/>
        <v>1.1368674717608087</v>
      </c>
      <c r="O947" s="131">
        <f t="shared" si="366"/>
        <v>1.13977722</v>
      </c>
      <c r="P947" s="124">
        <f t="shared" si="351"/>
        <v>1139.7772199999999</v>
      </c>
      <c r="Q947" s="133">
        <f t="shared" si="352"/>
        <v>0</v>
      </c>
      <c r="R947" s="134">
        <f t="shared" si="353"/>
        <v>0</v>
      </c>
      <c r="S947" s="124">
        <f t="shared" si="354"/>
        <v>0</v>
      </c>
      <c r="T947" s="134">
        <f t="shared" si="361"/>
        <v>8.7499999999999994E-2</v>
      </c>
      <c r="U947" s="133">
        <f t="shared" si="362"/>
        <v>16</v>
      </c>
      <c r="V947" s="133">
        <v>252</v>
      </c>
      <c r="W947" s="132">
        <f t="shared" si="345"/>
        <v>1.0053400159999999</v>
      </c>
      <c r="X947" s="124">
        <f t="shared" si="364"/>
        <v>6.0864279999999997</v>
      </c>
      <c r="Y947" s="136" t="s">
        <v>64</v>
      </c>
      <c r="Z947" s="127">
        <f t="shared" si="363"/>
        <v>43327</v>
      </c>
      <c r="AA947" s="6"/>
      <c r="AB947" s="1"/>
      <c r="AC947" s="10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6"/>
      <c r="BR947" s="1"/>
      <c r="BS947" s="1"/>
      <c r="BT947" s="1"/>
      <c r="BU947" s="1"/>
      <c r="BV947" s="1"/>
      <c r="BW947" s="1"/>
    </row>
    <row r="948" spans="1:75" x14ac:dyDescent="0.2">
      <c r="A948" s="137">
        <f t="shared" si="355"/>
        <v>43169</v>
      </c>
      <c r="B948" s="124">
        <f t="shared" si="346"/>
        <v>1146.4282800000001</v>
      </c>
      <c r="C948" s="124">
        <f t="shared" si="356"/>
        <v>1000</v>
      </c>
      <c r="D948" s="138">
        <f t="shared" si="357"/>
        <v>4930.72</v>
      </c>
      <c r="E948" s="126">
        <f>IF(K948=1,VLOOKUP(A947,[1]Plan1!$DA$106:$DC$226,3),E947)</f>
        <v>4946.5</v>
      </c>
      <c r="F948" s="127">
        <f t="shared" si="358"/>
        <v>43147</v>
      </c>
      <c r="G948" s="128">
        <f t="shared" si="347"/>
        <v>3.2003439659926691E-3</v>
      </c>
      <c r="H948" s="127">
        <f t="shared" si="359"/>
        <v>43174</v>
      </c>
      <c r="I948" s="127">
        <f t="shared" si="348"/>
        <v>43174</v>
      </c>
      <c r="J948" s="130">
        <f t="shared" si="360"/>
        <v>20</v>
      </c>
      <c r="K948" s="130">
        <f t="shared" si="349"/>
        <v>17</v>
      </c>
      <c r="L948" s="131">
        <f t="shared" si="350"/>
        <v>1.00271964</v>
      </c>
      <c r="M948" s="132">
        <f t="shared" si="367"/>
        <v>1.00290046</v>
      </c>
      <c r="N948" s="132">
        <f t="shared" si="365"/>
        <v>1.1368674717608087</v>
      </c>
      <c r="O948" s="131">
        <f t="shared" si="366"/>
        <v>1.1399593400000001</v>
      </c>
      <c r="P948" s="124">
        <f t="shared" si="351"/>
        <v>1139.9593400000001</v>
      </c>
      <c r="Q948" s="133">
        <f t="shared" si="352"/>
        <v>0</v>
      </c>
      <c r="R948" s="134">
        <f t="shared" si="353"/>
        <v>0</v>
      </c>
      <c r="S948" s="124">
        <f t="shared" si="354"/>
        <v>0</v>
      </c>
      <c r="T948" s="134">
        <f t="shared" si="361"/>
        <v>8.7499999999999994E-2</v>
      </c>
      <c r="U948" s="133">
        <f t="shared" si="362"/>
        <v>17</v>
      </c>
      <c r="V948" s="133">
        <v>252</v>
      </c>
      <c r="W948" s="132">
        <f t="shared" si="345"/>
        <v>1.005674712</v>
      </c>
      <c r="X948" s="124">
        <f t="shared" si="364"/>
        <v>6.4689399999999999</v>
      </c>
      <c r="Y948" s="136" t="s">
        <v>64</v>
      </c>
      <c r="Z948" s="127">
        <f t="shared" si="363"/>
        <v>43327</v>
      </c>
      <c r="AA948" s="6"/>
      <c r="AB948" s="1"/>
      <c r="AC948" s="10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6"/>
      <c r="BR948" s="1"/>
      <c r="BS948" s="1"/>
      <c r="BT948" s="1"/>
      <c r="BU948" s="1"/>
      <c r="BV948" s="1"/>
      <c r="BW948" s="1"/>
    </row>
    <row r="949" spans="1:75" x14ac:dyDescent="0.2">
      <c r="A949" s="137">
        <f t="shared" si="355"/>
        <v>43170</v>
      </c>
      <c r="B949" s="124">
        <f t="shared" si="346"/>
        <v>1146.4282800000001</v>
      </c>
      <c r="C949" s="124">
        <f t="shared" si="356"/>
        <v>1000</v>
      </c>
      <c r="D949" s="138">
        <f t="shared" si="357"/>
        <v>4930.72</v>
      </c>
      <c r="E949" s="126">
        <f>IF(K949=1,VLOOKUP(A948,[1]Plan1!$DA$106:$DC$226,3),E948)</f>
        <v>4946.5</v>
      </c>
      <c r="F949" s="127">
        <f t="shared" si="358"/>
        <v>43147</v>
      </c>
      <c r="G949" s="128">
        <f t="shared" si="347"/>
        <v>3.2003439659926691E-3</v>
      </c>
      <c r="H949" s="127">
        <f t="shared" si="359"/>
        <v>43174</v>
      </c>
      <c r="I949" s="127">
        <f t="shared" si="348"/>
        <v>43174</v>
      </c>
      <c r="J949" s="130">
        <f t="shared" si="360"/>
        <v>20</v>
      </c>
      <c r="K949" s="130">
        <f t="shared" si="349"/>
        <v>17</v>
      </c>
      <c r="L949" s="131">
        <f t="shared" si="350"/>
        <v>1.00271964</v>
      </c>
      <c r="M949" s="132">
        <f t="shared" si="367"/>
        <v>1.00290046</v>
      </c>
      <c r="N949" s="132">
        <f t="shared" si="365"/>
        <v>1.1368674717608087</v>
      </c>
      <c r="O949" s="131">
        <f t="shared" si="366"/>
        <v>1.1399593400000001</v>
      </c>
      <c r="P949" s="124">
        <f t="shared" si="351"/>
        <v>1139.9593400000001</v>
      </c>
      <c r="Q949" s="133">
        <f t="shared" si="352"/>
        <v>0</v>
      </c>
      <c r="R949" s="134">
        <f t="shared" si="353"/>
        <v>0</v>
      </c>
      <c r="S949" s="124">
        <f t="shared" si="354"/>
        <v>0</v>
      </c>
      <c r="T949" s="134">
        <f t="shared" si="361"/>
        <v>8.7499999999999994E-2</v>
      </c>
      <c r="U949" s="133">
        <f t="shared" si="362"/>
        <v>17</v>
      </c>
      <c r="V949" s="133">
        <v>252</v>
      </c>
      <c r="W949" s="132">
        <f t="shared" si="345"/>
        <v>1.005674712</v>
      </c>
      <c r="X949" s="124">
        <f t="shared" si="364"/>
        <v>6.4689399999999999</v>
      </c>
      <c r="Y949" s="136" t="s">
        <v>64</v>
      </c>
      <c r="Z949" s="127">
        <f t="shared" si="363"/>
        <v>43327</v>
      </c>
      <c r="AA949" s="6"/>
      <c r="AB949" s="1"/>
      <c r="AC949" s="10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6"/>
      <c r="BR949" s="1"/>
      <c r="BS949" s="1"/>
      <c r="BT949" s="1"/>
      <c r="BU949" s="1"/>
      <c r="BV949" s="1"/>
      <c r="BW949" s="1"/>
    </row>
    <row r="950" spans="1:75" x14ac:dyDescent="0.2">
      <c r="A950" s="137">
        <f t="shared" si="355"/>
        <v>43171</v>
      </c>
      <c r="B950" s="124">
        <f t="shared" si="346"/>
        <v>1146.4282800000001</v>
      </c>
      <c r="C950" s="124">
        <f t="shared" si="356"/>
        <v>1000</v>
      </c>
      <c r="D950" s="138">
        <f t="shared" si="357"/>
        <v>4930.72</v>
      </c>
      <c r="E950" s="126">
        <f>IF(K950=1,VLOOKUP(A949,[1]Plan1!$DA$106:$DC$226,3),E949)</f>
        <v>4946.5</v>
      </c>
      <c r="F950" s="127">
        <f t="shared" si="358"/>
        <v>43147</v>
      </c>
      <c r="G950" s="128">
        <f t="shared" si="347"/>
        <v>3.2003439659926691E-3</v>
      </c>
      <c r="H950" s="127">
        <f t="shared" si="359"/>
        <v>43174</v>
      </c>
      <c r="I950" s="127">
        <f t="shared" si="348"/>
        <v>43174</v>
      </c>
      <c r="J950" s="130">
        <f t="shared" si="360"/>
        <v>20</v>
      </c>
      <c r="K950" s="130">
        <f t="shared" si="349"/>
        <v>17</v>
      </c>
      <c r="L950" s="131">
        <f t="shared" si="350"/>
        <v>1.00271964</v>
      </c>
      <c r="M950" s="132">
        <f t="shared" si="367"/>
        <v>1.00290046</v>
      </c>
      <c r="N950" s="132">
        <f t="shared" si="365"/>
        <v>1.1368674717608087</v>
      </c>
      <c r="O950" s="131">
        <f t="shared" si="366"/>
        <v>1.1399593400000001</v>
      </c>
      <c r="P950" s="124">
        <f t="shared" si="351"/>
        <v>1139.9593400000001</v>
      </c>
      <c r="Q950" s="133">
        <f t="shared" si="352"/>
        <v>0</v>
      </c>
      <c r="R950" s="134">
        <f t="shared" si="353"/>
        <v>0</v>
      </c>
      <c r="S950" s="124">
        <f t="shared" si="354"/>
        <v>0</v>
      </c>
      <c r="T950" s="134">
        <f t="shared" si="361"/>
        <v>8.7499999999999994E-2</v>
      </c>
      <c r="U950" s="133">
        <f t="shared" si="362"/>
        <v>17</v>
      </c>
      <c r="V950" s="133">
        <v>252</v>
      </c>
      <c r="W950" s="132">
        <f t="shared" si="345"/>
        <v>1.005674712</v>
      </c>
      <c r="X950" s="124">
        <f t="shared" si="364"/>
        <v>6.4689399999999999</v>
      </c>
      <c r="Y950" s="136" t="s">
        <v>64</v>
      </c>
      <c r="Z950" s="127">
        <f t="shared" si="363"/>
        <v>43327</v>
      </c>
      <c r="AA950" s="6"/>
      <c r="AB950" s="1"/>
      <c r="AC950" s="10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6"/>
      <c r="BR950" s="1"/>
      <c r="BS950" s="1"/>
      <c r="BT950" s="1"/>
      <c r="BU950" s="1"/>
      <c r="BV950" s="1"/>
      <c r="BW950" s="1"/>
    </row>
    <row r="951" spans="1:75" x14ac:dyDescent="0.2">
      <c r="A951" s="137">
        <f t="shared" si="355"/>
        <v>43172</v>
      </c>
      <c r="B951" s="124">
        <f t="shared" si="346"/>
        <v>1146.993162</v>
      </c>
      <c r="C951" s="124">
        <f t="shared" si="356"/>
        <v>1000</v>
      </c>
      <c r="D951" s="138">
        <f t="shared" si="357"/>
        <v>4930.72</v>
      </c>
      <c r="E951" s="126">
        <f>IF(K951=1,VLOOKUP(A950,[1]Plan1!$DA$106:$DC$226,3),E950)</f>
        <v>4946.5</v>
      </c>
      <c r="F951" s="127">
        <f t="shared" si="358"/>
        <v>43147</v>
      </c>
      <c r="G951" s="128">
        <f t="shared" si="347"/>
        <v>3.2003439659926691E-3</v>
      </c>
      <c r="H951" s="127">
        <f t="shared" si="359"/>
        <v>43174</v>
      </c>
      <c r="I951" s="127">
        <f t="shared" si="348"/>
        <v>43174</v>
      </c>
      <c r="J951" s="130">
        <f t="shared" si="360"/>
        <v>20</v>
      </c>
      <c r="K951" s="130">
        <f t="shared" si="349"/>
        <v>18</v>
      </c>
      <c r="L951" s="131">
        <f t="shared" si="350"/>
        <v>1.0028798400000001</v>
      </c>
      <c r="M951" s="132">
        <f t="shared" si="367"/>
        <v>1.00290046</v>
      </c>
      <c r="N951" s="132">
        <f t="shared" si="365"/>
        <v>1.1368674717608087</v>
      </c>
      <c r="O951" s="131">
        <f t="shared" si="366"/>
        <v>1.1401414599999999</v>
      </c>
      <c r="P951" s="124">
        <f t="shared" si="351"/>
        <v>1140.1414600000001</v>
      </c>
      <c r="Q951" s="133">
        <f t="shared" si="352"/>
        <v>0</v>
      </c>
      <c r="R951" s="134">
        <f t="shared" si="353"/>
        <v>0</v>
      </c>
      <c r="S951" s="124">
        <f t="shared" si="354"/>
        <v>0</v>
      </c>
      <c r="T951" s="134">
        <f t="shared" si="361"/>
        <v>8.7499999999999994E-2</v>
      </c>
      <c r="U951" s="133">
        <f t="shared" si="362"/>
        <v>18</v>
      </c>
      <c r="V951" s="133">
        <v>252</v>
      </c>
      <c r="W951" s="132">
        <f t="shared" si="345"/>
        <v>1.0060095200000001</v>
      </c>
      <c r="X951" s="124">
        <f t="shared" si="364"/>
        <v>6.8517020000000004</v>
      </c>
      <c r="Y951" s="136" t="s">
        <v>64</v>
      </c>
      <c r="Z951" s="127">
        <f t="shared" si="363"/>
        <v>43327</v>
      </c>
      <c r="AA951" s="6"/>
      <c r="AB951" s="1"/>
      <c r="AC951" s="10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6"/>
      <c r="BR951" s="1"/>
      <c r="BS951" s="1"/>
      <c r="BT951" s="1"/>
      <c r="BU951" s="1"/>
      <c r="BV951" s="1"/>
      <c r="BW951" s="1"/>
    </row>
    <row r="952" spans="1:75" x14ac:dyDescent="0.2">
      <c r="A952" s="137">
        <f t="shared" si="355"/>
        <v>43173</v>
      </c>
      <c r="B952" s="124">
        <f t="shared" si="346"/>
        <v>1147.5583430000001</v>
      </c>
      <c r="C952" s="124">
        <f t="shared" si="356"/>
        <v>1000</v>
      </c>
      <c r="D952" s="138">
        <f t="shared" si="357"/>
        <v>4930.72</v>
      </c>
      <c r="E952" s="126">
        <f>IF(K952=1,VLOOKUP(A951,[1]Plan1!$DA$106:$DC$226,3),E951)</f>
        <v>4946.5</v>
      </c>
      <c r="F952" s="127">
        <f t="shared" si="358"/>
        <v>43147</v>
      </c>
      <c r="G952" s="128">
        <f t="shared" si="347"/>
        <v>3.2003439659926691E-3</v>
      </c>
      <c r="H952" s="127">
        <f t="shared" si="359"/>
        <v>43174</v>
      </c>
      <c r="I952" s="127">
        <f t="shared" si="348"/>
        <v>43174</v>
      </c>
      <c r="J952" s="130">
        <f t="shared" si="360"/>
        <v>20</v>
      </c>
      <c r="K952" s="130">
        <f t="shared" si="349"/>
        <v>19</v>
      </c>
      <c r="L952" s="131">
        <f t="shared" si="350"/>
        <v>1.0030400799999999</v>
      </c>
      <c r="M952" s="132">
        <f t="shared" si="367"/>
        <v>1.00290046</v>
      </c>
      <c r="N952" s="132">
        <f t="shared" si="365"/>
        <v>1.1368674717608087</v>
      </c>
      <c r="O952" s="131">
        <f t="shared" si="366"/>
        <v>1.1403236299999999</v>
      </c>
      <c r="P952" s="124">
        <f t="shared" si="351"/>
        <v>1140.3236300000001</v>
      </c>
      <c r="Q952" s="133">
        <f t="shared" si="352"/>
        <v>0</v>
      </c>
      <c r="R952" s="134">
        <f t="shared" si="353"/>
        <v>0</v>
      </c>
      <c r="S952" s="124">
        <f t="shared" si="354"/>
        <v>0</v>
      </c>
      <c r="T952" s="134">
        <f t="shared" si="361"/>
        <v>8.7499999999999994E-2</v>
      </c>
      <c r="U952" s="133">
        <f t="shared" si="362"/>
        <v>19</v>
      </c>
      <c r="V952" s="133">
        <v>252</v>
      </c>
      <c r="W952" s="132">
        <f t="shared" si="345"/>
        <v>1.006344439</v>
      </c>
      <c r="X952" s="124">
        <f t="shared" si="364"/>
        <v>7.2347130000000002</v>
      </c>
      <c r="Y952" s="136" t="s">
        <v>64</v>
      </c>
      <c r="Z952" s="127">
        <f t="shared" si="363"/>
        <v>43327</v>
      </c>
      <c r="AA952" s="6"/>
      <c r="AB952" s="1"/>
      <c r="AC952" s="10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6"/>
      <c r="BR952" s="1"/>
      <c r="BS952" s="1"/>
      <c r="BT952" s="1"/>
      <c r="BU952" s="1"/>
      <c r="BV952" s="1"/>
      <c r="BW952" s="1"/>
    </row>
    <row r="953" spans="1:75" x14ac:dyDescent="0.2">
      <c r="A953" s="137">
        <f t="shared" si="355"/>
        <v>43174</v>
      </c>
      <c r="B953" s="124">
        <f t="shared" si="346"/>
        <v>1148.123803</v>
      </c>
      <c r="C953" s="124">
        <f t="shared" si="356"/>
        <v>1000</v>
      </c>
      <c r="D953" s="138">
        <f t="shared" si="357"/>
        <v>4930.72</v>
      </c>
      <c r="E953" s="126">
        <f>IF(K953=1,VLOOKUP(A952,[1]Plan1!$DA$106:$DC$226,3),E952)</f>
        <v>4946.5</v>
      </c>
      <c r="F953" s="127">
        <f t="shared" si="358"/>
        <v>43147</v>
      </c>
      <c r="G953" s="128">
        <f t="shared" si="347"/>
        <v>3.2003439659926691E-3</v>
      </c>
      <c r="H953" s="127">
        <f t="shared" si="359"/>
        <v>43206</v>
      </c>
      <c r="I953" s="127">
        <f t="shared" si="348"/>
        <v>43174</v>
      </c>
      <c r="J953" s="130">
        <f t="shared" si="360"/>
        <v>20</v>
      </c>
      <c r="K953" s="130">
        <f t="shared" si="349"/>
        <v>20</v>
      </c>
      <c r="L953" s="131">
        <f t="shared" si="350"/>
        <v>1.00320034</v>
      </c>
      <c r="M953" s="132">
        <f t="shared" si="367"/>
        <v>1.00290046</v>
      </c>
      <c r="N953" s="132">
        <f t="shared" si="365"/>
        <v>1.1368674717608087</v>
      </c>
      <c r="O953" s="131">
        <f t="shared" si="366"/>
        <v>1.1405058299999999</v>
      </c>
      <c r="P953" s="124">
        <f t="shared" si="351"/>
        <v>1140.5058300000001</v>
      </c>
      <c r="Q953" s="133">
        <f t="shared" si="352"/>
        <v>0</v>
      </c>
      <c r="R953" s="134">
        <f t="shared" si="353"/>
        <v>0</v>
      </c>
      <c r="S953" s="124">
        <f t="shared" si="354"/>
        <v>0</v>
      </c>
      <c r="T953" s="134">
        <f t="shared" si="361"/>
        <v>8.7499999999999994E-2</v>
      </c>
      <c r="U953" s="133">
        <f t="shared" si="362"/>
        <v>20</v>
      </c>
      <c r="V953" s="133">
        <v>252</v>
      </c>
      <c r="W953" s="132">
        <f t="shared" ref="W953:W1016" si="368">ROUND((1+T953)^(U953/V953),9)</f>
        <v>1.006679469</v>
      </c>
      <c r="X953" s="124">
        <f t="shared" si="364"/>
        <v>7.6179730000000001</v>
      </c>
      <c r="Y953" s="136" t="s">
        <v>64</v>
      </c>
      <c r="Z953" s="127">
        <f t="shared" si="363"/>
        <v>43327</v>
      </c>
      <c r="AA953" s="6"/>
      <c r="AB953" s="1"/>
      <c r="AC953" s="10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6"/>
      <c r="BR953" s="1"/>
      <c r="BS953" s="1"/>
      <c r="BT953" s="1"/>
      <c r="BU953" s="1"/>
      <c r="BV953" s="1"/>
      <c r="BW953" s="1"/>
    </row>
    <row r="954" spans="1:75" x14ac:dyDescent="0.2">
      <c r="A954" s="137">
        <f t="shared" si="355"/>
        <v>43175</v>
      </c>
      <c r="B954" s="124">
        <f t="shared" si="346"/>
        <v>1148.555218</v>
      </c>
      <c r="C954" s="124">
        <f t="shared" si="356"/>
        <v>1000</v>
      </c>
      <c r="D954" s="138">
        <f t="shared" si="357"/>
        <v>4946.5</v>
      </c>
      <c r="E954" s="126">
        <f>IF(K954=1,VLOOKUP(A953,[1]Plan1!$DA$106:$DC$226,3),E953)</f>
        <v>4950.95</v>
      </c>
      <c r="F954" s="127">
        <f t="shared" si="358"/>
        <v>43175</v>
      </c>
      <c r="G954" s="128">
        <f t="shared" si="347"/>
        <v>8.9962599818038669E-4</v>
      </c>
      <c r="H954" s="127">
        <f t="shared" si="359"/>
        <v>43206</v>
      </c>
      <c r="I954" s="127">
        <f t="shared" si="348"/>
        <v>43206</v>
      </c>
      <c r="J954" s="130">
        <f t="shared" si="360"/>
        <v>21</v>
      </c>
      <c r="K954" s="130">
        <f t="shared" si="349"/>
        <v>1</v>
      </c>
      <c r="L954" s="131">
        <f t="shared" si="350"/>
        <v>1.00004282</v>
      </c>
      <c r="M954" s="132">
        <f t="shared" si="367"/>
        <v>1.00320034</v>
      </c>
      <c r="N954" s="132">
        <f t="shared" si="365"/>
        <v>1.1405058342053838</v>
      </c>
      <c r="O954" s="131">
        <f t="shared" si="366"/>
        <v>1.14055467</v>
      </c>
      <c r="P954" s="124">
        <f t="shared" si="351"/>
        <v>1140.55467</v>
      </c>
      <c r="Q954" s="133">
        <f t="shared" si="352"/>
        <v>0</v>
      </c>
      <c r="R954" s="134">
        <f t="shared" si="353"/>
        <v>0</v>
      </c>
      <c r="S954" s="124">
        <f t="shared" si="354"/>
        <v>0</v>
      </c>
      <c r="T954" s="134">
        <f t="shared" si="361"/>
        <v>8.7499999999999994E-2</v>
      </c>
      <c r="U954" s="133">
        <f t="shared" si="362"/>
        <v>21</v>
      </c>
      <c r="V954" s="133">
        <v>252</v>
      </c>
      <c r="W954" s="132">
        <f t="shared" si="368"/>
        <v>1.0070146120000001</v>
      </c>
      <c r="X954" s="124">
        <f t="shared" si="364"/>
        <v>8.0005480000000002</v>
      </c>
      <c r="Y954" s="136" t="s">
        <v>64</v>
      </c>
      <c r="Z954" s="127">
        <f t="shared" si="363"/>
        <v>43327</v>
      </c>
      <c r="AA954" s="6"/>
      <c r="AB954" s="1"/>
      <c r="AC954" s="10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6"/>
      <c r="BR954" s="1"/>
      <c r="BS954" s="1"/>
      <c r="BT954" s="1"/>
      <c r="BU954" s="1"/>
      <c r="BV954" s="1"/>
      <c r="BW954" s="1"/>
    </row>
    <row r="955" spans="1:75" x14ac:dyDescent="0.2">
      <c r="A955" s="137">
        <f t="shared" si="355"/>
        <v>43176</v>
      </c>
      <c r="B955" s="124">
        <f t="shared" si="346"/>
        <v>1148.9867809999998</v>
      </c>
      <c r="C955" s="124">
        <f t="shared" si="356"/>
        <v>1000</v>
      </c>
      <c r="D955" s="138">
        <f t="shared" si="357"/>
        <v>4946.5</v>
      </c>
      <c r="E955" s="126">
        <f>IF(K955=1,VLOOKUP(A954,[1]Plan1!$DA$106:$DC$226,3),E954)</f>
        <v>4950.95</v>
      </c>
      <c r="F955" s="127">
        <f t="shared" si="358"/>
        <v>43175</v>
      </c>
      <c r="G955" s="128">
        <f t="shared" si="347"/>
        <v>8.9962599818038669E-4</v>
      </c>
      <c r="H955" s="127">
        <f t="shared" si="359"/>
        <v>43206</v>
      </c>
      <c r="I955" s="127">
        <f t="shared" si="348"/>
        <v>43206</v>
      </c>
      <c r="J955" s="130">
        <f t="shared" si="360"/>
        <v>21</v>
      </c>
      <c r="K955" s="130">
        <f t="shared" si="349"/>
        <v>2</v>
      </c>
      <c r="L955" s="131">
        <f t="shared" si="350"/>
        <v>1.00008564</v>
      </c>
      <c r="M955" s="132">
        <f t="shared" si="367"/>
        <v>1.00320034</v>
      </c>
      <c r="N955" s="132">
        <f t="shared" si="365"/>
        <v>1.1405058342053838</v>
      </c>
      <c r="O955" s="131">
        <f t="shared" si="366"/>
        <v>1.1406035000000001</v>
      </c>
      <c r="P955" s="124">
        <f t="shared" si="351"/>
        <v>1140.6034999999999</v>
      </c>
      <c r="Q955" s="133">
        <f t="shared" si="352"/>
        <v>0</v>
      </c>
      <c r="R955" s="134">
        <f t="shared" si="353"/>
        <v>0</v>
      </c>
      <c r="S955" s="124">
        <f t="shared" si="354"/>
        <v>0</v>
      </c>
      <c r="T955" s="134">
        <f t="shared" si="361"/>
        <v>8.7499999999999994E-2</v>
      </c>
      <c r="U955" s="133">
        <f t="shared" si="362"/>
        <v>22</v>
      </c>
      <c r="V955" s="133">
        <v>252</v>
      </c>
      <c r="W955" s="132">
        <f t="shared" si="368"/>
        <v>1.0073498649999999</v>
      </c>
      <c r="X955" s="124">
        <f t="shared" si="364"/>
        <v>8.3832810000000002</v>
      </c>
      <c r="Y955" s="136" t="s">
        <v>64</v>
      </c>
      <c r="Z955" s="127">
        <f t="shared" si="363"/>
        <v>43327</v>
      </c>
      <c r="AA955" s="6"/>
      <c r="AB955" s="1"/>
      <c r="AC955" s="10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6"/>
      <c r="BR955" s="1"/>
      <c r="BS955" s="1"/>
      <c r="BT955" s="1"/>
      <c r="BU955" s="1"/>
      <c r="BV955" s="1"/>
      <c r="BW955" s="1"/>
    </row>
    <row r="956" spans="1:75" x14ac:dyDescent="0.2">
      <c r="A956" s="137">
        <f t="shared" si="355"/>
        <v>43177</v>
      </c>
      <c r="B956" s="124">
        <f t="shared" si="346"/>
        <v>1148.9867809999998</v>
      </c>
      <c r="C956" s="124">
        <f t="shared" si="356"/>
        <v>1000</v>
      </c>
      <c r="D956" s="138">
        <f t="shared" si="357"/>
        <v>4946.5</v>
      </c>
      <c r="E956" s="126">
        <f>IF(K956=1,VLOOKUP(A955,[1]Plan1!$DA$106:$DC$226,3),E955)</f>
        <v>4950.95</v>
      </c>
      <c r="F956" s="127">
        <f t="shared" si="358"/>
        <v>43175</v>
      </c>
      <c r="G956" s="128">
        <f t="shared" si="347"/>
        <v>8.9962599818038669E-4</v>
      </c>
      <c r="H956" s="127">
        <f t="shared" si="359"/>
        <v>43206</v>
      </c>
      <c r="I956" s="127">
        <f t="shared" si="348"/>
        <v>43206</v>
      </c>
      <c r="J956" s="130">
        <f t="shared" si="360"/>
        <v>21</v>
      </c>
      <c r="K956" s="130">
        <f t="shared" si="349"/>
        <v>2</v>
      </c>
      <c r="L956" s="131">
        <f t="shared" si="350"/>
        <v>1.00008564</v>
      </c>
      <c r="M956" s="132">
        <f t="shared" si="367"/>
        <v>1.00320034</v>
      </c>
      <c r="N956" s="132">
        <f t="shared" si="365"/>
        <v>1.1405058342053838</v>
      </c>
      <c r="O956" s="131">
        <f t="shared" si="366"/>
        <v>1.1406035000000001</v>
      </c>
      <c r="P956" s="124">
        <f t="shared" si="351"/>
        <v>1140.6034999999999</v>
      </c>
      <c r="Q956" s="133">
        <f t="shared" si="352"/>
        <v>0</v>
      </c>
      <c r="R956" s="134">
        <f t="shared" si="353"/>
        <v>0</v>
      </c>
      <c r="S956" s="124">
        <f t="shared" si="354"/>
        <v>0</v>
      </c>
      <c r="T956" s="134">
        <f t="shared" si="361"/>
        <v>8.7499999999999994E-2</v>
      </c>
      <c r="U956" s="133">
        <f t="shared" si="362"/>
        <v>22</v>
      </c>
      <c r="V956" s="133">
        <v>252</v>
      </c>
      <c r="W956" s="132">
        <f t="shared" si="368"/>
        <v>1.0073498649999999</v>
      </c>
      <c r="X956" s="124">
        <f t="shared" si="364"/>
        <v>8.3832810000000002</v>
      </c>
      <c r="Y956" s="136" t="s">
        <v>64</v>
      </c>
      <c r="Z956" s="127">
        <f t="shared" si="363"/>
        <v>43327</v>
      </c>
      <c r="AA956" s="6"/>
      <c r="AB956" s="1"/>
      <c r="AC956" s="10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6"/>
      <c r="BR956" s="1"/>
      <c r="BS956" s="1"/>
      <c r="BT956" s="1"/>
      <c r="BU956" s="1"/>
      <c r="BV956" s="1"/>
      <c r="BW956" s="1"/>
    </row>
    <row r="957" spans="1:75" x14ac:dyDescent="0.2">
      <c r="A957" s="137">
        <f t="shared" si="355"/>
        <v>43178</v>
      </c>
      <c r="B957" s="124">
        <f t="shared" si="346"/>
        <v>1148.9867809999998</v>
      </c>
      <c r="C957" s="124">
        <f t="shared" si="356"/>
        <v>1000</v>
      </c>
      <c r="D957" s="138">
        <f t="shared" si="357"/>
        <v>4946.5</v>
      </c>
      <c r="E957" s="126">
        <f>IF(K957=1,VLOOKUP(A956,[1]Plan1!$DA$106:$DC$226,3),E956)</f>
        <v>4950.95</v>
      </c>
      <c r="F957" s="127">
        <f t="shared" si="358"/>
        <v>43175</v>
      </c>
      <c r="G957" s="128">
        <f t="shared" si="347"/>
        <v>8.9962599818038669E-4</v>
      </c>
      <c r="H957" s="127">
        <f t="shared" si="359"/>
        <v>43206</v>
      </c>
      <c r="I957" s="127">
        <f t="shared" si="348"/>
        <v>43206</v>
      </c>
      <c r="J957" s="130">
        <f t="shared" si="360"/>
        <v>21</v>
      </c>
      <c r="K957" s="130">
        <f t="shared" si="349"/>
        <v>2</v>
      </c>
      <c r="L957" s="131">
        <f t="shared" si="350"/>
        <v>1.00008564</v>
      </c>
      <c r="M957" s="132">
        <f t="shared" si="367"/>
        <v>1.00320034</v>
      </c>
      <c r="N957" s="132">
        <f t="shared" si="365"/>
        <v>1.1405058342053838</v>
      </c>
      <c r="O957" s="131">
        <f t="shared" si="366"/>
        <v>1.1406035000000001</v>
      </c>
      <c r="P957" s="124">
        <f t="shared" si="351"/>
        <v>1140.6034999999999</v>
      </c>
      <c r="Q957" s="133">
        <f t="shared" si="352"/>
        <v>0</v>
      </c>
      <c r="R957" s="134">
        <f t="shared" si="353"/>
        <v>0</v>
      </c>
      <c r="S957" s="124">
        <f t="shared" si="354"/>
        <v>0</v>
      </c>
      <c r="T957" s="134">
        <f t="shared" si="361"/>
        <v>8.7499999999999994E-2</v>
      </c>
      <c r="U957" s="133">
        <f t="shared" si="362"/>
        <v>22</v>
      </c>
      <c r="V957" s="133">
        <v>252</v>
      </c>
      <c r="W957" s="132">
        <f t="shared" si="368"/>
        <v>1.0073498649999999</v>
      </c>
      <c r="X957" s="124">
        <f t="shared" si="364"/>
        <v>8.3832810000000002</v>
      </c>
      <c r="Y957" s="136" t="s">
        <v>64</v>
      </c>
      <c r="Z957" s="127">
        <f t="shared" si="363"/>
        <v>43327</v>
      </c>
      <c r="AA957" s="6"/>
      <c r="AB957" s="1"/>
      <c r="AC957" s="10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6"/>
      <c r="BR957" s="1"/>
      <c r="BS957" s="1"/>
      <c r="BT957" s="1"/>
      <c r="BU957" s="1"/>
      <c r="BV957" s="1"/>
      <c r="BW957" s="1"/>
    </row>
    <row r="958" spans="1:75" x14ac:dyDescent="0.2">
      <c r="A958" s="137">
        <f t="shared" si="355"/>
        <v>43179</v>
      </c>
      <c r="B958" s="124">
        <f t="shared" si="346"/>
        <v>1149.4185160000002</v>
      </c>
      <c r="C958" s="124">
        <f t="shared" si="356"/>
        <v>1000</v>
      </c>
      <c r="D958" s="138">
        <f t="shared" si="357"/>
        <v>4946.5</v>
      </c>
      <c r="E958" s="126">
        <f>IF(K958=1,VLOOKUP(A957,[1]Plan1!$DA$106:$DC$226,3),E957)</f>
        <v>4950.95</v>
      </c>
      <c r="F958" s="127">
        <f t="shared" si="358"/>
        <v>43175</v>
      </c>
      <c r="G958" s="128">
        <f t="shared" si="347"/>
        <v>8.9962599818038669E-4</v>
      </c>
      <c r="H958" s="127">
        <f t="shared" si="359"/>
        <v>43206</v>
      </c>
      <c r="I958" s="127">
        <f t="shared" si="348"/>
        <v>43206</v>
      </c>
      <c r="J958" s="130">
        <f t="shared" si="360"/>
        <v>21</v>
      </c>
      <c r="K958" s="130">
        <f t="shared" si="349"/>
        <v>3</v>
      </c>
      <c r="L958" s="131">
        <f t="shared" si="350"/>
        <v>1.00012846</v>
      </c>
      <c r="M958" s="132">
        <f t="shared" si="367"/>
        <v>1.00320034</v>
      </c>
      <c r="N958" s="132">
        <f t="shared" si="365"/>
        <v>1.1405058342053838</v>
      </c>
      <c r="O958" s="131">
        <f t="shared" si="366"/>
        <v>1.1406523399999999</v>
      </c>
      <c r="P958" s="124">
        <f t="shared" si="351"/>
        <v>1140.6523400000001</v>
      </c>
      <c r="Q958" s="133">
        <f t="shared" si="352"/>
        <v>0</v>
      </c>
      <c r="R958" s="134">
        <f t="shared" si="353"/>
        <v>0</v>
      </c>
      <c r="S958" s="124">
        <f t="shared" si="354"/>
        <v>0</v>
      </c>
      <c r="T958" s="134">
        <f t="shared" si="361"/>
        <v>8.7499999999999994E-2</v>
      </c>
      <c r="U958" s="133">
        <f t="shared" si="362"/>
        <v>23</v>
      </c>
      <c r="V958" s="133">
        <v>252</v>
      </c>
      <c r="W958" s="132">
        <f t="shared" si="368"/>
        <v>1.007685231</v>
      </c>
      <c r="X958" s="124">
        <f t="shared" si="364"/>
        <v>8.7661759999999997</v>
      </c>
      <c r="Y958" s="136" t="s">
        <v>64</v>
      </c>
      <c r="Z958" s="127">
        <f t="shared" si="363"/>
        <v>43327</v>
      </c>
      <c r="AA958" s="6"/>
      <c r="AB958" s="1"/>
      <c r="AC958" s="10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6"/>
      <c r="BR958" s="1"/>
      <c r="BS958" s="1"/>
      <c r="BT958" s="1"/>
      <c r="BU958" s="1"/>
      <c r="BV958" s="1"/>
      <c r="BW958" s="1"/>
    </row>
    <row r="959" spans="1:75" x14ac:dyDescent="0.2">
      <c r="A959" s="137">
        <f t="shared" si="355"/>
        <v>43180</v>
      </c>
      <c r="B959" s="124">
        <f t="shared" si="346"/>
        <v>1149.8504210000001</v>
      </c>
      <c r="C959" s="124">
        <f t="shared" si="356"/>
        <v>1000</v>
      </c>
      <c r="D959" s="138">
        <f t="shared" si="357"/>
        <v>4946.5</v>
      </c>
      <c r="E959" s="126">
        <f>IF(K959=1,VLOOKUP(A958,[1]Plan1!$DA$106:$DC$226,3),E958)</f>
        <v>4950.95</v>
      </c>
      <c r="F959" s="127">
        <f t="shared" si="358"/>
        <v>43175</v>
      </c>
      <c r="G959" s="128">
        <f t="shared" si="347"/>
        <v>8.9962599818038669E-4</v>
      </c>
      <c r="H959" s="127">
        <f t="shared" si="359"/>
        <v>43206</v>
      </c>
      <c r="I959" s="127">
        <f t="shared" si="348"/>
        <v>43206</v>
      </c>
      <c r="J959" s="130">
        <f t="shared" si="360"/>
        <v>21</v>
      </c>
      <c r="K959" s="130">
        <f t="shared" si="349"/>
        <v>4</v>
      </c>
      <c r="L959" s="131">
        <f t="shared" si="350"/>
        <v>1.0001712899999999</v>
      </c>
      <c r="M959" s="132">
        <f t="shared" si="367"/>
        <v>1.00320034</v>
      </c>
      <c r="N959" s="132">
        <f t="shared" si="365"/>
        <v>1.1405058342053838</v>
      </c>
      <c r="O959" s="131">
        <f t="shared" si="366"/>
        <v>1.1407011899999999</v>
      </c>
      <c r="P959" s="124">
        <f t="shared" si="351"/>
        <v>1140.70119</v>
      </c>
      <c r="Q959" s="133">
        <f t="shared" si="352"/>
        <v>0</v>
      </c>
      <c r="R959" s="134">
        <f t="shared" si="353"/>
        <v>0</v>
      </c>
      <c r="S959" s="124">
        <f t="shared" si="354"/>
        <v>0</v>
      </c>
      <c r="T959" s="134">
        <f t="shared" si="361"/>
        <v>8.7499999999999994E-2</v>
      </c>
      <c r="U959" s="133">
        <f t="shared" si="362"/>
        <v>24</v>
      </c>
      <c r="V959" s="133">
        <v>252</v>
      </c>
      <c r="W959" s="132">
        <f t="shared" si="368"/>
        <v>1.0080207080000001</v>
      </c>
      <c r="X959" s="124">
        <f t="shared" si="364"/>
        <v>9.1492310000000003</v>
      </c>
      <c r="Y959" s="136" t="s">
        <v>64</v>
      </c>
      <c r="Z959" s="127">
        <f t="shared" si="363"/>
        <v>43327</v>
      </c>
      <c r="AA959" s="6"/>
      <c r="AB959" s="1"/>
      <c r="AC959" s="10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6"/>
      <c r="BR959" s="1"/>
      <c r="BS959" s="1"/>
      <c r="BT959" s="1"/>
      <c r="BU959" s="1"/>
      <c r="BV959" s="1"/>
      <c r="BW959" s="1"/>
    </row>
    <row r="960" spans="1:75" x14ac:dyDescent="0.2">
      <c r="A960" s="137">
        <f t="shared" si="355"/>
        <v>43181</v>
      </c>
      <c r="B960" s="124">
        <f t="shared" si="346"/>
        <v>1150.2824739999999</v>
      </c>
      <c r="C960" s="124">
        <f t="shared" si="356"/>
        <v>1000</v>
      </c>
      <c r="D960" s="138">
        <f t="shared" si="357"/>
        <v>4946.5</v>
      </c>
      <c r="E960" s="126">
        <f>IF(K960=1,VLOOKUP(A959,[1]Plan1!$DA$106:$DC$226,3),E959)</f>
        <v>4950.95</v>
      </c>
      <c r="F960" s="127">
        <f t="shared" si="358"/>
        <v>43175</v>
      </c>
      <c r="G960" s="128">
        <f t="shared" si="347"/>
        <v>8.9962599818038669E-4</v>
      </c>
      <c r="H960" s="127">
        <f t="shared" si="359"/>
        <v>43206</v>
      </c>
      <c r="I960" s="127">
        <f t="shared" si="348"/>
        <v>43206</v>
      </c>
      <c r="J960" s="130">
        <f t="shared" si="360"/>
        <v>21</v>
      </c>
      <c r="K960" s="130">
        <f t="shared" si="349"/>
        <v>5</v>
      </c>
      <c r="L960" s="131">
        <f t="shared" si="350"/>
        <v>1.0002141200000001</v>
      </c>
      <c r="M960" s="132">
        <f t="shared" si="367"/>
        <v>1.00320034</v>
      </c>
      <c r="N960" s="132">
        <f t="shared" si="365"/>
        <v>1.1405058342053838</v>
      </c>
      <c r="O960" s="131">
        <f t="shared" si="366"/>
        <v>1.14075003</v>
      </c>
      <c r="P960" s="124">
        <f t="shared" si="351"/>
        <v>1140.7500299999999</v>
      </c>
      <c r="Q960" s="133">
        <f t="shared" si="352"/>
        <v>0</v>
      </c>
      <c r="R960" s="134">
        <f t="shared" si="353"/>
        <v>0</v>
      </c>
      <c r="S960" s="124">
        <f t="shared" si="354"/>
        <v>0</v>
      </c>
      <c r="T960" s="134">
        <f t="shared" si="361"/>
        <v>8.7499999999999994E-2</v>
      </c>
      <c r="U960" s="133">
        <f t="shared" si="362"/>
        <v>25</v>
      </c>
      <c r="V960" s="133">
        <v>252</v>
      </c>
      <c r="W960" s="132">
        <f t="shared" si="368"/>
        <v>1.0083562960000001</v>
      </c>
      <c r="X960" s="124">
        <f t="shared" si="364"/>
        <v>9.5324439999999999</v>
      </c>
      <c r="Y960" s="136" t="s">
        <v>64</v>
      </c>
      <c r="Z960" s="127">
        <f t="shared" si="363"/>
        <v>43327</v>
      </c>
      <c r="AA960" s="6"/>
      <c r="AB960" s="1"/>
      <c r="AC960" s="10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6"/>
      <c r="BR960" s="1"/>
      <c r="BS960" s="1"/>
      <c r="BT960" s="1"/>
      <c r="BU960" s="1"/>
      <c r="BV960" s="1"/>
      <c r="BW960" s="1"/>
    </row>
    <row r="961" spans="1:75" x14ac:dyDescent="0.2">
      <c r="A961" s="137">
        <f t="shared" si="355"/>
        <v>43182</v>
      </c>
      <c r="B961" s="124">
        <f t="shared" si="346"/>
        <v>1150.7147</v>
      </c>
      <c r="C961" s="124">
        <f t="shared" si="356"/>
        <v>1000</v>
      </c>
      <c r="D961" s="138">
        <f t="shared" si="357"/>
        <v>4946.5</v>
      </c>
      <c r="E961" s="126">
        <f>IF(K961=1,VLOOKUP(A960,[1]Plan1!$DA$106:$DC$226,3),E960)</f>
        <v>4950.95</v>
      </c>
      <c r="F961" s="127">
        <f t="shared" si="358"/>
        <v>43175</v>
      </c>
      <c r="G961" s="128">
        <f t="shared" si="347"/>
        <v>8.9962599818038669E-4</v>
      </c>
      <c r="H961" s="127">
        <f t="shared" si="359"/>
        <v>43206</v>
      </c>
      <c r="I961" s="127">
        <f t="shared" si="348"/>
        <v>43206</v>
      </c>
      <c r="J961" s="130">
        <f t="shared" si="360"/>
        <v>21</v>
      </c>
      <c r="K961" s="130">
        <f t="shared" si="349"/>
        <v>6</v>
      </c>
      <c r="L961" s="131">
        <f t="shared" si="350"/>
        <v>1.00025695</v>
      </c>
      <c r="M961" s="132">
        <f t="shared" si="367"/>
        <v>1.00320034</v>
      </c>
      <c r="N961" s="132">
        <f t="shared" si="365"/>
        <v>1.1405058342053838</v>
      </c>
      <c r="O961" s="131">
        <f t="shared" si="366"/>
        <v>1.14079888</v>
      </c>
      <c r="P961" s="124">
        <f t="shared" si="351"/>
        <v>1140.7988800000001</v>
      </c>
      <c r="Q961" s="133">
        <f t="shared" si="352"/>
        <v>0</v>
      </c>
      <c r="R961" s="134">
        <f t="shared" si="353"/>
        <v>0</v>
      </c>
      <c r="S961" s="124">
        <f t="shared" si="354"/>
        <v>0</v>
      </c>
      <c r="T961" s="134">
        <f t="shared" si="361"/>
        <v>8.7499999999999994E-2</v>
      </c>
      <c r="U961" s="133">
        <f t="shared" si="362"/>
        <v>26</v>
      </c>
      <c r="V961" s="133">
        <v>252</v>
      </c>
      <c r="W961" s="132">
        <f t="shared" si="368"/>
        <v>1.0086919969999999</v>
      </c>
      <c r="X961" s="124">
        <f t="shared" si="364"/>
        <v>9.9158200000000001</v>
      </c>
      <c r="Y961" s="136" t="s">
        <v>64</v>
      </c>
      <c r="Z961" s="127">
        <f t="shared" si="363"/>
        <v>43327</v>
      </c>
      <c r="AA961" s="6"/>
      <c r="AB961" s="1"/>
      <c r="AC961" s="10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6"/>
      <c r="BR961" s="1"/>
      <c r="BS961" s="1"/>
      <c r="BT961" s="1"/>
      <c r="BU961" s="1"/>
      <c r="BV961" s="1"/>
      <c r="BW961" s="1"/>
    </row>
    <row r="962" spans="1:75" x14ac:dyDescent="0.2">
      <c r="A962" s="137">
        <f t="shared" si="355"/>
        <v>43183</v>
      </c>
      <c r="B962" s="124">
        <f t="shared" si="346"/>
        <v>1151.1470850000001</v>
      </c>
      <c r="C962" s="124">
        <f t="shared" si="356"/>
        <v>1000</v>
      </c>
      <c r="D962" s="138">
        <f t="shared" si="357"/>
        <v>4946.5</v>
      </c>
      <c r="E962" s="126">
        <f>IF(K962=1,VLOOKUP(A961,[1]Plan1!$DA$106:$DC$226,3),E961)</f>
        <v>4950.95</v>
      </c>
      <c r="F962" s="127">
        <f t="shared" si="358"/>
        <v>43175</v>
      </c>
      <c r="G962" s="128">
        <f t="shared" si="347"/>
        <v>8.9962599818038669E-4</v>
      </c>
      <c r="H962" s="127">
        <f t="shared" si="359"/>
        <v>43206</v>
      </c>
      <c r="I962" s="127">
        <f t="shared" si="348"/>
        <v>43206</v>
      </c>
      <c r="J962" s="130">
        <f t="shared" si="360"/>
        <v>21</v>
      </c>
      <c r="K962" s="130">
        <f t="shared" si="349"/>
        <v>7</v>
      </c>
      <c r="L962" s="131">
        <f t="shared" si="350"/>
        <v>1.00029978</v>
      </c>
      <c r="M962" s="132">
        <f t="shared" si="367"/>
        <v>1.00320034</v>
      </c>
      <c r="N962" s="132">
        <f t="shared" si="365"/>
        <v>1.1405058342053838</v>
      </c>
      <c r="O962" s="131">
        <f t="shared" si="366"/>
        <v>1.1408477299999999</v>
      </c>
      <c r="P962" s="124">
        <f t="shared" si="351"/>
        <v>1140.84773</v>
      </c>
      <c r="Q962" s="133">
        <f t="shared" si="352"/>
        <v>0</v>
      </c>
      <c r="R962" s="134">
        <f t="shared" si="353"/>
        <v>0</v>
      </c>
      <c r="S962" s="124">
        <f t="shared" si="354"/>
        <v>0</v>
      </c>
      <c r="T962" s="134">
        <f t="shared" si="361"/>
        <v>8.7499999999999994E-2</v>
      </c>
      <c r="U962" s="133">
        <f t="shared" si="362"/>
        <v>27</v>
      </c>
      <c r="V962" s="133">
        <v>252</v>
      </c>
      <c r="W962" s="132">
        <f t="shared" si="368"/>
        <v>1.009027809</v>
      </c>
      <c r="X962" s="124">
        <f t="shared" si="364"/>
        <v>10.299355</v>
      </c>
      <c r="Y962" s="136" t="s">
        <v>64</v>
      </c>
      <c r="Z962" s="127">
        <f t="shared" si="363"/>
        <v>43327</v>
      </c>
      <c r="AA962" s="6"/>
      <c r="AB962" s="1"/>
      <c r="AC962" s="10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6"/>
      <c r="BR962" s="1"/>
      <c r="BS962" s="1"/>
      <c r="BT962" s="1"/>
      <c r="BU962" s="1"/>
      <c r="BV962" s="1"/>
      <c r="BW962" s="1"/>
    </row>
    <row r="963" spans="1:75" x14ac:dyDescent="0.2">
      <c r="A963" s="137">
        <f t="shared" si="355"/>
        <v>43184</v>
      </c>
      <c r="B963" s="124">
        <f t="shared" si="346"/>
        <v>1151.1470850000001</v>
      </c>
      <c r="C963" s="124">
        <f t="shared" si="356"/>
        <v>1000</v>
      </c>
      <c r="D963" s="138">
        <f t="shared" si="357"/>
        <v>4946.5</v>
      </c>
      <c r="E963" s="126">
        <f>IF(K963=1,VLOOKUP(A962,[1]Plan1!$DA$106:$DC$226,3),E962)</f>
        <v>4950.95</v>
      </c>
      <c r="F963" s="127">
        <f t="shared" si="358"/>
        <v>43175</v>
      </c>
      <c r="G963" s="128">
        <f t="shared" si="347"/>
        <v>8.9962599818038669E-4</v>
      </c>
      <c r="H963" s="127">
        <f t="shared" si="359"/>
        <v>43206</v>
      </c>
      <c r="I963" s="127">
        <f t="shared" si="348"/>
        <v>43206</v>
      </c>
      <c r="J963" s="130">
        <f t="shared" si="360"/>
        <v>21</v>
      </c>
      <c r="K963" s="130">
        <f t="shared" si="349"/>
        <v>7</v>
      </c>
      <c r="L963" s="131">
        <f t="shared" si="350"/>
        <v>1.00029978</v>
      </c>
      <c r="M963" s="132">
        <f t="shared" si="367"/>
        <v>1.00320034</v>
      </c>
      <c r="N963" s="132">
        <f t="shared" si="365"/>
        <v>1.1405058342053838</v>
      </c>
      <c r="O963" s="131">
        <f t="shared" si="366"/>
        <v>1.1408477299999999</v>
      </c>
      <c r="P963" s="124">
        <f t="shared" si="351"/>
        <v>1140.84773</v>
      </c>
      <c r="Q963" s="133">
        <f t="shared" si="352"/>
        <v>0</v>
      </c>
      <c r="R963" s="134">
        <f t="shared" si="353"/>
        <v>0</v>
      </c>
      <c r="S963" s="124">
        <f t="shared" si="354"/>
        <v>0</v>
      </c>
      <c r="T963" s="134">
        <f t="shared" si="361"/>
        <v>8.7499999999999994E-2</v>
      </c>
      <c r="U963" s="133">
        <f t="shared" si="362"/>
        <v>27</v>
      </c>
      <c r="V963" s="133">
        <v>252</v>
      </c>
      <c r="W963" s="132">
        <f t="shared" si="368"/>
        <v>1.009027809</v>
      </c>
      <c r="X963" s="124">
        <f t="shared" si="364"/>
        <v>10.299355</v>
      </c>
      <c r="Y963" s="136" t="s">
        <v>64</v>
      </c>
      <c r="Z963" s="127">
        <f t="shared" si="363"/>
        <v>43327</v>
      </c>
      <c r="AA963" s="6"/>
      <c r="AB963" s="1"/>
      <c r="AC963" s="10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6"/>
      <c r="BR963" s="1"/>
      <c r="BS963" s="1"/>
      <c r="BT963" s="1"/>
      <c r="BU963" s="1"/>
      <c r="BV963" s="1"/>
      <c r="BW963" s="1"/>
    </row>
    <row r="964" spans="1:75" x14ac:dyDescent="0.2">
      <c r="A964" s="137">
        <f t="shared" si="355"/>
        <v>43185</v>
      </c>
      <c r="B964" s="124">
        <f t="shared" si="346"/>
        <v>1151.1470850000001</v>
      </c>
      <c r="C964" s="124">
        <f t="shared" si="356"/>
        <v>1000</v>
      </c>
      <c r="D964" s="138">
        <f t="shared" si="357"/>
        <v>4946.5</v>
      </c>
      <c r="E964" s="126">
        <f>IF(K964=1,VLOOKUP(A963,[1]Plan1!$DA$106:$DC$226,3),E963)</f>
        <v>4950.95</v>
      </c>
      <c r="F964" s="127">
        <f t="shared" si="358"/>
        <v>43175</v>
      </c>
      <c r="G964" s="128">
        <f t="shared" si="347"/>
        <v>8.9962599818038669E-4</v>
      </c>
      <c r="H964" s="127">
        <f t="shared" si="359"/>
        <v>43206</v>
      </c>
      <c r="I964" s="127">
        <f t="shared" si="348"/>
        <v>43206</v>
      </c>
      <c r="J964" s="130">
        <f t="shared" si="360"/>
        <v>21</v>
      </c>
      <c r="K964" s="130">
        <f t="shared" si="349"/>
        <v>7</v>
      </c>
      <c r="L964" s="131">
        <f t="shared" si="350"/>
        <v>1.00029978</v>
      </c>
      <c r="M964" s="132">
        <f t="shared" si="367"/>
        <v>1.00320034</v>
      </c>
      <c r="N964" s="132">
        <f t="shared" si="365"/>
        <v>1.1405058342053838</v>
      </c>
      <c r="O964" s="131">
        <f t="shared" si="366"/>
        <v>1.1408477299999999</v>
      </c>
      <c r="P964" s="124">
        <f t="shared" si="351"/>
        <v>1140.84773</v>
      </c>
      <c r="Q964" s="133">
        <f t="shared" si="352"/>
        <v>0</v>
      </c>
      <c r="R964" s="134">
        <f t="shared" si="353"/>
        <v>0</v>
      </c>
      <c r="S964" s="124">
        <f t="shared" si="354"/>
        <v>0</v>
      </c>
      <c r="T964" s="134">
        <f t="shared" si="361"/>
        <v>8.7499999999999994E-2</v>
      </c>
      <c r="U964" s="133">
        <f t="shared" si="362"/>
        <v>27</v>
      </c>
      <c r="V964" s="133">
        <v>252</v>
      </c>
      <c r="W964" s="132">
        <f t="shared" si="368"/>
        <v>1.009027809</v>
      </c>
      <c r="X964" s="124">
        <f t="shared" si="364"/>
        <v>10.299355</v>
      </c>
      <c r="Y964" s="136" t="s">
        <v>64</v>
      </c>
      <c r="Z964" s="127">
        <f t="shared" si="363"/>
        <v>43327</v>
      </c>
      <c r="AA964" s="6"/>
      <c r="AB964" s="1"/>
      <c r="AC964" s="10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6"/>
      <c r="BR964" s="1"/>
      <c r="BS964" s="1"/>
      <c r="BT964" s="1"/>
      <c r="BU964" s="1"/>
      <c r="BV964" s="1"/>
      <c r="BW964" s="1"/>
    </row>
    <row r="965" spans="1:75" x14ac:dyDescent="0.2">
      <c r="A965" s="137">
        <f t="shared" si="355"/>
        <v>43186</v>
      </c>
      <c r="B965" s="124">
        <f t="shared" si="346"/>
        <v>1151.5796300000002</v>
      </c>
      <c r="C965" s="124">
        <f t="shared" si="356"/>
        <v>1000</v>
      </c>
      <c r="D965" s="138">
        <f t="shared" si="357"/>
        <v>4946.5</v>
      </c>
      <c r="E965" s="126">
        <f>IF(K965=1,VLOOKUP(A964,[1]Plan1!$DA$106:$DC$226,3),E964)</f>
        <v>4950.95</v>
      </c>
      <c r="F965" s="127">
        <f t="shared" si="358"/>
        <v>43175</v>
      </c>
      <c r="G965" s="128">
        <f t="shared" si="347"/>
        <v>8.9962599818038669E-4</v>
      </c>
      <c r="H965" s="127">
        <f t="shared" si="359"/>
        <v>43206</v>
      </c>
      <c r="I965" s="127">
        <f t="shared" si="348"/>
        <v>43206</v>
      </c>
      <c r="J965" s="130">
        <f t="shared" si="360"/>
        <v>21</v>
      </c>
      <c r="K965" s="130">
        <f t="shared" si="349"/>
        <v>8</v>
      </c>
      <c r="L965" s="131">
        <f t="shared" si="350"/>
        <v>1.0003426099999999</v>
      </c>
      <c r="M965" s="132">
        <f t="shared" si="367"/>
        <v>1.00320034</v>
      </c>
      <c r="N965" s="132">
        <f t="shared" si="365"/>
        <v>1.1405058342053838</v>
      </c>
      <c r="O965" s="131">
        <f t="shared" si="366"/>
        <v>1.1408965799999999</v>
      </c>
      <c r="P965" s="124">
        <f t="shared" si="351"/>
        <v>1140.8965800000001</v>
      </c>
      <c r="Q965" s="133">
        <f t="shared" si="352"/>
        <v>0</v>
      </c>
      <c r="R965" s="134">
        <f t="shared" si="353"/>
        <v>0</v>
      </c>
      <c r="S965" s="124">
        <f t="shared" si="354"/>
        <v>0</v>
      </c>
      <c r="T965" s="134">
        <f t="shared" si="361"/>
        <v>8.7499999999999994E-2</v>
      </c>
      <c r="U965" s="133">
        <f t="shared" si="362"/>
        <v>28</v>
      </c>
      <c r="V965" s="133">
        <v>252</v>
      </c>
      <c r="W965" s="132">
        <f t="shared" si="368"/>
        <v>1.009363733</v>
      </c>
      <c r="X965" s="124">
        <f t="shared" si="364"/>
        <v>10.68305</v>
      </c>
      <c r="Y965" s="136" t="s">
        <v>64</v>
      </c>
      <c r="Z965" s="127">
        <f t="shared" si="363"/>
        <v>43327</v>
      </c>
      <c r="AA965" s="6"/>
      <c r="AB965" s="1"/>
      <c r="AC965" s="10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6"/>
      <c r="BR965" s="1"/>
      <c r="BS965" s="1"/>
      <c r="BT965" s="1"/>
      <c r="BU965" s="1"/>
      <c r="BV965" s="1"/>
      <c r="BW965" s="1"/>
    </row>
    <row r="966" spans="1:75" x14ac:dyDescent="0.2">
      <c r="A966" s="137">
        <f t="shared" si="355"/>
        <v>43187</v>
      </c>
      <c r="B966" s="124">
        <f t="shared" si="346"/>
        <v>1152.0123469999999</v>
      </c>
      <c r="C966" s="124">
        <f t="shared" si="356"/>
        <v>1000</v>
      </c>
      <c r="D966" s="138">
        <f t="shared" si="357"/>
        <v>4946.5</v>
      </c>
      <c r="E966" s="126">
        <f>IF(K966=1,VLOOKUP(A965,[1]Plan1!$DA$106:$DC$226,3),E965)</f>
        <v>4950.95</v>
      </c>
      <c r="F966" s="127">
        <f t="shared" si="358"/>
        <v>43175</v>
      </c>
      <c r="G966" s="128">
        <f t="shared" si="347"/>
        <v>8.9962599818038669E-4</v>
      </c>
      <c r="H966" s="127">
        <f t="shared" si="359"/>
        <v>43206</v>
      </c>
      <c r="I966" s="127">
        <f t="shared" si="348"/>
        <v>43206</v>
      </c>
      <c r="J966" s="130">
        <f t="shared" si="360"/>
        <v>21</v>
      </c>
      <c r="K966" s="130">
        <f t="shared" si="349"/>
        <v>9</v>
      </c>
      <c r="L966" s="131">
        <f t="shared" si="350"/>
        <v>1.00038545</v>
      </c>
      <c r="M966" s="132">
        <f t="shared" si="367"/>
        <v>1.00320034</v>
      </c>
      <c r="N966" s="132">
        <f t="shared" si="365"/>
        <v>1.1405058342053838</v>
      </c>
      <c r="O966" s="131">
        <f t="shared" si="366"/>
        <v>1.1409454400000001</v>
      </c>
      <c r="P966" s="124">
        <f t="shared" si="351"/>
        <v>1140.94544</v>
      </c>
      <c r="Q966" s="133">
        <f t="shared" si="352"/>
        <v>0</v>
      </c>
      <c r="R966" s="134">
        <f t="shared" si="353"/>
        <v>0</v>
      </c>
      <c r="S966" s="124">
        <f t="shared" si="354"/>
        <v>0</v>
      </c>
      <c r="T966" s="134">
        <f t="shared" si="361"/>
        <v>8.7499999999999994E-2</v>
      </c>
      <c r="U966" s="133">
        <f t="shared" si="362"/>
        <v>29</v>
      </c>
      <c r="V966" s="133">
        <v>252</v>
      </c>
      <c r="W966" s="132">
        <f t="shared" si="368"/>
        <v>1.009699769</v>
      </c>
      <c r="X966" s="124">
        <f t="shared" si="364"/>
        <v>11.066907</v>
      </c>
      <c r="Y966" s="136" t="s">
        <v>64</v>
      </c>
      <c r="Z966" s="127">
        <f t="shared" si="363"/>
        <v>43327</v>
      </c>
      <c r="AA966" s="6"/>
      <c r="AB966" s="1"/>
      <c r="AC966" s="10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6"/>
      <c r="BR966" s="1"/>
      <c r="BS966" s="1"/>
      <c r="BT966" s="1"/>
      <c r="BU966" s="1"/>
      <c r="BV966" s="1"/>
      <c r="BW966" s="1"/>
    </row>
    <row r="967" spans="1:75" x14ac:dyDescent="0.2">
      <c r="A967" s="137">
        <f t="shared" si="355"/>
        <v>43188</v>
      </c>
      <c r="B967" s="124">
        <f t="shared" si="346"/>
        <v>1152.4452220000001</v>
      </c>
      <c r="C967" s="124">
        <f t="shared" si="356"/>
        <v>1000</v>
      </c>
      <c r="D967" s="138">
        <f t="shared" si="357"/>
        <v>4946.5</v>
      </c>
      <c r="E967" s="126">
        <f>IF(K967=1,VLOOKUP(A966,[1]Plan1!$DA$106:$DC$226,3),E966)</f>
        <v>4950.95</v>
      </c>
      <c r="F967" s="127">
        <f t="shared" si="358"/>
        <v>43175</v>
      </c>
      <c r="G967" s="128">
        <f t="shared" si="347"/>
        <v>8.9962599818038669E-4</v>
      </c>
      <c r="H967" s="127">
        <f t="shared" si="359"/>
        <v>43206</v>
      </c>
      <c r="I967" s="127">
        <f t="shared" si="348"/>
        <v>43206</v>
      </c>
      <c r="J967" s="130">
        <f t="shared" si="360"/>
        <v>21</v>
      </c>
      <c r="K967" s="130">
        <f t="shared" si="349"/>
        <v>10</v>
      </c>
      <c r="L967" s="131">
        <f t="shared" si="350"/>
        <v>1.0004282900000001</v>
      </c>
      <c r="M967" s="132">
        <f t="shared" si="367"/>
        <v>1.00320034</v>
      </c>
      <c r="N967" s="132">
        <f t="shared" si="365"/>
        <v>1.1405058342053838</v>
      </c>
      <c r="O967" s="131">
        <f t="shared" si="366"/>
        <v>1.1409943</v>
      </c>
      <c r="P967" s="124">
        <f t="shared" si="351"/>
        <v>1140.9943000000001</v>
      </c>
      <c r="Q967" s="133">
        <f t="shared" si="352"/>
        <v>0</v>
      </c>
      <c r="R967" s="134">
        <f t="shared" si="353"/>
        <v>0</v>
      </c>
      <c r="S967" s="124">
        <f t="shared" si="354"/>
        <v>0</v>
      </c>
      <c r="T967" s="134">
        <f t="shared" si="361"/>
        <v>8.7499999999999994E-2</v>
      </c>
      <c r="U967" s="133">
        <f t="shared" si="362"/>
        <v>30</v>
      </c>
      <c r="V967" s="133">
        <v>252</v>
      </c>
      <c r="W967" s="132">
        <f t="shared" si="368"/>
        <v>1.0100359160000001</v>
      </c>
      <c r="X967" s="124">
        <f t="shared" si="364"/>
        <v>11.450922</v>
      </c>
      <c r="Y967" s="136" t="s">
        <v>64</v>
      </c>
      <c r="Z967" s="127">
        <f t="shared" si="363"/>
        <v>43327</v>
      </c>
      <c r="AA967" s="6"/>
      <c r="AB967" s="1"/>
      <c r="AC967" s="10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6"/>
      <c r="BR967" s="1"/>
      <c r="BS967" s="1"/>
      <c r="BT967" s="1"/>
      <c r="BU967" s="1"/>
      <c r="BV967" s="1"/>
      <c r="BW967" s="1"/>
    </row>
    <row r="968" spans="1:75" x14ac:dyDescent="0.2">
      <c r="A968" s="137">
        <f t="shared" si="355"/>
        <v>43189</v>
      </c>
      <c r="B968" s="124">
        <f t="shared" si="346"/>
        <v>1152.87826</v>
      </c>
      <c r="C968" s="124">
        <f t="shared" si="356"/>
        <v>1000</v>
      </c>
      <c r="D968" s="138">
        <f t="shared" si="357"/>
        <v>4946.5</v>
      </c>
      <c r="E968" s="126">
        <f>IF(K968=1,VLOOKUP(A967,[1]Plan1!$DA$106:$DC$226,3),E967)</f>
        <v>4950.95</v>
      </c>
      <c r="F968" s="127">
        <f t="shared" si="358"/>
        <v>43175</v>
      </c>
      <c r="G968" s="128">
        <f t="shared" si="347"/>
        <v>8.9962599818038669E-4</v>
      </c>
      <c r="H968" s="127">
        <f t="shared" si="359"/>
        <v>43206</v>
      </c>
      <c r="I968" s="127">
        <f t="shared" si="348"/>
        <v>43206</v>
      </c>
      <c r="J968" s="130">
        <f t="shared" si="360"/>
        <v>21</v>
      </c>
      <c r="K968" s="130">
        <f t="shared" si="349"/>
        <v>11</v>
      </c>
      <c r="L968" s="131">
        <f t="shared" si="350"/>
        <v>1.00047113</v>
      </c>
      <c r="M968" s="132">
        <f t="shared" si="367"/>
        <v>1.00320034</v>
      </c>
      <c r="N968" s="132">
        <f t="shared" si="365"/>
        <v>1.1405058342053838</v>
      </c>
      <c r="O968" s="131">
        <f t="shared" si="366"/>
        <v>1.1410431599999999</v>
      </c>
      <c r="P968" s="124">
        <f t="shared" si="351"/>
        <v>1141.0431599999999</v>
      </c>
      <c r="Q968" s="133">
        <f t="shared" si="352"/>
        <v>0</v>
      </c>
      <c r="R968" s="134">
        <f t="shared" si="353"/>
        <v>0</v>
      </c>
      <c r="S968" s="124">
        <f t="shared" si="354"/>
        <v>0</v>
      </c>
      <c r="T968" s="134">
        <f t="shared" si="361"/>
        <v>8.7499999999999994E-2</v>
      </c>
      <c r="U968" s="133">
        <f t="shared" si="362"/>
        <v>31</v>
      </c>
      <c r="V968" s="133">
        <v>252</v>
      </c>
      <c r="W968" s="132">
        <f t="shared" si="368"/>
        <v>1.010372176</v>
      </c>
      <c r="X968" s="124">
        <f t="shared" si="364"/>
        <v>11.835100000000001</v>
      </c>
      <c r="Y968" s="136" t="s">
        <v>64</v>
      </c>
      <c r="Z968" s="127">
        <f t="shared" si="363"/>
        <v>43327</v>
      </c>
      <c r="AA968" s="6"/>
      <c r="AB968" s="1"/>
      <c r="AC968" s="10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6"/>
      <c r="BR968" s="1"/>
      <c r="BS968" s="1"/>
      <c r="BT968" s="1"/>
      <c r="BU968" s="1"/>
      <c r="BV968" s="1"/>
      <c r="BW968" s="1"/>
    </row>
    <row r="969" spans="1:75" x14ac:dyDescent="0.2">
      <c r="A969" s="137">
        <f t="shared" si="355"/>
        <v>43190</v>
      </c>
      <c r="B969" s="124">
        <f t="shared" si="346"/>
        <v>1152.87826</v>
      </c>
      <c r="C969" s="124">
        <f t="shared" si="356"/>
        <v>1000</v>
      </c>
      <c r="D969" s="138">
        <f t="shared" si="357"/>
        <v>4946.5</v>
      </c>
      <c r="E969" s="126">
        <f>IF(K969=1,VLOOKUP(A968,[1]Plan1!$DA$106:$DC$226,3),E968)</f>
        <v>4950.95</v>
      </c>
      <c r="F969" s="127">
        <f t="shared" si="358"/>
        <v>43175</v>
      </c>
      <c r="G969" s="128">
        <f t="shared" si="347"/>
        <v>8.9962599818038669E-4</v>
      </c>
      <c r="H969" s="127">
        <f t="shared" si="359"/>
        <v>43206</v>
      </c>
      <c r="I969" s="127">
        <f t="shared" si="348"/>
        <v>43206</v>
      </c>
      <c r="J969" s="130">
        <f t="shared" si="360"/>
        <v>21</v>
      </c>
      <c r="K969" s="130">
        <f t="shared" si="349"/>
        <v>11</v>
      </c>
      <c r="L969" s="131">
        <f t="shared" si="350"/>
        <v>1.00047113</v>
      </c>
      <c r="M969" s="132">
        <f t="shared" si="367"/>
        <v>1.00320034</v>
      </c>
      <c r="N969" s="132">
        <f t="shared" si="365"/>
        <v>1.1405058342053838</v>
      </c>
      <c r="O969" s="131">
        <f t="shared" si="366"/>
        <v>1.1410431599999999</v>
      </c>
      <c r="P969" s="124">
        <f t="shared" si="351"/>
        <v>1141.0431599999999</v>
      </c>
      <c r="Q969" s="133">
        <f t="shared" si="352"/>
        <v>0</v>
      </c>
      <c r="R969" s="134">
        <f t="shared" si="353"/>
        <v>0</v>
      </c>
      <c r="S969" s="124">
        <f t="shared" si="354"/>
        <v>0</v>
      </c>
      <c r="T969" s="134">
        <f t="shared" si="361"/>
        <v>8.7499999999999994E-2</v>
      </c>
      <c r="U969" s="133">
        <f t="shared" si="362"/>
        <v>31</v>
      </c>
      <c r="V969" s="133">
        <v>252</v>
      </c>
      <c r="W969" s="132">
        <f t="shared" si="368"/>
        <v>1.010372176</v>
      </c>
      <c r="X969" s="124">
        <f t="shared" si="364"/>
        <v>11.835100000000001</v>
      </c>
      <c r="Y969" s="136" t="s">
        <v>64</v>
      </c>
      <c r="Z969" s="127">
        <f t="shared" si="363"/>
        <v>43327</v>
      </c>
      <c r="AA969" s="6"/>
      <c r="AB969" s="1"/>
      <c r="AC969" s="10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6"/>
      <c r="BR969" s="1"/>
      <c r="BS969" s="1"/>
      <c r="BT969" s="1"/>
      <c r="BU969" s="1"/>
      <c r="BV969" s="1"/>
      <c r="BW969" s="1"/>
    </row>
    <row r="970" spans="1:75" x14ac:dyDescent="0.2">
      <c r="A970" s="137">
        <f t="shared" si="355"/>
        <v>43191</v>
      </c>
      <c r="B970" s="124">
        <f t="shared" ref="B970:B1033" si="369">(P970+X970)</f>
        <v>1152.87826</v>
      </c>
      <c r="C970" s="124">
        <f t="shared" si="356"/>
        <v>1000</v>
      </c>
      <c r="D970" s="138">
        <f t="shared" si="357"/>
        <v>4946.5</v>
      </c>
      <c r="E970" s="126">
        <f>IF(K970=1,VLOOKUP(A969,[1]Plan1!$DA$106:$DC$226,3),E969)</f>
        <v>4950.95</v>
      </c>
      <c r="F970" s="127">
        <f t="shared" si="358"/>
        <v>43175</v>
      </c>
      <c r="G970" s="128">
        <f t="shared" ref="G970:G1033" si="370">(E970/D970)-1</f>
        <v>8.9962599818038669E-4</v>
      </c>
      <c r="H970" s="127">
        <f t="shared" si="359"/>
        <v>43206</v>
      </c>
      <c r="I970" s="127">
        <f t="shared" ref="I970:I1033" si="371">IF(A970&gt;I969,H970,I969)</f>
        <v>43206</v>
      </c>
      <c r="J970" s="130">
        <f t="shared" si="360"/>
        <v>21</v>
      </c>
      <c r="K970" s="130">
        <f t="shared" ref="K970:K1033" si="372">(J970-(NETWORKDAYS(A970,I970,AC$118:AC$502)-1))</f>
        <v>11</v>
      </c>
      <c r="L970" s="131">
        <f t="shared" ref="L970:L1033" si="373">TRUNC((E970/D970)^TRUNC((K970/J970),9),8)</f>
        <v>1.00047113</v>
      </c>
      <c r="M970" s="132">
        <f t="shared" si="367"/>
        <v>1.00320034</v>
      </c>
      <c r="N970" s="132">
        <f t="shared" si="365"/>
        <v>1.1405058342053838</v>
      </c>
      <c r="O970" s="131">
        <f t="shared" si="366"/>
        <v>1.1410431599999999</v>
      </c>
      <c r="P970" s="124">
        <f t="shared" ref="P970:P1033" si="374">TRUNC(C970*O970,6)</f>
        <v>1141.0431599999999</v>
      </c>
      <c r="Q970" s="133">
        <f t="shared" ref="Q970:Q1033" si="375">IF(VLOOKUP(A970,AC$10:AJ$114,8)=VLOOKUP(A969,AC$10:AJ$114,8),0,VLOOKUP(A970,AC$10:AJ$114,8))</f>
        <v>0</v>
      </c>
      <c r="R970" s="134">
        <f t="shared" ref="R970:R1033" si="376">IF(Q970&gt;0,VLOOKUP($A970,$AC$10:$AH$114,6),0)</f>
        <v>0</v>
      </c>
      <c r="S970" s="124">
        <f t="shared" ref="S970:S1033" si="377">IF(R970&gt;0,TRUNC(R970*P970,6),0)</f>
        <v>0</v>
      </c>
      <c r="T970" s="134">
        <f t="shared" si="361"/>
        <v>8.7499999999999994E-2</v>
      </c>
      <c r="U970" s="133">
        <f t="shared" si="362"/>
        <v>31</v>
      </c>
      <c r="V970" s="133">
        <v>252</v>
      </c>
      <c r="W970" s="132">
        <f t="shared" si="368"/>
        <v>1.010372176</v>
      </c>
      <c r="X970" s="124">
        <f t="shared" si="364"/>
        <v>11.835100000000001</v>
      </c>
      <c r="Y970" s="136" t="s">
        <v>64</v>
      </c>
      <c r="Z970" s="127">
        <f t="shared" si="363"/>
        <v>43327</v>
      </c>
      <c r="AA970" s="6"/>
      <c r="AB970" s="1"/>
      <c r="AC970" s="10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6"/>
      <c r="BR970" s="1"/>
      <c r="BS970" s="1"/>
      <c r="BT970" s="1"/>
      <c r="BU970" s="1"/>
      <c r="BV970" s="1"/>
      <c r="BW970" s="1"/>
    </row>
    <row r="971" spans="1:75" x14ac:dyDescent="0.2">
      <c r="A971" s="137">
        <f t="shared" ref="A971:A1034" si="378">(A970+1)</f>
        <v>43192</v>
      </c>
      <c r="B971" s="124">
        <f t="shared" si="369"/>
        <v>1152.87826</v>
      </c>
      <c r="C971" s="124">
        <f t="shared" ref="C971:C1034" si="379">TRUNC(IF(Q970&gt;0,VLOOKUP(A970,$AC$12:$AD$114,2),C970),6)</f>
        <v>1000</v>
      </c>
      <c r="D971" s="138">
        <f t="shared" ref="D971:D1034" si="380">IF(E971=E970,D970,E970)</f>
        <v>4946.5</v>
      </c>
      <c r="E971" s="126">
        <f>IF(K971=1,VLOOKUP(A970,[1]Plan1!$DA$106:$DC$226,3),E970)</f>
        <v>4950.95</v>
      </c>
      <c r="F971" s="127">
        <f t="shared" ref="F971:F1034" si="381">IF(D971=D970,F970,A971)</f>
        <v>43175</v>
      </c>
      <c r="G971" s="128">
        <f t="shared" si="370"/>
        <v>8.9962599818038669E-4</v>
      </c>
      <c r="H971" s="127">
        <f t="shared" ref="H971:H1034" si="382">IF(DAY(A971)=15,VLOOKUP(A971,AG$118:AL$450,4),H970)</f>
        <v>43206</v>
      </c>
      <c r="I971" s="127">
        <f t="shared" si="371"/>
        <v>43206</v>
      </c>
      <c r="J971" s="130">
        <f t="shared" ref="J971:J1034" si="383">IF(I971=I970,J970,NETWORKDAYS(I970,I971,$AC$118:$AC$502)-1)</f>
        <v>21</v>
      </c>
      <c r="K971" s="130">
        <f t="shared" si="372"/>
        <v>11</v>
      </c>
      <c r="L971" s="131">
        <f t="shared" si="373"/>
        <v>1.00047113</v>
      </c>
      <c r="M971" s="132">
        <f t="shared" si="367"/>
        <v>1.00320034</v>
      </c>
      <c r="N971" s="132">
        <f t="shared" si="365"/>
        <v>1.1405058342053838</v>
      </c>
      <c r="O971" s="131">
        <f t="shared" si="366"/>
        <v>1.1410431599999999</v>
      </c>
      <c r="P971" s="124">
        <f t="shared" si="374"/>
        <v>1141.0431599999999</v>
      </c>
      <c r="Q971" s="133">
        <f t="shared" si="375"/>
        <v>0</v>
      </c>
      <c r="R971" s="134">
        <f t="shared" si="376"/>
        <v>0</v>
      </c>
      <c r="S971" s="124">
        <f t="shared" si="377"/>
        <v>0</v>
      </c>
      <c r="T971" s="134">
        <f t="shared" ref="T971:T1034" si="384">(T970)</f>
        <v>8.7499999999999994E-2</v>
      </c>
      <c r="U971" s="133">
        <f t="shared" ref="U971:U1034" si="385">IF(Q970&gt;0,1,IF(K971=K970,U970,U970+1))</f>
        <v>31</v>
      </c>
      <c r="V971" s="133">
        <v>252</v>
      </c>
      <c r="W971" s="132">
        <f t="shared" si="368"/>
        <v>1.010372176</v>
      </c>
      <c r="X971" s="124">
        <f t="shared" si="364"/>
        <v>11.835100000000001</v>
      </c>
      <c r="Y971" s="136" t="s">
        <v>64</v>
      </c>
      <c r="Z971" s="127">
        <f t="shared" ref="Z971:Z1034" si="386">IF(Q970&gt;0,VLOOKUP(A970,$AC$10:$AK$114,9),Z970)</f>
        <v>43327</v>
      </c>
      <c r="AA971" s="6"/>
      <c r="AB971" s="1"/>
      <c r="AC971" s="10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6"/>
      <c r="BR971" s="1"/>
      <c r="BS971" s="1"/>
      <c r="BT971" s="1"/>
      <c r="BU971" s="1"/>
      <c r="BV971" s="1"/>
      <c r="BW971" s="1"/>
    </row>
    <row r="972" spans="1:75" x14ac:dyDescent="0.2">
      <c r="A972" s="137">
        <f t="shared" si="378"/>
        <v>43193</v>
      </c>
      <c r="B972" s="124">
        <f t="shared" si="369"/>
        <v>1153.311447</v>
      </c>
      <c r="C972" s="124">
        <f t="shared" si="379"/>
        <v>1000</v>
      </c>
      <c r="D972" s="138">
        <f t="shared" si="380"/>
        <v>4946.5</v>
      </c>
      <c r="E972" s="126">
        <f>IF(K972=1,VLOOKUP(A971,[1]Plan1!$DA$106:$DC$226,3),E971)</f>
        <v>4950.95</v>
      </c>
      <c r="F972" s="127">
        <f t="shared" si="381"/>
        <v>43175</v>
      </c>
      <c r="G972" s="128">
        <f t="shared" si="370"/>
        <v>8.9962599818038669E-4</v>
      </c>
      <c r="H972" s="127">
        <f t="shared" si="382"/>
        <v>43206</v>
      </c>
      <c r="I972" s="127">
        <f t="shared" si="371"/>
        <v>43206</v>
      </c>
      <c r="J972" s="130">
        <f t="shared" si="383"/>
        <v>21</v>
      </c>
      <c r="K972" s="130">
        <f t="shared" si="372"/>
        <v>12</v>
      </c>
      <c r="L972" s="131">
        <f t="shared" si="373"/>
        <v>1.0005139700000001</v>
      </c>
      <c r="M972" s="132">
        <f t="shared" si="367"/>
        <v>1.00320034</v>
      </c>
      <c r="N972" s="132">
        <f t="shared" si="365"/>
        <v>1.1405058342053838</v>
      </c>
      <c r="O972" s="131">
        <f t="shared" si="366"/>
        <v>1.1410920099999999</v>
      </c>
      <c r="P972" s="124">
        <f t="shared" si="374"/>
        <v>1141.0920100000001</v>
      </c>
      <c r="Q972" s="133">
        <f t="shared" si="375"/>
        <v>0</v>
      </c>
      <c r="R972" s="134">
        <f t="shared" si="376"/>
        <v>0</v>
      </c>
      <c r="S972" s="124">
        <f t="shared" si="377"/>
        <v>0</v>
      </c>
      <c r="T972" s="134">
        <f t="shared" si="384"/>
        <v>8.7499999999999994E-2</v>
      </c>
      <c r="U972" s="133">
        <f t="shared" si="385"/>
        <v>32</v>
      </c>
      <c r="V972" s="133">
        <v>252</v>
      </c>
      <c r="W972" s="132">
        <f t="shared" si="368"/>
        <v>1.0107085469999999</v>
      </c>
      <c r="X972" s="124">
        <f t="shared" si="364"/>
        <v>12.219436999999999</v>
      </c>
      <c r="Y972" s="136" t="s">
        <v>64</v>
      </c>
      <c r="Z972" s="127">
        <f t="shared" si="386"/>
        <v>43327</v>
      </c>
      <c r="AA972" s="6"/>
      <c r="AB972" s="1"/>
      <c r="AC972" s="10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6"/>
      <c r="BR972" s="1"/>
      <c r="BS972" s="1"/>
      <c r="BT972" s="1"/>
      <c r="BU972" s="1"/>
      <c r="BV972" s="1"/>
      <c r="BW972" s="1"/>
    </row>
    <row r="973" spans="1:75" x14ac:dyDescent="0.2">
      <c r="A973" s="137">
        <f t="shared" si="378"/>
        <v>43194</v>
      </c>
      <c r="B973" s="124">
        <f t="shared" si="369"/>
        <v>1153.7448059999999</v>
      </c>
      <c r="C973" s="124">
        <f t="shared" si="379"/>
        <v>1000</v>
      </c>
      <c r="D973" s="138">
        <f t="shared" si="380"/>
        <v>4946.5</v>
      </c>
      <c r="E973" s="126">
        <f>IF(K973=1,VLOOKUP(A972,[1]Plan1!$DA$106:$DC$226,3),E972)</f>
        <v>4950.95</v>
      </c>
      <c r="F973" s="127">
        <f t="shared" si="381"/>
        <v>43175</v>
      </c>
      <c r="G973" s="128">
        <f t="shared" si="370"/>
        <v>8.9962599818038669E-4</v>
      </c>
      <c r="H973" s="127">
        <f t="shared" si="382"/>
        <v>43206</v>
      </c>
      <c r="I973" s="127">
        <f t="shared" si="371"/>
        <v>43206</v>
      </c>
      <c r="J973" s="130">
        <f t="shared" si="383"/>
        <v>21</v>
      </c>
      <c r="K973" s="130">
        <f t="shared" si="372"/>
        <v>13</v>
      </c>
      <c r="L973" s="131">
        <f t="shared" si="373"/>
        <v>1.00055681</v>
      </c>
      <c r="M973" s="132">
        <f t="shared" si="367"/>
        <v>1.00320034</v>
      </c>
      <c r="N973" s="132">
        <f t="shared" si="365"/>
        <v>1.1405058342053838</v>
      </c>
      <c r="O973" s="131">
        <f t="shared" si="366"/>
        <v>1.1411408700000001</v>
      </c>
      <c r="P973" s="124">
        <f t="shared" si="374"/>
        <v>1141.1408699999999</v>
      </c>
      <c r="Q973" s="133">
        <f t="shared" si="375"/>
        <v>0</v>
      </c>
      <c r="R973" s="134">
        <f t="shared" si="376"/>
        <v>0</v>
      </c>
      <c r="S973" s="124">
        <f t="shared" si="377"/>
        <v>0</v>
      </c>
      <c r="T973" s="134">
        <f t="shared" si="384"/>
        <v>8.7499999999999994E-2</v>
      </c>
      <c r="U973" s="133">
        <f t="shared" si="385"/>
        <v>33</v>
      </c>
      <c r="V973" s="133">
        <v>252</v>
      </c>
      <c r="W973" s="132">
        <f t="shared" si="368"/>
        <v>1.0110450310000001</v>
      </c>
      <c r="X973" s="124">
        <f t="shared" si="364"/>
        <v>12.603935999999999</v>
      </c>
      <c r="Y973" s="136" t="s">
        <v>64</v>
      </c>
      <c r="Z973" s="127">
        <f t="shared" si="386"/>
        <v>43327</v>
      </c>
      <c r="AA973" s="6"/>
      <c r="AB973" s="1"/>
      <c r="AC973" s="10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6"/>
      <c r="BR973" s="1"/>
      <c r="BS973" s="1"/>
      <c r="BT973" s="1"/>
      <c r="BU973" s="1"/>
      <c r="BV973" s="1"/>
      <c r="BW973" s="1"/>
    </row>
    <row r="974" spans="1:75" x14ac:dyDescent="0.2">
      <c r="A974" s="137">
        <f t="shared" si="378"/>
        <v>43195</v>
      </c>
      <c r="B974" s="124">
        <f t="shared" si="369"/>
        <v>1154.1783339999999</v>
      </c>
      <c r="C974" s="124">
        <f t="shared" si="379"/>
        <v>1000</v>
      </c>
      <c r="D974" s="138">
        <f t="shared" si="380"/>
        <v>4946.5</v>
      </c>
      <c r="E974" s="126">
        <f>IF(K974=1,VLOOKUP(A973,[1]Plan1!$DA$106:$DC$226,3),E973)</f>
        <v>4950.95</v>
      </c>
      <c r="F974" s="127">
        <f t="shared" si="381"/>
        <v>43175</v>
      </c>
      <c r="G974" s="128">
        <f t="shared" si="370"/>
        <v>8.9962599818038669E-4</v>
      </c>
      <c r="H974" s="127">
        <f t="shared" si="382"/>
        <v>43206</v>
      </c>
      <c r="I974" s="127">
        <f t="shared" si="371"/>
        <v>43206</v>
      </c>
      <c r="J974" s="130">
        <f t="shared" si="383"/>
        <v>21</v>
      </c>
      <c r="K974" s="130">
        <f t="shared" si="372"/>
        <v>14</v>
      </c>
      <c r="L974" s="131">
        <f t="shared" si="373"/>
        <v>1.00059966</v>
      </c>
      <c r="M974" s="132">
        <f t="shared" si="367"/>
        <v>1.00320034</v>
      </c>
      <c r="N974" s="132">
        <f t="shared" si="365"/>
        <v>1.1405058342053838</v>
      </c>
      <c r="O974" s="131">
        <f t="shared" si="366"/>
        <v>1.14118974</v>
      </c>
      <c r="P974" s="124">
        <f t="shared" si="374"/>
        <v>1141.18974</v>
      </c>
      <c r="Q974" s="133">
        <f t="shared" si="375"/>
        <v>0</v>
      </c>
      <c r="R974" s="134">
        <f t="shared" si="376"/>
        <v>0</v>
      </c>
      <c r="S974" s="124">
        <f t="shared" si="377"/>
        <v>0</v>
      </c>
      <c r="T974" s="134">
        <f t="shared" si="384"/>
        <v>8.7499999999999994E-2</v>
      </c>
      <c r="U974" s="133">
        <f t="shared" si="385"/>
        <v>34</v>
      </c>
      <c r="V974" s="133">
        <v>252</v>
      </c>
      <c r="W974" s="132">
        <f t="shared" si="368"/>
        <v>1.0113816259999999</v>
      </c>
      <c r="X974" s="124">
        <f t="shared" si="364"/>
        <v>12.988594000000001</v>
      </c>
      <c r="Y974" s="136" t="s">
        <v>64</v>
      </c>
      <c r="Z974" s="127">
        <f t="shared" si="386"/>
        <v>43327</v>
      </c>
      <c r="AA974" s="6"/>
      <c r="AB974" s="1"/>
      <c r="AC974" s="10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6"/>
      <c r="BR974" s="1"/>
      <c r="BS974" s="1"/>
      <c r="BT974" s="1"/>
      <c r="BU974" s="1"/>
      <c r="BV974" s="1"/>
      <c r="BW974" s="1"/>
    </row>
    <row r="975" spans="1:75" x14ac:dyDescent="0.2">
      <c r="A975" s="137">
        <f t="shared" si="378"/>
        <v>43196</v>
      </c>
      <c r="B975" s="124">
        <f t="shared" si="369"/>
        <v>1154.6120149999999</v>
      </c>
      <c r="C975" s="124">
        <f t="shared" si="379"/>
        <v>1000</v>
      </c>
      <c r="D975" s="138">
        <f t="shared" si="380"/>
        <v>4946.5</v>
      </c>
      <c r="E975" s="126">
        <f>IF(K975=1,VLOOKUP(A974,[1]Plan1!$DA$106:$DC$226,3),E974)</f>
        <v>4950.95</v>
      </c>
      <c r="F975" s="127">
        <f t="shared" si="381"/>
        <v>43175</v>
      </c>
      <c r="G975" s="128">
        <f t="shared" si="370"/>
        <v>8.9962599818038669E-4</v>
      </c>
      <c r="H975" s="127">
        <f t="shared" si="382"/>
        <v>43206</v>
      </c>
      <c r="I975" s="127">
        <f t="shared" si="371"/>
        <v>43206</v>
      </c>
      <c r="J975" s="130">
        <f t="shared" si="383"/>
        <v>21</v>
      </c>
      <c r="K975" s="130">
        <f t="shared" si="372"/>
        <v>15</v>
      </c>
      <c r="L975" s="131">
        <f t="shared" si="373"/>
        <v>1.0006425000000001</v>
      </c>
      <c r="M975" s="132">
        <f t="shared" si="367"/>
        <v>1.00320034</v>
      </c>
      <c r="N975" s="132">
        <f t="shared" si="365"/>
        <v>1.1405058342053838</v>
      </c>
      <c r="O975" s="131">
        <f t="shared" si="366"/>
        <v>1.1412386000000001</v>
      </c>
      <c r="P975" s="124">
        <f t="shared" si="374"/>
        <v>1141.2385999999999</v>
      </c>
      <c r="Q975" s="133">
        <f t="shared" si="375"/>
        <v>0</v>
      </c>
      <c r="R975" s="134">
        <f t="shared" si="376"/>
        <v>0</v>
      </c>
      <c r="S975" s="124">
        <f t="shared" si="377"/>
        <v>0</v>
      </c>
      <c r="T975" s="134">
        <f t="shared" si="384"/>
        <v>8.7499999999999994E-2</v>
      </c>
      <c r="U975" s="133">
        <f t="shared" si="385"/>
        <v>35</v>
      </c>
      <c r="V975" s="133">
        <v>252</v>
      </c>
      <c r="W975" s="132">
        <f t="shared" si="368"/>
        <v>1.011718334</v>
      </c>
      <c r="X975" s="124">
        <f t="shared" si="364"/>
        <v>13.373415</v>
      </c>
      <c r="Y975" s="136" t="s">
        <v>64</v>
      </c>
      <c r="Z975" s="127">
        <f t="shared" si="386"/>
        <v>43327</v>
      </c>
      <c r="AA975" s="6"/>
      <c r="AB975" s="1"/>
      <c r="AC975" s="10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6"/>
      <c r="BR975" s="1"/>
      <c r="BS975" s="1"/>
      <c r="BT975" s="1"/>
      <c r="BU975" s="1"/>
      <c r="BV975" s="1"/>
      <c r="BW975" s="1"/>
    </row>
    <row r="976" spans="1:75" x14ac:dyDescent="0.2">
      <c r="A976" s="137">
        <f t="shared" si="378"/>
        <v>43197</v>
      </c>
      <c r="B976" s="124">
        <f t="shared" si="369"/>
        <v>1155.0458659999999</v>
      </c>
      <c r="C976" s="124">
        <f t="shared" si="379"/>
        <v>1000</v>
      </c>
      <c r="D976" s="138">
        <f t="shared" si="380"/>
        <v>4946.5</v>
      </c>
      <c r="E976" s="126">
        <f>IF(K976=1,VLOOKUP(A975,[1]Plan1!$DA$106:$DC$226,3),E975)</f>
        <v>4950.95</v>
      </c>
      <c r="F976" s="127">
        <f t="shared" si="381"/>
        <v>43175</v>
      </c>
      <c r="G976" s="128">
        <f t="shared" si="370"/>
        <v>8.9962599818038669E-4</v>
      </c>
      <c r="H976" s="127">
        <f t="shared" si="382"/>
        <v>43206</v>
      </c>
      <c r="I976" s="127">
        <f t="shared" si="371"/>
        <v>43206</v>
      </c>
      <c r="J976" s="130">
        <f t="shared" si="383"/>
        <v>21</v>
      </c>
      <c r="K976" s="130">
        <f t="shared" si="372"/>
        <v>16</v>
      </c>
      <c r="L976" s="131">
        <f t="shared" si="373"/>
        <v>1.0006853499999999</v>
      </c>
      <c r="M976" s="132">
        <f t="shared" si="367"/>
        <v>1.00320034</v>
      </c>
      <c r="N976" s="132">
        <f t="shared" si="365"/>
        <v>1.1405058342053838</v>
      </c>
      <c r="O976" s="131">
        <f t="shared" si="366"/>
        <v>1.14128747</v>
      </c>
      <c r="P976" s="124">
        <f t="shared" si="374"/>
        <v>1141.28747</v>
      </c>
      <c r="Q976" s="133">
        <f t="shared" si="375"/>
        <v>0</v>
      </c>
      <c r="R976" s="134">
        <f t="shared" si="376"/>
        <v>0</v>
      </c>
      <c r="S976" s="124">
        <f t="shared" si="377"/>
        <v>0</v>
      </c>
      <c r="T976" s="134">
        <f t="shared" si="384"/>
        <v>8.7499999999999994E-2</v>
      </c>
      <c r="U976" s="133">
        <f t="shared" si="385"/>
        <v>36</v>
      </c>
      <c r="V976" s="133">
        <v>252</v>
      </c>
      <c r="W976" s="132">
        <f t="shared" si="368"/>
        <v>1.012055154</v>
      </c>
      <c r="X976" s="124">
        <f t="shared" ref="X976:X1039" si="387">TRUNC((P976*(W976-1)),6)</f>
        <v>13.758395999999999</v>
      </c>
      <c r="Y976" s="136" t="s">
        <v>64</v>
      </c>
      <c r="Z976" s="127">
        <f t="shared" si="386"/>
        <v>43327</v>
      </c>
      <c r="AA976" s="6"/>
      <c r="AB976" s="1"/>
      <c r="AC976" s="10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6"/>
      <c r="BR976" s="1"/>
      <c r="BS976" s="1"/>
      <c r="BT976" s="1"/>
      <c r="BU976" s="1"/>
      <c r="BV976" s="1"/>
      <c r="BW976" s="1"/>
    </row>
    <row r="977" spans="1:75" x14ac:dyDescent="0.2">
      <c r="A977" s="137">
        <f t="shared" si="378"/>
        <v>43198</v>
      </c>
      <c r="B977" s="124">
        <f t="shared" si="369"/>
        <v>1155.0458659999999</v>
      </c>
      <c r="C977" s="124">
        <f t="shared" si="379"/>
        <v>1000</v>
      </c>
      <c r="D977" s="138">
        <f t="shared" si="380"/>
        <v>4946.5</v>
      </c>
      <c r="E977" s="126">
        <f>IF(K977=1,VLOOKUP(A976,[1]Plan1!$DA$106:$DC$226,3),E976)</f>
        <v>4950.95</v>
      </c>
      <c r="F977" s="127">
        <f t="shared" si="381"/>
        <v>43175</v>
      </c>
      <c r="G977" s="128">
        <f t="shared" si="370"/>
        <v>8.9962599818038669E-4</v>
      </c>
      <c r="H977" s="127">
        <f t="shared" si="382"/>
        <v>43206</v>
      </c>
      <c r="I977" s="127">
        <f t="shared" si="371"/>
        <v>43206</v>
      </c>
      <c r="J977" s="130">
        <f t="shared" si="383"/>
        <v>21</v>
      </c>
      <c r="K977" s="130">
        <f t="shared" si="372"/>
        <v>16</v>
      </c>
      <c r="L977" s="131">
        <f t="shared" si="373"/>
        <v>1.0006853499999999</v>
      </c>
      <c r="M977" s="132">
        <f t="shared" si="367"/>
        <v>1.00320034</v>
      </c>
      <c r="N977" s="132">
        <f t="shared" si="365"/>
        <v>1.1405058342053838</v>
      </c>
      <c r="O977" s="131">
        <f t="shared" si="366"/>
        <v>1.14128747</v>
      </c>
      <c r="P977" s="124">
        <f t="shared" si="374"/>
        <v>1141.28747</v>
      </c>
      <c r="Q977" s="133">
        <f t="shared" si="375"/>
        <v>0</v>
      </c>
      <c r="R977" s="134">
        <f t="shared" si="376"/>
        <v>0</v>
      </c>
      <c r="S977" s="124">
        <f t="shared" si="377"/>
        <v>0</v>
      </c>
      <c r="T977" s="134">
        <f t="shared" si="384"/>
        <v>8.7499999999999994E-2</v>
      </c>
      <c r="U977" s="133">
        <f t="shared" si="385"/>
        <v>36</v>
      </c>
      <c r="V977" s="133">
        <v>252</v>
      </c>
      <c r="W977" s="132">
        <f t="shared" si="368"/>
        <v>1.012055154</v>
      </c>
      <c r="X977" s="124">
        <f t="shared" si="387"/>
        <v>13.758395999999999</v>
      </c>
      <c r="Y977" s="136" t="s">
        <v>64</v>
      </c>
      <c r="Z977" s="127">
        <f t="shared" si="386"/>
        <v>43327</v>
      </c>
      <c r="AA977" s="6"/>
      <c r="AB977" s="1"/>
      <c r="AC977" s="10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6"/>
      <c r="BR977" s="1"/>
      <c r="BS977" s="1"/>
      <c r="BT977" s="1"/>
      <c r="BU977" s="1"/>
      <c r="BV977" s="1"/>
      <c r="BW977" s="1"/>
    </row>
    <row r="978" spans="1:75" x14ac:dyDescent="0.2">
      <c r="A978" s="137">
        <f t="shared" si="378"/>
        <v>43199</v>
      </c>
      <c r="B978" s="124">
        <f t="shared" si="369"/>
        <v>1155.0458659999999</v>
      </c>
      <c r="C978" s="124">
        <f t="shared" si="379"/>
        <v>1000</v>
      </c>
      <c r="D978" s="138">
        <f t="shared" si="380"/>
        <v>4946.5</v>
      </c>
      <c r="E978" s="126">
        <f>IF(K978=1,VLOOKUP(A977,[1]Plan1!$DA$106:$DC$226,3),E977)</f>
        <v>4950.95</v>
      </c>
      <c r="F978" s="127">
        <f t="shared" si="381"/>
        <v>43175</v>
      </c>
      <c r="G978" s="128">
        <f t="shared" si="370"/>
        <v>8.9962599818038669E-4</v>
      </c>
      <c r="H978" s="127">
        <f t="shared" si="382"/>
        <v>43206</v>
      </c>
      <c r="I978" s="127">
        <f t="shared" si="371"/>
        <v>43206</v>
      </c>
      <c r="J978" s="130">
        <f t="shared" si="383"/>
        <v>21</v>
      </c>
      <c r="K978" s="130">
        <f t="shared" si="372"/>
        <v>16</v>
      </c>
      <c r="L978" s="131">
        <f t="shared" si="373"/>
        <v>1.0006853499999999</v>
      </c>
      <c r="M978" s="132">
        <f t="shared" si="367"/>
        <v>1.00320034</v>
      </c>
      <c r="N978" s="132">
        <f t="shared" si="365"/>
        <v>1.1405058342053838</v>
      </c>
      <c r="O978" s="131">
        <f t="shared" si="366"/>
        <v>1.14128747</v>
      </c>
      <c r="P978" s="124">
        <f t="shared" si="374"/>
        <v>1141.28747</v>
      </c>
      <c r="Q978" s="133">
        <f t="shared" si="375"/>
        <v>0</v>
      </c>
      <c r="R978" s="134">
        <f t="shared" si="376"/>
        <v>0</v>
      </c>
      <c r="S978" s="124">
        <f t="shared" si="377"/>
        <v>0</v>
      </c>
      <c r="T978" s="134">
        <f t="shared" si="384"/>
        <v>8.7499999999999994E-2</v>
      </c>
      <c r="U978" s="133">
        <f t="shared" si="385"/>
        <v>36</v>
      </c>
      <c r="V978" s="133">
        <v>252</v>
      </c>
      <c r="W978" s="132">
        <f t="shared" si="368"/>
        <v>1.012055154</v>
      </c>
      <c r="X978" s="124">
        <f t="shared" si="387"/>
        <v>13.758395999999999</v>
      </c>
      <c r="Y978" s="136" t="s">
        <v>64</v>
      </c>
      <c r="Z978" s="127">
        <f t="shared" si="386"/>
        <v>43327</v>
      </c>
      <c r="AA978" s="6"/>
      <c r="AB978" s="1"/>
      <c r="AC978" s="10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6"/>
      <c r="BR978" s="1"/>
      <c r="BS978" s="1"/>
      <c r="BT978" s="1"/>
      <c r="BU978" s="1"/>
      <c r="BV978" s="1"/>
      <c r="BW978" s="1"/>
    </row>
    <row r="979" spans="1:75" x14ac:dyDescent="0.2">
      <c r="A979" s="137">
        <f t="shared" si="378"/>
        <v>43200</v>
      </c>
      <c r="B979" s="124">
        <f t="shared" si="369"/>
        <v>1155.4798880000001</v>
      </c>
      <c r="C979" s="124">
        <f t="shared" si="379"/>
        <v>1000</v>
      </c>
      <c r="D979" s="138">
        <f t="shared" si="380"/>
        <v>4946.5</v>
      </c>
      <c r="E979" s="126">
        <f>IF(K979=1,VLOOKUP(A978,[1]Plan1!$DA$106:$DC$226,3),E978)</f>
        <v>4950.95</v>
      </c>
      <c r="F979" s="127">
        <f t="shared" si="381"/>
        <v>43175</v>
      </c>
      <c r="G979" s="128">
        <f t="shared" si="370"/>
        <v>8.9962599818038669E-4</v>
      </c>
      <c r="H979" s="127">
        <f t="shared" si="382"/>
        <v>43206</v>
      </c>
      <c r="I979" s="127">
        <f t="shared" si="371"/>
        <v>43206</v>
      </c>
      <c r="J979" s="130">
        <f t="shared" si="383"/>
        <v>21</v>
      </c>
      <c r="K979" s="130">
        <f t="shared" si="372"/>
        <v>17</v>
      </c>
      <c r="L979" s="131">
        <f t="shared" si="373"/>
        <v>1.0007282</v>
      </c>
      <c r="M979" s="132">
        <f t="shared" si="367"/>
        <v>1.00320034</v>
      </c>
      <c r="N979" s="132">
        <f t="shared" si="365"/>
        <v>1.1405058342053838</v>
      </c>
      <c r="O979" s="131">
        <f t="shared" si="366"/>
        <v>1.14133635</v>
      </c>
      <c r="P979" s="124">
        <f t="shared" si="374"/>
        <v>1141.33635</v>
      </c>
      <c r="Q979" s="133">
        <f t="shared" si="375"/>
        <v>0</v>
      </c>
      <c r="R979" s="134">
        <f t="shared" si="376"/>
        <v>0</v>
      </c>
      <c r="S979" s="124">
        <f t="shared" si="377"/>
        <v>0</v>
      </c>
      <c r="T979" s="134">
        <f t="shared" si="384"/>
        <v>8.7499999999999994E-2</v>
      </c>
      <c r="U979" s="133">
        <f t="shared" si="385"/>
        <v>37</v>
      </c>
      <c r="V979" s="133">
        <v>252</v>
      </c>
      <c r="W979" s="132">
        <f t="shared" si="368"/>
        <v>1.012392086</v>
      </c>
      <c r="X979" s="124">
        <f t="shared" si="387"/>
        <v>14.143537999999999</v>
      </c>
      <c r="Y979" s="136" t="s">
        <v>64</v>
      </c>
      <c r="Z979" s="127">
        <f t="shared" si="386"/>
        <v>43327</v>
      </c>
      <c r="AA979" s="6"/>
      <c r="AB979" s="1"/>
      <c r="AC979" s="10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6"/>
      <c r="BR979" s="1"/>
      <c r="BS979" s="1"/>
      <c r="BT979" s="1"/>
      <c r="BU979" s="1"/>
      <c r="BV979" s="1"/>
      <c r="BW979" s="1"/>
    </row>
    <row r="980" spans="1:75" x14ac:dyDescent="0.2">
      <c r="A980" s="137">
        <f t="shared" si="378"/>
        <v>43201</v>
      </c>
      <c r="B980" s="124">
        <f t="shared" si="369"/>
        <v>1155.9140599999998</v>
      </c>
      <c r="C980" s="124">
        <f t="shared" si="379"/>
        <v>1000</v>
      </c>
      <c r="D980" s="138">
        <f t="shared" si="380"/>
        <v>4946.5</v>
      </c>
      <c r="E980" s="126">
        <f>IF(K980=1,VLOOKUP(A979,[1]Plan1!$DA$106:$DC$226,3),E979)</f>
        <v>4950.95</v>
      </c>
      <c r="F980" s="127">
        <f t="shared" si="381"/>
        <v>43175</v>
      </c>
      <c r="G980" s="128">
        <f t="shared" si="370"/>
        <v>8.9962599818038669E-4</v>
      </c>
      <c r="H980" s="127">
        <f t="shared" si="382"/>
        <v>43206</v>
      </c>
      <c r="I980" s="127">
        <f t="shared" si="371"/>
        <v>43206</v>
      </c>
      <c r="J980" s="130">
        <f t="shared" si="383"/>
        <v>21</v>
      </c>
      <c r="K980" s="130">
        <f t="shared" si="372"/>
        <v>18</v>
      </c>
      <c r="L980" s="131">
        <f t="shared" si="373"/>
        <v>1.00077105</v>
      </c>
      <c r="M980" s="132">
        <f t="shared" si="367"/>
        <v>1.00320034</v>
      </c>
      <c r="N980" s="132">
        <f t="shared" si="365"/>
        <v>1.1405058342053838</v>
      </c>
      <c r="O980" s="131">
        <f t="shared" si="366"/>
        <v>1.1413852200000001</v>
      </c>
      <c r="P980" s="124">
        <f t="shared" si="374"/>
        <v>1141.3852199999999</v>
      </c>
      <c r="Q980" s="133">
        <f t="shared" si="375"/>
        <v>0</v>
      </c>
      <c r="R980" s="134">
        <f t="shared" si="376"/>
        <v>0</v>
      </c>
      <c r="S980" s="124">
        <f t="shared" si="377"/>
        <v>0</v>
      </c>
      <c r="T980" s="134">
        <f t="shared" si="384"/>
        <v>8.7499999999999994E-2</v>
      </c>
      <c r="U980" s="133">
        <f t="shared" si="385"/>
        <v>38</v>
      </c>
      <c r="V980" s="133">
        <v>252</v>
      </c>
      <c r="W980" s="132">
        <f t="shared" si="368"/>
        <v>1.0127291300000001</v>
      </c>
      <c r="X980" s="124">
        <f t="shared" si="387"/>
        <v>14.528840000000001</v>
      </c>
      <c r="Y980" s="136" t="s">
        <v>64</v>
      </c>
      <c r="Z980" s="127">
        <f t="shared" si="386"/>
        <v>43327</v>
      </c>
      <c r="AA980" s="6"/>
      <c r="AB980" s="1"/>
      <c r="AC980" s="10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6"/>
      <c r="BR980" s="1"/>
      <c r="BS980" s="1"/>
      <c r="BT980" s="1"/>
      <c r="BU980" s="1"/>
      <c r="BV980" s="1"/>
      <c r="BW980" s="1"/>
    </row>
    <row r="981" spans="1:75" x14ac:dyDescent="0.2">
      <c r="A981" s="137">
        <f t="shared" si="378"/>
        <v>43202</v>
      </c>
      <c r="B981" s="124">
        <f t="shared" si="369"/>
        <v>1156.3484039999998</v>
      </c>
      <c r="C981" s="124">
        <f t="shared" si="379"/>
        <v>1000</v>
      </c>
      <c r="D981" s="138">
        <f t="shared" si="380"/>
        <v>4946.5</v>
      </c>
      <c r="E981" s="126">
        <f>IF(K981=1,VLOOKUP(A980,[1]Plan1!$DA$106:$DC$226,3),E980)</f>
        <v>4950.95</v>
      </c>
      <c r="F981" s="127">
        <f t="shared" si="381"/>
        <v>43175</v>
      </c>
      <c r="G981" s="128">
        <f t="shared" si="370"/>
        <v>8.9962599818038669E-4</v>
      </c>
      <c r="H981" s="127">
        <f t="shared" si="382"/>
        <v>43206</v>
      </c>
      <c r="I981" s="127">
        <f t="shared" si="371"/>
        <v>43206</v>
      </c>
      <c r="J981" s="130">
        <f t="shared" si="383"/>
        <v>21</v>
      </c>
      <c r="K981" s="130">
        <f t="shared" si="372"/>
        <v>19</v>
      </c>
      <c r="L981" s="131">
        <f t="shared" si="373"/>
        <v>1.00081391</v>
      </c>
      <c r="M981" s="132">
        <f t="shared" si="367"/>
        <v>1.00320034</v>
      </c>
      <c r="N981" s="132">
        <f t="shared" si="365"/>
        <v>1.1405058342053838</v>
      </c>
      <c r="O981" s="131">
        <f t="shared" si="366"/>
        <v>1.1414340999999999</v>
      </c>
      <c r="P981" s="124">
        <f t="shared" si="374"/>
        <v>1141.4340999999999</v>
      </c>
      <c r="Q981" s="133">
        <f t="shared" si="375"/>
        <v>0</v>
      </c>
      <c r="R981" s="134">
        <f t="shared" si="376"/>
        <v>0</v>
      </c>
      <c r="S981" s="124">
        <f t="shared" si="377"/>
        <v>0</v>
      </c>
      <c r="T981" s="134">
        <f t="shared" si="384"/>
        <v>8.7499999999999994E-2</v>
      </c>
      <c r="U981" s="133">
        <f t="shared" si="385"/>
        <v>39</v>
      </c>
      <c r="V981" s="133">
        <v>252</v>
      </c>
      <c r="W981" s="132">
        <f t="shared" si="368"/>
        <v>1.0130662859999999</v>
      </c>
      <c r="X981" s="124">
        <f t="shared" si="387"/>
        <v>14.914304</v>
      </c>
      <c r="Y981" s="136" t="s">
        <v>64</v>
      </c>
      <c r="Z981" s="127">
        <f t="shared" si="386"/>
        <v>43327</v>
      </c>
      <c r="AA981" s="6"/>
      <c r="AB981" s="1"/>
      <c r="AC981" s="10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6"/>
      <c r="BR981" s="1"/>
      <c r="BS981" s="1"/>
      <c r="BT981" s="1"/>
      <c r="BU981" s="1"/>
      <c r="BV981" s="1"/>
      <c r="BW981" s="1"/>
    </row>
    <row r="982" spans="1:75" x14ac:dyDescent="0.2">
      <c r="A982" s="137">
        <f t="shared" si="378"/>
        <v>43203</v>
      </c>
      <c r="B982" s="124">
        <f t="shared" si="369"/>
        <v>1156.7828979999999</v>
      </c>
      <c r="C982" s="124">
        <f t="shared" si="379"/>
        <v>1000</v>
      </c>
      <c r="D982" s="138">
        <f t="shared" si="380"/>
        <v>4946.5</v>
      </c>
      <c r="E982" s="126">
        <f>IF(K982=1,VLOOKUP(A981,[1]Plan1!$DA$106:$DC$226,3),E981)</f>
        <v>4950.95</v>
      </c>
      <c r="F982" s="127">
        <f t="shared" si="381"/>
        <v>43175</v>
      </c>
      <c r="G982" s="128">
        <f t="shared" si="370"/>
        <v>8.9962599818038669E-4</v>
      </c>
      <c r="H982" s="127">
        <f t="shared" si="382"/>
        <v>43206</v>
      </c>
      <c r="I982" s="127">
        <f t="shared" si="371"/>
        <v>43206</v>
      </c>
      <c r="J982" s="130">
        <f t="shared" si="383"/>
        <v>21</v>
      </c>
      <c r="K982" s="130">
        <f t="shared" si="372"/>
        <v>20</v>
      </c>
      <c r="L982" s="131">
        <f t="shared" si="373"/>
        <v>1.00085676</v>
      </c>
      <c r="M982" s="132">
        <f t="shared" si="367"/>
        <v>1.00320034</v>
      </c>
      <c r="N982" s="132">
        <f t="shared" si="365"/>
        <v>1.1405058342053838</v>
      </c>
      <c r="O982" s="131">
        <f t="shared" si="366"/>
        <v>1.14148297</v>
      </c>
      <c r="P982" s="124">
        <f t="shared" si="374"/>
        <v>1141.48297</v>
      </c>
      <c r="Q982" s="133">
        <f t="shared" si="375"/>
        <v>0</v>
      </c>
      <c r="R982" s="134">
        <f t="shared" si="376"/>
        <v>0</v>
      </c>
      <c r="S982" s="124">
        <f t="shared" si="377"/>
        <v>0</v>
      </c>
      <c r="T982" s="134">
        <f t="shared" si="384"/>
        <v>8.7499999999999994E-2</v>
      </c>
      <c r="U982" s="133">
        <f t="shared" si="385"/>
        <v>40</v>
      </c>
      <c r="V982" s="133">
        <v>252</v>
      </c>
      <c r="W982" s="132">
        <f t="shared" si="368"/>
        <v>1.0134035539999999</v>
      </c>
      <c r="X982" s="124">
        <f t="shared" si="387"/>
        <v>15.299928</v>
      </c>
      <c r="Y982" s="136" t="s">
        <v>64</v>
      </c>
      <c r="Z982" s="127">
        <f t="shared" si="386"/>
        <v>43327</v>
      </c>
      <c r="AA982" s="6"/>
      <c r="AB982" s="1"/>
      <c r="AC982" s="10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6"/>
      <c r="BR982" s="1"/>
      <c r="BS982" s="1"/>
      <c r="BT982" s="1"/>
      <c r="BU982" s="1"/>
      <c r="BV982" s="1"/>
      <c r="BW982" s="1"/>
    </row>
    <row r="983" spans="1:75" x14ac:dyDescent="0.2">
      <c r="A983" s="137">
        <f t="shared" si="378"/>
        <v>43204</v>
      </c>
      <c r="B983" s="124">
        <f t="shared" si="369"/>
        <v>1157.217564</v>
      </c>
      <c r="C983" s="124">
        <f t="shared" si="379"/>
        <v>1000</v>
      </c>
      <c r="D983" s="138">
        <f t="shared" si="380"/>
        <v>4946.5</v>
      </c>
      <c r="E983" s="126">
        <f>IF(K983=1,VLOOKUP(A982,[1]Plan1!$DA$106:$DC$226,3),E982)</f>
        <v>4950.95</v>
      </c>
      <c r="F983" s="127">
        <f t="shared" si="381"/>
        <v>43175</v>
      </c>
      <c r="G983" s="128">
        <f t="shared" si="370"/>
        <v>8.9962599818038669E-4</v>
      </c>
      <c r="H983" s="127">
        <f t="shared" si="382"/>
        <v>43206</v>
      </c>
      <c r="I983" s="127">
        <f t="shared" si="371"/>
        <v>43206</v>
      </c>
      <c r="J983" s="130">
        <f t="shared" si="383"/>
        <v>21</v>
      </c>
      <c r="K983" s="130">
        <f t="shared" si="372"/>
        <v>21</v>
      </c>
      <c r="L983" s="131">
        <f t="shared" si="373"/>
        <v>1.00089962</v>
      </c>
      <c r="M983" s="132">
        <f t="shared" si="367"/>
        <v>1.00320034</v>
      </c>
      <c r="N983" s="132">
        <f t="shared" si="365"/>
        <v>1.1405058342053838</v>
      </c>
      <c r="O983" s="131">
        <f t="shared" si="366"/>
        <v>1.14153185</v>
      </c>
      <c r="P983" s="124">
        <f t="shared" si="374"/>
        <v>1141.5318500000001</v>
      </c>
      <c r="Q983" s="133">
        <f t="shared" si="375"/>
        <v>0</v>
      </c>
      <c r="R983" s="134">
        <f t="shared" si="376"/>
        <v>0</v>
      </c>
      <c r="S983" s="124">
        <f t="shared" si="377"/>
        <v>0</v>
      </c>
      <c r="T983" s="134">
        <f t="shared" si="384"/>
        <v>8.7499999999999994E-2</v>
      </c>
      <c r="U983" s="133">
        <f t="shared" si="385"/>
        <v>41</v>
      </c>
      <c r="V983" s="133">
        <v>252</v>
      </c>
      <c r="W983" s="132">
        <f t="shared" si="368"/>
        <v>1.013740935</v>
      </c>
      <c r="X983" s="124">
        <f t="shared" si="387"/>
        <v>15.685714000000001</v>
      </c>
      <c r="Y983" s="136" t="s">
        <v>64</v>
      </c>
      <c r="Z983" s="127">
        <f t="shared" si="386"/>
        <v>43327</v>
      </c>
      <c r="AA983" s="6"/>
      <c r="AB983" s="1"/>
      <c r="AC983" s="10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6"/>
      <c r="BR983" s="1"/>
      <c r="BS983" s="1"/>
      <c r="BT983" s="1"/>
      <c r="BU983" s="1"/>
      <c r="BV983" s="1"/>
      <c r="BW983" s="1"/>
    </row>
    <row r="984" spans="1:75" x14ac:dyDescent="0.2">
      <c r="A984" s="137">
        <f t="shared" si="378"/>
        <v>43205</v>
      </c>
      <c r="B984" s="124">
        <f t="shared" si="369"/>
        <v>1157.217564</v>
      </c>
      <c r="C984" s="124">
        <f t="shared" si="379"/>
        <v>1000</v>
      </c>
      <c r="D984" s="138">
        <f t="shared" si="380"/>
        <v>4946.5</v>
      </c>
      <c r="E984" s="126">
        <f>IF(K984=1,VLOOKUP(A983,[1]Plan1!$DA$106:$DC$226,3),E983)</f>
        <v>4950.95</v>
      </c>
      <c r="F984" s="127">
        <f t="shared" si="381"/>
        <v>43175</v>
      </c>
      <c r="G984" s="128">
        <f t="shared" si="370"/>
        <v>8.9962599818038669E-4</v>
      </c>
      <c r="H984" s="127">
        <f t="shared" si="382"/>
        <v>43235</v>
      </c>
      <c r="I984" s="127">
        <f t="shared" si="371"/>
        <v>43206</v>
      </c>
      <c r="J984" s="130">
        <f t="shared" si="383"/>
        <v>21</v>
      </c>
      <c r="K984" s="130">
        <f t="shared" si="372"/>
        <v>21</v>
      </c>
      <c r="L984" s="131">
        <f t="shared" si="373"/>
        <v>1.00089962</v>
      </c>
      <c r="M984" s="132">
        <f t="shared" si="367"/>
        <v>1.00320034</v>
      </c>
      <c r="N984" s="132">
        <f t="shared" si="365"/>
        <v>1.1405058342053838</v>
      </c>
      <c r="O984" s="131">
        <f t="shared" si="366"/>
        <v>1.14153185</v>
      </c>
      <c r="P984" s="124">
        <f t="shared" si="374"/>
        <v>1141.5318500000001</v>
      </c>
      <c r="Q984" s="133">
        <f t="shared" si="375"/>
        <v>0</v>
      </c>
      <c r="R984" s="134">
        <f t="shared" si="376"/>
        <v>0</v>
      </c>
      <c r="S984" s="124">
        <f t="shared" si="377"/>
        <v>0</v>
      </c>
      <c r="T984" s="134">
        <f t="shared" si="384"/>
        <v>8.7499999999999994E-2</v>
      </c>
      <c r="U984" s="133">
        <f t="shared" si="385"/>
        <v>41</v>
      </c>
      <c r="V984" s="133">
        <v>252</v>
      </c>
      <c r="W984" s="132">
        <f t="shared" si="368"/>
        <v>1.013740935</v>
      </c>
      <c r="X984" s="124">
        <f t="shared" si="387"/>
        <v>15.685714000000001</v>
      </c>
      <c r="Y984" s="136" t="s">
        <v>64</v>
      </c>
      <c r="Z984" s="127">
        <f t="shared" si="386"/>
        <v>43327</v>
      </c>
      <c r="AA984" s="6"/>
      <c r="AB984" s="1"/>
      <c r="AC984" s="10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6"/>
      <c r="BR984" s="1"/>
      <c r="BS984" s="1"/>
      <c r="BT984" s="1"/>
      <c r="BU984" s="1"/>
      <c r="BV984" s="1"/>
      <c r="BW984" s="1"/>
    </row>
    <row r="985" spans="1:75" x14ac:dyDescent="0.2">
      <c r="A985" s="137">
        <f t="shared" si="378"/>
        <v>43206</v>
      </c>
      <c r="B985" s="124">
        <f t="shared" si="369"/>
        <v>1157.217564</v>
      </c>
      <c r="C985" s="124">
        <f t="shared" si="379"/>
        <v>1000</v>
      </c>
      <c r="D985" s="138">
        <f t="shared" si="380"/>
        <v>4946.5</v>
      </c>
      <c r="E985" s="126">
        <f>IF(K985=1,VLOOKUP(A984,[1]Plan1!$DA$106:$DC$226,3),E984)</f>
        <v>4950.95</v>
      </c>
      <c r="F985" s="127">
        <f t="shared" si="381"/>
        <v>43175</v>
      </c>
      <c r="G985" s="128">
        <f t="shared" si="370"/>
        <v>8.9962599818038669E-4</v>
      </c>
      <c r="H985" s="127">
        <f t="shared" si="382"/>
        <v>43235</v>
      </c>
      <c r="I985" s="127">
        <f t="shared" si="371"/>
        <v>43206</v>
      </c>
      <c r="J985" s="130">
        <f t="shared" si="383"/>
        <v>21</v>
      </c>
      <c r="K985" s="130">
        <f t="shared" si="372"/>
        <v>21</v>
      </c>
      <c r="L985" s="131">
        <f t="shared" si="373"/>
        <v>1.00089962</v>
      </c>
      <c r="M985" s="132">
        <f t="shared" si="367"/>
        <v>1.00320034</v>
      </c>
      <c r="N985" s="132">
        <f t="shared" si="365"/>
        <v>1.1405058342053838</v>
      </c>
      <c r="O985" s="131">
        <f t="shared" si="366"/>
        <v>1.14153185</v>
      </c>
      <c r="P985" s="124">
        <f t="shared" si="374"/>
        <v>1141.5318500000001</v>
      </c>
      <c r="Q985" s="133">
        <f t="shared" si="375"/>
        <v>0</v>
      </c>
      <c r="R985" s="134">
        <f t="shared" si="376"/>
        <v>0</v>
      </c>
      <c r="S985" s="124">
        <f t="shared" si="377"/>
        <v>0</v>
      </c>
      <c r="T985" s="134">
        <f t="shared" si="384"/>
        <v>8.7499999999999994E-2</v>
      </c>
      <c r="U985" s="133">
        <f t="shared" si="385"/>
        <v>41</v>
      </c>
      <c r="V985" s="133">
        <v>252</v>
      </c>
      <c r="W985" s="132">
        <f t="shared" si="368"/>
        <v>1.013740935</v>
      </c>
      <c r="X985" s="124">
        <f t="shared" si="387"/>
        <v>15.685714000000001</v>
      </c>
      <c r="Y985" s="136" t="s">
        <v>64</v>
      </c>
      <c r="Z985" s="127">
        <f t="shared" si="386"/>
        <v>43327</v>
      </c>
      <c r="AA985" s="6"/>
      <c r="AB985" s="1"/>
      <c r="AC985" s="10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6"/>
      <c r="BR985" s="1"/>
      <c r="BS985" s="1"/>
      <c r="BT985" s="1"/>
      <c r="BU985" s="1"/>
      <c r="BV985" s="1"/>
      <c r="BW985" s="1"/>
    </row>
    <row r="986" spans="1:75" x14ac:dyDescent="0.2">
      <c r="A986" s="137">
        <f t="shared" si="378"/>
        <v>43207</v>
      </c>
      <c r="B986" s="124">
        <f t="shared" si="369"/>
        <v>1157.7299989999999</v>
      </c>
      <c r="C986" s="124">
        <f t="shared" si="379"/>
        <v>1000</v>
      </c>
      <c r="D986" s="138">
        <f t="shared" si="380"/>
        <v>4950.95</v>
      </c>
      <c r="E986" s="126">
        <f>IF(K986=1,VLOOKUP(A985,[1]Plan1!$DA$106:$DC$226,3),E985)</f>
        <v>4961.84</v>
      </c>
      <c r="F986" s="127">
        <f t="shared" si="381"/>
        <v>43207</v>
      </c>
      <c r="G986" s="128">
        <f t="shared" si="370"/>
        <v>2.1995778587948767E-3</v>
      </c>
      <c r="H986" s="127">
        <f t="shared" si="382"/>
        <v>43235</v>
      </c>
      <c r="I986" s="127">
        <f t="shared" si="371"/>
        <v>43235</v>
      </c>
      <c r="J986" s="130">
        <f t="shared" si="383"/>
        <v>20</v>
      </c>
      <c r="K986" s="130">
        <f t="shared" si="372"/>
        <v>1</v>
      </c>
      <c r="L986" s="131">
        <f t="shared" si="373"/>
        <v>1.00010986</v>
      </c>
      <c r="M986" s="132">
        <f t="shared" si="367"/>
        <v>1.00089962</v>
      </c>
      <c r="N986" s="132">
        <f t="shared" si="365"/>
        <v>1.1415318560639516</v>
      </c>
      <c r="O986" s="131">
        <f t="shared" si="366"/>
        <v>1.1416572599999999</v>
      </c>
      <c r="P986" s="124">
        <f t="shared" si="374"/>
        <v>1141.65726</v>
      </c>
      <c r="Q986" s="133">
        <f t="shared" si="375"/>
        <v>0</v>
      </c>
      <c r="R986" s="134">
        <f t="shared" si="376"/>
        <v>0</v>
      </c>
      <c r="S986" s="124">
        <f t="shared" si="377"/>
        <v>0</v>
      </c>
      <c r="T986" s="134">
        <f t="shared" si="384"/>
        <v>8.7499999999999994E-2</v>
      </c>
      <c r="U986" s="133">
        <f t="shared" si="385"/>
        <v>42</v>
      </c>
      <c r="V986" s="133">
        <v>252</v>
      </c>
      <c r="W986" s="132">
        <f t="shared" si="368"/>
        <v>1.0140784279999999</v>
      </c>
      <c r="X986" s="124">
        <f t="shared" si="387"/>
        <v>16.072738999999999</v>
      </c>
      <c r="Y986" s="136" t="s">
        <v>64</v>
      </c>
      <c r="Z986" s="127">
        <f t="shared" si="386"/>
        <v>43327</v>
      </c>
      <c r="AA986" s="6"/>
      <c r="AB986" s="1"/>
      <c r="AC986" s="10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6"/>
      <c r="BR986" s="1"/>
      <c r="BS986" s="1"/>
      <c r="BT986" s="1"/>
      <c r="BU986" s="1"/>
      <c r="BV986" s="1"/>
      <c r="BW986" s="1"/>
    </row>
    <row r="987" spans="1:75" x14ac:dyDescent="0.2">
      <c r="A987" s="137">
        <f t="shared" si="378"/>
        <v>43208</v>
      </c>
      <c r="B987" s="124">
        <f t="shared" si="369"/>
        <v>1158.2426660000001</v>
      </c>
      <c r="C987" s="124">
        <f t="shared" si="379"/>
        <v>1000</v>
      </c>
      <c r="D987" s="138">
        <f t="shared" si="380"/>
        <v>4950.95</v>
      </c>
      <c r="E987" s="126">
        <f>IF(K987=1,VLOOKUP(A986,[1]Plan1!$DA$106:$DC$226,3),E986)</f>
        <v>4961.84</v>
      </c>
      <c r="F987" s="127">
        <f t="shared" si="381"/>
        <v>43207</v>
      </c>
      <c r="G987" s="128">
        <f t="shared" si="370"/>
        <v>2.1995778587948767E-3</v>
      </c>
      <c r="H987" s="127">
        <f t="shared" si="382"/>
        <v>43235</v>
      </c>
      <c r="I987" s="127">
        <f t="shared" si="371"/>
        <v>43235</v>
      </c>
      <c r="J987" s="130">
        <f t="shared" si="383"/>
        <v>20</v>
      </c>
      <c r="K987" s="130">
        <f t="shared" si="372"/>
        <v>2</v>
      </c>
      <c r="L987" s="131">
        <f t="shared" si="373"/>
        <v>1.0002197399999999</v>
      </c>
      <c r="M987" s="132">
        <f t="shared" si="367"/>
        <v>1.00089962</v>
      </c>
      <c r="N987" s="132">
        <f t="shared" si="365"/>
        <v>1.1415318560639516</v>
      </c>
      <c r="O987" s="131">
        <f t="shared" si="366"/>
        <v>1.1417826900000001</v>
      </c>
      <c r="P987" s="124">
        <f t="shared" si="374"/>
        <v>1141.78269</v>
      </c>
      <c r="Q987" s="133">
        <f t="shared" si="375"/>
        <v>0</v>
      </c>
      <c r="R987" s="134">
        <f t="shared" si="376"/>
        <v>0</v>
      </c>
      <c r="S987" s="124">
        <f t="shared" si="377"/>
        <v>0</v>
      </c>
      <c r="T987" s="134">
        <f t="shared" si="384"/>
        <v>8.7499999999999994E-2</v>
      </c>
      <c r="U987" s="133">
        <f t="shared" si="385"/>
        <v>43</v>
      </c>
      <c r="V987" s="133">
        <v>252</v>
      </c>
      <c r="W987" s="132">
        <f t="shared" si="368"/>
        <v>1.0144160330000001</v>
      </c>
      <c r="X987" s="124">
        <f t="shared" si="387"/>
        <v>16.459976000000001</v>
      </c>
      <c r="Y987" s="136" t="s">
        <v>64</v>
      </c>
      <c r="Z987" s="127">
        <f t="shared" si="386"/>
        <v>43327</v>
      </c>
      <c r="AA987" s="6"/>
      <c r="AB987" s="1"/>
      <c r="AC987" s="10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6"/>
      <c r="BR987" s="1"/>
      <c r="BS987" s="1"/>
      <c r="BT987" s="1"/>
      <c r="BU987" s="1"/>
      <c r="BV987" s="1"/>
      <c r="BW987" s="1"/>
    </row>
    <row r="988" spans="1:75" x14ac:dyDescent="0.2">
      <c r="A988" s="137">
        <f t="shared" si="378"/>
        <v>43209</v>
      </c>
      <c r="B988" s="124">
        <f t="shared" si="369"/>
        <v>1158.7555480000001</v>
      </c>
      <c r="C988" s="124">
        <f t="shared" si="379"/>
        <v>1000</v>
      </c>
      <c r="D988" s="138">
        <f t="shared" si="380"/>
        <v>4950.95</v>
      </c>
      <c r="E988" s="126">
        <f>IF(K988=1,VLOOKUP(A987,[1]Plan1!$DA$106:$DC$226,3),E987)</f>
        <v>4961.84</v>
      </c>
      <c r="F988" s="127">
        <f t="shared" si="381"/>
        <v>43207</v>
      </c>
      <c r="G988" s="128">
        <f t="shared" si="370"/>
        <v>2.1995778587948767E-3</v>
      </c>
      <c r="H988" s="127">
        <f t="shared" si="382"/>
        <v>43235</v>
      </c>
      <c r="I988" s="127">
        <f t="shared" si="371"/>
        <v>43235</v>
      </c>
      <c r="J988" s="130">
        <f t="shared" si="383"/>
        <v>20</v>
      </c>
      <c r="K988" s="130">
        <f t="shared" si="372"/>
        <v>3</v>
      </c>
      <c r="L988" s="131">
        <f t="shared" si="373"/>
        <v>1.00032962</v>
      </c>
      <c r="M988" s="132">
        <f t="shared" si="367"/>
        <v>1.00089962</v>
      </c>
      <c r="N988" s="132">
        <f t="shared" si="365"/>
        <v>1.1415318560639516</v>
      </c>
      <c r="O988" s="131">
        <f t="shared" si="366"/>
        <v>1.1419081200000001</v>
      </c>
      <c r="P988" s="124">
        <f t="shared" si="374"/>
        <v>1141.9081200000001</v>
      </c>
      <c r="Q988" s="133">
        <f t="shared" si="375"/>
        <v>0</v>
      </c>
      <c r="R988" s="134">
        <f t="shared" si="376"/>
        <v>0</v>
      </c>
      <c r="S988" s="124">
        <f t="shared" si="377"/>
        <v>0</v>
      </c>
      <c r="T988" s="134">
        <f t="shared" si="384"/>
        <v>8.7499999999999994E-2</v>
      </c>
      <c r="U988" s="133">
        <f t="shared" si="385"/>
        <v>44</v>
      </c>
      <c r="V988" s="133">
        <v>252</v>
      </c>
      <c r="W988" s="132">
        <f t="shared" si="368"/>
        <v>1.014753751</v>
      </c>
      <c r="X988" s="124">
        <f t="shared" si="387"/>
        <v>16.847428000000001</v>
      </c>
      <c r="Y988" s="136" t="s">
        <v>64</v>
      </c>
      <c r="Z988" s="127">
        <f t="shared" si="386"/>
        <v>43327</v>
      </c>
      <c r="AA988" s="6"/>
      <c r="AB988" s="1"/>
      <c r="AC988" s="10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6"/>
      <c r="BR988" s="1"/>
      <c r="BS988" s="1"/>
      <c r="BT988" s="1"/>
      <c r="BU988" s="1"/>
      <c r="BV988" s="1"/>
      <c r="BW988" s="1"/>
    </row>
    <row r="989" spans="1:75" x14ac:dyDescent="0.2">
      <c r="A989" s="137">
        <f t="shared" si="378"/>
        <v>43210</v>
      </c>
      <c r="B989" s="124">
        <f t="shared" si="369"/>
        <v>1159.2686719999999</v>
      </c>
      <c r="C989" s="124">
        <f t="shared" si="379"/>
        <v>1000</v>
      </c>
      <c r="D989" s="138">
        <f t="shared" si="380"/>
        <v>4950.95</v>
      </c>
      <c r="E989" s="126">
        <f>IF(K989=1,VLOOKUP(A988,[1]Plan1!$DA$106:$DC$226,3),E988)</f>
        <v>4961.84</v>
      </c>
      <c r="F989" s="127">
        <f t="shared" si="381"/>
        <v>43207</v>
      </c>
      <c r="G989" s="128">
        <f t="shared" si="370"/>
        <v>2.1995778587948767E-3</v>
      </c>
      <c r="H989" s="127">
        <f t="shared" si="382"/>
        <v>43235</v>
      </c>
      <c r="I989" s="127">
        <f t="shared" si="371"/>
        <v>43235</v>
      </c>
      <c r="J989" s="130">
        <f t="shared" si="383"/>
        <v>20</v>
      </c>
      <c r="K989" s="130">
        <f t="shared" si="372"/>
        <v>4</v>
      </c>
      <c r="L989" s="131">
        <f t="shared" si="373"/>
        <v>1.00043952</v>
      </c>
      <c r="M989" s="132">
        <f t="shared" si="367"/>
        <v>1.00089962</v>
      </c>
      <c r="N989" s="132">
        <f t="shared" si="365"/>
        <v>1.1415318560639516</v>
      </c>
      <c r="O989" s="131">
        <f t="shared" si="366"/>
        <v>1.1420335800000001</v>
      </c>
      <c r="P989" s="124">
        <f t="shared" si="374"/>
        <v>1142.03358</v>
      </c>
      <c r="Q989" s="133">
        <f t="shared" si="375"/>
        <v>0</v>
      </c>
      <c r="R989" s="134">
        <f t="shared" si="376"/>
        <v>0</v>
      </c>
      <c r="S989" s="124">
        <f t="shared" si="377"/>
        <v>0</v>
      </c>
      <c r="T989" s="134">
        <f t="shared" si="384"/>
        <v>8.7499999999999994E-2</v>
      </c>
      <c r="U989" s="133">
        <f t="shared" si="385"/>
        <v>45</v>
      </c>
      <c r="V989" s="133">
        <v>252</v>
      </c>
      <c r="W989" s="132">
        <f t="shared" si="368"/>
        <v>1.0150915810000001</v>
      </c>
      <c r="X989" s="124">
        <f t="shared" si="387"/>
        <v>17.235092000000002</v>
      </c>
      <c r="Y989" s="136" t="s">
        <v>64</v>
      </c>
      <c r="Z989" s="127">
        <f t="shared" si="386"/>
        <v>43327</v>
      </c>
      <c r="AA989" s="6"/>
      <c r="AB989" s="1"/>
      <c r="AC989" s="10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6"/>
      <c r="BR989" s="1"/>
      <c r="BS989" s="1"/>
      <c r="BT989" s="1"/>
      <c r="BU989" s="1"/>
      <c r="BV989" s="1"/>
      <c r="BW989" s="1"/>
    </row>
    <row r="990" spans="1:75" x14ac:dyDescent="0.2">
      <c r="A990" s="137">
        <f t="shared" si="378"/>
        <v>43211</v>
      </c>
      <c r="B990" s="124">
        <f t="shared" si="369"/>
        <v>1159.7820199999999</v>
      </c>
      <c r="C990" s="124">
        <f t="shared" si="379"/>
        <v>1000</v>
      </c>
      <c r="D990" s="138">
        <f t="shared" si="380"/>
        <v>4950.95</v>
      </c>
      <c r="E990" s="126">
        <f>IF(K990=1,VLOOKUP(A989,[1]Plan1!$DA$106:$DC$226,3),E989)</f>
        <v>4961.84</v>
      </c>
      <c r="F990" s="127">
        <f t="shared" si="381"/>
        <v>43207</v>
      </c>
      <c r="G990" s="128">
        <f t="shared" si="370"/>
        <v>2.1995778587948767E-3</v>
      </c>
      <c r="H990" s="127">
        <f t="shared" si="382"/>
        <v>43235</v>
      </c>
      <c r="I990" s="127">
        <f t="shared" si="371"/>
        <v>43235</v>
      </c>
      <c r="J990" s="130">
        <f t="shared" si="383"/>
        <v>20</v>
      </c>
      <c r="K990" s="130">
        <f t="shared" si="372"/>
        <v>5</v>
      </c>
      <c r="L990" s="131">
        <f t="shared" si="373"/>
        <v>1.0005494399999999</v>
      </c>
      <c r="M990" s="132">
        <f t="shared" si="367"/>
        <v>1.00089962</v>
      </c>
      <c r="N990" s="132">
        <f t="shared" si="365"/>
        <v>1.1415318560639516</v>
      </c>
      <c r="O990" s="131">
        <f t="shared" si="366"/>
        <v>1.1421590500000001</v>
      </c>
      <c r="P990" s="124">
        <f t="shared" si="374"/>
        <v>1142.15905</v>
      </c>
      <c r="Q990" s="133">
        <f t="shared" si="375"/>
        <v>0</v>
      </c>
      <c r="R990" s="134">
        <f t="shared" si="376"/>
        <v>0</v>
      </c>
      <c r="S990" s="124">
        <f t="shared" si="377"/>
        <v>0</v>
      </c>
      <c r="T990" s="134">
        <f t="shared" si="384"/>
        <v>8.7499999999999994E-2</v>
      </c>
      <c r="U990" s="133">
        <f t="shared" si="385"/>
        <v>46</v>
      </c>
      <c r="V990" s="133">
        <v>252</v>
      </c>
      <c r="W990" s="132">
        <f t="shared" si="368"/>
        <v>1.015429524</v>
      </c>
      <c r="X990" s="124">
        <f t="shared" si="387"/>
        <v>17.622969999999999</v>
      </c>
      <c r="Y990" s="136" t="s">
        <v>64</v>
      </c>
      <c r="Z990" s="127">
        <f t="shared" si="386"/>
        <v>43327</v>
      </c>
      <c r="AA990" s="6"/>
      <c r="AB990" s="1"/>
      <c r="AC990" s="10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6"/>
      <c r="BR990" s="1"/>
      <c r="BS990" s="1"/>
      <c r="BT990" s="1"/>
      <c r="BU990" s="1"/>
      <c r="BV990" s="1"/>
      <c r="BW990" s="1"/>
    </row>
    <row r="991" spans="1:75" x14ac:dyDescent="0.2">
      <c r="A991" s="137">
        <f t="shared" si="378"/>
        <v>43212</v>
      </c>
      <c r="B991" s="124">
        <f t="shared" si="369"/>
        <v>1159.7820199999999</v>
      </c>
      <c r="C991" s="124">
        <f t="shared" si="379"/>
        <v>1000</v>
      </c>
      <c r="D991" s="138">
        <f t="shared" si="380"/>
        <v>4950.95</v>
      </c>
      <c r="E991" s="126">
        <f>IF(K991=1,VLOOKUP(A990,[1]Plan1!$DA$106:$DC$226,3),E990)</f>
        <v>4961.84</v>
      </c>
      <c r="F991" s="127">
        <f t="shared" si="381"/>
        <v>43207</v>
      </c>
      <c r="G991" s="128">
        <f t="shared" si="370"/>
        <v>2.1995778587948767E-3</v>
      </c>
      <c r="H991" s="127">
        <f t="shared" si="382"/>
        <v>43235</v>
      </c>
      <c r="I991" s="127">
        <f t="shared" si="371"/>
        <v>43235</v>
      </c>
      <c r="J991" s="130">
        <f t="shared" si="383"/>
        <v>20</v>
      </c>
      <c r="K991" s="130">
        <f t="shared" si="372"/>
        <v>5</v>
      </c>
      <c r="L991" s="131">
        <f t="shared" si="373"/>
        <v>1.0005494399999999</v>
      </c>
      <c r="M991" s="132">
        <f t="shared" si="367"/>
        <v>1.00089962</v>
      </c>
      <c r="N991" s="132">
        <f t="shared" ref="N991:N1054" si="388">IF(I991&gt;I990,N990*M991,N990)</f>
        <v>1.1415318560639516</v>
      </c>
      <c r="O991" s="131">
        <f t="shared" si="366"/>
        <v>1.1421590500000001</v>
      </c>
      <c r="P991" s="124">
        <f t="shared" si="374"/>
        <v>1142.15905</v>
      </c>
      <c r="Q991" s="133">
        <f t="shared" si="375"/>
        <v>0</v>
      </c>
      <c r="R991" s="134">
        <f t="shared" si="376"/>
        <v>0</v>
      </c>
      <c r="S991" s="124">
        <f t="shared" si="377"/>
        <v>0</v>
      </c>
      <c r="T991" s="134">
        <f t="shared" si="384"/>
        <v>8.7499999999999994E-2</v>
      </c>
      <c r="U991" s="133">
        <f t="shared" si="385"/>
        <v>46</v>
      </c>
      <c r="V991" s="133">
        <v>252</v>
      </c>
      <c r="W991" s="132">
        <f t="shared" si="368"/>
        <v>1.015429524</v>
      </c>
      <c r="X991" s="124">
        <f t="shared" si="387"/>
        <v>17.622969999999999</v>
      </c>
      <c r="Y991" s="136" t="s">
        <v>64</v>
      </c>
      <c r="Z991" s="127">
        <f t="shared" si="386"/>
        <v>43327</v>
      </c>
      <c r="AA991" s="6"/>
      <c r="AB991" s="1"/>
      <c r="AC991" s="10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6"/>
      <c r="BR991" s="1"/>
      <c r="BS991" s="1"/>
      <c r="BT991" s="1"/>
      <c r="BU991" s="1"/>
      <c r="BV991" s="1"/>
      <c r="BW991" s="1"/>
    </row>
    <row r="992" spans="1:75" x14ac:dyDescent="0.2">
      <c r="A992" s="137">
        <f t="shared" si="378"/>
        <v>43213</v>
      </c>
      <c r="B992" s="124">
        <f t="shared" si="369"/>
        <v>1159.7820199999999</v>
      </c>
      <c r="C992" s="124">
        <f t="shared" si="379"/>
        <v>1000</v>
      </c>
      <c r="D992" s="138">
        <f t="shared" si="380"/>
        <v>4950.95</v>
      </c>
      <c r="E992" s="126">
        <f>IF(K992=1,VLOOKUP(A991,[1]Plan1!$DA$106:$DC$226,3),E991)</f>
        <v>4961.84</v>
      </c>
      <c r="F992" s="127">
        <f t="shared" si="381"/>
        <v>43207</v>
      </c>
      <c r="G992" s="128">
        <f t="shared" si="370"/>
        <v>2.1995778587948767E-3</v>
      </c>
      <c r="H992" s="127">
        <f t="shared" si="382"/>
        <v>43235</v>
      </c>
      <c r="I992" s="127">
        <f t="shared" si="371"/>
        <v>43235</v>
      </c>
      <c r="J992" s="130">
        <f t="shared" si="383"/>
        <v>20</v>
      </c>
      <c r="K992" s="130">
        <f t="shared" si="372"/>
        <v>5</v>
      </c>
      <c r="L992" s="131">
        <f t="shared" si="373"/>
        <v>1.0005494399999999</v>
      </c>
      <c r="M992" s="132">
        <f t="shared" si="367"/>
        <v>1.00089962</v>
      </c>
      <c r="N992" s="132">
        <f t="shared" si="388"/>
        <v>1.1415318560639516</v>
      </c>
      <c r="O992" s="131">
        <f t="shared" si="366"/>
        <v>1.1421590500000001</v>
      </c>
      <c r="P992" s="124">
        <f t="shared" si="374"/>
        <v>1142.15905</v>
      </c>
      <c r="Q992" s="133">
        <f t="shared" si="375"/>
        <v>0</v>
      </c>
      <c r="R992" s="134">
        <f t="shared" si="376"/>
        <v>0</v>
      </c>
      <c r="S992" s="124">
        <f t="shared" si="377"/>
        <v>0</v>
      </c>
      <c r="T992" s="134">
        <f t="shared" si="384"/>
        <v>8.7499999999999994E-2</v>
      </c>
      <c r="U992" s="133">
        <f t="shared" si="385"/>
        <v>46</v>
      </c>
      <c r="V992" s="133">
        <v>252</v>
      </c>
      <c r="W992" s="132">
        <f t="shared" si="368"/>
        <v>1.015429524</v>
      </c>
      <c r="X992" s="124">
        <f t="shared" si="387"/>
        <v>17.622969999999999</v>
      </c>
      <c r="Y992" s="136" t="s">
        <v>64</v>
      </c>
      <c r="Z992" s="127">
        <f t="shared" si="386"/>
        <v>43327</v>
      </c>
      <c r="AA992" s="6"/>
      <c r="AB992" s="1"/>
      <c r="AC992" s="10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6"/>
      <c r="BR992" s="1"/>
      <c r="BS992" s="1"/>
      <c r="BT992" s="1"/>
      <c r="BU992" s="1"/>
      <c r="BV992" s="1"/>
      <c r="BW992" s="1"/>
    </row>
    <row r="993" spans="1:75" x14ac:dyDescent="0.2">
      <c r="A993" s="137">
        <f t="shared" si="378"/>
        <v>43214</v>
      </c>
      <c r="B993" s="124">
        <f t="shared" si="369"/>
        <v>1160.2955909999998</v>
      </c>
      <c r="C993" s="124">
        <f t="shared" si="379"/>
        <v>1000</v>
      </c>
      <c r="D993" s="138">
        <f t="shared" si="380"/>
        <v>4950.95</v>
      </c>
      <c r="E993" s="126">
        <f>IF(K993=1,VLOOKUP(A992,[1]Plan1!$DA$106:$DC$226,3),E992)</f>
        <v>4961.84</v>
      </c>
      <c r="F993" s="127">
        <f t="shared" si="381"/>
        <v>43207</v>
      </c>
      <c r="G993" s="128">
        <f t="shared" si="370"/>
        <v>2.1995778587948767E-3</v>
      </c>
      <c r="H993" s="127">
        <f t="shared" si="382"/>
        <v>43235</v>
      </c>
      <c r="I993" s="127">
        <f t="shared" si="371"/>
        <v>43235</v>
      </c>
      <c r="J993" s="130">
        <f t="shared" si="383"/>
        <v>20</v>
      </c>
      <c r="K993" s="130">
        <f t="shared" si="372"/>
        <v>6</v>
      </c>
      <c r="L993" s="131">
        <f t="shared" si="373"/>
        <v>1.00065936</v>
      </c>
      <c r="M993" s="132">
        <f t="shared" si="367"/>
        <v>1.00089962</v>
      </c>
      <c r="N993" s="132">
        <f t="shared" si="388"/>
        <v>1.1415318560639516</v>
      </c>
      <c r="O993" s="131">
        <f t="shared" si="366"/>
        <v>1.14228453</v>
      </c>
      <c r="P993" s="124">
        <f t="shared" si="374"/>
        <v>1142.2845299999999</v>
      </c>
      <c r="Q993" s="133">
        <f t="shared" si="375"/>
        <v>0</v>
      </c>
      <c r="R993" s="134">
        <f t="shared" si="376"/>
        <v>0</v>
      </c>
      <c r="S993" s="124">
        <f t="shared" si="377"/>
        <v>0</v>
      </c>
      <c r="T993" s="134">
        <f t="shared" si="384"/>
        <v>8.7499999999999994E-2</v>
      </c>
      <c r="U993" s="133">
        <f t="shared" si="385"/>
        <v>47</v>
      </c>
      <c r="V993" s="133">
        <v>252</v>
      </c>
      <c r="W993" s="132">
        <f t="shared" si="368"/>
        <v>1.015767579</v>
      </c>
      <c r="X993" s="124">
        <f t="shared" si="387"/>
        <v>18.011061000000002</v>
      </c>
      <c r="Y993" s="136" t="s">
        <v>64</v>
      </c>
      <c r="Z993" s="127">
        <f t="shared" si="386"/>
        <v>43327</v>
      </c>
      <c r="AA993" s="6"/>
      <c r="AB993" s="1"/>
      <c r="AC993" s="10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6"/>
      <c r="BR993" s="1"/>
      <c r="BS993" s="1"/>
      <c r="BT993" s="1"/>
      <c r="BU993" s="1"/>
      <c r="BV993" s="1"/>
      <c r="BW993" s="1"/>
    </row>
    <row r="994" spans="1:75" x14ac:dyDescent="0.2">
      <c r="A994" s="137">
        <f t="shared" si="378"/>
        <v>43215</v>
      </c>
      <c r="B994" s="124">
        <f t="shared" si="369"/>
        <v>1160.8093960000001</v>
      </c>
      <c r="C994" s="124">
        <f t="shared" si="379"/>
        <v>1000</v>
      </c>
      <c r="D994" s="138">
        <f t="shared" si="380"/>
        <v>4950.95</v>
      </c>
      <c r="E994" s="126">
        <f>IF(K994=1,VLOOKUP(A993,[1]Plan1!$DA$106:$DC$226,3),E993)</f>
        <v>4961.84</v>
      </c>
      <c r="F994" s="127">
        <f t="shared" si="381"/>
        <v>43207</v>
      </c>
      <c r="G994" s="128">
        <f t="shared" si="370"/>
        <v>2.1995778587948767E-3</v>
      </c>
      <c r="H994" s="127">
        <f t="shared" si="382"/>
        <v>43235</v>
      </c>
      <c r="I994" s="127">
        <f t="shared" si="371"/>
        <v>43235</v>
      </c>
      <c r="J994" s="130">
        <f t="shared" si="383"/>
        <v>20</v>
      </c>
      <c r="K994" s="130">
        <f t="shared" si="372"/>
        <v>7</v>
      </c>
      <c r="L994" s="131">
        <f t="shared" si="373"/>
        <v>1.0007693</v>
      </c>
      <c r="M994" s="132">
        <f t="shared" si="367"/>
        <v>1.00089962</v>
      </c>
      <c r="N994" s="132">
        <f t="shared" si="388"/>
        <v>1.1415318560639516</v>
      </c>
      <c r="O994" s="131">
        <f t="shared" si="366"/>
        <v>1.14241003</v>
      </c>
      <c r="P994" s="124">
        <f t="shared" si="374"/>
        <v>1142.41003</v>
      </c>
      <c r="Q994" s="133">
        <f t="shared" si="375"/>
        <v>0</v>
      </c>
      <c r="R994" s="134">
        <f t="shared" si="376"/>
        <v>0</v>
      </c>
      <c r="S994" s="124">
        <f t="shared" si="377"/>
        <v>0</v>
      </c>
      <c r="T994" s="134">
        <f t="shared" si="384"/>
        <v>8.7499999999999994E-2</v>
      </c>
      <c r="U994" s="133">
        <f t="shared" si="385"/>
        <v>48</v>
      </c>
      <c r="V994" s="133">
        <v>252</v>
      </c>
      <c r="W994" s="132">
        <f t="shared" si="368"/>
        <v>1.0161057469999999</v>
      </c>
      <c r="X994" s="124">
        <f t="shared" si="387"/>
        <v>18.399366000000001</v>
      </c>
      <c r="Y994" s="136" t="s">
        <v>64</v>
      </c>
      <c r="Z994" s="127">
        <f t="shared" si="386"/>
        <v>43327</v>
      </c>
      <c r="AA994" s="6"/>
      <c r="AB994" s="1"/>
      <c r="AC994" s="10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6"/>
      <c r="BR994" s="1"/>
      <c r="BS994" s="1"/>
      <c r="BT994" s="1"/>
      <c r="BU994" s="1"/>
      <c r="BV994" s="1"/>
      <c r="BW994" s="1"/>
    </row>
    <row r="995" spans="1:75" x14ac:dyDescent="0.2">
      <c r="A995" s="137">
        <f t="shared" si="378"/>
        <v>43216</v>
      </c>
      <c r="B995" s="124">
        <f t="shared" si="369"/>
        <v>1161.323425</v>
      </c>
      <c r="C995" s="124">
        <f t="shared" si="379"/>
        <v>1000</v>
      </c>
      <c r="D995" s="138">
        <f t="shared" si="380"/>
        <v>4950.95</v>
      </c>
      <c r="E995" s="126">
        <f>IF(K995=1,VLOOKUP(A994,[1]Plan1!$DA$106:$DC$226,3),E994)</f>
        <v>4961.84</v>
      </c>
      <c r="F995" s="127">
        <f t="shared" si="381"/>
        <v>43207</v>
      </c>
      <c r="G995" s="128">
        <f t="shared" si="370"/>
        <v>2.1995778587948767E-3</v>
      </c>
      <c r="H995" s="127">
        <f t="shared" si="382"/>
        <v>43235</v>
      </c>
      <c r="I995" s="127">
        <f t="shared" si="371"/>
        <v>43235</v>
      </c>
      <c r="J995" s="130">
        <f t="shared" si="383"/>
        <v>20</v>
      </c>
      <c r="K995" s="130">
        <f t="shared" si="372"/>
        <v>8</v>
      </c>
      <c r="L995" s="131">
        <f t="shared" si="373"/>
        <v>1.0008792500000001</v>
      </c>
      <c r="M995" s="132">
        <f t="shared" si="367"/>
        <v>1.00089962</v>
      </c>
      <c r="N995" s="132">
        <f t="shared" si="388"/>
        <v>1.1415318560639516</v>
      </c>
      <c r="O995" s="131">
        <f t="shared" si="366"/>
        <v>1.1425355399999999</v>
      </c>
      <c r="P995" s="124">
        <f t="shared" si="374"/>
        <v>1142.5355400000001</v>
      </c>
      <c r="Q995" s="133">
        <f t="shared" si="375"/>
        <v>0</v>
      </c>
      <c r="R995" s="134">
        <f t="shared" si="376"/>
        <v>0</v>
      </c>
      <c r="S995" s="124">
        <f t="shared" si="377"/>
        <v>0</v>
      </c>
      <c r="T995" s="134">
        <f t="shared" si="384"/>
        <v>8.7499999999999994E-2</v>
      </c>
      <c r="U995" s="133">
        <f t="shared" si="385"/>
        <v>49</v>
      </c>
      <c r="V995" s="133">
        <v>252</v>
      </c>
      <c r="W995" s="132">
        <f t="shared" si="368"/>
        <v>1.0164440269999999</v>
      </c>
      <c r="X995" s="124">
        <f t="shared" si="387"/>
        <v>18.787884999999999</v>
      </c>
      <c r="Y995" s="136" t="s">
        <v>64</v>
      </c>
      <c r="Z995" s="127">
        <f t="shared" si="386"/>
        <v>43327</v>
      </c>
      <c r="AA995" s="6"/>
      <c r="AB995" s="1"/>
      <c r="AC995" s="10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6"/>
      <c r="BR995" s="1"/>
      <c r="BS995" s="1"/>
      <c r="BT995" s="1"/>
      <c r="BU995" s="1"/>
      <c r="BV995" s="1"/>
      <c r="BW995" s="1"/>
    </row>
    <row r="996" spans="1:75" x14ac:dyDescent="0.2">
      <c r="A996" s="137">
        <f t="shared" si="378"/>
        <v>43217</v>
      </c>
      <c r="B996" s="124">
        <f t="shared" si="369"/>
        <v>1161.8376870000002</v>
      </c>
      <c r="C996" s="124">
        <f t="shared" si="379"/>
        <v>1000</v>
      </c>
      <c r="D996" s="138">
        <f t="shared" si="380"/>
        <v>4950.95</v>
      </c>
      <c r="E996" s="126">
        <f>IF(K996=1,VLOOKUP(A995,[1]Plan1!$DA$106:$DC$226,3),E995)</f>
        <v>4961.84</v>
      </c>
      <c r="F996" s="127">
        <f t="shared" si="381"/>
        <v>43207</v>
      </c>
      <c r="G996" s="128">
        <f t="shared" si="370"/>
        <v>2.1995778587948767E-3</v>
      </c>
      <c r="H996" s="127">
        <f t="shared" si="382"/>
        <v>43235</v>
      </c>
      <c r="I996" s="127">
        <f t="shared" si="371"/>
        <v>43235</v>
      </c>
      <c r="J996" s="130">
        <f t="shared" si="383"/>
        <v>20</v>
      </c>
      <c r="K996" s="130">
        <f t="shared" si="372"/>
        <v>9</v>
      </c>
      <c r="L996" s="131">
        <f t="shared" si="373"/>
        <v>1.00098921</v>
      </c>
      <c r="M996" s="132">
        <f t="shared" si="367"/>
        <v>1.00089962</v>
      </c>
      <c r="N996" s="132">
        <f t="shared" si="388"/>
        <v>1.1415318560639516</v>
      </c>
      <c r="O996" s="131">
        <f t="shared" si="366"/>
        <v>1.1426610699999999</v>
      </c>
      <c r="P996" s="124">
        <f t="shared" si="374"/>
        <v>1142.6610700000001</v>
      </c>
      <c r="Q996" s="133">
        <f t="shared" si="375"/>
        <v>0</v>
      </c>
      <c r="R996" s="134">
        <f t="shared" si="376"/>
        <v>0</v>
      </c>
      <c r="S996" s="124">
        <f t="shared" si="377"/>
        <v>0</v>
      </c>
      <c r="T996" s="134">
        <f t="shared" si="384"/>
        <v>8.7499999999999994E-2</v>
      </c>
      <c r="U996" s="133">
        <f t="shared" si="385"/>
        <v>50</v>
      </c>
      <c r="V996" s="133">
        <v>252</v>
      </c>
      <c r="W996" s="132">
        <f t="shared" si="368"/>
        <v>1.01678242</v>
      </c>
      <c r="X996" s="124">
        <f t="shared" si="387"/>
        <v>19.176617</v>
      </c>
      <c r="Y996" s="136" t="s">
        <v>64</v>
      </c>
      <c r="Z996" s="127">
        <f t="shared" si="386"/>
        <v>43327</v>
      </c>
      <c r="AA996" s="6"/>
      <c r="AB996" s="1"/>
      <c r="AC996" s="10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6"/>
      <c r="BR996" s="1"/>
      <c r="BS996" s="1"/>
      <c r="BT996" s="1"/>
      <c r="BU996" s="1"/>
      <c r="BV996" s="1"/>
      <c r="BW996" s="1"/>
    </row>
    <row r="997" spans="1:75" x14ac:dyDescent="0.2">
      <c r="A997" s="137">
        <f t="shared" si="378"/>
        <v>43218</v>
      </c>
      <c r="B997" s="124">
        <f t="shared" si="369"/>
        <v>1162.3521639999999</v>
      </c>
      <c r="C997" s="124">
        <f t="shared" si="379"/>
        <v>1000</v>
      </c>
      <c r="D997" s="138">
        <f t="shared" si="380"/>
        <v>4950.95</v>
      </c>
      <c r="E997" s="126">
        <f>IF(K997=1,VLOOKUP(A996,[1]Plan1!$DA$106:$DC$226,3),E996)</f>
        <v>4961.84</v>
      </c>
      <c r="F997" s="127">
        <f t="shared" si="381"/>
        <v>43207</v>
      </c>
      <c r="G997" s="128">
        <f t="shared" si="370"/>
        <v>2.1995778587948767E-3</v>
      </c>
      <c r="H997" s="127">
        <f t="shared" si="382"/>
        <v>43235</v>
      </c>
      <c r="I997" s="127">
        <f t="shared" si="371"/>
        <v>43235</v>
      </c>
      <c r="J997" s="130">
        <f t="shared" si="383"/>
        <v>20</v>
      </c>
      <c r="K997" s="130">
        <f t="shared" si="372"/>
        <v>10</v>
      </c>
      <c r="L997" s="131">
        <f t="shared" si="373"/>
        <v>1.00109918</v>
      </c>
      <c r="M997" s="132">
        <f t="shared" si="367"/>
        <v>1.00089962</v>
      </c>
      <c r="N997" s="132">
        <f t="shared" si="388"/>
        <v>1.1415318560639516</v>
      </c>
      <c r="O997" s="131">
        <f t="shared" si="366"/>
        <v>1.1427866</v>
      </c>
      <c r="P997" s="124">
        <f t="shared" si="374"/>
        <v>1142.7865999999999</v>
      </c>
      <c r="Q997" s="133">
        <f t="shared" si="375"/>
        <v>0</v>
      </c>
      <c r="R997" s="134">
        <f t="shared" si="376"/>
        <v>0</v>
      </c>
      <c r="S997" s="124">
        <f t="shared" si="377"/>
        <v>0</v>
      </c>
      <c r="T997" s="134">
        <f t="shared" si="384"/>
        <v>8.7499999999999994E-2</v>
      </c>
      <c r="U997" s="133">
        <f t="shared" si="385"/>
        <v>51</v>
      </c>
      <c r="V997" s="133">
        <v>252</v>
      </c>
      <c r="W997" s="132">
        <f t="shared" si="368"/>
        <v>1.017120926</v>
      </c>
      <c r="X997" s="124">
        <f t="shared" si="387"/>
        <v>19.565563999999998</v>
      </c>
      <c r="Y997" s="136" t="s">
        <v>64</v>
      </c>
      <c r="Z997" s="127">
        <f t="shared" si="386"/>
        <v>43327</v>
      </c>
      <c r="AA997" s="6"/>
      <c r="AB997" s="1"/>
      <c r="AC997" s="10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6"/>
      <c r="BR997" s="1"/>
      <c r="BS997" s="1"/>
      <c r="BT997" s="1"/>
      <c r="BU997" s="1"/>
      <c r="BV997" s="1"/>
      <c r="BW997" s="1"/>
    </row>
    <row r="998" spans="1:75" x14ac:dyDescent="0.2">
      <c r="A998" s="137">
        <f t="shared" si="378"/>
        <v>43219</v>
      </c>
      <c r="B998" s="124">
        <f t="shared" si="369"/>
        <v>1162.3521639999999</v>
      </c>
      <c r="C998" s="124">
        <f t="shared" si="379"/>
        <v>1000</v>
      </c>
      <c r="D998" s="138">
        <f t="shared" si="380"/>
        <v>4950.95</v>
      </c>
      <c r="E998" s="126">
        <f>IF(K998=1,VLOOKUP(A997,[1]Plan1!$DA$106:$DC$226,3),E997)</f>
        <v>4961.84</v>
      </c>
      <c r="F998" s="127">
        <f t="shared" si="381"/>
        <v>43207</v>
      </c>
      <c r="G998" s="128">
        <f t="shared" si="370"/>
        <v>2.1995778587948767E-3</v>
      </c>
      <c r="H998" s="127">
        <f t="shared" si="382"/>
        <v>43235</v>
      </c>
      <c r="I998" s="127">
        <f t="shared" si="371"/>
        <v>43235</v>
      </c>
      <c r="J998" s="130">
        <f t="shared" si="383"/>
        <v>20</v>
      </c>
      <c r="K998" s="130">
        <f t="shared" si="372"/>
        <v>10</v>
      </c>
      <c r="L998" s="131">
        <f t="shared" si="373"/>
        <v>1.00109918</v>
      </c>
      <c r="M998" s="132">
        <f t="shared" si="367"/>
        <v>1.00089962</v>
      </c>
      <c r="N998" s="132">
        <f t="shared" si="388"/>
        <v>1.1415318560639516</v>
      </c>
      <c r="O998" s="131">
        <f t="shared" si="366"/>
        <v>1.1427866</v>
      </c>
      <c r="P998" s="124">
        <f t="shared" si="374"/>
        <v>1142.7865999999999</v>
      </c>
      <c r="Q998" s="133">
        <f t="shared" si="375"/>
        <v>0</v>
      </c>
      <c r="R998" s="134">
        <f t="shared" si="376"/>
        <v>0</v>
      </c>
      <c r="S998" s="124">
        <f t="shared" si="377"/>
        <v>0</v>
      </c>
      <c r="T998" s="134">
        <f t="shared" si="384"/>
        <v>8.7499999999999994E-2</v>
      </c>
      <c r="U998" s="133">
        <f t="shared" si="385"/>
        <v>51</v>
      </c>
      <c r="V998" s="133">
        <v>252</v>
      </c>
      <c r="W998" s="132">
        <f t="shared" si="368"/>
        <v>1.017120926</v>
      </c>
      <c r="X998" s="124">
        <f t="shared" si="387"/>
        <v>19.565563999999998</v>
      </c>
      <c r="Y998" s="136" t="s">
        <v>64</v>
      </c>
      <c r="Z998" s="127">
        <f t="shared" si="386"/>
        <v>43327</v>
      </c>
      <c r="AA998" s="6"/>
      <c r="AB998" s="1"/>
      <c r="AC998" s="10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6"/>
      <c r="BR998" s="1"/>
      <c r="BS998" s="1"/>
      <c r="BT998" s="1"/>
      <c r="BU998" s="1"/>
      <c r="BV998" s="1"/>
      <c r="BW998" s="1"/>
    </row>
    <row r="999" spans="1:75" x14ac:dyDescent="0.2">
      <c r="A999" s="137">
        <f t="shared" si="378"/>
        <v>43220</v>
      </c>
      <c r="B999" s="124">
        <f t="shared" si="369"/>
        <v>1162.3521639999999</v>
      </c>
      <c r="C999" s="124">
        <f t="shared" si="379"/>
        <v>1000</v>
      </c>
      <c r="D999" s="138">
        <f t="shared" si="380"/>
        <v>4950.95</v>
      </c>
      <c r="E999" s="126">
        <f>IF(K999=1,VLOOKUP(A998,[1]Plan1!$DA$106:$DC$226,3),E998)</f>
        <v>4961.84</v>
      </c>
      <c r="F999" s="127">
        <f t="shared" si="381"/>
        <v>43207</v>
      </c>
      <c r="G999" s="128">
        <f t="shared" si="370"/>
        <v>2.1995778587948767E-3</v>
      </c>
      <c r="H999" s="127">
        <f t="shared" si="382"/>
        <v>43235</v>
      </c>
      <c r="I999" s="127">
        <f t="shared" si="371"/>
        <v>43235</v>
      </c>
      <c r="J999" s="130">
        <f t="shared" si="383"/>
        <v>20</v>
      </c>
      <c r="K999" s="130">
        <f t="shared" si="372"/>
        <v>10</v>
      </c>
      <c r="L999" s="131">
        <f t="shared" si="373"/>
        <v>1.00109918</v>
      </c>
      <c r="M999" s="132">
        <f t="shared" si="367"/>
        <v>1.00089962</v>
      </c>
      <c r="N999" s="132">
        <f t="shared" si="388"/>
        <v>1.1415318560639516</v>
      </c>
      <c r="O999" s="131">
        <f t="shared" si="366"/>
        <v>1.1427866</v>
      </c>
      <c r="P999" s="124">
        <f t="shared" si="374"/>
        <v>1142.7865999999999</v>
      </c>
      <c r="Q999" s="133">
        <f t="shared" si="375"/>
        <v>0</v>
      </c>
      <c r="R999" s="134">
        <f t="shared" si="376"/>
        <v>0</v>
      </c>
      <c r="S999" s="124">
        <f t="shared" si="377"/>
        <v>0</v>
      </c>
      <c r="T999" s="134">
        <f t="shared" si="384"/>
        <v>8.7499999999999994E-2</v>
      </c>
      <c r="U999" s="133">
        <f t="shared" si="385"/>
        <v>51</v>
      </c>
      <c r="V999" s="133">
        <v>252</v>
      </c>
      <c r="W999" s="132">
        <f t="shared" si="368"/>
        <v>1.017120926</v>
      </c>
      <c r="X999" s="124">
        <f t="shared" si="387"/>
        <v>19.565563999999998</v>
      </c>
      <c r="Y999" s="136" t="s">
        <v>64</v>
      </c>
      <c r="Z999" s="127">
        <f t="shared" si="386"/>
        <v>43327</v>
      </c>
      <c r="AA999" s="6"/>
      <c r="AB999" s="1"/>
      <c r="AC999" s="10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6"/>
      <c r="BR999" s="1"/>
      <c r="BS999" s="1"/>
      <c r="BT999" s="1"/>
      <c r="BU999" s="1"/>
      <c r="BV999" s="1"/>
      <c r="BW999" s="1"/>
    </row>
    <row r="1000" spans="1:75" x14ac:dyDescent="0.2">
      <c r="A1000" s="137">
        <f t="shared" si="378"/>
        <v>43221</v>
      </c>
      <c r="B1000" s="124">
        <f t="shared" si="369"/>
        <v>1162.8668740000001</v>
      </c>
      <c r="C1000" s="124">
        <f t="shared" si="379"/>
        <v>1000</v>
      </c>
      <c r="D1000" s="138">
        <f t="shared" si="380"/>
        <v>4950.95</v>
      </c>
      <c r="E1000" s="126">
        <f>IF(K1000=1,VLOOKUP(A999,[1]Plan1!$DA$106:$DC$226,3),E999)</f>
        <v>4961.84</v>
      </c>
      <c r="F1000" s="127">
        <f t="shared" si="381"/>
        <v>43207</v>
      </c>
      <c r="G1000" s="128">
        <f t="shared" si="370"/>
        <v>2.1995778587948767E-3</v>
      </c>
      <c r="H1000" s="127">
        <f t="shared" si="382"/>
        <v>43235</v>
      </c>
      <c r="I1000" s="127">
        <f t="shared" si="371"/>
        <v>43235</v>
      </c>
      <c r="J1000" s="130">
        <f t="shared" si="383"/>
        <v>20</v>
      </c>
      <c r="K1000" s="130">
        <f t="shared" si="372"/>
        <v>11</v>
      </c>
      <c r="L1000" s="131">
        <f t="shared" si="373"/>
        <v>1.0012091599999999</v>
      </c>
      <c r="M1000" s="132">
        <f t="shared" si="367"/>
        <v>1.00089962</v>
      </c>
      <c r="N1000" s="132">
        <f t="shared" si="388"/>
        <v>1.1415318560639516</v>
      </c>
      <c r="O1000" s="131">
        <f t="shared" si="366"/>
        <v>1.1429121499999999</v>
      </c>
      <c r="P1000" s="124">
        <f t="shared" si="374"/>
        <v>1142.9121500000001</v>
      </c>
      <c r="Q1000" s="133">
        <f t="shared" si="375"/>
        <v>0</v>
      </c>
      <c r="R1000" s="134">
        <f t="shared" si="376"/>
        <v>0</v>
      </c>
      <c r="S1000" s="124">
        <f t="shared" si="377"/>
        <v>0</v>
      </c>
      <c r="T1000" s="134">
        <f t="shared" si="384"/>
        <v>8.7499999999999994E-2</v>
      </c>
      <c r="U1000" s="133">
        <f t="shared" si="385"/>
        <v>52</v>
      </c>
      <c r="V1000" s="133">
        <v>252</v>
      </c>
      <c r="W1000" s="132">
        <f t="shared" si="368"/>
        <v>1.017459544</v>
      </c>
      <c r="X1000" s="124">
        <f t="shared" si="387"/>
        <v>19.954723999999999</v>
      </c>
      <c r="Y1000" s="136" t="s">
        <v>64</v>
      </c>
      <c r="Z1000" s="127">
        <f t="shared" si="386"/>
        <v>43327</v>
      </c>
      <c r="AA1000" s="6"/>
      <c r="AB1000" s="1"/>
      <c r="AC1000" s="10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6"/>
      <c r="BR1000" s="1"/>
      <c r="BS1000" s="1"/>
      <c r="BT1000" s="1"/>
      <c r="BU1000" s="1"/>
      <c r="BV1000" s="1"/>
      <c r="BW1000" s="1"/>
    </row>
    <row r="1001" spans="1:75" x14ac:dyDescent="0.2">
      <c r="A1001" s="137">
        <f t="shared" si="378"/>
        <v>43222</v>
      </c>
      <c r="B1001" s="124">
        <f t="shared" si="369"/>
        <v>1162.8668740000001</v>
      </c>
      <c r="C1001" s="124">
        <f t="shared" si="379"/>
        <v>1000</v>
      </c>
      <c r="D1001" s="138">
        <f t="shared" si="380"/>
        <v>4950.95</v>
      </c>
      <c r="E1001" s="126">
        <f>IF(K1001=1,VLOOKUP(A1000,[1]Plan1!$DA$106:$DC$226,3),E1000)</f>
        <v>4961.84</v>
      </c>
      <c r="F1001" s="127">
        <f t="shared" si="381"/>
        <v>43207</v>
      </c>
      <c r="G1001" s="128">
        <f t="shared" si="370"/>
        <v>2.1995778587948767E-3</v>
      </c>
      <c r="H1001" s="127">
        <f t="shared" si="382"/>
        <v>43235</v>
      </c>
      <c r="I1001" s="127">
        <f t="shared" si="371"/>
        <v>43235</v>
      </c>
      <c r="J1001" s="130">
        <f t="shared" si="383"/>
        <v>20</v>
      </c>
      <c r="K1001" s="130">
        <f t="shared" si="372"/>
        <v>11</v>
      </c>
      <c r="L1001" s="131">
        <f t="shared" si="373"/>
        <v>1.0012091599999999</v>
      </c>
      <c r="M1001" s="132">
        <f t="shared" si="367"/>
        <v>1.00089962</v>
      </c>
      <c r="N1001" s="132">
        <f t="shared" si="388"/>
        <v>1.1415318560639516</v>
      </c>
      <c r="O1001" s="131">
        <f t="shared" ref="O1001:O1064" si="389">TRUNC(TRUNC((L1001*N1001),15),8)</f>
        <v>1.1429121499999999</v>
      </c>
      <c r="P1001" s="124">
        <f t="shared" si="374"/>
        <v>1142.9121500000001</v>
      </c>
      <c r="Q1001" s="133">
        <f t="shared" si="375"/>
        <v>0</v>
      </c>
      <c r="R1001" s="134">
        <f t="shared" si="376"/>
        <v>0</v>
      </c>
      <c r="S1001" s="124">
        <f t="shared" si="377"/>
        <v>0</v>
      </c>
      <c r="T1001" s="134">
        <f t="shared" si="384"/>
        <v>8.7499999999999994E-2</v>
      </c>
      <c r="U1001" s="133">
        <f t="shared" si="385"/>
        <v>52</v>
      </c>
      <c r="V1001" s="133">
        <v>252</v>
      </c>
      <c r="W1001" s="132">
        <f t="shared" si="368"/>
        <v>1.017459544</v>
      </c>
      <c r="X1001" s="124">
        <f t="shared" si="387"/>
        <v>19.954723999999999</v>
      </c>
      <c r="Y1001" s="136" t="s">
        <v>64</v>
      </c>
      <c r="Z1001" s="127">
        <f t="shared" si="386"/>
        <v>43327</v>
      </c>
      <c r="AA1001" s="6"/>
      <c r="AB1001" s="1"/>
      <c r="AC1001" s="10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6"/>
      <c r="BR1001" s="1"/>
      <c r="BS1001" s="1"/>
      <c r="BT1001" s="1"/>
      <c r="BU1001" s="1"/>
      <c r="BV1001" s="1"/>
      <c r="BW1001" s="1"/>
    </row>
    <row r="1002" spans="1:75" x14ac:dyDescent="0.2">
      <c r="A1002" s="137">
        <f t="shared" si="378"/>
        <v>43223</v>
      </c>
      <c r="B1002" s="124">
        <f t="shared" si="369"/>
        <v>1163.381809</v>
      </c>
      <c r="C1002" s="124">
        <f t="shared" si="379"/>
        <v>1000</v>
      </c>
      <c r="D1002" s="138">
        <f t="shared" si="380"/>
        <v>4950.95</v>
      </c>
      <c r="E1002" s="126">
        <f>IF(K1002=1,VLOOKUP(A1001,[1]Plan1!$DA$106:$DC$226,3),E1001)</f>
        <v>4961.84</v>
      </c>
      <c r="F1002" s="127">
        <f t="shared" si="381"/>
        <v>43207</v>
      </c>
      <c r="G1002" s="128">
        <f t="shared" si="370"/>
        <v>2.1995778587948767E-3</v>
      </c>
      <c r="H1002" s="127">
        <f t="shared" si="382"/>
        <v>43235</v>
      </c>
      <c r="I1002" s="127">
        <f t="shared" si="371"/>
        <v>43235</v>
      </c>
      <c r="J1002" s="130">
        <f t="shared" si="383"/>
        <v>20</v>
      </c>
      <c r="K1002" s="130">
        <f t="shared" si="372"/>
        <v>12</v>
      </c>
      <c r="L1002" s="131">
        <f t="shared" si="373"/>
        <v>1.00131916</v>
      </c>
      <c r="M1002" s="132">
        <f t="shared" ref="M1002:M1065" si="390">IF(I1002&gt;I1001,L1001,M1001)</f>
        <v>1.00089962</v>
      </c>
      <c r="N1002" s="132">
        <f t="shared" si="388"/>
        <v>1.1415318560639516</v>
      </c>
      <c r="O1002" s="131">
        <f t="shared" si="389"/>
        <v>1.14303771</v>
      </c>
      <c r="P1002" s="124">
        <f t="shared" si="374"/>
        <v>1143.0377100000001</v>
      </c>
      <c r="Q1002" s="133">
        <f t="shared" si="375"/>
        <v>0</v>
      </c>
      <c r="R1002" s="134">
        <f t="shared" si="376"/>
        <v>0</v>
      </c>
      <c r="S1002" s="124">
        <f t="shared" si="377"/>
        <v>0</v>
      </c>
      <c r="T1002" s="134">
        <f t="shared" si="384"/>
        <v>8.7499999999999994E-2</v>
      </c>
      <c r="U1002" s="133">
        <f t="shared" si="385"/>
        <v>53</v>
      </c>
      <c r="V1002" s="133">
        <v>252</v>
      </c>
      <c r="W1002" s="132">
        <f t="shared" si="368"/>
        <v>1.0177982750000001</v>
      </c>
      <c r="X1002" s="124">
        <f t="shared" si="387"/>
        <v>20.344099</v>
      </c>
      <c r="Y1002" s="136" t="s">
        <v>64</v>
      </c>
      <c r="Z1002" s="127">
        <f t="shared" si="386"/>
        <v>43327</v>
      </c>
      <c r="AA1002" s="6"/>
      <c r="AB1002" s="1"/>
      <c r="AC1002" s="10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6"/>
      <c r="BR1002" s="1"/>
      <c r="BS1002" s="1"/>
      <c r="BT1002" s="1"/>
      <c r="BU1002" s="1"/>
      <c r="BV1002" s="1"/>
      <c r="BW1002" s="1"/>
    </row>
    <row r="1003" spans="1:75" x14ac:dyDescent="0.2">
      <c r="A1003" s="137">
        <f t="shared" si="378"/>
        <v>43224</v>
      </c>
      <c r="B1003" s="124">
        <f t="shared" si="369"/>
        <v>1163.896978</v>
      </c>
      <c r="C1003" s="124">
        <f t="shared" si="379"/>
        <v>1000</v>
      </c>
      <c r="D1003" s="138">
        <f t="shared" si="380"/>
        <v>4950.95</v>
      </c>
      <c r="E1003" s="126">
        <f>IF(K1003=1,VLOOKUP(A1002,[1]Plan1!$DA$106:$DC$226,3),E1002)</f>
        <v>4961.84</v>
      </c>
      <c r="F1003" s="127">
        <f t="shared" si="381"/>
        <v>43207</v>
      </c>
      <c r="G1003" s="128">
        <f t="shared" si="370"/>
        <v>2.1995778587948767E-3</v>
      </c>
      <c r="H1003" s="127">
        <f t="shared" si="382"/>
        <v>43235</v>
      </c>
      <c r="I1003" s="127">
        <f t="shared" si="371"/>
        <v>43235</v>
      </c>
      <c r="J1003" s="130">
        <f t="shared" si="383"/>
        <v>20</v>
      </c>
      <c r="K1003" s="130">
        <f t="shared" si="372"/>
        <v>13</v>
      </c>
      <c r="L1003" s="131">
        <f t="shared" si="373"/>
        <v>1.00142917</v>
      </c>
      <c r="M1003" s="132">
        <f t="shared" si="390"/>
        <v>1.00089962</v>
      </c>
      <c r="N1003" s="132">
        <f t="shared" si="388"/>
        <v>1.1415318560639516</v>
      </c>
      <c r="O1003" s="131">
        <f t="shared" si="389"/>
        <v>1.1431632899999999</v>
      </c>
      <c r="P1003" s="124">
        <f t="shared" si="374"/>
        <v>1143.16329</v>
      </c>
      <c r="Q1003" s="133">
        <f t="shared" si="375"/>
        <v>0</v>
      </c>
      <c r="R1003" s="134">
        <f t="shared" si="376"/>
        <v>0</v>
      </c>
      <c r="S1003" s="124">
        <f t="shared" si="377"/>
        <v>0</v>
      </c>
      <c r="T1003" s="134">
        <f t="shared" si="384"/>
        <v>8.7499999999999994E-2</v>
      </c>
      <c r="U1003" s="133">
        <f t="shared" si="385"/>
        <v>54</v>
      </c>
      <c r="V1003" s="133">
        <v>252</v>
      </c>
      <c r="W1003" s="132">
        <f t="shared" si="368"/>
        <v>1.0181371189999999</v>
      </c>
      <c r="X1003" s="124">
        <f t="shared" si="387"/>
        <v>20.733688000000001</v>
      </c>
      <c r="Y1003" s="136" t="s">
        <v>64</v>
      </c>
      <c r="Z1003" s="127">
        <f t="shared" si="386"/>
        <v>43327</v>
      </c>
      <c r="AA1003" s="6"/>
      <c r="AB1003" s="1"/>
      <c r="AC1003" s="10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6"/>
      <c r="BR1003" s="1"/>
      <c r="BS1003" s="1"/>
      <c r="BT1003" s="1"/>
      <c r="BU1003" s="1"/>
      <c r="BV1003" s="1"/>
      <c r="BW1003" s="1"/>
    </row>
    <row r="1004" spans="1:75" x14ac:dyDescent="0.2">
      <c r="A1004" s="137">
        <f t="shared" si="378"/>
        <v>43225</v>
      </c>
      <c r="B1004" s="124">
        <f t="shared" si="369"/>
        <v>1164.412382</v>
      </c>
      <c r="C1004" s="124">
        <f t="shared" si="379"/>
        <v>1000</v>
      </c>
      <c r="D1004" s="138">
        <f t="shared" si="380"/>
        <v>4950.95</v>
      </c>
      <c r="E1004" s="126">
        <f>IF(K1004=1,VLOOKUP(A1003,[1]Plan1!$DA$106:$DC$226,3),E1003)</f>
        <v>4961.84</v>
      </c>
      <c r="F1004" s="127">
        <f t="shared" si="381"/>
        <v>43207</v>
      </c>
      <c r="G1004" s="128">
        <f t="shared" si="370"/>
        <v>2.1995778587948767E-3</v>
      </c>
      <c r="H1004" s="127">
        <f t="shared" si="382"/>
        <v>43235</v>
      </c>
      <c r="I1004" s="127">
        <f t="shared" si="371"/>
        <v>43235</v>
      </c>
      <c r="J1004" s="130">
        <f t="shared" si="383"/>
        <v>20</v>
      </c>
      <c r="K1004" s="130">
        <f t="shared" si="372"/>
        <v>14</v>
      </c>
      <c r="L1004" s="131">
        <f t="shared" si="373"/>
        <v>1.0015391899999999</v>
      </c>
      <c r="M1004" s="132">
        <f t="shared" si="390"/>
        <v>1.00089962</v>
      </c>
      <c r="N1004" s="132">
        <f t="shared" si="388"/>
        <v>1.1415318560639516</v>
      </c>
      <c r="O1004" s="131">
        <f t="shared" si="389"/>
        <v>1.14328889</v>
      </c>
      <c r="P1004" s="124">
        <f t="shared" si="374"/>
        <v>1143.28889</v>
      </c>
      <c r="Q1004" s="133">
        <f t="shared" si="375"/>
        <v>0</v>
      </c>
      <c r="R1004" s="134">
        <f t="shared" si="376"/>
        <v>0</v>
      </c>
      <c r="S1004" s="124">
        <f t="shared" si="377"/>
        <v>0</v>
      </c>
      <c r="T1004" s="134">
        <f t="shared" si="384"/>
        <v>8.7499999999999994E-2</v>
      </c>
      <c r="U1004" s="133">
        <f t="shared" si="385"/>
        <v>55</v>
      </c>
      <c r="V1004" s="133">
        <v>252</v>
      </c>
      <c r="W1004" s="132">
        <f t="shared" si="368"/>
        <v>1.018476076</v>
      </c>
      <c r="X1004" s="124">
        <f t="shared" si="387"/>
        <v>21.123491999999999</v>
      </c>
      <c r="Y1004" s="136" t="s">
        <v>64</v>
      </c>
      <c r="Z1004" s="127">
        <f t="shared" si="386"/>
        <v>43327</v>
      </c>
      <c r="AA1004" s="6"/>
      <c r="AB1004" s="1"/>
      <c r="AC1004" s="10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6"/>
      <c r="BR1004" s="1"/>
      <c r="BS1004" s="1"/>
      <c r="BT1004" s="1"/>
      <c r="BU1004" s="1"/>
      <c r="BV1004" s="1"/>
      <c r="BW1004" s="1"/>
    </row>
    <row r="1005" spans="1:75" x14ac:dyDescent="0.2">
      <c r="A1005" s="137">
        <f t="shared" si="378"/>
        <v>43226</v>
      </c>
      <c r="B1005" s="124">
        <f t="shared" si="369"/>
        <v>1164.412382</v>
      </c>
      <c r="C1005" s="124">
        <f t="shared" si="379"/>
        <v>1000</v>
      </c>
      <c r="D1005" s="138">
        <f t="shared" si="380"/>
        <v>4950.95</v>
      </c>
      <c r="E1005" s="126">
        <f>IF(K1005=1,VLOOKUP(A1004,[1]Plan1!$DA$106:$DC$226,3),E1004)</f>
        <v>4961.84</v>
      </c>
      <c r="F1005" s="127">
        <f t="shared" si="381"/>
        <v>43207</v>
      </c>
      <c r="G1005" s="128">
        <f t="shared" si="370"/>
        <v>2.1995778587948767E-3</v>
      </c>
      <c r="H1005" s="127">
        <f t="shared" si="382"/>
        <v>43235</v>
      </c>
      <c r="I1005" s="127">
        <f t="shared" si="371"/>
        <v>43235</v>
      </c>
      <c r="J1005" s="130">
        <f t="shared" si="383"/>
        <v>20</v>
      </c>
      <c r="K1005" s="130">
        <f t="shared" si="372"/>
        <v>14</v>
      </c>
      <c r="L1005" s="131">
        <f t="shared" si="373"/>
        <v>1.0015391899999999</v>
      </c>
      <c r="M1005" s="132">
        <f t="shared" si="390"/>
        <v>1.00089962</v>
      </c>
      <c r="N1005" s="132">
        <f t="shared" si="388"/>
        <v>1.1415318560639516</v>
      </c>
      <c r="O1005" s="131">
        <f t="shared" si="389"/>
        <v>1.14328889</v>
      </c>
      <c r="P1005" s="124">
        <f t="shared" si="374"/>
        <v>1143.28889</v>
      </c>
      <c r="Q1005" s="133">
        <f t="shared" si="375"/>
        <v>0</v>
      </c>
      <c r="R1005" s="134">
        <f t="shared" si="376"/>
        <v>0</v>
      </c>
      <c r="S1005" s="124">
        <f t="shared" si="377"/>
        <v>0</v>
      </c>
      <c r="T1005" s="134">
        <f t="shared" si="384"/>
        <v>8.7499999999999994E-2</v>
      </c>
      <c r="U1005" s="133">
        <f t="shared" si="385"/>
        <v>55</v>
      </c>
      <c r="V1005" s="133">
        <v>252</v>
      </c>
      <c r="W1005" s="132">
        <f t="shared" si="368"/>
        <v>1.018476076</v>
      </c>
      <c r="X1005" s="124">
        <f t="shared" si="387"/>
        <v>21.123491999999999</v>
      </c>
      <c r="Y1005" s="136" t="s">
        <v>64</v>
      </c>
      <c r="Z1005" s="127">
        <f t="shared" si="386"/>
        <v>43327</v>
      </c>
      <c r="AA1005" s="6"/>
      <c r="AB1005" s="1"/>
      <c r="AC1005" s="10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6"/>
      <c r="BR1005" s="1"/>
      <c r="BS1005" s="1"/>
      <c r="BT1005" s="1"/>
      <c r="BU1005" s="1"/>
      <c r="BV1005" s="1"/>
      <c r="BW1005" s="1"/>
    </row>
    <row r="1006" spans="1:75" x14ac:dyDescent="0.2">
      <c r="A1006" s="137">
        <f t="shared" si="378"/>
        <v>43227</v>
      </c>
      <c r="B1006" s="124">
        <f t="shared" si="369"/>
        <v>1164.412382</v>
      </c>
      <c r="C1006" s="124">
        <f t="shared" si="379"/>
        <v>1000</v>
      </c>
      <c r="D1006" s="138">
        <f t="shared" si="380"/>
        <v>4950.95</v>
      </c>
      <c r="E1006" s="126">
        <f>IF(K1006=1,VLOOKUP(A1005,[1]Plan1!$DA$106:$DC$226,3),E1005)</f>
        <v>4961.84</v>
      </c>
      <c r="F1006" s="127">
        <f t="shared" si="381"/>
        <v>43207</v>
      </c>
      <c r="G1006" s="128">
        <f t="shared" si="370"/>
        <v>2.1995778587948767E-3</v>
      </c>
      <c r="H1006" s="127">
        <f t="shared" si="382"/>
        <v>43235</v>
      </c>
      <c r="I1006" s="127">
        <f t="shared" si="371"/>
        <v>43235</v>
      </c>
      <c r="J1006" s="130">
        <f t="shared" si="383"/>
        <v>20</v>
      </c>
      <c r="K1006" s="130">
        <f t="shared" si="372"/>
        <v>14</v>
      </c>
      <c r="L1006" s="131">
        <f t="shared" si="373"/>
        <v>1.0015391899999999</v>
      </c>
      <c r="M1006" s="132">
        <f t="shared" si="390"/>
        <v>1.00089962</v>
      </c>
      <c r="N1006" s="132">
        <f t="shared" si="388"/>
        <v>1.1415318560639516</v>
      </c>
      <c r="O1006" s="131">
        <f t="shared" si="389"/>
        <v>1.14328889</v>
      </c>
      <c r="P1006" s="124">
        <f t="shared" si="374"/>
        <v>1143.28889</v>
      </c>
      <c r="Q1006" s="133">
        <f t="shared" si="375"/>
        <v>0</v>
      </c>
      <c r="R1006" s="134">
        <f t="shared" si="376"/>
        <v>0</v>
      </c>
      <c r="S1006" s="124">
        <f t="shared" si="377"/>
        <v>0</v>
      </c>
      <c r="T1006" s="134">
        <f t="shared" si="384"/>
        <v>8.7499999999999994E-2</v>
      </c>
      <c r="U1006" s="133">
        <f t="shared" si="385"/>
        <v>55</v>
      </c>
      <c r="V1006" s="133">
        <v>252</v>
      </c>
      <c r="W1006" s="132">
        <f t="shared" si="368"/>
        <v>1.018476076</v>
      </c>
      <c r="X1006" s="124">
        <f t="shared" si="387"/>
        <v>21.123491999999999</v>
      </c>
      <c r="Y1006" s="136" t="s">
        <v>64</v>
      </c>
      <c r="Z1006" s="127">
        <f t="shared" si="386"/>
        <v>43327</v>
      </c>
      <c r="AA1006" s="6"/>
      <c r="AB1006" s="1"/>
      <c r="AC1006" s="10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6"/>
      <c r="BR1006" s="1"/>
      <c r="BS1006" s="1"/>
      <c r="BT1006" s="1"/>
      <c r="BU1006" s="1"/>
      <c r="BV1006" s="1"/>
      <c r="BW1006" s="1"/>
    </row>
    <row r="1007" spans="1:75" x14ac:dyDescent="0.2">
      <c r="A1007" s="137">
        <f t="shared" si="378"/>
        <v>43228</v>
      </c>
      <c r="B1007" s="124">
        <f t="shared" si="369"/>
        <v>1164.9280090000002</v>
      </c>
      <c r="C1007" s="124">
        <f t="shared" si="379"/>
        <v>1000</v>
      </c>
      <c r="D1007" s="138">
        <f t="shared" si="380"/>
        <v>4950.95</v>
      </c>
      <c r="E1007" s="126">
        <f>IF(K1007=1,VLOOKUP(A1006,[1]Plan1!$DA$106:$DC$226,3),E1006)</f>
        <v>4961.84</v>
      </c>
      <c r="F1007" s="127">
        <f t="shared" si="381"/>
        <v>43207</v>
      </c>
      <c r="G1007" s="128">
        <f t="shared" si="370"/>
        <v>2.1995778587948767E-3</v>
      </c>
      <c r="H1007" s="127">
        <f t="shared" si="382"/>
        <v>43235</v>
      </c>
      <c r="I1007" s="127">
        <f t="shared" si="371"/>
        <v>43235</v>
      </c>
      <c r="J1007" s="130">
        <f t="shared" si="383"/>
        <v>20</v>
      </c>
      <c r="K1007" s="130">
        <f t="shared" si="372"/>
        <v>15</v>
      </c>
      <c r="L1007" s="131">
        <f t="shared" si="373"/>
        <v>1.0016492299999999</v>
      </c>
      <c r="M1007" s="132">
        <f t="shared" si="390"/>
        <v>1.00089962</v>
      </c>
      <c r="N1007" s="132">
        <f t="shared" si="388"/>
        <v>1.1415318560639516</v>
      </c>
      <c r="O1007" s="131">
        <f t="shared" si="389"/>
        <v>1.1434145</v>
      </c>
      <c r="P1007" s="124">
        <f t="shared" si="374"/>
        <v>1143.4145000000001</v>
      </c>
      <c r="Q1007" s="133">
        <f t="shared" si="375"/>
        <v>0</v>
      </c>
      <c r="R1007" s="134">
        <f t="shared" si="376"/>
        <v>0</v>
      </c>
      <c r="S1007" s="124">
        <f t="shared" si="377"/>
        <v>0</v>
      </c>
      <c r="T1007" s="134">
        <f t="shared" si="384"/>
        <v>8.7499999999999994E-2</v>
      </c>
      <c r="U1007" s="133">
        <f t="shared" si="385"/>
        <v>56</v>
      </c>
      <c r="V1007" s="133">
        <v>252</v>
      </c>
      <c r="W1007" s="132">
        <f t="shared" si="368"/>
        <v>1.018815145</v>
      </c>
      <c r="X1007" s="124">
        <f t="shared" si="387"/>
        <v>21.513508999999999</v>
      </c>
      <c r="Y1007" s="136" t="s">
        <v>64</v>
      </c>
      <c r="Z1007" s="127">
        <f t="shared" si="386"/>
        <v>43327</v>
      </c>
      <c r="AA1007" s="6"/>
      <c r="AB1007" s="1"/>
      <c r="AC1007" s="10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6"/>
      <c r="BR1007" s="1"/>
      <c r="BS1007" s="1"/>
      <c r="BT1007" s="1"/>
      <c r="BU1007" s="1"/>
      <c r="BV1007" s="1"/>
      <c r="BW1007" s="1"/>
    </row>
    <row r="1008" spans="1:75" x14ac:dyDescent="0.2">
      <c r="A1008" s="137">
        <f t="shared" si="378"/>
        <v>43229</v>
      </c>
      <c r="B1008" s="124">
        <f t="shared" si="369"/>
        <v>1165.4438519999999</v>
      </c>
      <c r="C1008" s="124">
        <f t="shared" si="379"/>
        <v>1000</v>
      </c>
      <c r="D1008" s="138">
        <f t="shared" si="380"/>
        <v>4950.95</v>
      </c>
      <c r="E1008" s="126">
        <f>IF(K1008=1,VLOOKUP(A1007,[1]Plan1!$DA$106:$DC$226,3),E1007)</f>
        <v>4961.84</v>
      </c>
      <c r="F1008" s="127">
        <f t="shared" si="381"/>
        <v>43207</v>
      </c>
      <c r="G1008" s="128">
        <f t="shared" si="370"/>
        <v>2.1995778587948767E-3</v>
      </c>
      <c r="H1008" s="127">
        <f t="shared" si="382"/>
        <v>43235</v>
      </c>
      <c r="I1008" s="127">
        <f t="shared" si="371"/>
        <v>43235</v>
      </c>
      <c r="J1008" s="130">
        <f t="shared" si="383"/>
        <v>20</v>
      </c>
      <c r="K1008" s="130">
        <f t="shared" si="372"/>
        <v>16</v>
      </c>
      <c r="L1008" s="131">
        <f t="shared" si="373"/>
        <v>1.00175927</v>
      </c>
      <c r="M1008" s="132">
        <f t="shared" si="390"/>
        <v>1.00089962</v>
      </c>
      <c r="N1008" s="132">
        <f t="shared" si="388"/>
        <v>1.1415318560639516</v>
      </c>
      <c r="O1008" s="131">
        <f t="shared" si="389"/>
        <v>1.14354011</v>
      </c>
      <c r="P1008" s="124">
        <f t="shared" si="374"/>
        <v>1143.5401099999999</v>
      </c>
      <c r="Q1008" s="133">
        <f t="shared" si="375"/>
        <v>0</v>
      </c>
      <c r="R1008" s="134">
        <f t="shared" si="376"/>
        <v>0</v>
      </c>
      <c r="S1008" s="124">
        <f t="shared" si="377"/>
        <v>0</v>
      </c>
      <c r="T1008" s="134">
        <f t="shared" si="384"/>
        <v>8.7499999999999994E-2</v>
      </c>
      <c r="U1008" s="133">
        <f t="shared" si="385"/>
        <v>57</v>
      </c>
      <c r="V1008" s="133">
        <v>252</v>
      </c>
      <c r="W1008" s="132">
        <f t="shared" si="368"/>
        <v>1.0191543279999999</v>
      </c>
      <c r="X1008" s="124">
        <f t="shared" si="387"/>
        <v>21.903742000000001</v>
      </c>
      <c r="Y1008" s="136" t="s">
        <v>64</v>
      </c>
      <c r="Z1008" s="127">
        <f t="shared" si="386"/>
        <v>43327</v>
      </c>
      <c r="AA1008" s="6"/>
      <c r="AB1008" s="1"/>
      <c r="AC1008" s="10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6"/>
      <c r="BR1008" s="1"/>
      <c r="BS1008" s="1"/>
      <c r="BT1008" s="1"/>
      <c r="BU1008" s="1"/>
      <c r="BV1008" s="1"/>
      <c r="BW1008" s="1"/>
    </row>
    <row r="1009" spans="1:75" x14ac:dyDescent="0.2">
      <c r="A1009" s="137">
        <f t="shared" si="378"/>
        <v>43230</v>
      </c>
      <c r="B1009" s="124">
        <f t="shared" si="369"/>
        <v>1165.959938</v>
      </c>
      <c r="C1009" s="124">
        <f t="shared" si="379"/>
        <v>1000</v>
      </c>
      <c r="D1009" s="138">
        <f t="shared" si="380"/>
        <v>4950.95</v>
      </c>
      <c r="E1009" s="126">
        <f>IF(K1009=1,VLOOKUP(A1008,[1]Plan1!$DA$106:$DC$226,3),E1008)</f>
        <v>4961.84</v>
      </c>
      <c r="F1009" s="127">
        <f t="shared" si="381"/>
        <v>43207</v>
      </c>
      <c r="G1009" s="128">
        <f t="shared" si="370"/>
        <v>2.1995778587948767E-3</v>
      </c>
      <c r="H1009" s="127">
        <f t="shared" si="382"/>
        <v>43235</v>
      </c>
      <c r="I1009" s="127">
        <f t="shared" si="371"/>
        <v>43235</v>
      </c>
      <c r="J1009" s="130">
        <f t="shared" si="383"/>
        <v>20</v>
      </c>
      <c r="K1009" s="130">
        <f t="shared" si="372"/>
        <v>17</v>
      </c>
      <c r="L1009" s="131">
        <f t="shared" si="373"/>
        <v>1.0018693299999999</v>
      </c>
      <c r="M1009" s="132">
        <f t="shared" si="390"/>
        <v>1.00089962</v>
      </c>
      <c r="N1009" s="132">
        <f t="shared" si="388"/>
        <v>1.1415318560639516</v>
      </c>
      <c r="O1009" s="131">
        <f t="shared" si="389"/>
        <v>1.14366575</v>
      </c>
      <c r="P1009" s="124">
        <f t="shared" si="374"/>
        <v>1143.6657499999999</v>
      </c>
      <c r="Q1009" s="133">
        <f t="shared" si="375"/>
        <v>0</v>
      </c>
      <c r="R1009" s="134">
        <f t="shared" si="376"/>
        <v>0</v>
      </c>
      <c r="S1009" s="124">
        <f t="shared" si="377"/>
        <v>0</v>
      </c>
      <c r="T1009" s="134">
        <f t="shared" si="384"/>
        <v>8.7499999999999994E-2</v>
      </c>
      <c r="U1009" s="133">
        <f t="shared" si="385"/>
        <v>58</v>
      </c>
      <c r="V1009" s="133">
        <v>252</v>
      </c>
      <c r="W1009" s="132">
        <f t="shared" si="368"/>
        <v>1.019493623</v>
      </c>
      <c r="X1009" s="124">
        <f t="shared" si="387"/>
        <v>22.294187999999998</v>
      </c>
      <c r="Y1009" s="136" t="s">
        <v>64</v>
      </c>
      <c r="Z1009" s="127">
        <f t="shared" si="386"/>
        <v>43327</v>
      </c>
      <c r="AA1009" s="6"/>
      <c r="AB1009" s="1"/>
      <c r="AC1009" s="10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6"/>
      <c r="BR1009" s="1"/>
      <c r="BS1009" s="1"/>
      <c r="BT1009" s="1"/>
      <c r="BU1009" s="1"/>
      <c r="BV1009" s="1"/>
      <c r="BW1009" s="1"/>
    </row>
    <row r="1010" spans="1:75" x14ac:dyDescent="0.2">
      <c r="A1010" s="137">
        <f t="shared" si="378"/>
        <v>43231</v>
      </c>
      <c r="B1010" s="124">
        <f t="shared" si="369"/>
        <v>1166.4762500000002</v>
      </c>
      <c r="C1010" s="124">
        <f t="shared" si="379"/>
        <v>1000</v>
      </c>
      <c r="D1010" s="138">
        <f t="shared" si="380"/>
        <v>4950.95</v>
      </c>
      <c r="E1010" s="126">
        <f>IF(K1010=1,VLOOKUP(A1009,[1]Plan1!$DA$106:$DC$226,3),E1009)</f>
        <v>4961.84</v>
      </c>
      <c r="F1010" s="127">
        <f t="shared" si="381"/>
        <v>43207</v>
      </c>
      <c r="G1010" s="128">
        <f t="shared" si="370"/>
        <v>2.1995778587948767E-3</v>
      </c>
      <c r="H1010" s="127">
        <f t="shared" si="382"/>
        <v>43235</v>
      </c>
      <c r="I1010" s="127">
        <f t="shared" si="371"/>
        <v>43235</v>
      </c>
      <c r="J1010" s="130">
        <f t="shared" si="383"/>
        <v>20</v>
      </c>
      <c r="K1010" s="130">
        <f t="shared" si="372"/>
        <v>18</v>
      </c>
      <c r="L1010" s="131">
        <f t="shared" si="373"/>
        <v>1.0019794</v>
      </c>
      <c r="M1010" s="132">
        <f t="shared" si="390"/>
        <v>1.00089962</v>
      </c>
      <c r="N1010" s="132">
        <f t="shared" si="388"/>
        <v>1.1415318560639516</v>
      </c>
      <c r="O1010" s="131">
        <f t="shared" si="389"/>
        <v>1.1437914</v>
      </c>
      <c r="P1010" s="124">
        <f t="shared" si="374"/>
        <v>1143.7914000000001</v>
      </c>
      <c r="Q1010" s="133">
        <f t="shared" si="375"/>
        <v>0</v>
      </c>
      <c r="R1010" s="134">
        <f t="shared" si="376"/>
        <v>0</v>
      </c>
      <c r="S1010" s="124">
        <f t="shared" si="377"/>
        <v>0</v>
      </c>
      <c r="T1010" s="134">
        <f t="shared" si="384"/>
        <v>8.7499999999999994E-2</v>
      </c>
      <c r="U1010" s="133">
        <f t="shared" si="385"/>
        <v>59</v>
      </c>
      <c r="V1010" s="133">
        <v>252</v>
      </c>
      <c r="W1010" s="132">
        <f t="shared" si="368"/>
        <v>1.0198330309999999</v>
      </c>
      <c r="X1010" s="124">
        <f t="shared" si="387"/>
        <v>22.684850000000001</v>
      </c>
      <c r="Y1010" s="136" t="s">
        <v>64</v>
      </c>
      <c r="Z1010" s="127">
        <f t="shared" si="386"/>
        <v>43327</v>
      </c>
      <c r="AA1010" s="6"/>
      <c r="AB1010" s="1"/>
      <c r="AC1010" s="10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6"/>
      <c r="BR1010" s="1"/>
      <c r="BS1010" s="1"/>
      <c r="BT1010" s="1"/>
      <c r="BU1010" s="1"/>
      <c r="BV1010" s="1"/>
      <c r="BW1010" s="1"/>
    </row>
    <row r="1011" spans="1:75" x14ac:dyDescent="0.2">
      <c r="A1011" s="137">
        <f t="shared" si="378"/>
        <v>43232</v>
      </c>
      <c r="B1011" s="124">
        <f t="shared" si="369"/>
        <v>1166.992786</v>
      </c>
      <c r="C1011" s="124">
        <f t="shared" si="379"/>
        <v>1000</v>
      </c>
      <c r="D1011" s="138">
        <f t="shared" si="380"/>
        <v>4950.95</v>
      </c>
      <c r="E1011" s="126">
        <f>IF(K1011=1,VLOOKUP(A1010,[1]Plan1!$DA$106:$DC$226,3),E1010)</f>
        <v>4961.84</v>
      </c>
      <c r="F1011" s="127">
        <f t="shared" si="381"/>
        <v>43207</v>
      </c>
      <c r="G1011" s="128">
        <f t="shared" si="370"/>
        <v>2.1995778587948767E-3</v>
      </c>
      <c r="H1011" s="127">
        <f t="shared" si="382"/>
        <v>43235</v>
      </c>
      <c r="I1011" s="127">
        <f t="shared" si="371"/>
        <v>43235</v>
      </c>
      <c r="J1011" s="130">
        <f t="shared" si="383"/>
        <v>20</v>
      </c>
      <c r="K1011" s="130">
        <f t="shared" si="372"/>
        <v>19</v>
      </c>
      <c r="L1011" s="131">
        <f t="shared" si="373"/>
        <v>1.00208948</v>
      </c>
      <c r="M1011" s="132">
        <f t="shared" si="390"/>
        <v>1.00089962</v>
      </c>
      <c r="N1011" s="132">
        <f t="shared" si="388"/>
        <v>1.1415318560639516</v>
      </c>
      <c r="O1011" s="131">
        <f t="shared" si="389"/>
        <v>1.1439170599999999</v>
      </c>
      <c r="P1011" s="124">
        <f t="shared" si="374"/>
        <v>1143.91706</v>
      </c>
      <c r="Q1011" s="133">
        <f t="shared" si="375"/>
        <v>0</v>
      </c>
      <c r="R1011" s="134">
        <f t="shared" si="376"/>
        <v>0</v>
      </c>
      <c r="S1011" s="124">
        <f t="shared" si="377"/>
        <v>0</v>
      </c>
      <c r="T1011" s="134">
        <f t="shared" si="384"/>
        <v>8.7499999999999994E-2</v>
      </c>
      <c r="U1011" s="133">
        <f t="shared" si="385"/>
        <v>60</v>
      </c>
      <c r="V1011" s="133">
        <v>252</v>
      </c>
      <c r="W1011" s="132">
        <f t="shared" si="368"/>
        <v>1.020172552</v>
      </c>
      <c r="X1011" s="124">
        <f t="shared" si="387"/>
        <v>23.075726</v>
      </c>
      <c r="Y1011" s="136" t="s">
        <v>64</v>
      </c>
      <c r="Z1011" s="127">
        <f t="shared" si="386"/>
        <v>43327</v>
      </c>
      <c r="AA1011" s="6"/>
      <c r="AB1011" s="1"/>
      <c r="AC1011" s="10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6"/>
      <c r="BR1011" s="1"/>
      <c r="BS1011" s="1"/>
      <c r="BT1011" s="1"/>
      <c r="BU1011" s="1"/>
      <c r="BV1011" s="1"/>
      <c r="BW1011" s="1"/>
    </row>
    <row r="1012" spans="1:75" x14ac:dyDescent="0.2">
      <c r="A1012" s="137">
        <f t="shared" si="378"/>
        <v>43233</v>
      </c>
      <c r="B1012" s="124">
        <f t="shared" si="369"/>
        <v>1166.992786</v>
      </c>
      <c r="C1012" s="124">
        <f t="shared" si="379"/>
        <v>1000</v>
      </c>
      <c r="D1012" s="138">
        <f t="shared" si="380"/>
        <v>4950.95</v>
      </c>
      <c r="E1012" s="126">
        <f>IF(K1012=1,VLOOKUP(A1011,[1]Plan1!$DA$106:$DC$226,3),E1011)</f>
        <v>4961.84</v>
      </c>
      <c r="F1012" s="127">
        <f t="shared" si="381"/>
        <v>43207</v>
      </c>
      <c r="G1012" s="128">
        <f t="shared" si="370"/>
        <v>2.1995778587948767E-3</v>
      </c>
      <c r="H1012" s="127">
        <f t="shared" si="382"/>
        <v>43235</v>
      </c>
      <c r="I1012" s="127">
        <f t="shared" si="371"/>
        <v>43235</v>
      </c>
      <c r="J1012" s="130">
        <f t="shared" si="383"/>
        <v>20</v>
      </c>
      <c r="K1012" s="130">
        <f t="shared" si="372"/>
        <v>19</v>
      </c>
      <c r="L1012" s="131">
        <f t="shared" si="373"/>
        <v>1.00208948</v>
      </c>
      <c r="M1012" s="132">
        <f t="shared" si="390"/>
        <v>1.00089962</v>
      </c>
      <c r="N1012" s="132">
        <f t="shared" si="388"/>
        <v>1.1415318560639516</v>
      </c>
      <c r="O1012" s="131">
        <f t="shared" si="389"/>
        <v>1.1439170599999999</v>
      </c>
      <c r="P1012" s="124">
        <f t="shared" si="374"/>
        <v>1143.91706</v>
      </c>
      <c r="Q1012" s="133">
        <f t="shared" si="375"/>
        <v>0</v>
      </c>
      <c r="R1012" s="134">
        <f t="shared" si="376"/>
        <v>0</v>
      </c>
      <c r="S1012" s="124">
        <f t="shared" si="377"/>
        <v>0</v>
      </c>
      <c r="T1012" s="134">
        <f t="shared" si="384"/>
        <v>8.7499999999999994E-2</v>
      </c>
      <c r="U1012" s="133">
        <f t="shared" si="385"/>
        <v>60</v>
      </c>
      <c r="V1012" s="133">
        <v>252</v>
      </c>
      <c r="W1012" s="132">
        <f t="shared" si="368"/>
        <v>1.020172552</v>
      </c>
      <c r="X1012" s="124">
        <f t="shared" si="387"/>
        <v>23.075726</v>
      </c>
      <c r="Y1012" s="136" t="s">
        <v>64</v>
      </c>
      <c r="Z1012" s="127">
        <f t="shared" si="386"/>
        <v>43327</v>
      </c>
      <c r="AA1012" s="6"/>
      <c r="AB1012" s="1"/>
      <c r="AC1012" s="10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6"/>
      <c r="BR1012" s="1"/>
      <c r="BS1012" s="1"/>
      <c r="BT1012" s="1"/>
      <c r="BU1012" s="1"/>
      <c r="BV1012" s="1"/>
      <c r="BW1012" s="1"/>
    </row>
    <row r="1013" spans="1:75" x14ac:dyDescent="0.2">
      <c r="A1013" s="137">
        <f t="shared" si="378"/>
        <v>43234</v>
      </c>
      <c r="B1013" s="124">
        <f t="shared" si="369"/>
        <v>1166.992786</v>
      </c>
      <c r="C1013" s="124">
        <f t="shared" si="379"/>
        <v>1000</v>
      </c>
      <c r="D1013" s="138">
        <f t="shared" si="380"/>
        <v>4950.95</v>
      </c>
      <c r="E1013" s="126">
        <f>IF(K1013=1,VLOOKUP(A1012,[1]Plan1!$DA$106:$DC$226,3),E1012)</f>
        <v>4961.84</v>
      </c>
      <c r="F1013" s="127">
        <f t="shared" si="381"/>
        <v>43207</v>
      </c>
      <c r="G1013" s="128">
        <f t="shared" si="370"/>
        <v>2.1995778587948767E-3</v>
      </c>
      <c r="H1013" s="127">
        <f t="shared" si="382"/>
        <v>43235</v>
      </c>
      <c r="I1013" s="127">
        <f t="shared" si="371"/>
        <v>43235</v>
      </c>
      <c r="J1013" s="130">
        <f t="shared" si="383"/>
        <v>20</v>
      </c>
      <c r="K1013" s="130">
        <f t="shared" si="372"/>
        <v>19</v>
      </c>
      <c r="L1013" s="131">
        <f t="shared" si="373"/>
        <v>1.00208948</v>
      </c>
      <c r="M1013" s="132">
        <f t="shared" si="390"/>
        <v>1.00089962</v>
      </c>
      <c r="N1013" s="132">
        <f t="shared" si="388"/>
        <v>1.1415318560639516</v>
      </c>
      <c r="O1013" s="131">
        <f t="shared" si="389"/>
        <v>1.1439170599999999</v>
      </c>
      <c r="P1013" s="124">
        <f t="shared" si="374"/>
        <v>1143.91706</v>
      </c>
      <c r="Q1013" s="133">
        <f t="shared" si="375"/>
        <v>0</v>
      </c>
      <c r="R1013" s="134">
        <f t="shared" si="376"/>
        <v>0</v>
      </c>
      <c r="S1013" s="124">
        <f t="shared" si="377"/>
        <v>0</v>
      </c>
      <c r="T1013" s="134">
        <f t="shared" si="384"/>
        <v>8.7499999999999994E-2</v>
      </c>
      <c r="U1013" s="133">
        <f t="shared" si="385"/>
        <v>60</v>
      </c>
      <c r="V1013" s="133">
        <v>252</v>
      </c>
      <c r="W1013" s="132">
        <f t="shared" si="368"/>
        <v>1.020172552</v>
      </c>
      <c r="X1013" s="124">
        <f t="shared" si="387"/>
        <v>23.075726</v>
      </c>
      <c r="Y1013" s="136" t="s">
        <v>64</v>
      </c>
      <c r="Z1013" s="127">
        <f t="shared" si="386"/>
        <v>43327</v>
      </c>
      <c r="AA1013" s="6"/>
      <c r="AB1013" s="1"/>
      <c r="AC1013" s="10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6"/>
      <c r="BR1013" s="1"/>
      <c r="BS1013" s="1"/>
      <c r="BT1013" s="1"/>
      <c r="BU1013" s="1"/>
      <c r="BV1013" s="1"/>
      <c r="BW1013" s="1"/>
    </row>
    <row r="1014" spans="1:75" x14ac:dyDescent="0.2">
      <c r="A1014" s="137">
        <f t="shared" si="378"/>
        <v>43235</v>
      </c>
      <c r="B1014" s="124">
        <f t="shared" si="369"/>
        <v>1167.509548</v>
      </c>
      <c r="C1014" s="124">
        <f t="shared" si="379"/>
        <v>1000</v>
      </c>
      <c r="D1014" s="138">
        <f t="shared" si="380"/>
        <v>4950.95</v>
      </c>
      <c r="E1014" s="126">
        <f>IF(K1014=1,VLOOKUP(A1013,[1]Plan1!$DA$106:$DC$226,3),E1013)</f>
        <v>4961.84</v>
      </c>
      <c r="F1014" s="127">
        <f t="shared" si="381"/>
        <v>43207</v>
      </c>
      <c r="G1014" s="128">
        <f t="shared" si="370"/>
        <v>2.1995778587948767E-3</v>
      </c>
      <c r="H1014" s="127">
        <f t="shared" si="382"/>
        <v>43266</v>
      </c>
      <c r="I1014" s="127">
        <f t="shared" si="371"/>
        <v>43235</v>
      </c>
      <c r="J1014" s="130">
        <f t="shared" si="383"/>
        <v>20</v>
      </c>
      <c r="K1014" s="130">
        <f t="shared" si="372"/>
        <v>20</v>
      </c>
      <c r="L1014" s="131">
        <f t="shared" si="373"/>
        <v>1.0021995699999999</v>
      </c>
      <c r="M1014" s="132">
        <f t="shared" si="390"/>
        <v>1.00089962</v>
      </c>
      <c r="N1014" s="132">
        <f t="shared" si="388"/>
        <v>1.1415318560639516</v>
      </c>
      <c r="O1014" s="131">
        <f t="shared" si="389"/>
        <v>1.14404273</v>
      </c>
      <c r="P1014" s="124">
        <f t="shared" si="374"/>
        <v>1144.0427299999999</v>
      </c>
      <c r="Q1014" s="133">
        <f t="shared" si="375"/>
        <v>0</v>
      </c>
      <c r="R1014" s="134">
        <f t="shared" si="376"/>
        <v>0</v>
      </c>
      <c r="S1014" s="124">
        <f t="shared" si="377"/>
        <v>0</v>
      </c>
      <c r="T1014" s="134">
        <f t="shared" si="384"/>
        <v>8.7499999999999994E-2</v>
      </c>
      <c r="U1014" s="133">
        <f t="shared" si="385"/>
        <v>61</v>
      </c>
      <c r="V1014" s="133">
        <v>252</v>
      </c>
      <c r="W1014" s="132">
        <f t="shared" si="368"/>
        <v>1.020512187</v>
      </c>
      <c r="X1014" s="124">
        <f t="shared" si="387"/>
        <v>23.466818</v>
      </c>
      <c r="Y1014" s="136" t="s">
        <v>64</v>
      </c>
      <c r="Z1014" s="127">
        <f t="shared" si="386"/>
        <v>43327</v>
      </c>
      <c r="AA1014" s="6"/>
      <c r="AB1014" s="1"/>
      <c r="AC1014" s="10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6"/>
      <c r="BR1014" s="1"/>
      <c r="BS1014" s="1"/>
      <c r="BT1014" s="1"/>
      <c r="BU1014" s="1"/>
      <c r="BV1014" s="1"/>
      <c r="BW1014" s="1"/>
    </row>
    <row r="1015" spans="1:75" x14ac:dyDescent="0.2">
      <c r="A1015" s="137">
        <f t="shared" si="378"/>
        <v>43236</v>
      </c>
      <c r="B1015" s="124">
        <f t="shared" si="369"/>
        <v>1168.1101920000001</v>
      </c>
      <c r="C1015" s="124">
        <f t="shared" si="379"/>
        <v>1000</v>
      </c>
      <c r="D1015" s="138">
        <f t="shared" si="380"/>
        <v>4961.84</v>
      </c>
      <c r="E1015" s="126">
        <f>IF(K1015=1,VLOOKUP(A1014,[1]Plan1!$DA$106:$DC$226,3),E1014)</f>
        <v>4981.6899999999996</v>
      </c>
      <c r="F1015" s="127">
        <f t="shared" si="381"/>
        <v>43236</v>
      </c>
      <c r="G1015" s="128">
        <f t="shared" si="370"/>
        <v>4.0005320606870676E-3</v>
      </c>
      <c r="H1015" s="127">
        <f t="shared" si="382"/>
        <v>43266</v>
      </c>
      <c r="I1015" s="127">
        <f t="shared" si="371"/>
        <v>43266</v>
      </c>
      <c r="J1015" s="130">
        <f t="shared" si="383"/>
        <v>22</v>
      </c>
      <c r="K1015" s="130">
        <f t="shared" si="372"/>
        <v>1</v>
      </c>
      <c r="L1015" s="131">
        <f t="shared" si="373"/>
        <v>1.0001814899999999</v>
      </c>
      <c r="M1015" s="132">
        <f t="shared" si="390"/>
        <v>1.0021995699999999</v>
      </c>
      <c r="N1015" s="132">
        <f t="shared" si="388"/>
        <v>1.144042735288594</v>
      </c>
      <c r="O1015" s="131">
        <f t="shared" si="389"/>
        <v>1.14425036</v>
      </c>
      <c r="P1015" s="124">
        <f t="shared" si="374"/>
        <v>1144.25036</v>
      </c>
      <c r="Q1015" s="133">
        <f t="shared" si="375"/>
        <v>0</v>
      </c>
      <c r="R1015" s="134">
        <f t="shared" si="376"/>
        <v>0</v>
      </c>
      <c r="S1015" s="124">
        <f t="shared" si="377"/>
        <v>0</v>
      </c>
      <c r="T1015" s="134">
        <f t="shared" si="384"/>
        <v>8.7499999999999994E-2</v>
      </c>
      <c r="U1015" s="133">
        <f t="shared" si="385"/>
        <v>62</v>
      </c>
      <c r="V1015" s="133">
        <v>252</v>
      </c>
      <c r="W1015" s="132">
        <f t="shared" si="368"/>
        <v>1.020851934</v>
      </c>
      <c r="X1015" s="124">
        <f t="shared" si="387"/>
        <v>23.859832000000001</v>
      </c>
      <c r="Y1015" s="136" t="s">
        <v>64</v>
      </c>
      <c r="Z1015" s="127">
        <f t="shared" si="386"/>
        <v>43327</v>
      </c>
      <c r="AA1015" s="6"/>
      <c r="AB1015" s="1"/>
      <c r="AC1015" s="10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6"/>
      <c r="BR1015" s="1"/>
      <c r="BS1015" s="1"/>
      <c r="BT1015" s="1"/>
      <c r="BU1015" s="1"/>
      <c r="BV1015" s="1"/>
      <c r="BW1015" s="1"/>
    </row>
    <row r="1016" spans="1:75" x14ac:dyDescent="0.2">
      <c r="A1016" s="137">
        <f t="shared" si="378"/>
        <v>43237</v>
      </c>
      <c r="B1016" s="124">
        <f t="shared" si="369"/>
        <v>1168.711159</v>
      </c>
      <c r="C1016" s="124">
        <f t="shared" si="379"/>
        <v>1000</v>
      </c>
      <c r="D1016" s="138">
        <f t="shared" si="380"/>
        <v>4961.84</v>
      </c>
      <c r="E1016" s="126">
        <f>IF(K1016=1,VLOOKUP(A1015,[1]Plan1!$DA$106:$DC$226,3),E1015)</f>
        <v>4981.6899999999996</v>
      </c>
      <c r="F1016" s="127">
        <f t="shared" si="381"/>
        <v>43236</v>
      </c>
      <c r="G1016" s="128">
        <f t="shared" si="370"/>
        <v>4.0005320606870676E-3</v>
      </c>
      <c r="H1016" s="127">
        <f t="shared" si="382"/>
        <v>43266</v>
      </c>
      <c r="I1016" s="127">
        <f t="shared" si="371"/>
        <v>43266</v>
      </c>
      <c r="J1016" s="130">
        <f t="shared" si="383"/>
        <v>22</v>
      </c>
      <c r="K1016" s="130">
        <f t="shared" si="372"/>
        <v>2</v>
      </c>
      <c r="L1016" s="131">
        <f t="shared" si="373"/>
        <v>1.00036302</v>
      </c>
      <c r="M1016" s="132">
        <f t="shared" si="390"/>
        <v>1.0021995699999999</v>
      </c>
      <c r="N1016" s="132">
        <f t="shared" si="388"/>
        <v>1.144042735288594</v>
      </c>
      <c r="O1016" s="131">
        <f t="shared" si="389"/>
        <v>1.14445804</v>
      </c>
      <c r="P1016" s="124">
        <f t="shared" si="374"/>
        <v>1144.45804</v>
      </c>
      <c r="Q1016" s="133">
        <f t="shared" si="375"/>
        <v>0</v>
      </c>
      <c r="R1016" s="134">
        <f t="shared" si="376"/>
        <v>0</v>
      </c>
      <c r="S1016" s="124">
        <f t="shared" si="377"/>
        <v>0</v>
      </c>
      <c r="T1016" s="134">
        <f t="shared" si="384"/>
        <v>8.7499999999999994E-2</v>
      </c>
      <c r="U1016" s="133">
        <f t="shared" si="385"/>
        <v>63</v>
      </c>
      <c r="V1016" s="133">
        <v>252</v>
      </c>
      <c r="W1016" s="132">
        <f t="shared" si="368"/>
        <v>1.0211917939999999</v>
      </c>
      <c r="X1016" s="124">
        <f t="shared" si="387"/>
        <v>24.253119000000002</v>
      </c>
      <c r="Y1016" s="136" t="s">
        <v>64</v>
      </c>
      <c r="Z1016" s="127">
        <f t="shared" si="386"/>
        <v>43327</v>
      </c>
      <c r="AA1016" s="6"/>
      <c r="AB1016" s="1"/>
      <c r="AC1016" s="10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6"/>
      <c r="BR1016" s="1"/>
      <c r="BS1016" s="1"/>
      <c r="BT1016" s="1"/>
      <c r="BU1016" s="1"/>
      <c r="BV1016" s="1"/>
      <c r="BW1016" s="1"/>
    </row>
    <row r="1017" spans="1:75" x14ac:dyDescent="0.2">
      <c r="A1017" s="137">
        <f t="shared" si="378"/>
        <v>43238</v>
      </c>
      <c r="B1017" s="124">
        <f t="shared" si="369"/>
        <v>1169.3124269999998</v>
      </c>
      <c r="C1017" s="124">
        <f t="shared" si="379"/>
        <v>1000</v>
      </c>
      <c r="D1017" s="138">
        <f t="shared" si="380"/>
        <v>4961.84</v>
      </c>
      <c r="E1017" s="126">
        <f>IF(K1017=1,VLOOKUP(A1016,[1]Plan1!$DA$106:$DC$226,3),E1016)</f>
        <v>4981.6899999999996</v>
      </c>
      <c r="F1017" s="127">
        <f t="shared" si="381"/>
        <v>43236</v>
      </c>
      <c r="G1017" s="128">
        <f t="shared" si="370"/>
        <v>4.0005320606870676E-3</v>
      </c>
      <c r="H1017" s="127">
        <f t="shared" si="382"/>
        <v>43266</v>
      </c>
      <c r="I1017" s="127">
        <f t="shared" si="371"/>
        <v>43266</v>
      </c>
      <c r="J1017" s="130">
        <f t="shared" si="383"/>
        <v>22</v>
      </c>
      <c r="K1017" s="130">
        <f t="shared" si="372"/>
        <v>3</v>
      </c>
      <c r="L1017" s="131">
        <f t="shared" si="373"/>
        <v>1.0005445799999999</v>
      </c>
      <c r="M1017" s="132">
        <f t="shared" si="390"/>
        <v>1.0021995699999999</v>
      </c>
      <c r="N1017" s="132">
        <f t="shared" si="388"/>
        <v>1.144042735288594</v>
      </c>
      <c r="O1017" s="131">
        <f t="shared" si="389"/>
        <v>1.1446657499999999</v>
      </c>
      <c r="P1017" s="124">
        <f t="shared" si="374"/>
        <v>1144.6657499999999</v>
      </c>
      <c r="Q1017" s="133">
        <f t="shared" si="375"/>
        <v>0</v>
      </c>
      <c r="R1017" s="134">
        <f t="shared" si="376"/>
        <v>0</v>
      </c>
      <c r="S1017" s="124">
        <f t="shared" si="377"/>
        <v>0</v>
      </c>
      <c r="T1017" s="134">
        <f t="shared" si="384"/>
        <v>8.7499999999999994E-2</v>
      </c>
      <c r="U1017" s="133">
        <f t="shared" si="385"/>
        <v>64</v>
      </c>
      <c r="V1017" s="133">
        <v>252</v>
      </c>
      <c r="W1017" s="132">
        <f t="shared" ref="W1017:W1080" si="391">ROUND((1+T1017)^(U1017/V1017),9)</f>
        <v>1.021531768</v>
      </c>
      <c r="X1017" s="124">
        <f t="shared" si="387"/>
        <v>24.646677</v>
      </c>
      <c r="Y1017" s="136" t="s">
        <v>64</v>
      </c>
      <c r="Z1017" s="127">
        <f t="shared" si="386"/>
        <v>43327</v>
      </c>
      <c r="AA1017" s="6"/>
      <c r="AB1017" s="1"/>
      <c r="AC1017" s="10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6"/>
      <c r="BR1017" s="1"/>
      <c r="BS1017" s="1"/>
      <c r="BT1017" s="1"/>
      <c r="BU1017" s="1"/>
      <c r="BV1017" s="1"/>
      <c r="BW1017" s="1"/>
    </row>
    <row r="1018" spans="1:75" x14ac:dyDescent="0.2">
      <c r="A1018" s="137">
        <f t="shared" si="378"/>
        <v>43239</v>
      </c>
      <c r="B1018" s="124">
        <f t="shared" si="369"/>
        <v>1169.9140169999998</v>
      </c>
      <c r="C1018" s="124">
        <f t="shared" si="379"/>
        <v>1000</v>
      </c>
      <c r="D1018" s="138">
        <f t="shared" si="380"/>
        <v>4961.84</v>
      </c>
      <c r="E1018" s="126">
        <f>IF(K1018=1,VLOOKUP(A1017,[1]Plan1!$DA$106:$DC$226,3),E1017)</f>
        <v>4981.6899999999996</v>
      </c>
      <c r="F1018" s="127">
        <f t="shared" si="381"/>
        <v>43236</v>
      </c>
      <c r="G1018" s="128">
        <f t="shared" si="370"/>
        <v>4.0005320606870676E-3</v>
      </c>
      <c r="H1018" s="127">
        <f t="shared" si="382"/>
        <v>43266</v>
      </c>
      <c r="I1018" s="127">
        <f t="shared" si="371"/>
        <v>43266</v>
      </c>
      <c r="J1018" s="130">
        <f t="shared" si="383"/>
        <v>22</v>
      </c>
      <c r="K1018" s="130">
        <f t="shared" si="372"/>
        <v>4</v>
      </c>
      <c r="L1018" s="131">
        <f t="shared" si="373"/>
        <v>1.00072618</v>
      </c>
      <c r="M1018" s="132">
        <f t="shared" si="390"/>
        <v>1.0021995699999999</v>
      </c>
      <c r="N1018" s="132">
        <f t="shared" si="388"/>
        <v>1.144042735288594</v>
      </c>
      <c r="O1018" s="131">
        <f t="shared" si="389"/>
        <v>1.14487351</v>
      </c>
      <c r="P1018" s="124">
        <f t="shared" si="374"/>
        <v>1144.8735099999999</v>
      </c>
      <c r="Q1018" s="133">
        <f t="shared" si="375"/>
        <v>0</v>
      </c>
      <c r="R1018" s="134">
        <f t="shared" si="376"/>
        <v>0</v>
      </c>
      <c r="S1018" s="124">
        <f t="shared" si="377"/>
        <v>0</v>
      </c>
      <c r="T1018" s="134">
        <f t="shared" si="384"/>
        <v>8.7499999999999994E-2</v>
      </c>
      <c r="U1018" s="133">
        <f t="shared" si="385"/>
        <v>65</v>
      </c>
      <c r="V1018" s="133">
        <v>252</v>
      </c>
      <c r="W1018" s="132">
        <f t="shared" si="391"/>
        <v>1.0218718550000001</v>
      </c>
      <c r="X1018" s="124">
        <f t="shared" si="387"/>
        <v>25.040507000000002</v>
      </c>
      <c r="Y1018" s="136" t="s">
        <v>64</v>
      </c>
      <c r="Z1018" s="127">
        <f t="shared" si="386"/>
        <v>43327</v>
      </c>
      <c r="AA1018" s="6"/>
      <c r="AB1018" s="1"/>
      <c r="AC1018" s="10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6"/>
      <c r="BR1018" s="1"/>
      <c r="BS1018" s="1"/>
      <c r="BT1018" s="1"/>
      <c r="BU1018" s="1"/>
      <c r="BV1018" s="1"/>
      <c r="BW1018" s="1"/>
    </row>
    <row r="1019" spans="1:75" x14ac:dyDescent="0.2">
      <c r="A1019" s="137">
        <f t="shared" si="378"/>
        <v>43240</v>
      </c>
      <c r="B1019" s="124">
        <f t="shared" si="369"/>
        <v>1169.9140169999998</v>
      </c>
      <c r="C1019" s="124">
        <f t="shared" si="379"/>
        <v>1000</v>
      </c>
      <c r="D1019" s="138">
        <f t="shared" si="380"/>
        <v>4961.84</v>
      </c>
      <c r="E1019" s="126">
        <f>IF(K1019=1,VLOOKUP(A1018,[1]Plan1!$DA$106:$DC$226,3),E1018)</f>
        <v>4981.6899999999996</v>
      </c>
      <c r="F1019" s="127">
        <f t="shared" si="381"/>
        <v>43236</v>
      </c>
      <c r="G1019" s="128">
        <f t="shared" si="370"/>
        <v>4.0005320606870676E-3</v>
      </c>
      <c r="H1019" s="127">
        <f t="shared" si="382"/>
        <v>43266</v>
      </c>
      <c r="I1019" s="127">
        <f t="shared" si="371"/>
        <v>43266</v>
      </c>
      <c r="J1019" s="130">
        <f t="shared" si="383"/>
        <v>22</v>
      </c>
      <c r="K1019" s="130">
        <f t="shared" si="372"/>
        <v>4</v>
      </c>
      <c r="L1019" s="131">
        <f t="shared" si="373"/>
        <v>1.00072618</v>
      </c>
      <c r="M1019" s="132">
        <f t="shared" si="390"/>
        <v>1.0021995699999999</v>
      </c>
      <c r="N1019" s="132">
        <f t="shared" si="388"/>
        <v>1.144042735288594</v>
      </c>
      <c r="O1019" s="131">
        <f t="shared" si="389"/>
        <v>1.14487351</v>
      </c>
      <c r="P1019" s="124">
        <f t="shared" si="374"/>
        <v>1144.8735099999999</v>
      </c>
      <c r="Q1019" s="133">
        <f t="shared" si="375"/>
        <v>0</v>
      </c>
      <c r="R1019" s="134">
        <f t="shared" si="376"/>
        <v>0</v>
      </c>
      <c r="S1019" s="124">
        <f t="shared" si="377"/>
        <v>0</v>
      </c>
      <c r="T1019" s="134">
        <f t="shared" si="384"/>
        <v>8.7499999999999994E-2</v>
      </c>
      <c r="U1019" s="133">
        <f t="shared" si="385"/>
        <v>65</v>
      </c>
      <c r="V1019" s="133">
        <v>252</v>
      </c>
      <c r="W1019" s="132">
        <f t="shared" si="391"/>
        <v>1.0218718550000001</v>
      </c>
      <c r="X1019" s="124">
        <f t="shared" si="387"/>
        <v>25.040507000000002</v>
      </c>
      <c r="Y1019" s="136" t="s">
        <v>64</v>
      </c>
      <c r="Z1019" s="127">
        <f t="shared" si="386"/>
        <v>43327</v>
      </c>
      <c r="AA1019" s="6"/>
      <c r="AB1019" s="1"/>
      <c r="AC1019" s="10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6"/>
      <c r="BR1019" s="1"/>
      <c r="BS1019" s="1"/>
      <c r="BT1019" s="1"/>
      <c r="BU1019" s="1"/>
      <c r="BV1019" s="1"/>
      <c r="BW1019" s="1"/>
    </row>
    <row r="1020" spans="1:75" x14ac:dyDescent="0.2">
      <c r="A1020" s="137">
        <f t="shared" si="378"/>
        <v>43241</v>
      </c>
      <c r="B1020" s="124">
        <f t="shared" si="369"/>
        <v>1169.9140169999998</v>
      </c>
      <c r="C1020" s="124">
        <f t="shared" si="379"/>
        <v>1000</v>
      </c>
      <c r="D1020" s="138">
        <f t="shared" si="380"/>
        <v>4961.84</v>
      </c>
      <c r="E1020" s="126">
        <f>IF(K1020=1,VLOOKUP(A1019,[1]Plan1!$DA$106:$DC$226,3),E1019)</f>
        <v>4981.6899999999996</v>
      </c>
      <c r="F1020" s="127">
        <f t="shared" si="381"/>
        <v>43236</v>
      </c>
      <c r="G1020" s="128">
        <f t="shared" si="370"/>
        <v>4.0005320606870676E-3</v>
      </c>
      <c r="H1020" s="127">
        <f t="shared" si="382"/>
        <v>43266</v>
      </c>
      <c r="I1020" s="127">
        <f t="shared" si="371"/>
        <v>43266</v>
      </c>
      <c r="J1020" s="130">
        <f t="shared" si="383"/>
        <v>22</v>
      </c>
      <c r="K1020" s="130">
        <f t="shared" si="372"/>
        <v>4</v>
      </c>
      <c r="L1020" s="131">
        <f t="shared" si="373"/>
        <v>1.00072618</v>
      </c>
      <c r="M1020" s="132">
        <f t="shared" si="390"/>
        <v>1.0021995699999999</v>
      </c>
      <c r="N1020" s="132">
        <f t="shared" si="388"/>
        <v>1.144042735288594</v>
      </c>
      <c r="O1020" s="131">
        <f t="shared" si="389"/>
        <v>1.14487351</v>
      </c>
      <c r="P1020" s="124">
        <f t="shared" si="374"/>
        <v>1144.8735099999999</v>
      </c>
      <c r="Q1020" s="133">
        <f t="shared" si="375"/>
        <v>0</v>
      </c>
      <c r="R1020" s="134">
        <f t="shared" si="376"/>
        <v>0</v>
      </c>
      <c r="S1020" s="124">
        <f t="shared" si="377"/>
        <v>0</v>
      </c>
      <c r="T1020" s="134">
        <f t="shared" si="384"/>
        <v>8.7499999999999994E-2</v>
      </c>
      <c r="U1020" s="133">
        <f t="shared" si="385"/>
        <v>65</v>
      </c>
      <c r="V1020" s="133">
        <v>252</v>
      </c>
      <c r="W1020" s="132">
        <f t="shared" si="391"/>
        <v>1.0218718550000001</v>
      </c>
      <c r="X1020" s="124">
        <f t="shared" si="387"/>
        <v>25.040507000000002</v>
      </c>
      <c r="Y1020" s="136" t="s">
        <v>64</v>
      </c>
      <c r="Z1020" s="127">
        <f t="shared" si="386"/>
        <v>43327</v>
      </c>
      <c r="AA1020" s="6"/>
      <c r="AB1020" s="1"/>
      <c r="AC1020" s="10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6"/>
      <c r="BR1020" s="1"/>
      <c r="BS1020" s="1"/>
      <c r="BT1020" s="1"/>
      <c r="BU1020" s="1"/>
      <c r="BV1020" s="1"/>
      <c r="BW1020" s="1"/>
    </row>
    <row r="1021" spans="1:75" x14ac:dyDescent="0.2">
      <c r="A1021" s="137">
        <f t="shared" si="378"/>
        <v>43242</v>
      </c>
      <c r="B1021" s="124">
        <f t="shared" si="369"/>
        <v>1170.5158980000001</v>
      </c>
      <c r="C1021" s="124">
        <f t="shared" si="379"/>
        <v>1000</v>
      </c>
      <c r="D1021" s="138">
        <f t="shared" si="380"/>
        <v>4961.84</v>
      </c>
      <c r="E1021" s="126">
        <f>IF(K1021=1,VLOOKUP(A1020,[1]Plan1!$DA$106:$DC$226,3),E1020)</f>
        <v>4981.6899999999996</v>
      </c>
      <c r="F1021" s="127">
        <f t="shared" si="381"/>
        <v>43236</v>
      </c>
      <c r="G1021" s="128">
        <f t="shared" si="370"/>
        <v>4.0005320606870676E-3</v>
      </c>
      <c r="H1021" s="127">
        <f t="shared" si="382"/>
        <v>43266</v>
      </c>
      <c r="I1021" s="127">
        <f t="shared" si="371"/>
        <v>43266</v>
      </c>
      <c r="J1021" s="130">
        <f t="shared" si="383"/>
        <v>22</v>
      </c>
      <c r="K1021" s="130">
        <f t="shared" si="372"/>
        <v>5</v>
      </c>
      <c r="L1021" s="131">
        <f t="shared" si="373"/>
        <v>1.0009078</v>
      </c>
      <c r="M1021" s="132">
        <f t="shared" si="390"/>
        <v>1.0021995699999999</v>
      </c>
      <c r="N1021" s="132">
        <f t="shared" si="388"/>
        <v>1.144042735288594</v>
      </c>
      <c r="O1021" s="131">
        <f t="shared" si="389"/>
        <v>1.14508129</v>
      </c>
      <c r="P1021" s="124">
        <f t="shared" si="374"/>
        <v>1145.0812900000001</v>
      </c>
      <c r="Q1021" s="133">
        <f t="shared" si="375"/>
        <v>0</v>
      </c>
      <c r="R1021" s="134">
        <f t="shared" si="376"/>
        <v>0</v>
      </c>
      <c r="S1021" s="124">
        <f t="shared" si="377"/>
        <v>0</v>
      </c>
      <c r="T1021" s="134">
        <f t="shared" si="384"/>
        <v>8.7499999999999994E-2</v>
      </c>
      <c r="U1021" s="133">
        <f t="shared" si="385"/>
        <v>66</v>
      </c>
      <c r="V1021" s="133">
        <v>252</v>
      </c>
      <c r="W1021" s="132">
        <f t="shared" si="391"/>
        <v>1.022212055</v>
      </c>
      <c r="X1021" s="124">
        <f t="shared" si="387"/>
        <v>25.434608000000001</v>
      </c>
      <c r="Y1021" s="136" t="s">
        <v>64</v>
      </c>
      <c r="Z1021" s="127">
        <f t="shared" si="386"/>
        <v>43327</v>
      </c>
      <c r="AA1021" s="6"/>
      <c r="AB1021" s="1"/>
      <c r="AC1021" s="10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6"/>
      <c r="BR1021" s="1"/>
      <c r="BS1021" s="1"/>
      <c r="BT1021" s="1"/>
      <c r="BU1021" s="1"/>
      <c r="BV1021" s="1"/>
      <c r="BW1021" s="1"/>
    </row>
    <row r="1022" spans="1:75" x14ac:dyDescent="0.2">
      <c r="A1022" s="137">
        <f t="shared" si="378"/>
        <v>43243</v>
      </c>
      <c r="B1022" s="124">
        <f t="shared" si="369"/>
        <v>1171.1181109999998</v>
      </c>
      <c r="C1022" s="124">
        <f t="shared" si="379"/>
        <v>1000</v>
      </c>
      <c r="D1022" s="138">
        <f t="shared" si="380"/>
        <v>4961.84</v>
      </c>
      <c r="E1022" s="126">
        <f>IF(K1022=1,VLOOKUP(A1021,[1]Plan1!$DA$106:$DC$226,3),E1021)</f>
        <v>4981.6899999999996</v>
      </c>
      <c r="F1022" s="127">
        <f t="shared" si="381"/>
        <v>43236</v>
      </c>
      <c r="G1022" s="128">
        <f t="shared" si="370"/>
        <v>4.0005320606870676E-3</v>
      </c>
      <c r="H1022" s="127">
        <f t="shared" si="382"/>
        <v>43266</v>
      </c>
      <c r="I1022" s="127">
        <f t="shared" si="371"/>
        <v>43266</v>
      </c>
      <c r="J1022" s="130">
        <f t="shared" si="383"/>
        <v>22</v>
      </c>
      <c r="K1022" s="130">
        <f t="shared" si="372"/>
        <v>6</v>
      </c>
      <c r="L1022" s="131">
        <f t="shared" si="373"/>
        <v>1.0010894699999999</v>
      </c>
      <c r="M1022" s="132">
        <f t="shared" si="390"/>
        <v>1.0021995699999999</v>
      </c>
      <c r="N1022" s="132">
        <f t="shared" si="388"/>
        <v>1.144042735288594</v>
      </c>
      <c r="O1022" s="131">
        <f t="shared" si="389"/>
        <v>1.1452891300000001</v>
      </c>
      <c r="P1022" s="124">
        <f t="shared" si="374"/>
        <v>1145.2891299999999</v>
      </c>
      <c r="Q1022" s="133">
        <f t="shared" si="375"/>
        <v>0</v>
      </c>
      <c r="R1022" s="134">
        <f t="shared" si="376"/>
        <v>0</v>
      </c>
      <c r="S1022" s="124">
        <f t="shared" si="377"/>
        <v>0</v>
      </c>
      <c r="T1022" s="134">
        <f t="shared" si="384"/>
        <v>8.7499999999999994E-2</v>
      </c>
      <c r="U1022" s="133">
        <f t="shared" si="385"/>
        <v>67</v>
      </c>
      <c r="V1022" s="133">
        <v>252</v>
      </c>
      <c r="W1022" s="132">
        <f t="shared" si="391"/>
        <v>1.0225523679999999</v>
      </c>
      <c r="X1022" s="124">
        <f t="shared" si="387"/>
        <v>25.828980999999999</v>
      </c>
      <c r="Y1022" s="136" t="s">
        <v>64</v>
      </c>
      <c r="Z1022" s="127">
        <f t="shared" si="386"/>
        <v>43327</v>
      </c>
      <c r="AA1022" s="6"/>
      <c r="AB1022" s="1"/>
      <c r="AC1022" s="10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6"/>
      <c r="BR1022" s="1"/>
      <c r="BS1022" s="1"/>
      <c r="BT1022" s="1"/>
      <c r="BU1022" s="1"/>
      <c r="BV1022" s="1"/>
      <c r="BW1022" s="1"/>
    </row>
    <row r="1023" spans="1:75" x14ac:dyDescent="0.2">
      <c r="A1023" s="137">
        <f t="shared" si="378"/>
        <v>43244</v>
      </c>
      <c r="B1023" s="124">
        <f t="shared" si="369"/>
        <v>1171.7206160000001</v>
      </c>
      <c r="C1023" s="124">
        <f t="shared" si="379"/>
        <v>1000</v>
      </c>
      <c r="D1023" s="138">
        <f t="shared" si="380"/>
        <v>4961.84</v>
      </c>
      <c r="E1023" s="126">
        <f>IF(K1023=1,VLOOKUP(A1022,[1]Plan1!$DA$106:$DC$226,3),E1022)</f>
        <v>4981.6899999999996</v>
      </c>
      <c r="F1023" s="127">
        <f t="shared" si="381"/>
        <v>43236</v>
      </c>
      <c r="G1023" s="128">
        <f t="shared" si="370"/>
        <v>4.0005320606870676E-3</v>
      </c>
      <c r="H1023" s="127">
        <f t="shared" si="382"/>
        <v>43266</v>
      </c>
      <c r="I1023" s="127">
        <f t="shared" si="371"/>
        <v>43266</v>
      </c>
      <c r="J1023" s="130">
        <f t="shared" si="383"/>
        <v>22</v>
      </c>
      <c r="K1023" s="130">
        <f t="shared" si="372"/>
        <v>7</v>
      </c>
      <c r="L1023" s="131">
        <f t="shared" si="373"/>
        <v>1.0012711599999999</v>
      </c>
      <c r="M1023" s="132">
        <f t="shared" si="390"/>
        <v>1.0021995699999999</v>
      </c>
      <c r="N1023" s="132">
        <f t="shared" si="388"/>
        <v>1.144042735288594</v>
      </c>
      <c r="O1023" s="131">
        <f t="shared" si="389"/>
        <v>1.14549699</v>
      </c>
      <c r="P1023" s="124">
        <f t="shared" si="374"/>
        <v>1145.4969900000001</v>
      </c>
      <c r="Q1023" s="133">
        <f t="shared" si="375"/>
        <v>0</v>
      </c>
      <c r="R1023" s="134">
        <f t="shared" si="376"/>
        <v>0</v>
      </c>
      <c r="S1023" s="124">
        <f t="shared" si="377"/>
        <v>0</v>
      </c>
      <c r="T1023" s="134">
        <f t="shared" si="384"/>
        <v>8.7499999999999994E-2</v>
      </c>
      <c r="U1023" s="133">
        <f t="shared" si="385"/>
        <v>68</v>
      </c>
      <c r="V1023" s="133">
        <v>252</v>
      </c>
      <c r="W1023" s="132">
        <f t="shared" si="391"/>
        <v>1.0228927940000001</v>
      </c>
      <c r="X1023" s="124">
        <f t="shared" si="387"/>
        <v>26.223625999999999</v>
      </c>
      <c r="Y1023" s="136" t="s">
        <v>64</v>
      </c>
      <c r="Z1023" s="127">
        <f t="shared" si="386"/>
        <v>43327</v>
      </c>
      <c r="AA1023" s="6"/>
      <c r="AB1023" s="1"/>
      <c r="AC1023" s="10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6"/>
      <c r="BR1023" s="1"/>
      <c r="BS1023" s="1"/>
      <c r="BT1023" s="1"/>
      <c r="BU1023" s="1"/>
      <c r="BV1023" s="1"/>
      <c r="BW1023" s="1"/>
    </row>
    <row r="1024" spans="1:75" x14ac:dyDescent="0.2">
      <c r="A1024" s="137">
        <f t="shared" si="378"/>
        <v>43245</v>
      </c>
      <c r="B1024" s="124">
        <f t="shared" si="369"/>
        <v>1172.3234439999999</v>
      </c>
      <c r="C1024" s="124">
        <f t="shared" si="379"/>
        <v>1000</v>
      </c>
      <c r="D1024" s="138">
        <f t="shared" si="380"/>
        <v>4961.84</v>
      </c>
      <c r="E1024" s="126">
        <f>IF(K1024=1,VLOOKUP(A1023,[1]Plan1!$DA$106:$DC$226,3),E1023)</f>
        <v>4981.6899999999996</v>
      </c>
      <c r="F1024" s="127">
        <f t="shared" si="381"/>
        <v>43236</v>
      </c>
      <c r="G1024" s="128">
        <f t="shared" si="370"/>
        <v>4.0005320606870676E-3</v>
      </c>
      <c r="H1024" s="127">
        <f t="shared" si="382"/>
        <v>43266</v>
      </c>
      <c r="I1024" s="127">
        <f t="shared" si="371"/>
        <v>43266</v>
      </c>
      <c r="J1024" s="130">
        <f t="shared" si="383"/>
        <v>22</v>
      </c>
      <c r="K1024" s="130">
        <f t="shared" si="372"/>
        <v>8</v>
      </c>
      <c r="L1024" s="131">
        <f t="shared" si="373"/>
        <v>1.0014528899999999</v>
      </c>
      <c r="M1024" s="132">
        <f t="shared" si="390"/>
        <v>1.0021995699999999</v>
      </c>
      <c r="N1024" s="132">
        <f t="shared" si="388"/>
        <v>1.144042735288594</v>
      </c>
      <c r="O1024" s="131">
        <f t="shared" si="389"/>
        <v>1.1457048999999999</v>
      </c>
      <c r="P1024" s="124">
        <f t="shared" si="374"/>
        <v>1145.7049</v>
      </c>
      <c r="Q1024" s="133">
        <f t="shared" si="375"/>
        <v>0</v>
      </c>
      <c r="R1024" s="134">
        <f t="shared" si="376"/>
        <v>0</v>
      </c>
      <c r="S1024" s="124">
        <f t="shared" si="377"/>
        <v>0</v>
      </c>
      <c r="T1024" s="134">
        <f t="shared" si="384"/>
        <v>8.7499999999999994E-2</v>
      </c>
      <c r="U1024" s="133">
        <f t="shared" si="385"/>
        <v>69</v>
      </c>
      <c r="V1024" s="133">
        <v>252</v>
      </c>
      <c r="W1024" s="132">
        <f t="shared" si="391"/>
        <v>1.0232333339999999</v>
      </c>
      <c r="X1024" s="124">
        <f t="shared" si="387"/>
        <v>26.618544</v>
      </c>
      <c r="Y1024" s="136" t="s">
        <v>64</v>
      </c>
      <c r="Z1024" s="127">
        <f t="shared" si="386"/>
        <v>43327</v>
      </c>
      <c r="AA1024" s="6"/>
      <c r="AB1024" s="1"/>
      <c r="AC1024" s="10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6"/>
      <c r="BR1024" s="1"/>
      <c r="BS1024" s="1"/>
      <c r="BT1024" s="1"/>
      <c r="BU1024" s="1"/>
      <c r="BV1024" s="1"/>
      <c r="BW1024" s="1"/>
    </row>
    <row r="1025" spans="1:75" x14ac:dyDescent="0.2">
      <c r="A1025" s="137">
        <f t="shared" si="378"/>
        <v>43246</v>
      </c>
      <c r="B1025" s="124">
        <f t="shared" si="369"/>
        <v>1172.9265740000001</v>
      </c>
      <c r="C1025" s="124">
        <f t="shared" si="379"/>
        <v>1000</v>
      </c>
      <c r="D1025" s="138">
        <f t="shared" si="380"/>
        <v>4961.84</v>
      </c>
      <c r="E1025" s="126">
        <f>IF(K1025=1,VLOOKUP(A1024,[1]Plan1!$DA$106:$DC$226,3),E1024)</f>
        <v>4981.6899999999996</v>
      </c>
      <c r="F1025" s="127">
        <f t="shared" si="381"/>
        <v>43236</v>
      </c>
      <c r="G1025" s="128">
        <f t="shared" si="370"/>
        <v>4.0005320606870676E-3</v>
      </c>
      <c r="H1025" s="127">
        <f t="shared" si="382"/>
        <v>43266</v>
      </c>
      <c r="I1025" s="127">
        <f t="shared" si="371"/>
        <v>43266</v>
      </c>
      <c r="J1025" s="130">
        <f t="shared" si="383"/>
        <v>22</v>
      </c>
      <c r="K1025" s="130">
        <f t="shared" si="372"/>
        <v>9</v>
      </c>
      <c r="L1025" s="131">
        <f t="shared" si="373"/>
        <v>1.00163465</v>
      </c>
      <c r="M1025" s="132">
        <f t="shared" si="390"/>
        <v>1.0021995699999999</v>
      </c>
      <c r="N1025" s="132">
        <f t="shared" si="388"/>
        <v>1.144042735288594</v>
      </c>
      <c r="O1025" s="131">
        <f t="shared" si="389"/>
        <v>1.14591284</v>
      </c>
      <c r="P1025" s="124">
        <f t="shared" si="374"/>
        <v>1145.91284</v>
      </c>
      <c r="Q1025" s="133">
        <f t="shared" si="375"/>
        <v>0</v>
      </c>
      <c r="R1025" s="134">
        <f t="shared" si="376"/>
        <v>0</v>
      </c>
      <c r="S1025" s="124">
        <f t="shared" si="377"/>
        <v>0</v>
      </c>
      <c r="T1025" s="134">
        <f t="shared" si="384"/>
        <v>8.7499999999999994E-2</v>
      </c>
      <c r="U1025" s="133">
        <f t="shared" si="385"/>
        <v>70</v>
      </c>
      <c r="V1025" s="133">
        <v>252</v>
      </c>
      <c r="W1025" s="132">
        <f t="shared" si="391"/>
        <v>1.023573987</v>
      </c>
      <c r="X1025" s="124">
        <f t="shared" si="387"/>
        <v>27.013733999999999</v>
      </c>
      <c r="Y1025" s="136" t="s">
        <v>64</v>
      </c>
      <c r="Z1025" s="127">
        <f t="shared" si="386"/>
        <v>43327</v>
      </c>
      <c r="AA1025" s="6"/>
      <c r="AB1025" s="1"/>
      <c r="AC1025" s="10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6"/>
      <c r="BR1025" s="1"/>
      <c r="BS1025" s="1"/>
      <c r="BT1025" s="1"/>
      <c r="BU1025" s="1"/>
      <c r="BV1025" s="1"/>
      <c r="BW1025" s="1"/>
    </row>
    <row r="1026" spans="1:75" x14ac:dyDescent="0.2">
      <c r="A1026" s="137">
        <f t="shared" si="378"/>
        <v>43247</v>
      </c>
      <c r="B1026" s="124">
        <f t="shared" si="369"/>
        <v>1172.9265740000001</v>
      </c>
      <c r="C1026" s="124">
        <f t="shared" si="379"/>
        <v>1000</v>
      </c>
      <c r="D1026" s="138">
        <f t="shared" si="380"/>
        <v>4961.84</v>
      </c>
      <c r="E1026" s="126">
        <f>IF(K1026=1,VLOOKUP(A1025,[1]Plan1!$DA$106:$DC$226,3),E1025)</f>
        <v>4981.6899999999996</v>
      </c>
      <c r="F1026" s="127">
        <f t="shared" si="381"/>
        <v>43236</v>
      </c>
      <c r="G1026" s="128">
        <f t="shared" si="370"/>
        <v>4.0005320606870676E-3</v>
      </c>
      <c r="H1026" s="127">
        <f t="shared" si="382"/>
        <v>43266</v>
      </c>
      <c r="I1026" s="127">
        <f t="shared" si="371"/>
        <v>43266</v>
      </c>
      <c r="J1026" s="130">
        <f t="shared" si="383"/>
        <v>22</v>
      </c>
      <c r="K1026" s="130">
        <f t="shared" si="372"/>
        <v>9</v>
      </c>
      <c r="L1026" s="131">
        <f t="shared" si="373"/>
        <v>1.00163465</v>
      </c>
      <c r="M1026" s="132">
        <f t="shared" si="390"/>
        <v>1.0021995699999999</v>
      </c>
      <c r="N1026" s="132">
        <f t="shared" si="388"/>
        <v>1.144042735288594</v>
      </c>
      <c r="O1026" s="131">
        <f t="shared" si="389"/>
        <v>1.14591284</v>
      </c>
      <c r="P1026" s="124">
        <f t="shared" si="374"/>
        <v>1145.91284</v>
      </c>
      <c r="Q1026" s="133">
        <f t="shared" si="375"/>
        <v>0</v>
      </c>
      <c r="R1026" s="134">
        <f t="shared" si="376"/>
        <v>0</v>
      </c>
      <c r="S1026" s="124">
        <f t="shared" si="377"/>
        <v>0</v>
      </c>
      <c r="T1026" s="134">
        <f t="shared" si="384"/>
        <v>8.7499999999999994E-2</v>
      </c>
      <c r="U1026" s="133">
        <f t="shared" si="385"/>
        <v>70</v>
      </c>
      <c r="V1026" s="133">
        <v>252</v>
      </c>
      <c r="W1026" s="132">
        <f t="shared" si="391"/>
        <v>1.023573987</v>
      </c>
      <c r="X1026" s="124">
        <f t="shared" si="387"/>
        <v>27.013733999999999</v>
      </c>
      <c r="Y1026" s="136" t="s">
        <v>64</v>
      </c>
      <c r="Z1026" s="127">
        <f t="shared" si="386"/>
        <v>43327</v>
      </c>
      <c r="AA1026" s="6"/>
      <c r="AB1026" s="1"/>
      <c r="AC1026" s="10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6"/>
      <c r="BR1026" s="1"/>
      <c r="BS1026" s="1"/>
      <c r="BT1026" s="1"/>
      <c r="BU1026" s="1"/>
      <c r="BV1026" s="1"/>
      <c r="BW1026" s="1"/>
    </row>
    <row r="1027" spans="1:75" x14ac:dyDescent="0.2">
      <c r="A1027" s="137">
        <f t="shared" si="378"/>
        <v>43248</v>
      </c>
      <c r="B1027" s="124">
        <f t="shared" si="369"/>
        <v>1172.9265740000001</v>
      </c>
      <c r="C1027" s="124">
        <f t="shared" si="379"/>
        <v>1000</v>
      </c>
      <c r="D1027" s="138">
        <f t="shared" si="380"/>
        <v>4961.84</v>
      </c>
      <c r="E1027" s="126">
        <f>IF(K1027=1,VLOOKUP(A1026,[1]Plan1!$DA$106:$DC$226,3),E1026)</f>
        <v>4981.6899999999996</v>
      </c>
      <c r="F1027" s="127">
        <f t="shared" si="381"/>
        <v>43236</v>
      </c>
      <c r="G1027" s="128">
        <f t="shared" si="370"/>
        <v>4.0005320606870676E-3</v>
      </c>
      <c r="H1027" s="127">
        <f t="shared" si="382"/>
        <v>43266</v>
      </c>
      <c r="I1027" s="127">
        <f t="shared" si="371"/>
        <v>43266</v>
      </c>
      <c r="J1027" s="130">
        <f t="shared" si="383"/>
        <v>22</v>
      </c>
      <c r="K1027" s="130">
        <f t="shared" si="372"/>
        <v>9</v>
      </c>
      <c r="L1027" s="131">
        <f t="shared" si="373"/>
        <v>1.00163465</v>
      </c>
      <c r="M1027" s="132">
        <f t="shared" si="390"/>
        <v>1.0021995699999999</v>
      </c>
      <c r="N1027" s="132">
        <f t="shared" si="388"/>
        <v>1.144042735288594</v>
      </c>
      <c r="O1027" s="131">
        <f t="shared" si="389"/>
        <v>1.14591284</v>
      </c>
      <c r="P1027" s="124">
        <f t="shared" si="374"/>
        <v>1145.91284</v>
      </c>
      <c r="Q1027" s="133">
        <f t="shared" si="375"/>
        <v>0</v>
      </c>
      <c r="R1027" s="134">
        <f t="shared" si="376"/>
        <v>0</v>
      </c>
      <c r="S1027" s="124">
        <f t="shared" si="377"/>
        <v>0</v>
      </c>
      <c r="T1027" s="134">
        <f t="shared" si="384"/>
        <v>8.7499999999999994E-2</v>
      </c>
      <c r="U1027" s="133">
        <f t="shared" si="385"/>
        <v>70</v>
      </c>
      <c r="V1027" s="133">
        <v>252</v>
      </c>
      <c r="W1027" s="132">
        <f t="shared" si="391"/>
        <v>1.023573987</v>
      </c>
      <c r="X1027" s="124">
        <f t="shared" si="387"/>
        <v>27.013733999999999</v>
      </c>
      <c r="Y1027" s="136" t="s">
        <v>64</v>
      </c>
      <c r="Z1027" s="127">
        <f t="shared" si="386"/>
        <v>43327</v>
      </c>
      <c r="AA1027" s="6"/>
      <c r="AB1027" s="1"/>
      <c r="AC1027" s="10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6"/>
      <c r="BR1027" s="1"/>
      <c r="BS1027" s="1"/>
      <c r="BT1027" s="1"/>
      <c r="BU1027" s="1"/>
      <c r="BV1027" s="1"/>
      <c r="BW1027" s="1"/>
    </row>
    <row r="1028" spans="1:75" x14ac:dyDescent="0.2">
      <c r="A1028" s="137">
        <f t="shared" si="378"/>
        <v>43249</v>
      </c>
      <c r="B1028" s="124">
        <f t="shared" si="369"/>
        <v>1173.530017</v>
      </c>
      <c r="C1028" s="124">
        <f t="shared" si="379"/>
        <v>1000</v>
      </c>
      <c r="D1028" s="138">
        <f t="shared" si="380"/>
        <v>4961.84</v>
      </c>
      <c r="E1028" s="126">
        <f>IF(K1028=1,VLOOKUP(A1027,[1]Plan1!$DA$106:$DC$226,3),E1027)</f>
        <v>4981.6899999999996</v>
      </c>
      <c r="F1028" s="127">
        <f t="shared" si="381"/>
        <v>43236</v>
      </c>
      <c r="G1028" s="128">
        <f t="shared" si="370"/>
        <v>4.0005320606870676E-3</v>
      </c>
      <c r="H1028" s="127">
        <f t="shared" si="382"/>
        <v>43266</v>
      </c>
      <c r="I1028" s="127">
        <f t="shared" si="371"/>
        <v>43266</v>
      </c>
      <c r="J1028" s="130">
        <f t="shared" si="383"/>
        <v>22</v>
      </c>
      <c r="K1028" s="130">
        <f t="shared" si="372"/>
        <v>10</v>
      </c>
      <c r="L1028" s="131">
        <f t="shared" si="373"/>
        <v>1.00181644</v>
      </c>
      <c r="M1028" s="132">
        <f t="shared" si="390"/>
        <v>1.0021995699999999</v>
      </c>
      <c r="N1028" s="132">
        <f t="shared" si="388"/>
        <v>1.144042735288594</v>
      </c>
      <c r="O1028" s="131">
        <f t="shared" si="389"/>
        <v>1.1461208199999999</v>
      </c>
      <c r="P1028" s="124">
        <f t="shared" si="374"/>
        <v>1146.1208200000001</v>
      </c>
      <c r="Q1028" s="133">
        <f t="shared" si="375"/>
        <v>0</v>
      </c>
      <c r="R1028" s="134">
        <f t="shared" si="376"/>
        <v>0</v>
      </c>
      <c r="S1028" s="124">
        <f t="shared" si="377"/>
        <v>0</v>
      </c>
      <c r="T1028" s="134">
        <f t="shared" si="384"/>
        <v>8.7499999999999994E-2</v>
      </c>
      <c r="U1028" s="133">
        <f t="shared" si="385"/>
        <v>71</v>
      </c>
      <c r="V1028" s="133">
        <v>252</v>
      </c>
      <c r="W1028" s="132">
        <f t="shared" si="391"/>
        <v>1.023914754</v>
      </c>
      <c r="X1028" s="124">
        <f t="shared" si="387"/>
        <v>27.409196999999999</v>
      </c>
      <c r="Y1028" s="136" t="s">
        <v>64</v>
      </c>
      <c r="Z1028" s="127">
        <f t="shared" si="386"/>
        <v>43327</v>
      </c>
      <c r="AA1028" s="6"/>
      <c r="AB1028" s="1"/>
      <c r="AC1028" s="10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6"/>
      <c r="BR1028" s="1"/>
      <c r="BS1028" s="1"/>
      <c r="BT1028" s="1"/>
      <c r="BU1028" s="1"/>
      <c r="BV1028" s="1"/>
      <c r="BW1028" s="1"/>
    </row>
    <row r="1029" spans="1:75" x14ac:dyDescent="0.2">
      <c r="A1029" s="137">
        <f t="shared" si="378"/>
        <v>43250</v>
      </c>
      <c r="B1029" s="124">
        <f t="shared" si="369"/>
        <v>1174.1337619999999</v>
      </c>
      <c r="C1029" s="124">
        <f t="shared" si="379"/>
        <v>1000</v>
      </c>
      <c r="D1029" s="138">
        <f t="shared" si="380"/>
        <v>4961.84</v>
      </c>
      <c r="E1029" s="126">
        <f>IF(K1029=1,VLOOKUP(A1028,[1]Plan1!$DA$106:$DC$226,3),E1028)</f>
        <v>4981.6899999999996</v>
      </c>
      <c r="F1029" s="127">
        <f t="shared" si="381"/>
        <v>43236</v>
      </c>
      <c r="G1029" s="128">
        <f t="shared" si="370"/>
        <v>4.0005320606870676E-3</v>
      </c>
      <c r="H1029" s="127">
        <f t="shared" si="382"/>
        <v>43266</v>
      </c>
      <c r="I1029" s="127">
        <f t="shared" si="371"/>
        <v>43266</v>
      </c>
      <c r="J1029" s="130">
        <f t="shared" si="383"/>
        <v>22</v>
      </c>
      <c r="K1029" s="130">
        <f t="shared" si="372"/>
        <v>11</v>
      </c>
      <c r="L1029" s="131">
        <f t="shared" si="373"/>
        <v>1.0019982599999999</v>
      </c>
      <c r="M1029" s="132">
        <f t="shared" si="390"/>
        <v>1.0021995699999999</v>
      </c>
      <c r="N1029" s="132">
        <f t="shared" si="388"/>
        <v>1.144042735288594</v>
      </c>
      <c r="O1029" s="131">
        <f t="shared" si="389"/>
        <v>1.1463288300000001</v>
      </c>
      <c r="P1029" s="124">
        <f t="shared" si="374"/>
        <v>1146.3288299999999</v>
      </c>
      <c r="Q1029" s="133">
        <f t="shared" si="375"/>
        <v>0</v>
      </c>
      <c r="R1029" s="134">
        <f t="shared" si="376"/>
        <v>0</v>
      </c>
      <c r="S1029" s="124">
        <f t="shared" si="377"/>
        <v>0</v>
      </c>
      <c r="T1029" s="134">
        <f t="shared" si="384"/>
        <v>8.7499999999999994E-2</v>
      </c>
      <c r="U1029" s="133">
        <f t="shared" si="385"/>
        <v>72</v>
      </c>
      <c r="V1029" s="133">
        <v>252</v>
      </c>
      <c r="W1029" s="132">
        <f t="shared" si="391"/>
        <v>1.024255634</v>
      </c>
      <c r="X1029" s="124">
        <f t="shared" si="387"/>
        <v>27.804932000000001</v>
      </c>
      <c r="Y1029" s="136" t="s">
        <v>64</v>
      </c>
      <c r="Z1029" s="127">
        <f t="shared" si="386"/>
        <v>43327</v>
      </c>
      <c r="AA1029" s="6"/>
      <c r="AB1029" s="1"/>
      <c r="AC1029" s="10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6"/>
      <c r="BR1029" s="1"/>
      <c r="BS1029" s="1"/>
      <c r="BT1029" s="1"/>
      <c r="BU1029" s="1"/>
      <c r="BV1029" s="1"/>
      <c r="BW1029" s="1"/>
    </row>
    <row r="1030" spans="1:75" x14ac:dyDescent="0.2">
      <c r="A1030" s="137">
        <f t="shared" si="378"/>
        <v>43251</v>
      </c>
      <c r="B1030" s="124">
        <f t="shared" si="369"/>
        <v>1174.7378210000002</v>
      </c>
      <c r="C1030" s="124">
        <f t="shared" si="379"/>
        <v>1000</v>
      </c>
      <c r="D1030" s="138">
        <f t="shared" si="380"/>
        <v>4961.84</v>
      </c>
      <c r="E1030" s="126">
        <f>IF(K1030=1,VLOOKUP(A1029,[1]Plan1!$DA$106:$DC$226,3),E1029)</f>
        <v>4981.6899999999996</v>
      </c>
      <c r="F1030" s="127">
        <f t="shared" si="381"/>
        <v>43236</v>
      </c>
      <c r="G1030" s="128">
        <f t="shared" si="370"/>
        <v>4.0005320606870676E-3</v>
      </c>
      <c r="H1030" s="127">
        <f t="shared" si="382"/>
        <v>43266</v>
      </c>
      <c r="I1030" s="127">
        <f t="shared" si="371"/>
        <v>43266</v>
      </c>
      <c r="J1030" s="130">
        <f t="shared" si="383"/>
        <v>22</v>
      </c>
      <c r="K1030" s="130">
        <f t="shared" si="372"/>
        <v>12</v>
      </c>
      <c r="L1030" s="131">
        <f t="shared" si="373"/>
        <v>1.00218012</v>
      </c>
      <c r="M1030" s="132">
        <f t="shared" si="390"/>
        <v>1.0021995699999999</v>
      </c>
      <c r="N1030" s="132">
        <f t="shared" si="388"/>
        <v>1.144042735288594</v>
      </c>
      <c r="O1030" s="131">
        <f t="shared" si="389"/>
        <v>1.14653688</v>
      </c>
      <c r="P1030" s="124">
        <f t="shared" si="374"/>
        <v>1146.5368800000001</v>
      </c>
      <c r="Q1030" s="133">
        <f t="shared" si="375"/>
        <v>0</v>
      </c>
      <c r="R1030" s="134">
        <f t="shared" si="376"/>
        <v>0</v>
      </c>
      <c r="S1030" s="124">
        <f t="shared" si="377"/>
        <v>0</v>
      </c>
      <c r="T1030" s="134">
        <f t="shared" si="384"/>
        <v>8.7499999999999994E-2</v>
      </c>
      <c r="U1030" s="133">
        <f t="shared" si="385"/>
        <v>73</v>
      </c>
      <c r="V1030" s="133">
        <v>252</v>
      </c>
      <c r="W1030" s="132">
        <f t="shared" si="391"/>
        <v>1.0245966280000001</v>
      </c>
      <c r="X1030" s="124">
        <f t="shared" si="387"/>
        <v>28.200941</v>
      </c>
      <c r="Y1030" s="136" t="s">
        <v>64</v>
      </c>
      <c r="Z1030" s="127">
        <f t="shared" si="386"/>
        <v>43327</v>
      </c>
      <c r="AA1030" s="6"/>
      <c r="AB1030" s="1"/>
      <c r="AC1030" s="10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6"/>
      <c r="BR1030" s="1"/>
      <c r="BS1030" s="1"/>
      <c r="BT1030" s="1"/>
      <c r="BU1030" s="1"/>
      <c r="BV1030" s="1"/>
      <c r="BW1030" s="1"/>
    </row>
    <row r="1031" spans="1:75" x14ac:dyDescent="0.2">
      <c r="A1031" s="137">
        <f t="shared" si="378"/>
        <v>43252</v>
      </c>
      <c r="B1031" s="124">
        <f t="shared" si="369"/>
        <v>1174.7378210000002</v>
      </c>
      <c r="C1031" s="124">
        <f t="shared" si="379"/>
        <v>1000</v>
      </c>
      <c r="D1031" s="138">
        <f t="shared" si="380"/>
        <v>4961.84</v>
      </c>
      <c r="E1031" s="126">
        <f>IF(K1031=1,VLOOKUP(A1030,[1]Plan1!$DA$106:$DC$226,3),E1030)</f>
        <v>4981.6899999999996</v>
      </c>
      <c r="F1031" s="127">
        <f t="shared" si="381"/>
        <v>43236</v>
      </c>
      <c r="G1031" s="128">
        <f t="shared" si="370"/>
        <v>4.0005320606870676E-3</v>
      </c>
      <c r="H1031" s="127">
        <f t="shared" si="382"/>
        <v>43266</v>
      </c>
      <c r="I1031" s="127">
        <f t="shared" si="371"/>
        <v>43266</v>
      </c>
      <c r="J1031" s="130">
        <f t="shared" si="383"/>
        <v>22</v>
      </c>
      <c r="K1031" s="130">
        <f t="shared" si="372"/>
        <v>12</v>
      </c>
      <c r="L1031" s="131">
        <f t="shared" si="373"/>
        <v>1.00218012</v>
      </c>
      <c r="M1031" s="132">
        <f t="shared" si="390"/>
        <v>1.0021995699999999</v>
      </c>
      <c r="N1031" s="132">
        <f t="shared" si="388"/>
        <v>1.144042735288594</v>
      </c>
      <c r="O1031" s="131">
        <f t="shared" si="389"/>
        <v>1.14653688</v>
      </c>
      <c r="P1031" s="124">
        <f t="shared" si="374"/>
        <v>1146.5368800000001</v>
      </c>
      <c r="Q1031" s="133">
        <f t="shared" si="375"/>
        <v>0</v>
      </c>
      <c r="R1031" s="134">
        <f t="shared" si="376"/>
        <v>0</v>
      </c>
      <c r="S1031" s="124">
        <f t="shared" si="377"/>
        <v>0</v>
      </c>
      <c r="T1031" s="134">
        <f t="shared" si="384"/>
        <v>8.7499999999999994E-2</v>
      </c>
      <c r="U1031" s="133">
        <f t="shared" si="385"/>
        <v>73</v>
      </c>
      <c r="V1031" s="133">
        <v>252</v>
      </c>
      <c r="W1031" s="132">
        <f t="shared" si="391"/>
        <v>1.0245966280000001</v>
      </c>
      <c r="X1031" s="124">
        <f t="shared" si="387"/>
        <v>28.200941</v>
      </c>
      <c r="Y1031" s="136" t="s">
        <v>64</v>
      </c>
      <c r="Z1031" s="127">
        <f t="shared" si="386"/>
        <v>43327</v>
      </c>
      <c r="AA1031" s="6"/>
      <c r="AB1031" s="1"/>
      <c r="AC1031" s="10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6"/>
      <c r="BR1031" s="1"/>
      <c r="BS1031" s="1"/>
      <c r="BT1031" s="1"/>
      <c r="BU1031" s="1"/>
      <c r="BV1031" s="1"/>
      <c r="BW1031" s="1"/>
    </row>
    <row r="1032" spans="1:75" x14ac:dyDescent="0.2">
      <c r="A1032" s="137">
        <f t="shared" si="378"/>
        <v>43253</v>
      </c>
      <c r="B1032" s="124">
        <f t="shared" si="369"/>
        <v>1175.3421920000001</v>
      </c>
      <c r="C1032" s="124">
        <f t="shared" si="379"/>
        <v>1000</v>
      </c>
      <c r="D1032" s="138">
        <f t="shared" si="380"/>
        <v>4961.84</v>
      </c>
      <c r="E1032" s="126">
        <f>IF(K1032=1,VLOOKUP(A1031,[1]Plan1!$DA$106:$DC$226,3),E1031)</f>
        <v>4981.6899999999996</v>
      </c>
      <c r="F1032" s="127">
        <f t="shared" si="381"/>
        <v>43236</v>
      </c>
      <c r="G1032" s="128">
        <f t="shared" si="370"/>
        <v>4.0005320606870676E-3</v>
      </c>
      <c r="H1032" s="127">
        <f t="shared" si="382"/>
        <v>43266</v>
      </c>
      <c r="I1032" s="127">
        <f t="shared" si="371"/>
        <v>43266</v>
      </c>
      <c r="J1032" s="130">
        <f t="shared" si="383"/>
        <v>22</v>
      </c>
      <c r="K1032" s="130">
        <f t="shared" si="372"/>
        <v>13</v>
      </c>
      <c r="L1032" s="131">
        <f t="shared" si="373"/>
        <v>1.0023620099999999</v>
      </c>
      <c r="M1032" s="132">
        <f t="shared" si="390"/>
        <v>1.0021995699999999</v>
      </c>
      <c r="N1032" s="132">
        <f t="shared" si="388"/>
        <v>1.144042735288594</v>
      </c>
      <c r="O1032" s="131">
        <f t="shared" si="389"/>
        <v>1.1467449700000001</v>
      </c>
      <c r="P1032" s="124">
        <f t="shared" si="374"/>
        <v>1146.74497</v>
      </c>
      <c r="Q1032" s="133">
        <f t="shared" si="375"/>
        <v>0</v>
      </c>
      <c r="R1032" s="134">
        <f t="shared" si="376"/>
        <v>0</v>
      </c>
      <c r="S1032" s="124">
        <f t="shared" si="377"/>
        <v>0</v>
      </c>
      <c r="T1032" s="134">
        <f t="shared" si="384"/>
        <v>8.7499999999999994E-2</v>
      </c>
      <c r="U1032" s="133">
        <f t="shared" si="385"/>
        <v>74</v>
      </c>
      <c r="V1032" s="133">
        <v>252</v>
      </c>
      <c r="W1032" s="132">
        <f t="shared" si="391"/>
        <v>1.024937735</v>
      </c>
      <c r="X1032" s="124">
        <f t="shared" si="387"/>
        <v>28.597221999999999</v>
      </c>
      <c r="Y1032" s="136" t="s">
        <v>64</v>
      </c>
      <c r="Z1032" s="127">
        <f t="shared" si="386"/>
        <v>43327</v>
      </c>
      <c r="AA1032" s="6"/>
      <c r="AB1032" s="1"/>
      <c r="AC1032" s="10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6"/>
      <c r="BR1032" s="1"/>
      <c r="BS1032" s="1"/>
      <c r="BT1032" s="1"/>
      <c r="BU1032" s="1"/>
      <c r="BV1032" s="1"/>
      <c r="BW1032" s="1"/>
    </row>
    <row r="1033" spans="1:75" x14ac:dyDescent="0.2">
      <c r="A1033" s="137">
        <f t="shared" si="378"/>
        <v>43254</v>
      </c>
      <c r="B1033" s="124">
        <f t="shared" si="369"/>
        <v>1175.3421920000001</v>
      </c>
      <c r="C1033" s="124">
        <f t="shared" si="379"/>
        <v>1000</v>
      </c>
      <c r="D1033" s="138">
        <f t="shared" si="380"/>
        <v>4961.84</v>
      </c>
      <c r="E1033" s="126">
        <f>IF(K1033=1,VLOOKUP(A1032,[1]Plan1!$DA$106:$DC$226,3),E1032)</f>
        <v>4981.6899999999996</v>
      </c>
      <c r="F1033" s="127">
        <f t="shared" si="381"/>
        <v>43236</v>
      </c>
      <c r="G1033" s="128">
        <f t="shared" si="370"/>
        <v>4.0005320606870676E-3</v>
      </c>
      <c r="H1033" s="127">
        <f t="shared" si="382"/>
        <v>43266</v>
      </c>
      <c r="I1033" s="127">
        <f t="shared" si="371"/>
        <v>43266</v>
      </c>
      <c r="J1033" s="130">
        <f t="shared" si="383"/>
        <v>22</v>
      </c>
      <c r="K1033" s="130">
        <f t="shared" si="372"/>
        <v>13</v>
      </c>
      <c r="L1033" s="131">
        <f t="shared" si="373"/>
        <v>1.0023620099999999</v>
      </c>
      <c r="M1033" s="132">
        <f t="shared" si="390"/>
        <v>1.0021995699999999</v>
      </c>
      <c r="N1033" s="132">
        <f t="shared" si="388"/>
        <v>1.144042735288594</v>
      </c>
      <c r="O1033" s="131">
        <f t="shared" si="389"/>
        <v>1.1467449700000001</v>
      </c>
      <c r="P1033" s="124">
        <f t="shared" si="374"/>
        <v>1146.74497</v>
      </c>
      <c r="Q1033" s="133">
        <f t="shared" si="375"/>
        <v>0</v>
      </c>
      <c r="R1033" s="134">
        <f t="shared" si="376"/>
        <v>0</v>
      </c>
      <c r="S1033" s="124">
        <f t="shared" si="377"/>
        <v>0</v>
      </c>
      <c r="T1033" s="134">
        <f t="shared" si="384"/>
        <v>8.7499999999999994E-2</v>
      </c>
      <c r="U1033" s="133">
        <f t="shared" si="385"/>
        <v>74</v>
      </c>
      <c r="V1033" s="133">
        <v>252</v>
      </c>
      <c r="W1033" s="132">
        <f t="shared" si="391"/>
        <v>1.024937735</v>
      </c>
      <c r="X1033" s="124">
        <f t="shared" si="387"/>
        <v>28.597221999999999</v>
      </c>
      <c r="Y1033" s="136" t="s">
        <v>64</v>
      </c>
      <c r="Z1033" s="127">
        <f t="shared" si="386"/>
        <v>43327</v>
      </c>
      <c r="AA1033" s="6"/>
      <c r="AB1033" s="1"/>
      <c r="AC1033" s="10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6"/>
      <c r="BR1033" s="1"/>
      <c r="BS1033" s="1"/>
      <c r="BT1033" s="1"/>
      <c r="BU1033" s="1"/>
      <c r="BV1033" s="1"/>
      <c r="BW1033" s="1"/>
    </row>
    <row r="1034" spans="1:75" x14ac:dyDescent="0.2">
      <c r="A1034" s="137">
        <f t="shared" si="378"/>
        <v>43255</v>
      </c>
      <c r="B1034" s="124">
        <f t="shared" ref="B1034:B1097" si="392">(P1034+X1034)</f>
        <v>1175.3421920000001</v>
      </c>
      <c r="C1034" s="124">
        <f t="shared" si="379"/>
        <v>1000</v>
      </c>
      <c r="D1034" s="138">
        <f t="shared" si="380"/>
        <v>4961.84</v>
      </c>
      <c r="E1034" s="126">
        <f>IF(K1034=1,VLOOKUP(A1033,[1]Plan1!$DA$106:$DC$226,3),E1033)</f>
        <v>4981.6899999999996</v>
      </c>
      <c r="F1034" s="127">
        <f t="shared" si="381"/>
        <v>43236</v>
      </c>
      <c r="G1034" s="128">
        <f t="shared" ref="G1034:G1097" si="393">(E1034/D1034)-1</f>
        <v>4.0005320606870676E-3</v>
      </c>
      <c r="H1034" s="127">
        <f t="shared" si="382"/>
        <v>43266</v>
      </c>
      <c r="I1034" s="127">
        <f t="shared" ref="I1034:I1097" si="394">IF(A1034&gt;I1033,H1034,I1033)</f>
        <v>43266</v>
      </c>
      <c r="J1034" s="130">
        <f t="shared" si="383"/>
        <v>22</v>
      </c>
      <c r="K1034" s="130">
        <f t="shared" ref="K1034:K1097" si="395">(J1034-(NETWORKDAYS(A1034,I1034,AC$118:AC$502)-1))</f>
        <v>13</v>
      </c>
      <c r="L1034" s="131">
        <f t="shared" ref="L1034:L1097" si="396">TRUNC((E1034/D1034)^TRUNC((K1034/J1034),9),8)</f>
        <v>1.0023620099999999</v>
      </c>
      <c r="M1034" s="132">
        <f t="shared" si="390"/>
        <v>1.0021995699999999</v>
      </c>
      <c r="N1034" s="132">
        <f t="shared" si="388"/>
        <v>1.144042735288594</v>
      </c>
      <c r="O1034" s="131">
        <f t="shared" si="389"/>
        <v>1.1467449700000001</v>
      </c>
      <c r="P1034" s="124">
        <f t="shared" ref="P1034:P1097" si="397">TRUNC(C1034*O1034,6)</f>
        <v>1146.74497</v>
      </c>
      <c r="Q1034" s="133">
        <f t="shared" ref="Q1034:Q1097" si="398">IF(VLOOKUP(A1034,AC$10:AJ$114,8)=VLOOKUP(A1033,AC$10:AJ$114,8),0,VLOOKUP(A1034,AC$10:AJ$114,8))</f>
        <v>0</v>
      </c>
      <c r="R1034" s="134">
        <f t="shared" ref="R1034:R1097" si="399">IF(Q1034&gt;0,VLOOKUP($A1034,$AC$10:$AH$114,6),0)</f>
        <v>0</v>
      </c>
      <c r="S1034" s="124">
        <f t="shared" ref="S1034:S1097" si="400">IF(R1034&gt;0,TRUNC(R1034*P1034,6),0)</f>
        <v>0</v>
      </c>
      <c r="T1034" s="134">
        <f t="shared" si="384"/>
        <v>8.7499999999999994E-2</v>
      </c>
      <c r="U1034" s="133">
        <f t="shared" si="385"/>
        <v>74</v>
      </c>
      <c r="V1034" s="133">
        <v>252</v>
      </c>
      <c r="W1034" s="132">
        <f t="shared" si="391"/>
        <v>1.024937735</v>
      </c>
      <c r="X1034" s="124">
        <f t="shared" si="387"/>
        <v>28.597221999999999</v>
      </c>
      <c r="Y1034" s="136" t="s">
        <v>64</v>
      </c>
      <c r="Z1034" s="127">
        <f t="shared" si="386"/>
        <v>43327</v>
      </c>
      <c r="AA1034" s="6"/>
      <c r="AB1034" s="1"/>
      <c r="AC1034" s="10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6"/>
      <c r="BR1034" s="1"/>
      <c r="BS1034" s="1"/>
      <c r="BT1034" s="1"/>
      <c r="BU1034" s="1"/>
      <c r="BV1034" s="1"/>
      <c r="BW1034" s="1"/>
    </row>
    <row r="1035" spans="1:75" x14ac:dyDescent="0.2">
      <c r="A1035" s="137">
        <f t="shared" ref="A1035:A1098" si="401">(A1034+1)</f>
        <v>43256</v>
      </c>
      <c r="B1035" s="124">
        <f t="shared" si="392"/>
        <v>1175.9468869999998</v>
      </c>
      <c r="C1035" s="124">
        <f t="shared" ref="C1035:C1098" si="402">TRUNC(IF(Q1034&gt;0,VLOOKUP(A1034,$AC$12:$AD$114,2),C1034),6)</f>
        <v>1000</v>
      </c>
      <c r="D1035" s="138">
        <f t="shared" ref="D1035:D1098" si="403">IF(E1035=E1034,D1034,E1034)</f>
        <v>4961.84</v>
      </c>
      <c r="E1035" s="126">
        <f>IF(K1035=1,VLOOKUP(A1034,[1]Plan1!$DA$106:$DC$226,3),E1034)</f>
        <v>4981.6899999999996</v>
      </c>
      <c r="F1035" s="127">
        <f t="shared" ref="F1035:F1098" si="404">IF(D1035=D1034,F1034,A1035)</f>
        <v>43236</v>
      </c>
      <c r="G1035" s="128">
        <f t="shared" si="393"/>
        <v>4.0005320606870676E-3</v>
      </c>
      <c r="H1035" s="127">
        <f t="shared" ref="H1035:H1098" si="405">IF(DAY(A1035)=15,VLOOKUP(A1035,AG$118:AL$450,4),H1034)</f>
        <v>43266</v>
      </c>
      <c r="I1035" s="127">
        <f t="shared" si="394"/>
        <v>43266</v>
      </c>
      <c r="J1035" s="130">
        <f t="shared" ref="J1035:J1098" si="406">IF(I1035=I1034,J1034,NETWORKDAYS(I1034,I1035,$AC$118:$AC$502)-1)</f>
        <v>22</v>
      </c>
      <c r="K1035" s="130">
        <f t="shared" si="395"/>
        <v>14</v>
      </c>
      <c r="L1035" s="131">
        <f t="shared" si="396"/>
        <v>1.00254394</v>
      </c>
      <c r="M1035" s="132">
        <f t="shared" si="390"/>
        <v>1.0021995699999999</v>
      </c>
      <c r="N1035" s="132">
        <f t="shared" si="388"/>
        <v>1.144042735288594</v>
      </c>
      <c r="O1035" s="131">
        <f t="shared" si="389"/>
        <v>1.1469531100000001</v>
      </c>
      <c r="P1035" s="124">
        <f t="shared" si="397"/>
        <v>1146.9531099999999</v>
      </c>
      <c r="Q1035" s="133">
        <f t="shared" si="398"/>
        <v>0</v>
      </c>
      <c r="R1035" s="134">
        <f t="shared" si="399"/>
        <v>0</v>
      </c>
      <c r="S1035" s="124">
        <f t="shared" si="400"/>
        <v>0</v>
      </c>
      <c r="T1035" s="134">
        <f t="shared" ref="T1035:T1098" si="407">(T1034)</f>
        <v>8.7499999999999994E-2</v>
      </c>
      <c r="U1035" s="133">
        <f t="shared" ref="U1035:U1098" si="408">IF(Q1034&gt;0,1,IF(K1035=K1034,U1034,U1034+1))</f>
        <v>75</v>
      </c>
      <c r="V1035" s="133">
        <v>252</v>
      </c>
      <c r="W1035" s="132">
        <f t="shared" si="391"/>
        <v>1.025278956</v>
      </c>
      <c r="X1035" s="124">
        <f t="shared" si="387"/>
        <v>28.993777000000001</v>
      </c>
      <c r="Y1035" s="136" t="s">
        <v>64</v>
      </c>
      <c r="Z1035" s="127">
        <f t="shared" ref="Z1035:Z1098" si="409">IF(Q1034&gt;0,VLOOKUP(A1034,$AC$10:$AK$114,9),Z1034)</f>
        <v>43327</v>
      </c>
      <c r="AA1035" s="6"/>
      <c r="AB1035" s="1"/>
      <c r="AC1035" s="10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6"/>
      <c r="BR1035" s="1"/>
      <c r="BS1035" s="1"/>
      <c r="BT1035" s="1"/>
      <c r="BU1035" s="1"/>
      <c r="BV1035" s="1"/>
      <c r="BW1035" s="1"/>
    </row>
    <row r="1036" spans="1:75" x14ac:dyDescent="0.2">
      <c r="A1036" s="137">
        <f t="shared" si="401"/>
        <v>43257</v>
      </c>
      <c r="B1036" s="124">
        <f t="shared" si="392"/>
        <v>1176.551884</v>
      </c>
      <c r="C1036" s="124">
        <f t="shared" si="402"/>
        <v>1000</v>
      </c>
      <c r="D1036" s="138">
        <f t="shared" si="403"/>
        <v>4961.84</v>
      </c>
      <c r="E1036" s="126">
        <f>IF(K1036=1,VLOOKUP(A1035,[1]Plan1!$DA$106:$DC$226,3),E1035)</f>
        <v>4981.6899999999996</v>
      </c>
      <c r="F1036" s="127">
        <f t="shared" si="404"/>
        <v>43236</v>
      </c>
      <c r="G1036" s="128">
        <f t="shared" si="393"/>
        <v>4.0005320606870676E-3</v>
      </c>
      <c r="H1036" s="127">
        <f t="shared" si="405"/>
        <v>43266</v>
      </c>
      <c r="I1036" s="127">
        <f t="shared" si="394"/>
        <v>43266</v>
      </c>
      <c r="J1036" s="130">
        <f t="shared" si="406"/>
        <v>22</v>
      </c>
      <c r="K1036" s="130">
        <f t="shared" si="395"/>
        <v>15</v>
      </c>
      <c r="L1036" s="131">
        <f t="shared" si="396"/>
        <v>1.0027258999999999</v>
      </c>
      <c r="M1036" s="132">
        <f t="shared" si="390"/>
        <v>1.0021995699999999</v>
      </c>
      <c r="N1036" s="132">
        <f t="shared" si="388"/>
        <v>1.144042735288594</v>
      </c>
      <c r="O1036" s="131">
        <f t="shared" si="389"/>
        <v>1.1471612799999999</v>
      </c>
      <c r="P1036" s="124">
        <f t="shared" si="397"/>
        <v>1147.16128</v>
      </c>
      <c r="Q1036" s="133">
        <f t="shared" si="398"/>
        <v>0</v>
      </c>
      <c r="R1036" s="134">
        <f t="shared" si="399"/>
        <v>0</v>
      </c>
      <c r="S1036" s="124">
        <f t="shared" si="400"/>
        <v>0</v>
      </c>
      <c r="T1036" s="134">
        <f t="shared" si="407"/>
        <v>8.7499999999999994E-2</v>
      </c>
      <c r="U1036" s="133">
        <f t="shared" si="408"/>
        <v>76</v>
      </c>
      <c r="V1036" s="133">
        <v>252</v>
      </c>
      <c r="W1036" s="132">
        <f t="shared" si="391"/>
        <v>1.02562029</v>
      </c>
      <c r="X1036" s="124">
        <f t="shared" si="387"/>
        <v>29.390604</v>
      </c>
      <c r="Y1036" s="136" t="s">
        <v>64</v>
      </c>
      <c r="Z1036" s="127">
        <f t="shared" si="409"/>
        <v>43327</v>
      </c>
      <c r="AA1036" s="6"/>
      <c r="AB1036" s="1"/>
      <c r="AC1036" s="10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6"/>
      <c r="BR1036" s="1"/>
      <c r="BS1036" s="1"/>
      <c r="BT1036" s="1"/>
      <c r="BU1036" s="1"/>
      <c r="BV1036" s="1"/>
      <c r="BW1036" s="1"/>
    </row>
    <row r="1037" spans="1:75" x14ac:dyDescent="0.2">
      <c r="A1037" s="137">
        <f t="shared" si="401"/>
        <v>43258</v>
      </c>
      <c r="B1037" s="124">
        <f t="shared" si="392"/>
        <v>1177.157185</v>
      </c>
      <c r="C1037" s="124">
        <f t="shared" si="402"/>
        <v>1000</v>
      </c>
      <c r="D1037" s="138">
        <f t="shared" si="403"/>
        <v>4961.84</v>
      </c>
      <c r="E1037" s="126">
        <f>IF(K1037=1,VLOOKUP(A1036,[1]Plan1!$DA$106:$DC$226,3),E1036)</f>
        <v>4981.6899999999996</v>
      </c>
      <c r="F1037" s="127">
        <f t="shared" si="404"/>
        <v>43236</v>
      </c>
      <c r="G1037" s="128">
        <f t="shared" si="393"/>
        <v>4.0005320606870676E-3</v>
      </c>
      <c r="H1037" s="127">
        <f t="shared" si="405"/>
        <v>43266</v>
      </c>
      <c r="I1037" s="127">
        <f t="shared" si="394"/>
        <v>43266</v>
      </c>
      <c r="J1037" s="130">
        <f t="shared" si="406"/>
        <v>22</v>
      </c>
      <c r="K1037" s="130">
        <f t="shared" si="395"/>
        <v>16</v>
      </c>
      <c r="L1037" s="131">
        <f t="shared" si="396"/>
        <v>1.0029078899999999</v>
      </c>
      <c r="M1037" s="132">
        <f t="shared" si="390"/>
        <v>1.0021995699999999</v>
      </c>
      <c r="N1037" s="132">
        <f t="shared" si="388"/>
        <v>1.144042735288594</v>
      </c>
      <c r="O1037" s="131">
        <f t="shared" si="389"/>
        <v>1.1473694800000001</v>
      </c>
      <c r="P1037" s="124">
        <f t="shared" si="397"/>
        <v>1147.3694800000001</v>
      </c>
      <c r="Q1037" s="133">
        <f t="shared" si="398"/>
        <v>0</v>
      </c>
      <c r="R1037" s="134">
        <f t="shared" si="399"/>
        <v>0</v>
      </c>
      <c r="S1037" s="124">
        <f t="shared" si="400"/>
        <v>0</v>
      </c>
      <c r="T1037" s="134">
        <f t="shared" si="407"/>
        <v>8.7499999999999994E-2</v>
      </c>
      <c r="U1037" s="133">
        <f t="shared" si="408"/>
        <v>77</v>
      </c>
      <c r="V1037" s="133">
        <v>252</v>
      </c>
      <c r="W1037" s="132">
        <f t="shared" si="391"/>
        <v>1.0259617379999999</v>
      </c>
      <c r="X1037" s="124">
        <f t="shared" si="387"/>
        <v>29.787704999999999</v>
      </c>
      <c r="Y1037" s="136" t="s">
        <v>64</v>
      </c>
      <c r="Z1037" s="127">
        <f t="shared" si="409"/>
        <v>43327</v>
      </c>
      <c r="AA1037" s="6"/>
      <c r="AB1037" s="1"/>
      <c r="AC1037" s="10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6"/>
      <c r="BR1037" s="1"/>
      <c r="BS1037" s="1"/>
      <c r="BT1037" s="1"/>
      <c r="BU1037" s="1"/>
      <c r="BV1037" s="1"/>
      <c r="BW1037" s="1"/>
    </row>
    <row r="1038" spans="1:75" x14ac:dyDescent="0.2">
      <c r="A1038" s="137">
        <f t="shared" si="401"/>
        <v>43259</v>
      </c>
      <c r="B1038" s="124">
        <f t="shared" si="392"/>
        <v>1177.7627990000001</v>
      </c>
      <c r="C1038" s="124">
        <f t="shared" si="402"/>
        <v>1000</v>
      </c>
      <c r="D1038" s="138">
        <f t="shared" si="403"/>
        <v>4961.84</v>
      </c>
      <c r="E1038" s="126">
        <f>IF(K1038=1,VLOOKUP(A1037,[1]Plan1!$DA$106:$DC$226,3),E1037)</f>
        <v>4981.6899999999996</v>
      </c>
      <c r="F1038" s="127">
        <f t="shared" si="404"/>
        <v>43236</v>
      </c>
      <c r="G1038" s="128">
        <f t="shared" si="393"/>
        <v>4.0005320606870676E-3</v>
      </c>
      <c r="H1038" s="127">
        <f t="shared" si="405"/>
        <v>43266</v>
      </c>
      <c r="I1038" s="127">
        <f t="shared" si="394"/>
        <v>43266</v>
      </c>
      <c r="J1038" s="130">
        <f t="shared" si="406"/>
        <v>22</v>
      </c>
      <c r="K1038" s="130">
        <f t="shared" si="395"/>
        <v>17</v>
      </c>
      <c r="L1038" s="131">
        <f t="shared" si="396"/>
        <v>1.0030899099999999</v>
      </c>
      <c r="M1038" s="132">
        <f t="shared" si="390"/>
        <v>1.0021995699999999</v>
      </c>
      <c r="N1038" s="132">
        <f t="shared" si="388"/>
        <v>1.144042735288594</v>
      </c>
      <c r="O1038" s="131">
        <f t="shared" si="389"/>
        <v>1.1475777199999999</v>
      </c>
      <c r="P1038" s="124">
        <f t="shared" si="397"/>
        <v>1147.57772</v>
      </c>
      <c r="Q1038" s="133">
        <f t="shared" si="398"/>
        <v>0</v>
      </c>
      <c r="R1038" s="134">
        <f t="shared" si="399"/>
        <v>0</v>
      </c>
      <c r="S1038" s="124">
        <f t="shared" si="400"/>
        <v>0</v>
      </c>
      <c r="T1038" s="134">
        <f t="shared" si="407"/>
        <v>8.7499999999999994E-2</v>
      </c>
      <c r="U1038" s="133">
        <f t="shared" si="408"/>
        <v>78</v>
      </c>
      <c r="V1038" s="133">
        <v>252</v>
      </c>
      <c r="W1038" s="132">
        <f t="shared" si="391"/>
        <v>1.0263032990000001</v>
      </c>
      <c r="X1038" s="124">
        <f t="shared" si="387"/>
        <v>30.185079000000002</v>
      </c>
      <c r="Y1038" s="136" t="s">
        <v>64</v>
      </c>
      <c r="Z1038" s="127">
        <f t="shared" si="409"/>
        <v>43327</v>
      </c>
      <c r="AA1038" s="6"/>
      <c r="AB1038" s="1"/>
      <c r="AC1038" s="10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6"/>
      <c r="BR1038" s="1"/>
      <c r="BS1038" s="1"/>
      <c r="BT1038" s="1"/>
      <c r="BU1038" s="1"/>
      <c r="BV1038" s="1"/>
      <c r="BW1038" s="1"/>
    </row>
    <row r="1039" spans="1:75" x14ac:dyDescent="0.2">
      <c r="A1039" s="137">
        <f t="shared" si="401"/>
        <v>43260</v>
      </c>
      <c r="B1039" s="124">
        <f t="shared" si="392"/>
        <v>1178.368729</v>
      </c>
      <c r="C1039" s="124">
        <f t="shared" si="402"/>
        <v>1000</v>
      </c>
      <c r="D1039" s="138">
        <f t="shared" si="403"/>
        <v>4961.84</v>
      </c>
      <c r="E1039" s="126">
        <f>IF(K1039=1,VLOOKUP(A1038,[1]Plan1!$DA$106:$DC$226,3),E1038)</f>
        <v>4981.6899999999996</v>
      </c>
      <c r="F1039" s="127">
        <f t="shared" si="404"/>
        <v>43236</v>
      </c>
      <c r="G1039" s="128">
        <f t="shared" si="393"/>
        <v>4.0005320606870676E-3</v>
      </c>
      <c r="H1039" s="127">
        <f t="shared" si="405"/>
        <v>43266</v>
      </c>
      <c r="I1039" s="127">
        <f t="shared" si="394"/>
        <v>43266</v>
      </c>
      <c r="J1039" s="130">
        <f t="shared" si="406"/>
        <v>22</v>
      </c>
      <c r="K1039" s="130">
        <f t="shared" si="395"/>
        <v>18</v>
      </c>
      <c r="L1039" s="131">
        <f t="shared" si="396"/>
        <v>1.0032719699999999</v>
      </c>
      <c r="M1039" s="132">
        <f t="shared" si="390"/>
        <v>1.0021995699999999</v>
      </c>
      <c r="N1039" s="132">
        <f t="shared" si="388"/>
        <v>1.144042735288594</v>
      </c>
      <c r="O1039" s="131">
        <f t="shared" si="389"/>
        <v>1.147786</v>
      </c>
      <c r="P1039" s="124">
        <f t="shared" si="397"/>
        <v>1147.7860000000001</v>
      </c>
      <c r="Q1039" s="133">
        <f t="shared" si="398"/>
        <v>0</v>
      </c>
      <c r="R1039" s="134">
        <f t="shared" si="399"/>
        <v>0</v>
      </c>
      <c r="S1039" s="124">
        <f t="shared" si="400"/>
        <v>0</v>
      </c>
      <c r="T1039" s="134">
        <f t="shared" si="407"/>
        <v>8.7499999999999994E-2</v>
      </c>
      <c r="U1039" s="133">
        <f t="shared" si="408"/>
        <v>79</v>
      </c>
      <c r="V1039" s="133">
        <v>252</v>
      </c>
      <c r="W1039" s="132">
        <f t="shared" si="391"/>
        <v>1.026644975</v>
      </c>
      <c r="X1039" s="124">
        <f t="shared" si="387"/>
        <v>30.582729</v>
      </c>
      <c r="Y1039" s="136" t="s">
        <v>64</v>
      </c>
      <c r="Z1039" s="127">
        <f t="shared" si="409"/>
        <v>43327</v>
      </c>
      <c r="AA1039" s="6"/>
      <c r="AB1039" s="1"/>
      <c r="AC1039" s="10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6"/>
      <c r="BR1039" s="1"/>
      <c r="BS1039" s="1"/>
      <c r="BT1039" s="1"/>
      <c r="BU1039" s="1"/>
      <c r="BV1039" s="1"/>
      <c r="BW1039" s="1"/>
    </row>
    <row r="1040" spans="1:75" x14ac:dyDescent="0.2">
      <c r="A1040" s="137">
        <f t="shared" si="401"/>
        <v>43261</v>
      </c>
      <c r="B1040" s="124">
        <f t="shared" si="392"/>
        <v>1178.368729</v>
      </c>
      <c r="C1040" s="124">
        <f t="shared" si="402"/>
        <v>1000</v>
      </c>
      <c r="D1040" s="138">
        <f t="shared" si="403"/>
        <v>4961.84</v>
      </c>
      <c r="E1040" s="126">
        <f>IF(K1040=1,VLOOKUP(A1039,[1]Plan1!$DA$106:$DC$226,3),E1039)</f>
        <v>4981.6899999999996</v>
      </c>
      <c r="F1040" s="127">
        <f t="shared" si="404"/>
        <v>43236</v>
      </c>
      <c r="G1040" s="128">
        <f t="shared" si="393"/>
        <v>4.0005320606870676E-3</v>
      </c>
      <c r="H1040" s="127">
        <f t="shared" si="405"/>
        <v>43266</v>
      </c>
      <c r="I1040" s="127">
        <f t="shared" si="394"/>
        <v>43266</v>
      </c>
      <c r="J1040" s="130">
        <f t="shared" si="406"/>
        <v>22</v>
      </c>
      <c r="K1040" s="130">
        <f t="shared" si="395"/>
        <v>18</v>
      </c>
      <c r="L1040" s="131">
        <f t="shared" si="396"/>
        <v>1.0032719699999999</v>
      </c>
      <c r="M1040" s="132">
        <f t="shared" si="390"/>
        <v>1.0021995699999999</v>
      </c>
      <c r="N1040" s="132">
        <f t="shared" si="388"/>
        <v>1.144042735288594</v>
      </c>
      <c r="O1040" s="131">
        <f t="shared" si="389"/>
        <v>1.147786</v>
      </c>
      <c r="P1040" s="124">
        <f t="shared" si="397"/>
        <v>1147.7860000000001</v>
      </c>
      <c r="Q1040" s="133">
        <f t="shared" si="398"/>
        <v>0</v>
      </c>
      <c r="R1040" s="134">
        <f t="shared" si="399"/>
        <v>0</v>
      </c>
      <c r="S1040" s="124">
        <f t="shared" si="400"/>
        <v>0</v>
      </c>
      <c r="T1040" s="134">
        <f t="shared" si="407"/>
        <v>8.7499999999999994E-2</v>
      </c>
      <c r="U1040" s="133">
        <f t="shared" si="408"/>
        <v>79</v>
      </c>
      <c r="V1040" s="133">
        <v>252</v>
      </c>
      <c r="W1040" s="132">
        <f t="shared" si="391"/>
        <v>1.026644975</v>
      </c>
      <c r="X1040" s="124">
        <f t="shared" ref="X1040:X1103" si="410">TRUNC((P1040*(W1040-1)),6)</f>
        <v>30.582729</v>
      </c>
      <c r="Y1040" s="136" t="s">
        <v>64</v>
      </c>
      <c r="Z1040" s="127">
        <f t="shared" si="409"/>
        <v>43327</v>
      </c>
      <c r="AA1040" s="6"/>
      <c r="AB1040" s="1"/>
      <c r="AC1040" s="10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6"/>
      <c r="BR1040" s="1"/>
      <c r="BS1040" s="1"/>
      <c r="BT1040" s="1"/>
      <c r="BU1040" s="1"/>
      <c r="BV1040" s="1"/>
      <c r="BW1040" s="1"/>
    </row>
    <row r="1041" spans="1:75" x14ac:dyDescent="0.2">
      <c r="A1041" s="137">
        <f t="shared" si="401"/>
        <v>43262</v>
      </c>
      <c r="B1041" s="124">
        <f t="shared" si="392"/>
        <v>1178.368729</v>
      </c>
      <c r="C1041" s="124">
        <f t="shared" si="402"/>
        <v>1000</v>
      </c>
      <c r="D1041" s="138">
        <f t="shared" si="403"/>
        <v>4961.84</v>
      </c>
      <c r="E1041" s="126">
        <f>IF(K1041=1,VLOOKUP(A1040,[1]Plan1!$DA$106:$DC$226,3),E1040)</f>
        <v>4981.6899999999996</v>
      </c>
      <c r="F1041" s="127">
        <f t="shared" si="404"/>
        <v>43236</v>
      </c>
      <c r="G1041" s="128">
        <f t="shared" si="393"/>
        <v>4.0005320606870676E-3</v>
      </c>
      <c r="H1041" s="127">
        <f t="shared" si="405"/>
        <v>43266</v>
      </c>
      <c r="I1041" s="127">
        <f t="shared" si="394"/>
        <v>43266</v>
      </c>
      <c r="J1041" s="130">
        <f t="shared" si="406"/>
        <v>22</v>
      </c>
      <c r="K1041" s="130">
        <f t="shared" si="395"/>
        <v>18</v>
      </c>
      <c r="L1041" s="131">
        <f t="shared" si="396"/>
        <v>1.0032719699999999</v>
      </c>
      <c r="M1041" s="132">
        <f t="shared" si="390"/>
        <v>1.0021995699999999</v>
      </c>
      <c r="N1041" s="132">
        <f t="shared" si="388"/>
        <v>1.144042735288594</v>
      </c>
      <c r="O1041" s="131">
        <f t="shared" si="389"/>
        <v>1.147786</v>
      </c>
      <c r="P1041" s="124">
        <f t="shared" si="397"/>
        <v>1147.7860000000001</v>
      </c>
      <c r="Q1041" s="133">
        <f t="shared" si="398"/>
        <v>0</v>
      </c>
      <c r="R1041" s="134">
        <f t="shared" si="399"/>
        <v>0</v>
      </c>
      <c r="S1041" s="124">
        <f t="shared" si="400"/>
        <v>0</v>
      </c>
      <c r="T1041" s="134">
        <f t="shared" si="407"/>
        <v>8.7499999999999994E-2</v>
      </c>
      <c r="U1041" s="133">
        <f t="shared" si="408"/>
        <v>79</v>
      </c>
      <c r="V1041" s="133">
        <v>252</v>
      </c>
      <c r="W1041" s="132">
        <f t="shared" si="391"/>
        <v>1.026644975</v>
      </c>
      <c r="X1041" s="124">
        <f t="shared" si="410"/>
        <v>30.582729</v>
      </c>
      <c r="Y1041" s="136" t="s">
        <v>64</v>
      </c>
      <c r="Z1041" s="127">
        <f t="shared" si="409"/>
        <v>43327</v>
      </c>
      <c r="AA1041" s="6"/>
      <c r="AB1041" s="1"/>
      <c r="AC1041" s="10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6"/>
      <c r="BR1041" s="1"/>
      <c r="BS1041" s="1"/>
      <c r="BT1041" s="1"/>
      <c r="BU1041" s="1"/>
      <c r="BV1041" s="1"/>
      <c r="BW1041" s="1"/>
    </row>
    <row r="1042" spans="1:75" x14ac:dyDescent="0.2">
      <c r="A1042" s="137">
        <f t="shared" si="401"/>
        <v>43263</v>
      </c>
      <c r="B1042" s="124">
        <f t="shared" si="392"/>
        <v>1178.9749710000001</v>
      </c>
      <c r="C1042" s="124">
        <f t="shared" si="402"/>
        <v>1000</v>
      </c>
      <c r="D1042" s="138">
        <f t="shared" si="403"/>
        <v>4961.84</v>
      </c>
      <c r="E1042" s="126">
        <f>IF(K1042=1,VLOOKUP(A1041,[1]Plan1!$DA$106:$DC$226,3),E1041)</f>
        <v>4981.6899999999996</v>
      </c>
      <c r="F1042" s="127">
        <f t="shared" si="404"/>
        <v>43236</v>
      </c>
      <c r="G1042" s="128">
        <f t="shared" si="393"/>
        <v>4.0005320606870676E-3</v>
      </c>
      <c r="H1042" s="127">
        <f t="shared" si="405"/>
        <v>43266</v>
      </c>
      <c r="I1042" s="127">
        <f t="shared" si="394"/>
        <v>43266</v>
      </c>
      <c r="J1042" s="130">
        <f t="shared" si="406"/>
        <v>22</v>
      </c>
      <c r="K1042" s="130">
        <f t="shared" si="395"/>
        <v>19</v>
      </c>
      <c r="L1042" s="131">
        <f t="shared" si="396"/>
        <v>1.0034540599999999</v>
      </c>
      <c r="M1042" s="132">
        <f t="shared" si="390"/>
        <v>1.0021995699999999</v>
      </c>
      <c r="N1042" s="132">
        <f t="shared" si="388"/>
        <v>1.144042735288594</v>
      </c>
      <c r="O1042" s="131">
        <f t="shared" si="389"/>
        <v>1.14799432</v>
      </c>
      <c r="P1042" s="124">
        <f t="shared" si="397"/>
        <v>1147.99432</v>
      </c>
      <c r="Q1042" s="133">
        <f t="shared" si="398"/>
        <v>0</v>
      </c>
      <c r="R1042" s="134">
        <f t="shared" si="399"/>
        <v>0</v>
      </c>
      <c r="S1042" s="124">
        <f t="shared" si="400"/>
        <v>0</v>
      </c>
      <c r="T1042" s="134">
        <f t="shared" si="407"/>
        <v>8.7499999999999994E-2</v>
      </c>
      <c r="U1042" s="133">
        <f t="shared" si="408"/>
        <v>80</v>
      </c>
      <c r="V1042" s="133">
        <v>252</v>
      </c>
      <c r="W1042" s="132">
        <f t="shared" si="391"/>
        <v>1.0269867640000001</v>
      </c>
      <c r="X1042" s="124">
        <f t="shared" si="410"/>
        <v>30.980651000000002</v>
      </c>
      <c r="Y1042" s="136" t="s">
        <v>64</v>
      </c>
      <c r="Z1042" s="127">
        <f t="shared" si="409"/>
        <v>43327</v>
      </c>
      <c r="AA1042" s="6"/>
      <c r="AB1042" s="1"/>
      <c r="AC1042" s="10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6"/>
      <c r="BR1042" s="1"/>
      <c r="BS1042" s="1"/>
      <c r="BT1042" s="1"/>
      <c r="BU1042" s="1"/>
      <c r="BV1042" s="1"/>
      <c r="BW1042" s="1"/>
    </row>
    <row r="1043" spans="1:75" x14ac:dyDescent="0.2">
      <c r="A1043" s="137">
        <f t="shared" si="401"/>
        <v>43264</v>
      </c>
      <c r="B1043" s="124">
        <f t="shared" si="392"/>
        <v>1179.5815280000002</v>
      </c>
      <c r="C1043" s="124">
        <f t="shared" si="402"/>
        <v>1000</v>
      </c>
      <c r="D1043" s="138">
        <f t="shared" si="403"/>
        <v>4961.84</v>
      </c>
      <c r="E1043" s="126">
        <f>IF(K1043=1,VLOOKUP(A1042,[1]Plan1!$DA$106:$DC$226,3),E1042)</f>
        <v>4981.6899999999996</v>
      </c>
      <c r="F1043" s="127">
        <f t="shared" si="404"/>
        <v>43236</v>
      </c>
      <c r="G1043" s="128">
        <f t="shared" si="393"/>
        <v>4.0005320606870676E-3</v>
      </c>
      <c r="H1043" s="127">
        <f t="shared" si="405"/>
        <v>43266</v>
      </c>
      <c r="I1043" s="127">
        <f t="shared" si="394"/>
        <v>43266</v>
      </c>
      <c r="J1043" s="130">
        <f t="shared" si="406"/>
        <v>22</v>
      </c>
      <c r="K1043" s="130">
        <f t="shared" si="395"/>
        <v>20</v>
      </c>
      <c r="L1043" s="131">
        <f t="shared" si="396"/>
        <v>1.00363618</v>
      </c>
      <c r="M1043" s="132">
        <f t="shared" si="390"/>
        <v>1.0021995699999999</v>
      </c>
      <c r="N1043" s="132">
        <f t="shared" si="388"/>
        <v>1.144042735288594</v>
      </c>
      <c r="O1043" s="131">
        <f t="shared" si="389"/>
        <v>1.14820268</v>
      </c>
      <c r="P1043" s="124">
        <f t="shared" si="397"/>
        <v>1148.2026800000001</v>
      </c>
      <c r="Q1043" s="133">
        <f t="shared" si="398"/>
        <v>0</v>
      </c>
      <c r="R1043" s="134">
        <f t="shared" si="399"/>
        <v>0</v>
      </c>
      <c r="S1043" s="124">
        <f t="shared" si="400"/>
        <v>0</v>
      </c>
      <c r="T1043" s="134">
        <f t="shared" si="407"/>
        <v>8.7499999999999994E-2</v>
      </c>
      <c r="U1043" s="133">
        <f t="shared" si="408"/>
        <v>81</v>
      </c>
      <c r="V1043" s="133">
        <v>252</v>
      </c>
      <c r="W1043" s="132">
        <f t="shared" si="391"/>
        <v>1.0273286669999999</v>
      </c>
      <c r="X1043" s="124">
        <f t="shared" si="410"/>
        <v>31.378848000000001</v>
      </c>
      <c r="Y1043" s="136" t="s">
        <v>64</v>
      </c>
      <c r="Z1043" s="127">
        <f t="shared" si="409"/>
        <v>43327</v>
      </c>
      <c r="AA1043" s="6"/>
      <c r="AB1043" s="1"/>
      <c r="AC1043" s="10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6"/>
      <c r="BR1043" s="1"/>
      <c r="BS1043" s="1"/>
      <c r="BT1043" s="1"/>
      <c r="BU1043" s="1"/>
      <c r="BV1043" s="1"/>
      <c r="BW1043" s="1"/>
    </row>
    <row r="1044" spans="1:75" x14ac:dyDescent="0.2">
      <c r="A1044" s="137">
        <f t="shared" si="401"/>
        <v>43265</v>
      </c>
      <c r="B1044" s="124">
        <f t="shared" si="392"/>
        <v>1180.188388</v>
      </c>
      <c r="C1044" s="124">
        <f t="shared" si="402"/>
        <v>1000</v>
      </c>
      <c r="D1044" s="138">
        <f t="shared" si="403"/>
        <v>4961.84</v>
      </c>
      <c r="E1044" s="126">
        <f>IF(K1044=1,VLOOKUP(A1043,[1]Plan1!$DA$106:$DC$226,3),E1043)</f>
        <v>4981.6899999999996</v>
      </c>
      <c r="F1044" s="127">
        <f t="shared" si="404"/>
        <v>43236</v>
      </c>
      <c r="G1044" s="128">
        <f t="shared" si="393"/>
        <v>4.0005320606870676E-3</v>
      </c>
      <c r="H1044" s="127">
        <f t="shared" si="405"/>
        <v>43266</v>
      </c>
      <c r="I1044" s="127">
        <f t="shared" si="394"/>
        <v>43266</v>
      </c>
      <c r="J1044" s="130">
        <f t="shared" si="406"/>
        <v>22</v>
      </c>
      <c r="K1044" s="130">
        <f t="shared" si="395"/>
        <v>21</v>
      </c>
      <c r="L1044" s="131">
        <f t="shared" si="396"/>
        <v>1.00381834</v>
      </c>
      <c r="M1044" s="132">
        <f t="shared" si="390"/>
        <v>1.0021995699999999</v>
      </c>
      <c r="N1044" s="132">
        <f t="shared" si="388"/>
        <v>1.144042735288594</v>
      </c>
      <c r="O1044" s="131">
        <f t="shared" si="389"/>
        <v>1.1484110700000001</v>
      </c>
      <c r="P1044" s="124">
        <f t="shared" si="397"/>
        <v>1148.4110700000001</v>
      </c>
      <c r="Q1044" s="133">
        <f t="shared" si="398"/>
        <v>0</v>
      </c>
      <c r="R1044" s="134">
        <f t="shared" si="399"/>
        <v>0</v>
      </c>
      <c r="S1044" s="124">
        <f t="shared" si="400"/>
        <v>0</v>
      </c>
      <c r="T1044" s="134">
        <f t="shared" si="407"/>
        <v>8.7499999999999994E-2</v>
      </c>
      <c r="U1044" s="133">
        <f t="shared" si="408"/>
        <v>82</v>
      </c>
      <c r="V1044" s="133">
        <v>252</v>
      </c>
      <c r="W1044" s="132">
        <f t="shared" si="391"/>
        <v>1.027670683</v>
      </c>
      <c r="X1044" s="124">
        <f t="shared" si="410"/>
        <v>31.777318000000001</v>
      </c>
      <c r="Y1044" s="136" t="s">
        <v>64</v>
      </c>
      <c r="Z1044" s="127">
        <f t="shared" si="409"/>
        <v>43327</v>
      </c>
      <c r="AA1044" s="6"/>
      <c r="AB1044" s="1"/>
      <c r="AC1044" s="10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6"/>
      <c r="BR1044" s="1"/>
      <c r="BS1044" s="1"/>
      <c r="BT1044" s="1"/>
      <c r="BU1044" s="1"/>
      <c r="BV1044" s="1"/>
      <c r="BW1044" s="1"/>
    </row>
    <row r="1045" spans="1:75" x14ac:dyDescent="0.2">
      <c r="A1045" s="137">
        <f t="shared" si="401"/>
        <v>43266</v>
      </c>
      <c r="B1045" s="124">
        <f t="shared" si="392"/>
        <v>1180.795574</v>
      </c>
      <c r="C1045" s="124">
        <f t="shared" si="402"/>
        <v>1000</v>
      </c>
      <c r="D1045" s="138">
        <f t="shared" si="403"/>
        <v>4961.84</v>
      </c>
      <c r="E1045" s="126">
        <f>IF(K1045=1,VLOOKUP(A1044,[1]Plan1!$DA$106:$DC$226,3),E1044)</f>
        <v>4981.6899999999996</v>
      </c>
      <c r="F1045" s="127">
        <f t="shared" si="404"/>
        <v>43236</v>
      </c>
      <c r="G1045" s="128">
        <f t="shared" si="393"/>
        <v>4.0005320606870676E-3</v>
      </c>
      <c r="H1045" s="127">
        <f t="shared" si="405"/>
        <v>43297</v>
      </c>
      <c r="I1045" s="127">
        <f t="shared" si="394"/>
        <v>43266</v>
      </c>
      <c r="J1045" s="130">
        <f t="shared" si="406"/>
        <v>22</v>
      </c>
      <c r="K1045" s="130">
        <f t="shared" si="395"/>
        <v>22</v>
      </c>
      <c r="L1045" s="131">
        <f t="shared" si="396"/>
        <v>1.0040005299999999</v>
      </c>
      <c r="M1045" s="132">
        <f t="shared" si="390"/>
        <v>1.0021995699999999</v>
      </c>
      <c r="N1045" s="132">
        <f t="shared" si="388"/>
        <v>1.144042735288594</v>
      </c>
      <c r="O1045" s="131">
        <f t="shared" si="389"/>
        <v>1.1486195100000001</v>
      </c>
      <c r="P1045" s="124">
        <f t="shared" si="397"/>
        <v>1148.61951</v>
      </c>
      <c r="Q1045" s="133">
        <f t="shared" si="398"/>
        <v>0</v>
      </c>
      <c r="R1045" s="134">
        <f t="shared" si="399"/>
        <v>0</v>
      </c>
      <c r="S1045" s="124">
        <f t="shared" si="400"/>
        <v>0</v>
      </c>
      <c r="T1045" s="134">
        <f t="shared" si="407"/>
        <v>8.7499999999999994E-2</v>
      </c>
      <c r="U1045" s="133">
        <f t="shared" si="408"/>
        <v>83</v>
      </c>
      <c r="V1045" s="133">
        <v>252</v>
      </c>
      <c r="W1045" s="132">
        <f t="shared" si="391"/>
        <v>1.028012814</v>
      </c>
      <c r="X1045" s="124">
        <f t="shared" si="410"/>
        <v>32.176063999999997</v>
      </c>
      <c r="Y1045" s="136" t="s">
        <v>64</v>
      </c>
      <c r="Z1045" s="127">
        <f t="shared" si="409"/>
        <v>43327</v>
      </c>
      <c r="AA1045" s="6"/>
      <c r="AB1045" s="1"/>
      <c r="AC1045" s="10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6"/>
      <c r="BR1045" s="1"/>
      <c r="BS1045" s="1"/>
      <c r="BT1045" s="1"/>
      <c r="BU1045" s="1"/>
      <c r="BV1045" s="1"/>
      <c r="BW1045" s="1"/>
    </row>
    <row r="1046" spans="1:75" x14ac:dyDescent="0.2">
      <c r="A1046" s="137">
        <f t="shared" si="401"/>
        <v>43267</v>
      </c>
      <c r="B1046" s="124">
        <f t="shared" si="392"/>
        <v>1181.893178</v>
      </c>
      <c r="C1046" s="124">
        <f t="shared" si="402"/>
        <v>1000</v>
      </c>
      <c r="D1046" s="138">
        <f t="shared" si="403"/>
        <v>4981.6899999999996</v>
      </c>
      <c r="E1046" s="126">
        <f>IF(K1046=1,VLOOKUP(A1045,[1]Plan1!$DA$106:$DC$226,3),E1045)</f>
        <v>5044.46</v>
      </c>
      <c r="F1046" s="127">
        <f t="shared" si="404"/>
        <v>43267</v>
      </c>
      <c r="G1046" s="128">
        <f t="shared" si="393"/>
        <v>1.2600141718974944E-2</v>
      </c>
      <c r="H1046" s="127">
        <f t="shared" si="405"/>
        <v>43297</v>
      </c>
      <c r="I1046" s="127">
        <f t="shared" si="394"/>
        <v>43297</v>
      </c>
      <c r="J1046" s="130">
        <f t="shared" si="406"/>
        <v>21</v>
      </c>
      <c r="K1046" s="130">
        <f t="shared" si="395"/>
        <v>1</v>
      </c>
      <c r="L1046" s="131">
        <f t="shared" si="396"/>
        <v>1.0005964300000001</v>
      </c>
      <c r="M1046" s="132">
        <f t="shared" si="390"/>
        <v>1.0040005299999999</v>
      </c>
      <c r="N1046" s="132">
        <f t="shared" si="388"/>
        <v>1.1486195125723979</v>
      </c>
      <c r="O1046" s="131">
        <f t="shared" si="389"/>
        <v>1.1493045799999999</v>
      </c>
      <c r="P1046" s="124">
        <f t="shared" si="397"/>
        <v>1149.30458</v>
      </c>
      <c r="Q1046" s="133">
        <f t="shared" si="398"/>
        <v>0</v>
      </c>
      <c r="R1046" s="134">
        <f t="shared" si="399"/>
        <v>0</v>
      </c>
      <c r="S1046" s="124">
        <f t="shared" si="400"/>
        <v>0</v>
      </c>
      <c r="T1046" s="134">
        <f t="shared" si="407"/>
        <v>8.7499999999999994E-2</v>
      </c>
      <c r="U1046" s="133">
        <f t="shared" si="408"/>
        <v>84</v>
      </c>
      <c r="V1046" s="133">
        <v>252</v>
      </c>
      <c r="W1046" s="132">
        <f t="shared" si="391"/>
        <v>1.028355058</v>
      </c>
      <c r="X1046" s="124">
        <f t="shared" si="410"/>
        <v>32.588597999999998</v>
      </c>
      <c r="Y1046" s="136" t="s">
        <v>64</v>
      </c>
      <c r="Z1046" s="127">
        <f t="shared" si="409"/>
        <v>43327</v>
      </c>
      <c r="AA1046" s="6"/>
      <c r="AB1046" s="1"/>
      <c r="AC1046" s="10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6"/>
      <c r="BR1046" s="1"/>
      <c r="BS1046" s="1"/>
      <c r="BT1046" s="1"/>
      <c r="BU1046" s="1"/>
      <c r="BV1046" s="1"/>
      <c r="BW1046" s="1"/>
    </row>
    <row r="1047" spans="1:75" x14ac:dyDescent="0.2">
      <c r="A1047" s="137">
        <f t="shared" si="401"/>
        <v>43268</v>
      </c>
      <c r="B1047" s="124">
        <f t="shared" si="392"/>
        <v>1181.893178</v>
      </c>
      <c r="C1047" s="124">
        <f t="shared" si="402"/>
        <v>1000</v>
      </c>
      <c r="D1047" s="138">
        <f t="shared" si="403"/>
        <v>4981.6899999999996</v>
      </c>
      <c r="E1047" s="126">
        <f>IF(K1047=1,VLOOKUP(A1046,[1]Plan1!$DA$106:$DC$226,3),E1046)</f>
        <v>5044.46</v>
      </c>
      <c r="F1047" s="127">
        <f t="shared" si="404"/>
        <v>43267</v>
      </c>
      <c r="G1047" s="128">
        <f t="shared" si="393"/>
        <v>1.2600141718974944E-2</v>
      </c>
      <c r="H1047" s="127">
        <f t="shared" si="405"/>
        <v>43297</v>
      </c>
      <c r="I1047" s="127">
        <f t="shared" si="394"/>
        <v>43297</v>
      </c>
      <c r="J1047" s="130">
        <f t="shared" si="406"/>
        <v>21</v>
      </c>
      <c r="K1047" s="130">
        <f t="shared" si="395"/>
        <v>1</v>
      </c>
      <c r="L1047" s="131">
        <f t="shared" si="396"/>
        <v>1.0005964300000001</v>
      </c>
      <c r="M1047" s="132">
        <f t="shared" si="390"/>
        <v>1.0040005299999999</v>
      </c>
      <c r="N1047" s="132">
        <f t="shared" si="388"/>
        <v>1.1486195125723979</v>
      </c>
      <c r="O1047" s="131">
        <f t="shared" si="389"/>
        <v>1.1493045799999999</v>
      </c>
      <c r="P1047" s="124">
        <f t="shared" si="397"/>
        <v>1149.30458</v>
      </c>
      <c r="Q1047" s="133">
        <f t="shared" si="398"/>
        <v>0</v>
      </c>
      <c r="R1047" s="134">
        <f t="shared" si="399"/>
        <v>0</v>
      </c>
      <c r="S1047" s="124">
        <f t="shared" si="400"/>
        <v>0</v>
      </c>
      <c r="T1047" s="134">
        <f t="shared" si="407"/>
        <v>8.7499999999999994E-2</v>
      </c>
      <c r="U1047" s="133">
        <f t="shared" si="408"/>
        <v>84</v>
      </c>
      <c r="V1047" s="133">
        <v>252</v>
      </c>
      <c r="W1047" s="132">
        <f t="shared" si="391"/>
        <v>1.028355058</v>
      </c>
      <c r="X1047" s="124">
        <f t="shared" si="410"/>
        <v>32.588597999999998</v>
      </c>
      <c r="Y1047" s="136" t="s">
        <v>64</v>
      </c>
      <c r="Z1047" s="127">
        <f t="shared" si="409"/>
        <v>43327</v>
      </c>
      <c r="AA1047" s="6"/>
      <c r="AB1047" s="1"/>
      <c r="AC1047" s="10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6"/>
      <c r="BR1047" s="1"/>
      <c r="BS1047" s="1"/>
      <c r="BT1047" s="1"/>
      <c r="BU1047" s="1"/>
      <c r="BV1047" s="1"/>
      <c r="BW1047" s="1"/>
    </row>
    <row r="1048" spans="1:75" x14ac:dyDescent="0.2">
      <c r="A1048" s="137">
        <f t="shared" si="401"/>
        <v>43269</v>
      </c>
      <c r="B1048" s="124">
        <f t="shared" si="392"/>
        <v>1181.893178</v>
      </c>
      <c r="C1048" s="124">
        <f t="shared" si="402"/>
        <v>1000</v>
      </c>
      <c r="D1048" s="138">
        <f t="shared" si="403"/>
        <v>4981.6899999999996</v>
      </c>
      <c r="E1048" s="126">
        <f>IF(K1048=1,VLOOKUP(A1047,[1]Plan1!$DA$106:$DC$226,3),E1047)</f>
        <v>5044.46</v>
      </c>
      <c r="F1048" s="127">
        <f t="shared" si="404"/>
        <v>43267</v>
      </c>
      <c r="G1048" s="128">
        <f t="shared" si="393"/>
        <v>1.2600141718974944E-2</v>
      </c>
      <c r="H1048" s="127">
        <f t="shared" si="405"/>
        <v>43297</v>
      </c>
      <c r="I1048" s="127">
        <f t="shared" si="394"/>
        <v>43297</v>
      </c>
      <c r="J1048" s="130">
        <f t="shared" si="406"/>
        <v>21</v>
      </c>
      <c r="K1048" s="130">
        <f t="shared" si="395"/>
        <v>1</v>
      </c>
      <c r="L1048" s="131">
        <f t="shared" si="396"/>
        <v>1.0005964300000001</v>
      </c>
      <c r="M1048" s="132">
        <f t="shared" si="390"/>
        <v>1.0040005299999999</v>
      </c>
      <c r="N1048" s="132">
        <f t="shared" si="388"/>
        <v>1.1486195125723979</v>
      </c>
      <c r="O1048" s="131">
        <f t="shared" si="389"/>
        <v>1.1493045799999999</v>
      </c>
      <c r="P1048" s="124">
        <f t="shared" si="397"/>
        <v>1149.30458</v>
      </c>
      <c r="Q1048" s="133">
        <f t="shared" si="398"/>
        <v>0</v>
      </c>
      <c r="R1048" s="134">
        <f t="shared" si="399"/>
        <v>0</v>
      </c>
      <c r="S1048" s="124">
        <f t="shared" si="400"/>
        <v>0</v>
      </c>
      <c r="T1048" s="134">
        <f t="shared" si="407"/>
        <v>8.7499999999999994E-2</v>
      </c>
      <c r="U1048" s="133">
        <f t="shared" si="408"/>
        <v>84</v>
      </c>
      <c r="V1048" s="133">
        <v>252</v>
      </c>
      <c r="W1048" s="132">
        <f t="shared" si="391"/>
        <v>1.028355058</v>
      </c>
      <c r="X1048" s="124">
        <f t="shared" si="410"/>
        <v>32.588597999999998</v>
      </c>
      <c r="Y1048" s="136" t="s">
        <v>64</v>
      </c>
      <c r="Z1048" s="127">
        <f t="shared" si="409"/>
        <v>43327</v>
      </c>
      <c r="AA1048" s="6"/>
      <c r="AB1048" s="1"/>
      <c r="AC1048" s="10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6"/>
      <c r="BR1048" s="1"/>
      <c r="BS1048" s="1"/>
      <c r="BT1048" s="1"/>
      <c r="BU1048" s="1"/>
      <c r="BV1048" s="1"/>
      <c r="BW1048" s="1"/>
    </row>
    <row r="1049" spans="1:75" x14ac:dyDescent="0.2">
      <c r="A1049" s="137">
        <f t="shared" si="401"/>
        <v>43270</v>
      </c>
      <c r="B1049" s="124">
        <f t="shared" si="392"/>
        <v>1182.9918030000001</v>
      </c>
      <c r="C1049" s="124">
        <f t="shared" si="402"/>
        <v>1000</v>
      </c>
      <c r="D1049" s="138">
        <f t="shared" si="403"/>
        <v>4981.6899999999996</v>
      </c>
      <c r="E1049" s="126">
        <f>IF(K1049=1,VLOOKUP(A1048,[1]Plan1!$DA$106:$DC$226,3),E1048)</f>
        <v>5044.46</v>
      </c>
      <c r="F1049" s="127">
        <f t="shared" si="404"/>
        <v>43267</v>
      </c>
      <c r="G1049" s="128">
        <f t="shared" si="393"/>
        <v>1.2600141718974944E-2</v>
      </c>
      <c r="H1049" s="127">
        <f t="shared" si="405"/>
        <v>43297</v>
      </c>
      <c r="I1049" s="127">
        <f t="shared" si="394"/>
        <v>43297</v>
      </c>
      <c r="J1049" s="130">
        <f t="shared" si="406"/>
        <v>21</v>
      </c>
      <c r="K1049" s="130">
        <f t="shared" si="395"/>
        <v>2</v>
      </c>
      <c r="L1049" s="131">
        <f t="shared" si="396"/>
        <v>1.00119322</v>
      </c>
      <c r="M1049" s="132">
        <f t="shared" si="390"/>
        <v>1.0040005299999999</v>
      </c>
      <c r="N1049" s="132">
        <f t="shared" si="388"/>
        <v>1.1486195125723979</v>
      </c>
      <c r="O1049" s="131">
        <f t="shared" si="389"/>
        <v>1.1499900599999999</v>
      </c>
      <c r="P1049" s="124">
        <f t="shared" si="397"/>
        <v>1149.9900600000001</v>
      </c>
      <c r="Q1049" s="133">
        <f t="shared" si="398"/>
        <v>0</v>
      </c>
      <c r="R1049" s="134">
        <f t="shared" si="399"/>
        <v>0</v>
      </c>
      <c r="S1049" s="124">
        <f t="shared" si="400"/>
        <v>0</v>
      </c>
      <c r="T1049" s="134">
        <f t="shared" si="407"/>
        <v>8.7499999999999994E-2</v>
      </c>
      <c r="U1049" s="133">
        <f t="shared" si="408"/>
        <v>85</v>
      </c>
      <c r="V1049" s="133">
        <v>252</v>
      </c>
      <c r="W1049" s="132">
        <f t="shared" si="391"/>
        <v>1.028697416</v>
      </c>
      <c r="X1049" s="124">
        <f t="shared" si="410"/>
        <v>33.001742999999998</v>
      </c>
      <c r="Y1049" s="136" t="s">
        <v>64</v>
      </c>
      <c r="Z1049" s="127">
        <f t="shared" si="409"/>
        <v>43327</v>
      </c>
      <c r="AA1049" s="6"/>
      <c r="AB1049" s="1"/>
      <c r="AC1049" s="10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6"/>
      <c r="BR1049" s="1"/>
      <c r="BS1049" s="1"/>
      <c r="BT1049" s="1"/>
      <c r="BU1049" s="1"/>
      <c r="BV1049" s="1"/>
      <c r="BW1049" s="1"/>
    </row>
    <row r="1050" spans="1:75" x14ac:dyDescent="0.2">
      <c r="A1050" s="137">
        <f t="shared" si="401"/>
        <v>43271</v>
      </c>
      <c r="B1050" s="124">
        <f t="shared" si="392"/>
        <v>1184.0914620000001</v>
      </c>
      <c r="C1050" s="124">
        <f t="shared" si="402"/>
        <v>1000</v>
      </c>
      <c r="D1050" s="138">
        <f t="shared" si="403"/>
        <v>4981.6899999999996</v>
      </c>
      <c r="E1050" s="126">
        <f>IF(K1050=1,VLOOKUP(A1049,[1]Plan1!$DA$106:$DC$226,3),E1049)</f>
        <v>5044.46</v>
      </c>
      <c r="F1050" s="127">
        <f t="shared" si="404"/>
        <v>43267</v>
      </c>
      <c r="G1050" s="128">
        <f t="shared" si="393"/>
        <v>1.2600141718974944E-2</v>
      </c>
      <c r="H1050" s="127">
        <f t="shared" si="405"/>
        <v>43297</v>
      </c>
      <c r="I1050" s="127">
        <f t="shared" si="394"/>
        <v>43297</v>
      </c>
      <c r="J1050" s="130">
        <f t="shared" si="406"/>
        <v>21</v>
      </c>
      <c r="K1050" s="130">
        <f t="shared" si="395"/>
        <v>3</v>
      </c>
      <c r="L1050" s="131">
        <f t="shared" si="396"/>
        <v>1.0017903699999999</v>
      </c>
      <c r="M1050" s="132">
        <f t="shared" si="390"/>
        <v>1.0040005299999999</v>
      </c>
      <c r="N1050" s="132">
        <f t="shared" si="388"/>
        <v>1.1486195125723979</v>
      </c>
      <c r="O1050" s="131">
        <f t="shared" si="389"/>
        <v>1.1506759600000001</v>
      </c>
      <c r="P1050" s="124">
        <f t="shared" si="397"/>
        <v>1150.67596</v>
      </c>
      <c r="Q1050" s="133">
        <f t="shared" si="398"/>
        <v>0</v>
      </c>
      <c r="R1050" s="134">
        <f t="shared" si="399"/>
        <v>0</v>
      </c>
      <c r="S1050" s="124">
        <f t="shared" si="400"/>
        <v>0</v>
      </c>
      <c r="T1050" s="134">
        <f t="shared" si="407"/>
        <v>8.7499999999999994E-2</v>
      </c>
      <c r="U1050" s="133">
        <f t="shared" si="408"/>
        <v>86</v>
      </c>
      <c r="V1050" s="133">
        <v>252</v>
      </c>
      <c r="W1050" s="132">
        <f t="shared" si="391"/>
        <v>1.0290398890000001</v>
      </c>
      <c r="X1050" s="124">
        <f t="shared" si="410"/>
        <v>33.415501999999996</v>
      </c>
      <c r="Y1050" s="136" t="s">
        <v>64</v>
      </c>
      <c r="Z1050" s="127">
        <f t="shared" si="409"/>
        <v>43327</v>
      </c>
      <c r="AA1050" s="6"/>
      <c r="AB1050" s="1"/>
      <c r="AC1050" s="10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6"/>
      <c r="BR1050" s="1"/>
      <c r="BS1050" s="1"/>
      <c r="BT1050" s="1"/>
      <c r="BU1050" s="1"/>
      <c r="BV1050" s="1"/>
      <c r="BW1050" s="1"/>
    </row>
    <row r="1051" spans="1:75" x14ac:dyDescent="0.2">
      <c r="A1051" s="137">
        <f t="shared" si="401"/>
        <v>43272</v>
      </c>
      <c r="B1051" s="124">
        <f t="shared" si="392"/>
        <v>1185.1921320000001</v>
      </c>
      <c r="C1051" s="124">
        <f t="shared" si="402"/>
        <v>1000</v>
      </c>
      <c r="D1051" s="138">
        <f t="shared" si="403"/>
        <v>4981.6899999999996</v>
      </c>
      <c r="E1051" s="126">
        <f>IF(K1051=1,VLOOKUP(A1050,[1]Plan1!$DA$106:$DC$226,3),E1050)</f>
        <v>5044.46</v>
      </c>
      <c r="F1051" s="127">
        <f t="shared" si="404"/>
        <v>43267</v>
      </c>
      <c r="G1051" s="128">
        <f t="shared" si="393"/>
        <v>1.2600141718974944E-2</v>
      </c>
      <c r="H1051" s="127">
        <f t="shared" si="405"/>
        <v>43297</v>
      </c>
      <c r="I1051" s="127">
        <f t="shared" si="394"/>
        <v>43297</v>
      </c>
      <c r="J1051" s="130">
        <f t="shared" si="406"/>
        <v>21</v>
      </c>
      <c r="K1051" s="130">
        <f t="shared" si="395"/>
        <v>4</v>
      </c>
      <c r="L1051" s="131">
        <f t="shared" si="396"/>
        <v>1.00238787</v>
      </c>
      <c r="M1051" s="132">
        <f t="shared" si="390"/>
        <v>1.0040005299999999</v>
      </c>
      <c r="N1051" s="132">
        <f t="shared" si="388"/>
        <v>1.1486195125723979</v>
      </c>
      <c r="O1051" s="131">
        <f t="shared" si="389"/>
        <v>1.15136226</v>
      </c>
      <c r="P1051" s="124">
        <f t="shared" si="397"/>
        <v>1151.3622600000001</v>
      </c>
      <c r="Q1051" s="133">
        <f t="shared" si="398"/>
        <v>0</v>
      </c>
      <c r="R1051" s="134">
        <f t="shared" si="399"/>
        <v>0</v>
      </c>
      <c r="S1051" s="124">
        <f t="shared" si="400"/>
        <v>0</v>
      </c>
      <c r="T1051" s="134">
        <f t="shared" si="407"/>
        <v>8.7499999999999994E-2</v>
      </c>
      <c r="U1051" s="133">
        <f t="shared" si="408"/>
        <v>87</v>
      </c>
      <c r="V1051" s="133">
        <v>252</v>
      </c>
      <c r="W1051" s="132">
        <f t="shared" si="391"/>
        <v>1.029382475</v>
      </c>
      <c r="X1051" s="124">
        <f t="shared" si="410"/>
        <v>33.829872000000002</v>
      </c>
      <c r="Y1051" s="136" t="s">
        <v>64</v>
      </c>
      <c r="Z1051" s="127">
        <f t="shared" si="409"/>
        <v>43327</v>
      </c>
      <c r="AA1051" s="6"/>
      <c r="AB1051" s="1"/>
      <c r="AC1051" s="10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6"/>
      <c r="BR1051" s="1"/>
      <c r="BS1051" s="1"/>
      <c r="BT1051" s="1"/>
      <c r="BU1051" s="1"/>
      <c r="BV1051" s="1"/>
      <c r="BW1051" s="1"/>
    </row>
    <row r="1052" spans="1:75" x14ac:dyDescent="0.2">
      <c r="A1052" s="137">
        <f t="shared" si="401"/>
        <v>43273</v>
      </c>
      <c r="B1052" s="124">
        <f t="shared" si="392"/>
        <v>1186.2938380000001</v>
      </c>
      <c r="C1052" s="124">
        <f t="shared" si="402"/>
        <v>1000</v>
      </c>
      <c r="D1052" s="138">
        <f t="shared" si="403"/>
        <v>4981.6899999999996</v>
      </c>
      <c r="E1052" s="126">
        <f>IF(K1052=1,VLOOKUP(A1051,[1]Plan1!$DA$106:$DC$226,3),E1051)</f>
        <v>5044.46</v>
      </c>
      <c r="F1052" s="127">
        <f t="shared" si="404"/>
        <v>43267</v>
      </c>
      <c r="G1052" s="128">
        <f t="shared" si="393"/>
        <v>1.2600141718974944E-2</v>
      </c>
      <c r="H1052" s="127">
        <f t="shared" si="405"/>
        <v>43297</v>
      </c>
      <c r="I1052" s="127">
        <f t="shared" si="394"/>
        <v>43297</v>
      </c>
      <c r="J1052" s="130">
        <f t="shared" si="406"/>
        <v>21</v>
      </c>
      <c r="K1052" s="130">
        <f t="shared" si="395"/>
        <v>5</v>
      </c>
      <c r="L1052" s="131">
        <f t="shared" si="396"/>
        <v>1.00298573</v>
      </c>
      <c r="M1052" s="132">
        <f t="shared" si="390"/>
        <v>1.0040005299999999</v>
      </c>
      <c r="N1052" s="132">
        <f t="shared" si="388"/>
        <v>1.1486195125723979</v>
      </c>
      <c r="O1052" s="131">
        <f t="shared" si="389"/>
        <v>1.15204898</v>
      </c>
      <c r="P1052" s="124">
        <f t="shared" si="397"/>
        <v>1152.04898</v>
      </c>
      <c r="Q1052" s="133">
        <f t="shared" si="398"/>
        <v>0</v>
      </c>
      <c r="R1052" s="134">
        <f t="shared" si="399"/>
        <v>0</v>
      </c>
      <c r="S1052" s="124">
        <f t="shared" si="400"/>
        <v>0</v>
      </c>
      <c r="T1052" s="134">
        <f t="shared" si="407"/>
        <v>8.7499999999999994E-2</v>
      </c>
      <c r="U1052" s="133">
        <f t="shared" si="408"/>
        <v>88</v>
      </c>
      <c r="V1052" s="133">
        <v>252</v>
      </c>
      <c r="W1052" s="132">
        <f t="shared" si="391"/>
        <v>1.0297251759999999</v>
      </c>
      <c r="X1052" s="124">
        <f t="shared" si="410"/>
        <v>34.244858000000001</v>
      </c>
      <c r="Y1052" s="136" t="s">
        <v>64</v>
      </c>
      <c r="Z1052" s="127">
        <f t="shared" si="409"/>
        <v>43327</v>
      </c>
      <c r="AA1052" s="6"/>
      <c r="AB1052" s="1"/>
      <c r="AC1052" s="10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6"/>
      <c r="BR1052" s="1"/>
      <c r="BS1052" s="1"/>
      <c r="BT1052" s="1"/>
      <c r="BU1052" s="1"/>
      <c r="BV1052" s="1"/>
      <c r="BW1052" s="1"/>
    </row>
    <row r="1053" spans="1:75" x14ac:dyDescent="0.2">
      <c r="A1053" s="137">
        <f t="shared" si="401"/>
        <v>43274</v>
      </c>
      <c r="B1053" s="124">
        <f t="shared" si="392"/>
        <v>1187.396557</v>
      </c>
      <c r="C1053" s="124">
        <f t="shared" si="402"/>
        <v>1000</v>
      </c>
      <c r="D1053" s="138">
        <f t="shared" si="403"/>
        <v>4981.6899999999996</v>
      </c>
      <c r="E1053" s="126">
        <f>IF(K1053=1,VLOOKUP(A1052,[1]Plan1!$DA$106:$DC$226,3),E1052)</f>
        <v>5044.46</v>
      </c>
      <c r="F1053" s="127">
        <f t="shared" si="404"/>
        <v>43267</v>
      </c>
      <c r="G1053" s="128">
        <f t="shared" si="393"/>
        <v>1.2600141718974944E-2</v>
      </c>
      <c r="H1053" s="127">
        <f t="shared" si="405"/>
        <v>43297</v>
      </c>
      <c r="I1053" s="127">
        <f t="shared" si="394"/>
        <v>43297</v>
      </c>
      <c r="J1053" s="130">
        <f t="shared" si="406"/>
        <v>21</v>
      </c>
      <c r="K1053" s="130">
        <f t="shared" si="395"/>
        <v>6</v>
      </c>
      <c r="L1053" s="131">
        <f t="shared" si="396"/>
        <v>1.0035839499999999</v>
      </c>
      <c r="M1053" s="132">
        <f t="shared" si="390"/>
        <v>1.0040005299999999</v>
      </c>
      <c r="N1053" s="132">
        <f t="shared" si="388"/>
        <v>1.1486195125723979</v>
      </c>
      <c r="O1053" s="131">
        <f t="shared" si="389"/>
        <v>1.1527361</v>
      </c>
      <c r="P1053" s="124">
        <f t="shared" si="397"/>
        <v>1152.7361000000001</v>
      </c>
      <c r="Q1053" s="133">
        <f t="shared" si="398"/>
        <v>0</v>
      </c>
      <c r="R1053" s="134">
        <f t="shared" si="399"/>
        <v>0</v>
      </c>
      <c r="S1053" s="124">
        <f t="shared" si="400"/>
        <v>0</v>
      </c>
      <c r="T1053" s="134">
        <f t="shared" si="407"/>
        <v>8.7499999999999994E-2</v>
      </c>
      <c r="U1053" s="133">
        <f t="shared" si="408"/>
        <v>89</v>
      </c>
      <c r="V1053" s="133">
        <v>252</v>
      </c>
      <c r="W1053" s="132">
        <f t="shared" si="391"/>
        <v>1.03006799</v>
      </c>
      <c r="X1053" s="124">
        <f t="shared" si="410"/>
        <v>34.660457000000001</v>
      </c>
      <c r="Y1053" s="136" t="s">
        <v>64</v>
      </c>
      <c r="Z1053" s="127">
        <f t="shared" si="409"/>
        <v>43327</v>
      </c>
      <c r="AA1053" s="6"/>
      <c r="AB1053" s="1"/>
      <c r="AC1053" s="10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6"/>
      <c r="BR1053" s="1"/>
      <c r="BS1053" s="1"/>
      <c r="BT1053" s="1"/>
      <c r="BU1053" s="1"/>
      <c r="BV1053" s="1"/>
      <c r="BW1053" s="1"/>
    </row>
    <row r="1054" spans="1:75" x14ac:dyDescent="0.2">
      <c r="A1054" s="137">
        <f t="shared" si="401"/>
        <v>43275</v>
      </c>
      <c r="B1054" s="124">
        <f t="shared" si="392"/>
        <v>1187.396557</v>
      </c>
      <c r="C1054" s="124">
        <f t="shared" si="402"/>
        <v>1000</v>
      </c>
      <c r="D1054" s="138">
        <f t="shared" si="403"/>
        <v>4981.6899999999996</v>
      </c>
      <c r="E1054" s="126">
        <f>IF(K1054=1,VLOOKUP(A1053,[1]Plan1!$DA$106:$DC$226,3),E1053)</f>
        <v>5044.46</v>
      </c>
      <c r="F1054" s="127">
        <f t="shared" si="404"/>
        <v>43267</v>
      </c>
      <c r="G1054" s="128">
        <f t="shared" si="393"/>
        <v>1.2600141718974944E-2</v>
      </c>
      <c r="H1054" s="127">
        <f t="shared" si="405"/>
        <v>43297</v>
      </c>
      <c r="I1054" s="127">
        <f t="shared" si="394"/>
        <v>43297</v>
      </c>
      <c r="J1054" s="130">
        <f t="shared" si="406"/>
        <v>21</v>
      </c>
      <c r="K1054" s="130">
        <f t="shared" si="395"/>
        <v>6</v>
      </c>
      <c r="L1054" s="131">
        <f t="shared" si="396"/>
        <v>1.0035839499999999</v>
      </c>
      <c r="M1054" s="132">
        <f t="shared" si="390"/>
        <v>1.0040005299999999</v>
      </c>
      <c r="N1054" s="132">
        <f t="shared" si="388"/>
        <v>1.1486195125723979</v>
      </c>
      <c r="O1054" s="131">
        <f t="shared" si="389"/>
        <v>1.1527361</v>
      </c>
      <c r="P1054" s="124">
        <f t="shared" si="397"/>
        <v>1152.7361000000001</v>
      </c>
      <c r="Q1054" s="133">
        <f t="shared" si="398"/>
        <v>0</v>
      </c>
      <c r="R1054" s="134">
        <f t="shared" si="399"/>
        <v>0</v>
      </c>
      <c r="S1054" s="124">
        <f t="shared" si="400"/>
        <v>0</v>
      </c>
      <c r="T1054" s="134">
        <f t="shared" si="407"/>
        <v>8.7499999999999994E-2</v>
      </c>
      <c r="U1054" s="133">
        <f t="shared" si="408"/>
        <v>89</v>
      </c>
      <c r="V1054" s="133">
        <v>252</v>
      </c>
      <c r="W1054" s="132">
        <f t="shared" si="391"/>
        <v>1.03006799</v>
      </c>
      <c r="X1054" s="124">
        <f t="shared" si="410"/>
        <v>34.660457000000001</v>
      </c>
      <c r="Y1054" s="136" t="s">
        <v>64</v>
      </c>
      <c r="Z1054" s="127">
        <f t="shared" si="409"/>
        <v>43327</v>
      </c>
      <c r="AA1054" s="6"/>
      <c r="AB1054" s="1"/>
      <c r="AC1054" s="10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6"/>
      <c r="BR1054" s="1"/>
      <c r="BS1054" s="1"/>
      <c r="BT1054" s="1"/>
      <c r="BU1054" s="1"/>
      <c r="BV1054" s="1"/>
      <c r="BW1054" s="1"/>
    </row>
    <row r="1055" spans="1:75" x14ac:dyDescent="0.2">
      <c r="A1055" s="137">
        <f t="shared" si="401"/>
        <v>43276</v>
      </c>
      <c r="B1055" s="124">
        <f t="shared" si="392"/>
        <v>1187.396557</v>
      </c>
      <c r="C1055" s="124">
        <f t="shared" si="402"/>
        <v>1000</v>
      </c>
      <c r="D1055" s="138">
        <f t="shared" si="403"/>
        <v>4981.6899999999996</v>
      </c>
      <c r="E1055" s="126">
        <f>IF(K1055=1,VLOOKUP(A1054,[1]Plan1!$DA$106:$DC$226,3),E1054)</f>
        <v>5044.46</v>
      </c>
      <c r="F1055" s="127">
        <f t="shared" si="404"/>
        <v>43267</v>
      </c>
      <c r="G1055" s="128">
        <f t="shared" si="393"/>
        <v>1.2600141718974944E-2</v>
      </c>
      <c r="H1055" s="127">
        <f t="shared" si="405"/>
        <v>43297</v>
      </c>
      <c r="I1055" s="127">
        <f t="shared" si="394"/>
        <v>43297</v>
      </c>
      <c r="J1055" s="130">
        <f t="shared" si="406"/>
        <v>21</v>
      </c>
      <c r="K1055" s="130">
        <f t="shared" si="395"/>
        <v>6</v>
      </c>
      <c r="L1055" s="131">
        <f t="shared" si="396"/>
        <v>1.0035839499999999</v>
      </c>
      <c r="M1055" s="132">
        <f t="shared" si="390"/>
        <v>1.0040005299999999</v>
      </c>
      <c r="N1055" s="132">
        <f t="shared" ref="N1055:N1118" si="411">IF(I1055&gt;I1054,N1054*M1055,N1054)</f>
        <v>1.1486195125723979</v>
      </c>
      <c r="O1055" s="131">
        <f t="shared" si="389"/>
        <v>1.1527361</v>
      </c>
      <c r="P1055" s="124">
        <f t="shared" si="397"/>
        <v>1152.7361000000001</v>
      </c>
      <c r="Q1055" s="133">
        <f t="shared" si="398"/>
        <v>0</v>
      </c>
      <c r="R1055" s="134">
        <f t="shared" si="399"/>
        <v>0</v>
      </c>
      <c r="S1055" s="124">
        <f t="shared" si="400"/>
        <v>0</v>
      </c>
      <c r="T1055" s="134">
        <f t="shared" si="407"/>
        <v>8.7499999999999994E-2</v>
      </c>
      <c r="U1055" s="133">
        <f t="shared" si="408"/>
        <v>89</v>
      </c>
      <c r="V1055" s="133">
        <v>252</v>
      </c>
      <c r="W1055" s="132">
        <f t="shared" si="391"/>
        <v>1.03006799</v>
      </c>
      <c r="X1055" s="124">
        <f t="shared" si="410"/>
        <v>34.660457000000001</v>
      </c>
      <c r="Y1055" s="136" t="s">
        <v>64</v>
      </c>
      <c r="Z1055" s="127">
        <f t="shared" si="409"/>
        <v>43327</v>
      </c>
      <c r="AA1055" s="6"/>
      <c r="AB1055" s="1"/>
      <c r="AC1055" s="10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6"/>
      <c r="BR1055" s="1"/>
      <c r="BS1055" s="1"/>
      <c r="BT1055" s="1"/>
      <c r="BU1055" s="1"/>
      <c r="BV1055" s="1"/>
      <c r="BW1055" s="1"/>
    </row>
    <row r="1056" spans="1:75" x14ac:dyDescent="0.2">
      <c r="A1056" s="137">
        <f t="shared" si="401"/>
        <v>43277</v>
      </c>
      <c r="B1056" s="124">
        <f t="shared" si="392"/>
        <v>1188.5003019999999</v>
      </c>
      <c r="C1056" s="124">
        <f t="shared" si="402"/>
        <v>1000</v>
      </c>
      <c r="D1056" s="138">
        <f t="shared" si="403"/>
        <v>4981.6899999999996</v>
      </c>
      <c r="E1056" s="126">
        <f>IF(K1056=1,VLOOKUP(A1055,[1]Plan1!$DA$106:$DC$226,3),E1055)</f>
        <v>5044.46</v>
      </c>
      <c r="F1056" s="127">
        <f t="shared" si="404"/>
        <v>43267</v>
      </c>
      <c r="G1056" s="128">
        <f t="shared" si="393"/>
        <v>1.2600141718974944E-2</v>
      </c>
      <c r="H1056" s="127">
        <f t="shared" si="405"/>
        <v>43297</v>
      </c>
      <c r="I1056" s="127">
        <f t="shared" si="394"/>
        <v>43297</v>
      </c>
      <c r="J1056" s="130">
        <f t="shared" si="406"/>
        <v>21</v>
      </c>
      <c r="K1056" s="130">
        <f t="shared" si="395"/>
        <v>7</v>
      </c>
      <c r="L1056" s="131">
        <f t="shared" si="396"/>
        <v>1.0041825200000001</v>
      </c>
      <c r="M1056" s="132">
        <f t="shared" si="390"/>
        <v>1.0040005299999999</v>
      </c>
      <c r="N1056" s="132">
        <f t="shared" si="411"/>
        <v>1.1486195125723979</v>
      </c>
      <c r="O1056" s="131">
        <f t="shared" si="389"/>
        <v>1.15342363</v>
      </c>
      <c r="P1056" s="124">
        <f t="shared" si="397"/>
        <v>1153.42363</v>
      </c>
      <c r="Q1056" s="133">
        <f t="shared" si="398"/>
        <v>0</v>
      </c>
      <c r="R1056" s="134">
        <f t="shared" si="399"/>
        <v>0</v>
      </c>
      <c r="S1056" s="124">
        <f t="shared" si="400"/>
        <v>0</v>
      </c>
      <c r="T1056" s="134">
        <f t="shared" si="407"/>
        <v>8.7499999999999994E-2</v>
      </c>
      <c r="U1056" s="133">
        <f t="shared" si="408"/>
        <v>90</v>
      </c>
      <c r="V1056" s="133">
        <v>252</v>
      </c>
      <c r="W1056" s="132">
        <f t="shared" si="391"/>
        <v>1.0304109189999999</v>
      </c>
      <c r="X1056" s="124">
        <f t="shared" si="410"/>
        <v>35.076672000000002</v>
      </c>
      <c r="Y1056" s="136" t="s">
        <v>64</v>
      </c>
      <c r="Z1056" s="127">
        <f t="shared" si="409"/>
        <v>43327</v>
      </c>
      <c r="AA1056" s="6"/>
      <c r="AB1056" s="1"/>
      <c r="AC1056" s="10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6"/>
      <c r="BR1056" s="1"/>
      <c r="BS1056" s="1"/>
      <c r="BT1056" s="1"/>
      <c r="BU1056" s="1"/>
      <c r="BV1056" s="1"/>
      <c r="BW1056" s="1"/>
    </row>
    <row r="1057" spans="1:75" x14ac:dyDescent="0.2">
      <c r="A1057" s="137">
        <f t="shared" si="401"/>
        <v>43278</v>
      </c>
      <c r="B1057" s="124">
        <f t="shared" si="392"/>
        <v>1189.6050720000001</v>
      </c>
      <c r="C1057" s="124">
        <f t="shared" si="402"/>
        <v>1000</v>
      </c>
      <c r="D1057" s="138">
        <f t="shared" si="403"/>
        <v>4981.6899999999996</v>
      </c>
      <c r="E1057" s="126">
        <f>IF(K1057=1,VLOOKUP(A1056,[1]Plan1!$DA$106:$DC$226,3),E1056)</f>
        <v>5044.46</v>
      </c>
      <c r="F1057" s="127">
        <f t="shared" si="404"/>
        <v>43267</v>
      </c>
      <c r="G1057" s="128">
        <f t="shared" si="393"/>
        <v>1.2600141718974944E-2</v>
      </c>
      <c r="H1057" s="127">
        <f t="shared" si="405"/>
        <v>43297</v>
      </c>
      <c r="I1057" s="127">
        <f t="shared" si="394"/>
        <v>43297</v>
      </c>
      <c r="J1057" s="130">
        <f t="shared" si="406"/>
        <v>21</v>
      </c>
      <c r="K1057" s="130">
        <f t="shared" si="395"/>
        <v>8</v>
      </c>
      <c r="L1057" s="131">
        <f t="shared" si="396"/>
        <v>1.0047814500000001</v>
      </c>
      <c r="M1057" s="132">
        <f t="shared" si="390"/>
        <v>1.0040005299999999</v>
      </c>
      <c r="N1057" s="132">
        <f t="shared" si="411"/>
        <v>1.1486195125723979</v>
      </c>
      <c r="O1057" s="131">
        <f t="shared" si="389"/>
        <v>1.15411157</v>
      </c>
      <c r="P1057" s="124">
        <f t="shared" si="397"/>
        <v>1154.11157</v>
      </c>
      <c r="Q1057" s="133">
        <f t="shared" si="398"/>
        <v>0</v>
      </c>
      <c r="R1057" s="134">
        <f t="shared" si="399"/>
        <v>0</v>
      </c>
      <c r="S1057" s="124">
        <f t="shared" si="400"/>
        <v>0</v>
      </c>
      <c r="T1057" s="134">
        <f t="shared" si="407"/>
        <v>8.7499999999999994E-2</v>
      </c>
      <c r="U1057" s="133">
        <f t="shared" si="408"/>
        <v>91</v>
      </c>
      <c r="V1057" s="133">
        <v>252</v>
      </c>
      <c r="W1057" s="132">
        <f t="shared" si="391"/>
        <v>1.0307539610000001</v>
      </c>
      <c r="X1057" s="124">
        <f t="shared" si="410"/>
        <v>35.493501999999999</v>
      </c>
      <c r="Y1057" s="136" t="s">
        <v>64</v>
      </c>
      <c r="Z1057" s="127">
        <f t="shared" si="409"/>
        <v>43327</v>
      </c>
      <c r="AA1057" s="6"/>
      <c r="AB1057" s="1"/>
      <c r="AC1057" s="10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6"/>
      <c r="BR1057" s="1"/>
      <c r="BS1057" s="1"/>
      <c r="BT1057" s="1"/>
      <c r="BU1057" s="1"/>
      <c r="BV1057" s="1"/>
      <c r="BW1057" s="1"/>
    </row>
    <row r="1058" spans="1:75" x14ac:dyDescent="0.2">
      <c r="A1058" s="137">
        <f t="shared" si="401"/>
        <v>43279</v>
      </c>
      <c r="B1058" s="124">
        <f t="shared" si="392"/>
        <v>1190.710879</v>
      </c>
      <c r="C1058" s="124">
        <f t="shared" si="402"/>
        <v>1000</v>
      </c>
      <c r="D1058" s="138">
        <f t="shared" si="403"/>
        <v>4981.6899999999996</v>
      </c>
      <c r="E1058" s="126">
        <f>IF(K1058=1,VLOOKUP(A1057,[1]Plan1!$DA$106:$DC$226,3),E1057)</f>
        <v>5044.46</v>
      </c>
      <c r="F1058" s="127">
        <f t="shared" si="404"/>
        <v>43267</v>
      </c>
      <c r="G1058" s="128">
        <f t="shared" si="393"/>
        <v>1.2600141718974944E-2</v>
      </c>
      <c r="H1058" s="127">
        <f t="shared" si="405"/>
        <v>43297</v>
      </c>
      <c r="I1058" s="127">
        <f t="shared" si="394"/>
        <v>43297</v>
      </c>
      <c r="J1058" s="130">
        <f t="shared" si="406"/>
        <v>21</v>
      </c>
      <c r="K1058" s="130">
        <f t="shared" si="395"/>
        <v>9</v>
      </c>
      <c r="L1058" s="131">
        <f t="shared" si="396"/>
        <v>1.0053807400000001</v>
      </c>
      <c r="M1058" s="132">
        <f t="shared" si="390"/>
        <v>1.0040005299999999</v>
      </c>
      <c r="N1058" s="132">
        <f t="shared" si="411"/>
        <v>1.1486195125723979</v>
      </c>
      <c r="O1058" s="131">
        <f t="shared" si="389"/>
        <v>1.15479993</v>
      </c>
      <c r="P1058" s="124">
        <f t="shared" si="397"/>
        <v>1154.7999299999999</v>
      </c>
      <c r="Q1058" s="133">
        <f t="shared" si="398"/>
        <v>0</v>
      </c>
      <c r="R1058" s="134">
        <f t="shared" si="399"/>
        <v>0</v>
      </c>
      <c r="S1058" s="124">
        <f t="shared" si="400"/>
        <v>0</v>
      </c>
      <c r="T1058" s="134">
        <f t="shared" si="407"/>
        <v>8.7499999999999994E-2</v>
      </c>
      <c r="U1058" s="133">
        <f t="shared" si="408"/>
        <v>92</v>
      </c>
      <c r="V1058" s="133">
        <v>252</v>
      </c>
      <c r="W1058" s="132">
        <f t="shared" si="391"/>
        <v>1.0310971179999999</v>
      </c>
      <c r="X1058" s="124">
        <f t="shared" si="410"/>
        <v>35.910949000000002</v>
      </c>
      <c r="Y1058" s="136" t="s">
        <v>64</v>
      </c>
      <c r="Z1058" s="127">
        <f t="shared" si="409"/>
        <v>43327</v>
      </c>
      <c r="AA1058" s="6"/>
      <c r="AB1058" s="1"/>
      <c r="AC1058" s="10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6"/>
      <c r="BR1058" s="1"/>
      <c r="BS1058" s="1"/>
      <c r="BT1058" s="1"/>
      <c r="BU1058" s="1"/>
      <c r="BV1058" s="1"/>
      <c r="BW1058" s="1"/>
    </row>
    <row r="1059" spans="1:75" x14ac:dyDescent="0.2">
      <c r="A1059" s="137">
        <f t="shared" si="401"/>
        <v>43280</v>
      </c>
      <c r="B1059" s="124">
        <f t="shared" si="392"/>
        <v>1191.8177150000001</v>
      </c>
      <c r="C1059" s="124">
        <f t="shared" si="402"/>
        <v>1000</v>
      </c>
      <c r="D1059" s="138">
        <f t="shared" si="403"/>
        <v>4981.6899999999996</v>
      </c>
      <c r="E1059" s="126">
        <f>IF(K1059=1,VLOOKUP(A1058,[1]Plan1!$DA$106:$DC$226,3),E1058)</f>
        <v>5044.46</v>
      </c>
      <c r="F1059" s="127">
        <f t="shared" si="404"/>
        <v>43267</v>
      </c>
      <c r="G1059" s="128">
        <f t="shared" si="393"/>
        <v>1.2600141718974944E-2</v>
      </c>
      <c r="H1059" s="127">
        <f t="shared" si="405"/>
        <v>43297</v>
      </c>
      <c r="I1059" s="127">
        <f t="shared" si="394"/>
        <v>43297</v>
      </c>
      <c r="J1059" s="130">
        <f t="shared" si="406"/>
        <v>21</v>
      </c>
      <c r="K1059" s="130">
        <f t="shared" si="395"/>
        <v>10</v>
      </c>
      <c r="L1059" s="131">
        <f t="shared" si="396"/>
        <v>1.0059803899999999</v>
      </c>
      <c r="M1059" s="132">
        <f t="shared" si="390"/>
        <v>1.0040005299999999</v>
      </c>
      <c r="N1059" s="132">
        <f t="shared" si="411"/>
        <v>1.1486195125723979</v>
      </c>
      <c r="O1059" s="131">
        <f t="shared" si="389"/>
        <v>1.1554887</v>
      </c>
      <c r="P1059" s="124">
        <f t="shared" si="397"/>
        <v>1155.4887000000001</v>
      </c>
      <c r="Q1059" s="133">
        <f t="shared" si="398"/>
        <v>0</v>
      </c>
      <c r="R1059" s="134">
        <f t="shared" si="399"/>
        <v>0</v>
      </c>
      <c r="S1059" s="124">
        <f t="shared" si="400"/>
        <v>0</v>
      </c>
      <c r="T1059" s="134">
        <f t="shared" si="407"/>
        <v>8.7499999999999994E-2</v>
      </c>
      <c r="U1059" s="133">
        <f t="shared" si="408"/>
        <v>93</v>
      </c>
      <c r="V1059" s="133">
        <v>252</v>
      </c>
      <c r="W1059" s="132">
        <f t="shared" si="391"/>
        <v>1.03144039</v>
      </c>
      <c r="X1059" s="124">
        <f t="shared" si="410"/>
        <v>36.329014999999998</v>
      </c>
      <c r="Y1059" s="136" t="s">
        <v>64</v>
      </c>
      <c r="Z1059" s="127">
        <f t="shared" si="409"/>
        <v>43327</v>
      </c>
      <c r="AA1059" s="6"/>
      <c r="AB1059" s="1"/>
      <c r="AC1059" s="10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6"/>
      <c r="BR1059" s="1"/>
      <c r="BS1059" s="1"/>
      <c r="BT1059" s="1"/>
      <c r="BU1059" s="1"/>
      <c r="BV1059" s="1"/>
      <c r="BW1059" s="1"/>
    </row>
    <row r="1060" spans="1:75" x14ac:dyDescent="0.2">
      <c r="A1060" s="137">
        <f t="shared" si="401"/>
        <v>43281</v>
      </c>
      <c r="B1060" s="124">
        <f t="shared" si="392"/>
        <v>1192.925567</v>
      </c>
      <c r="C1060" s="124">
        <f t="shared" si="402"/>
        <v>1000</v>
      </c>
      <c r="D1060" s="138">
        <f t="shared" si="403"/>
        <v>4981.6899999999996</v>
      </c>
      <c r="E1060" s="126">
        <f>IF(K1060=1,VLOOKUP(A1059,[1]Plan1!$DA$106:$DC$226,3),E1059)</f>
        <v>5044.46</v>
      </c>
      <c r="F1060" s="127">
        <f t="shared" si="404"/>
        <v>43267</v>
      </c>
      <c r="G1060" s="128">
        <f t="shared" si="393"/>
        <v>1.2600141718974944E-2</v>
      </c>
      <c r="H1060" s="127">
        <f t="shared" si="405"/>
        <v>43297</v>
      </c>
      <c r="I1060" s="127">
        <f t="shared" si="394"/>
        <v>43297</v>
      </c>
      <c r="J1060" s="130">
        <f t="shared" si="406"/>
        <v>21</v>
      </c>
      <c r="K1060" s="130">
        <f t="shared" si="395"/>
        <v>11</v>
      </c>
      <c r="L1060" s="131">
        <f t="shared" si="396"/>
        <v>1.0065803900000001</v>
      </c>
      <c r="M1060" s="132">
        <f t="shared" si="390"/>
        <v>1.0040005299999999</v>
      </c>
      <c r="N1060" s="132">
        <f t="shared" si="411"/>
        <v>1.1486195125723979</v>
      </c>
      <c r="O1060" s="131">
        <f t="shared" si="389"/>
        <v>1.1561778700000001</v>
      </c>
      <c r="P1060" s="124">
        <f t="shared" si="397"/>
        <v>1156.17787</v>
      </c>
      <c r="Q1060" s="133">
        <f t="shared" si="398"/>
        <v>0</v>
      </c>
      <c r="R1060" s="134">
        <f t="shared" si="399"/>
        <v>0</v>
      </c>
      <c r="S1060" s="124">
        <f t="shared" si="400"/>
        <v>0</v>
      </c>
      <c r="T1060" s="134">
        <f t="shared" si="407"/>
        <v>8.7499999999999994E-2</v>
      </c>
      <c r="U1060" s="133">
        <f t="shared" si="408"/>
        <v>94</v>
      </c>
      <c r="V1060" s="133">
        <v>252</v>
      </c>
      <c r="W1060" s="132">
        <f t="shared" si="391"/>
        <v>1.0317837750000001</v>
      </c>
      <c r="X1060" s="124">
        <f t="shared" si="410"/>
        <v>36.747697000000002</v>
      </c>
      <c r="Y1060" s="136" t="s">
        <v>64</v>
      </c>
      <c r="Z1060" s="127">
        <f t="shared" si="409"/>
        <v>43327</v>
      </c>
      <c r="AA1060" s="6"/>
      <c r="AB1060" s="1"/>
      <c r="AC1060" s="10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6"/>
      <c r="BR1060" s="1"/>
      <c r="BS1060" s="1"/>
      <c r="BT1060" s="1"/>
      <c r="BU1060" s="1"/>
      <c r="BV1060" s="1"/>
      <c r="BW1060" s="1"/>
    </row>
    <row r="1061" spans="1:75" x14ac:dyDescent="0.2">
      <c r="A1061" s="137">
        <f t="shared" si="401"/>
        <v>43282</v>
      </c>
      <c r="B1061" s="124">
        <f t="shared" si="392"/>
        <v>1192.925567</v>
      </c>
      <c r="C1061" s="124">
        <f t="shared" si="402"/>
        <v>1000</v>
      </c>
      <c r="D1061" s="138">
        <f t="shared" si="403"/>
        <v>4981.6899999999996</v>
      </c>
      <c r="E1061" s="126">
        <f>IF(K1061=1,VLOOKUP(A1060,[1]Plan1!$DA$106:$DC$226,3),E1060)</f>
        <v>5044.46</v>
      </c>
      <c r="F1061" s="127">
        <f t="shared" si="404"/>
        <v>43267</v>
      </c>
      <c r="G1061" s="128">
        <f t="shared" si="393"/>
        <v>1.2600141718974944E-2</v>
      </c>
      <c r="H1061" s="127">
        <f t="shared" si="405"/>
        <v>43297</v>
      </c>
      <c r="I1061" s="127">
        <f t="shared" si="394"/>
        <v>43297</v>
      </c>
      <c r="J1061" s="130">
        <f t="shared" si="406"/>
        <v>21</v>
      </c>
      <c r="K1061" s="130">
        <f t="shared" si="395"/>
        <v>11</v>
      </c>
      <c r="L1061" s="131">
        <f t="shared" si="396"/>
        <v>1.0065803900000001</v>
      </c>
      <c r="M1061" s="132">
        <f t="shared" si="390"/>
        <v>1.0040005299999999</v>
      </c>
      <c r="N1061" s="132">
        <f t="shared" si="411"/>
        <v>1.1486195125723979</v>
      </c>
      <c r="O1061" s="131">
        <f t="shared" si="389"/>
        <v>1.1561778700000001</v>
      </c>
      <c r="P1061" s="124">
        <f t="shared" si="397"/>
        <v>1156.17787</v>
      </c>
      <c r="Q1061" s="133">
        <f t="shared" si="398"/>
        <v>0</v>
      </c>
      <c r="R1061" s="134">
        <f t="shared" si="399"/>
        <v>0</v>
      </c>
      <c r="S1061" s="124">
        <f t="shared" si="400"/>
        <v>0</v>
      </c>
      <c r="T1061" s="134">
        <f t="shared" si="407"/>
        <v>8.7499999999999994E-2</v>
      </c>
      <c r="U1061" s="133">
        <f t="shared" si="408"/>
        <v>94</v>
      </c>
      <c r="V1061" s="133">
        <v>252</v>
      </c>
      <c r="W1061" s="132">
        <f t="shared" si="391"/>
        <v>1.0317837750000001</v>
      </c>
      <c r="X1061" s="124">
        <f t="shared" si="410"/>
        <v>36.747697000000002</v>
      </c>
      <c r="Y1061" s="136" t="s">
        <v>64</v>
      </c>
      <c r="Z1061" s="127">
        <f t="shared" si="409"/>
        <v>43327</v>
      </c>
      <c r="AA1061" s="6"/>
      <c r="AB1061" s="1"/>
      <c r="AC1061" s="10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6"/>
      <c r="BR1061" s="1"/>
      <c r="BS1061" s="1"/>
      <c r="BT1061" s="1"/>
      <c r="BU1061" s="1"/>
      <c r="BV1061" s="1"/>
      <c r="BW1061" s="1"/>
    </row>
    <row r="1062" spans="1:75" x14ac:dyDescent="0.2">
      <c r="A1062" s="137">
        <f t="shared" si="401"/>
        <v>43283</v>
      </c>
      <c r="B1062" s="124">
        <f t="shared" si="392"/>
        <v>1192.925567</v>
      </c>
      <c r="C1062" s="124">
        <f t="shared" si="402"/>
        <v>1000</v>
      </c>
      <c r="D1062" s="138">
        <f t="shared" si="403"/>
        <v>4981.6899999999996</v>
      </c>
      <c r="E1062" s="126">
        <f>IF(K1062=1,VLOOKUP(A1061,[1]Plan1!$DA$106:$DC$226,3),E1061)</f>
        <v>5044.46</v>
      </c>
      <c r="F1062" s="127">
        <f t="shared" si="404"/>
        <v>43267</v>
      </c>
      <c r="G1062" s="128">
        <f t="shared" si="393"/>
        <v>1.2600141718974944E-2</v>
      </c>
      <c r="H1062" s="127">
        <f t="shared" si="405"/>
        <v>43297</v>
      </c>
      <c r="I1062" s="127">
        <f t="shared" si="394"/>
        <v>43297</v>
      </c>
      <c r="J1062" s="130">
        <f t="shared" si="406"/>
        <v>21</v>
      </c>
      <c r="K1062" s="130">
        <f t="shared" si="395"/>
        <v>11</v>
      </c>
      <c r="L1062" s="131">
        <f t="shared" si="396"/>
        <v>1.0065803900000001</v>
      </c>
      <c r="M1062" s="132">
        <f t="shared" si="390"/>
        <v>1.0040005299999999</v>
      </c>
      <c r="N1062" s="132">
        <f t="shared" si="411"/>
        <v>1.1486195125723979</v>
      </c>
      <c r="O1062" s="131">
        <f t="shared" si="389"/>
        <v>1.1561778700000001</v>
      </c>
      <c r="P1062" s="124">
        <f t="shared" si="397"/>
        <v>1156.17787</v>
      </c>
      <c r="Q1062" s="133">
        <f t="shared" si="398"/>
        <v>0</v>
      </c>
      <c r="R1062" s="134">
        <f t="shared" si="399"/>
        <v>0</v>
      </c>
      <c r="S1062" s="124">
        <f t="shared" si="400"/>
        <v>0</v>
      </c>
      <c r="T1062" s="134">
        <f t="shared" si="407"/>
        <v>8.7499999999999994E-2</v>
      </c>
      <c r="U1062" s="133">
        <f t="shared" si="408"/>
        <v>94</v>
      </c>
      <c r="V1062" s="133">
        <v>252</v>
      </c>
      <c r="W1062" s="132">
        <f t="shared" si="391"/>
        <v>1.0317837750000001</v>
      </c>
      <c r="X1062" s="124">
        <f t="shared" si="410"/>
        <v>36.747697000000002</v>
      </c>
      <c r="Y1062" s="136" t="s">
        <v>64</v>
      </c>
      <c r="Z1062" s="127">
        <f t="shared" si="409"/>
        <v>43327</v>
      </c>
      <c r="AA1062" s="6"/>
      <c r="AB1062" s="1"/>
      <c r="AC1062" s="10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6"/>
      <c r="BR1062" s="1"/>
      <c r="BS1062" s="1"/>
      <c r="BT1062" s="1"/>
      <c r="BU1062" s="1"/>
      <c r="BV1062" s="1"/>
      <c r="BW1062" s="1"/>
    </row>
    <row r="1063" spans="1:75" x14ac:dyDescent="0.2">
      <c r="A1063" s="137">
        <f t="shared" si="401"/>
        <v>43284</v>
      </c>
      <c r="B1063" s="124">
        <f t="shared" si="392"/>
        <v>1194.034459</v>
      </c>
      <c r="C1063" s="124">
        <f t="shared" si="402"/>
        <v>1000</v>
      </c>
      <c r="D1063" s="138">
        <f t="shared" si="403"/>
        <v>4981.6899999999996</v>
      </c>
      <c r="E1063" s="126">
        <f>IF(K1063=1,VLOOKUP(A1062,[1]Plan1!$DA$106:$DC$226,3),E1062)</f>
        <v>5044.46</v>
      </c>
      <c r="F1063" s="127">
        <f t="shared" si="404"/>
        <v>43267</v>
      </c>
      <c r="G1063" s="128">
        <f t="shared" si="393"/>
        <v>1.2600141718974944E-2</v>
      </c>
      <c r="H1063" s="127">
        <f t="shared" si="405"/>
        <v>43297</v>
      </c>
      <c r="I1063" s="127">
        <f t="shared" si="394"/>
        <v>43297</v>
      </c>
      <c r="J1063" s="130">
        <f t="shared" si="406"/>
        <v>21</v>
      </c>
      <c r="K1063" s="130">
        <f t="shared" si="395"/>
        <v>12</v>
      </c>
      <c r="L1063" s="131">
        <f t="shared" si="396"/>
        <v>1.0071807500000001</v>
      </c>
      <c r="M1063" s="132">
        <f t="shared" si="390"/>
        <v>1.0040005299999999</v>
      </c>
      <c r="N1063" s="132">
        <f t="shared" si="411"/>
        <v>1.1486195125723979</v>
      </c>
      <c r="O1063" s="131">
        <f t="shared" si="389"/>
        <v>1.15686746</v>
      </c>
      <c r="P1063" s="124">
        <f t="shared" si="397"/>
        <v>1156.8674599999999</v>
      </c>
      <c r="Q1063" s="133">
        <f t="shared" si="398"/>
        <v>0</v>
      </c>
      <c r="R1063" s="134">
        <f t="shared" si="399"/>
        <v>0</v>
      </c>
      <c r="S1063" s="124">
        <f t="shared" si="400"/>
        <v>0</v>
      </c>
      <c r="T1063" s="134">
        <f t="shared" si="407"/>
        <v>8.7499999999999994E-2</v>
      </c>
      <c r="U1063" s="133">
        <f t="shared" si="408"/>
        <v>95</v>
      </c>
      <c r="V1063" s="133">
        <v>252</v>
      </c>
      <c r="W1063" s="132">
        <f t="shared" si="391"/>
        <v>1.0321272749999999</v>
      </c>
      <c r="X1063" s="124">
        <f t="shared" si="410"/>
        <v>37.166998999999997</v>
      </c>
      <c r="Y1063" s="136" t="s">
        <v>64</v>
      </c>
      <c r="Z1063" s="127">
        <f t="shared" si="409"/>
        <v>43327</v>
      </c>
      <c r="AA1063" s="6"/>
      <c r="AB1063" s="1"/>
      <c r="AC1063" s="10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6"/>
      <c r="BR1063" s="1"/>
      <c r="BS1063" s="1"/>
      <c r="BT1063" s="1"/>
      <c r="BU1063" s="1"/>
      <c r="BV1063" s="1"/>
      <c r="BW1063" s="1"/>
    </row>
    <row r="1064" spans="1:75" x14ac:dyDescent="0.2">
      <c r="A1064" s="137">
        <f t="shared" si="401"/>
        <v>43285</v>
      </c>
      <c r="B1064" s="124">
        <f t="shared" si="392"/>
        <v>1195.1443790000001</v>
      </c>
      <c r="C1064" s="124">
        <f t="shared" si="402"/>
        <v>1000</v>
      </c>
      <c r="D1064" s="138">
        <f t="shared" si="403"/>
        <v>4981.6899999999996</v>
      </c>
      <c r="E1064" s="126">
        <f>IF(K1064=1,VLOOKUP(A1063,[1]Plan1!$DA$106:$DC$226,3),E1063)</f>
        <v>5044.46</v>
      </c>
      <c r="F1064" s="127">
        <f t="shared" si="404"/>
        <v>43267</v>
      </c>
      <c r="G1064" s="128">
        <f t="shared" si="393"/>
        <v>1.2600141718974944E-2</v>
      </c>
      <c r="H1064" s="127">
        <f t="shared" si="405"/>
        <v>43297</v>
      </c>
      <c r="I1064" s="127">
        <f t="shared" si="394"/>
        <v>43297</v>
      </c>
      <c r="J1064" s="130">
        <f t="shared" si="406"/>
        <v>21</v>
      </c>
      <c r="K1064" s="130">
        <f t="shared" si="395"/>
        <v>13</v>
      </c>
      <c r="L1064" s="131">
        <f t="shared" si="396"/>
        <v>1.0077814700000001</v>
      </c>
      <c r="M1064" s="132">
        <f t="shared" si="390"/>
        <v>1.0040005299999999</v>
      </c>
      <c r="N1064" s="132">
        <f t="shared" si="411"/>
        <v>1.1486195125723979</v>
      </c>
      <c r="O1064" s="131">
        <f t="shared" si="389"/>
        <v>1.15755746</v>
      </c>
      <c r="P1064" s="124">
        <f t="shared" si="397"/>
        <v>1157.55746</v>
      </c>
      <c r="Q1064" s="133">
        <f t="shared" si="398"/>
        <v>0</v>
      </c>
      <c r="R1064" s="134">
        <f t="shared" si="399"/>
        <v>0</v>
      </c>
      <c r="S1064" s="124">
        <f t="shared" si="400"/>
        <v>0</v>
      </c>
      <c r="T1064" s="134">
        <f t="shared" si="407"/>
        <v>8.7499999999999994E-2</v>
      </c>
      <c r="U1064" s="133">
        <f t="shared" si="408"/>
        <v>96</v>
      </c>
      <c r="V1064" s="133">
        <v>252</v>
      </c>
      <c r="W1064" s="132">
        <f t="shared" si="391"/>
        <v>1.0324708890000001</v>
      </c>
      <c r="X1064" s="124">
        <f t="shared" si="410"/>
        <v>37.586919000000002</v>
      </c>
      <c r="Y1064" s="136" t="s">
        <v>64</v>
      </c>
      <c r="Z1064" s="127">
        <f t="shared" si="409"/>
        <v>43327</v>
      </c>
      <c r="AA1064" s="6"/>
      <c r="AB1064" s="1"/>
      <c r="AC1064" s="10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6"/>
      <c r="BR1064" s="1"/>
      <c r="BS1064" s="1"/>
      <c r="BT1064" s="1"/>
      <c r="BU1064" s="1"/>
      <c r="BV1064" s="1"/>
      <c r="BW1064" s="1"/>
    </row>
    <row r="1065" spans="1:75" x14ac:dyDescent="0.2">
      <c r="A1065" s="137">
        <f t="shared" si="401"/>
        <v>43286</v>
      </c>
      <c r="B1065" s="124">
        <f t="shared" si="392"/>
        <v>1196.2553309999998</v>
      </c>
      <c r="C1065" s="124">
        <f t="shared" si="402"/>
        <v>1000</v>
      </c>
      <c r="D1065" s="138">
        <f t="shared" si="403"/>
        <v>4981.6899999999996</v>
      </c>
      <c r="E1065" s="126">
        <f>IF(K1065=1,VLOOKUP(A1064,[1]Plan1!$DA$106:$DC$226,3),E1064)</f>
        <v>5044.46</v>
      </c>
      <c r="F1065" s="127">
        <f t="shared" si="404"/>
        <v>43267</v>
      </c>
      <c r="G1065" s="128">
        <f t="shared" si="393"/>
        <v>1.2600141718974944E-2</v>
      </c>
      <c r="H1065" s="127">
        <f t="shared" si="405"/>
        <v>43297</v>
      </c>
      <c r="I1065" s="127">
        <f t="shared" si="394"/>
        <v>43297</v>
      </c>
      <c r="J1065" s="130">
        <f t="shared" si="406"/>
        <v>21</v>
      </c>
      <c r="K1065" s="130">
        <f t="shared" si="395"/>
        <v>14</v>
      </c>
      <c r="L1065" s="131">
        <f t="shared" si="396"/>
        <v>1.0083825500000001</v>
      </c>
      <c r="M1065" s="132">
        <f t="shared" si="390"/>
        <v>1.0040005299999999</v>
      </c>
      <c r="N1065" s="132">
        <f t="shared" si="411"/>
        <v>1.1486195125723979</v>
      </c>
      <c r="O1065" s="131">
        <f t="shared" ref="O1065:O1128" si="412">TRUNC(TRUNC((L1065*N1065),15),8)</f>
        <v>1.1582478700000001</v>
      </c>
      <c r="P1065" s="124">
        <f t="shared" si="397"/>
        <v>1158.2478699999999</v>
      </c>
      <c r="Q1065" s="133">
        <f t="shared" si="398"/>
        <v>0</v>
      </c>
      <c r="R1065" s="134">
        <f t="shared" si="399"/>
        <v>0</v>
      </c>
      <c r="S1065" s="124">
        <f t="shared" si="400"/>
        <v>0</v>
      </c>
      <c r="T1065" s="134">
        <f t="shared" si="407"/>
        <v>8.7499999999999994E-2</v>
      </c>
      <c r="U1065" s="133">
        <f t="shared" si="408"/>
        <v>97</v>
      </c>
      <c r="V1065" s="133">
        <v>252</v>
      </c>
      <c r="W1065" s="132">
        <f t="shared" si="391"/>
        <v>1.032814618</v>
      </c>
      <c r="X1065" s="124">
        <f t="shared" si="410"/>
        <v>38.007460999999999</v>
      </c>
      <c r="Y1065" s="136" t="s">
        <v>64</v>
      </c>
      <c r="Z1065" s="127">
        <f t="shared" si="409"/>
        <v>43327</v>
      </c>
      <c r="AA1065" s="6"/>
      <c r="AB1065" s="1"/>
      <c r="AC1065" s="10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6"/>
      <c r="BR1065" s="1"/>
      <c r="BS1065" s="1"/>
      <c r="BT1065" s="1"/>
      <c r="BU1065" s="1"/>
      <c r="BV1065" s="1"/>
      <c r="BW1065" s="1"/>
    </row>
    <row r="1066" spans="1:75" x14ac:dyDescent="0.2">
      <c r="A1066" s="137">
        <f t="shared" si="401"/>
        <v>43287</v>
      </c>
      <c r="B1066" s="124">
        <f t="shared" si="392"/>
        <v>1197.367303</v>
      </c>
      <c r="C1066" s="124">
        <f t="shared" si="402"/>
        <v>1000</v>
      </c>
      <c r="D1066" s="138">
        <f t="shared" si="403"/>
        <v>4981.6899999999996</v>
      </c>
      <c r="E1066" s="126">
        <f>IF(K1066=1,VLOOKUP(A1065,[1]Plan1!$DA$106:$DC$226,3),E1065)</f>
        <v>5044.46</v>
      </c>
      <c r="F1066" s="127">
        <f t="shared" si="404"/>
        <v>43267</v>
      </c>
      <c r="G1066" s="128">
        <f t="shared" si="393"/>
        <v>1.2600141718974944E-2</v>
      </c>
      <c r="H1066" s="127">
        <f t="shared" si="405"/>
        <v>43297</v>
      </c>
      <c r="I1066" s="127">
        <f t="shared" si="394"/>
        <v>43297</v>
      </c>
      <c r="J1066" s="130">
        <f t="shared" si="406"/>
        <v>21</v>
      </c>
      <c r="K1066" s="130">
        <f t="shared" si="395"/>
        <v>15</v>
      </c>
      <c r="L1066" s="131">
        <f t="shared" si="396"/>
        <v>1.00898398</v>
      </c>
      <c r="M1066" s="132">
        <f t="shared" ref="M1066:M1129" si="413">IF(I1066&gt;I1065,L1065,M1065)</f>
        <v>1.0040005299999999</v>
      </c>
      <c r="N1066" s="132">
        <f t="shared" si="411"/>
        <v>1.1486195125723979</v>
      </c>
      <c r="O1066" s="131">
        <f t="shared" si="412"/>
        <v>1.1589386800000001</v>
      </c>
      <c r="P1066" s="124">
        <f t="shared" si="397"/>
        <v>1158.93868</v>
      </c>
      <c r="Q1066" s="133">
        <f t="shared" si="398"/>
        <v>0</v>
      </c>
      <c r="R1066" s="134">
        <f t="shared" si="399"/>
        <v>0</v>
      </c>
      <c r="S1066" s="124">
        <f t="shared" si="400"/>
        <v>0</v>
      </c>
      <c r="T1066" s="134">
        <f t="shared" si="407"/>
        <v>8.7499999999999994E-2</v>
      </c>
      <c r="U1066" s="133">
        <f t="shared" si="408"/>
        <v>98</v>
      </c>
      <c r="V1066" s="133">
        <v>252</v>
      </c>
      <c r="W1066" s="132">
        <f t="shared" si="391"/>
        <v>1.033158461</v>
      </c>
      <c r="X1066" s="124">
        <f t="shared" si="410"/>
        <v>38.428623000000002</v>
      </c>
      <c r="Y1066" s="136" t="s">
        <v>64</v>
      </c>
      <c r="Z1066" s="127">
        <f t="shared" si="409"/>
        <v>43327</v>
      </c>
      <c r="AA1066" s="6"/>
      <c r="AB1066" s="1"/>
      <c r="AC1066" s="10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6"/>
      <c r="BR1066" s="1"/>
      <c r="BS1066" s="1"/>
      <c r="BT1066" s="1"/>
      <c r="BU1066" s="1"/>
      <c r="BV1066" s="1"/>
      <c r="BW1066" s="1"/>
    </row>
    <row r="1067" spans="1:75" x14ac:dyDescent="0.2">
      <c r="A1067" s="137">
        <f t="shared" si="401"/>
        <v>43288</v>
      </c>
      <c r="B1067" s="124">
        <f t="shared" si="392"/>
        <v>1198.4803260000001</v>
      </c>
      <c r="C1067" s="124">
        <f t="shared" si="402"/>
        <v>1000</v>
      </c>
      <c r="D1067" s="138">
        <f t="shared" si="403"/>
        <v>4981.6899999999996</v>
      </c>
      <c r="E1067" s="126">
        <f>IF(K1067=1,VLOOKUP(A1066,[1]Plan1!$DA$106:$DC$226,3),E1066)</f>
        <v>5044.46</v>
      </c>
      <c r="F1067" s="127">
        <f t="shared" si="404"/>
        <v>43267</v>
      </c>
      <c r="G1067" s="128">
        <f t="shared" si="393"/>
        <v>1.2600141718974944E-2</v>
      </c>
      <c r="H1067" s="127">
        <f t="shared" si="405"/>
        <v>43297</v>
      </c>
      <c r="I1067" s="127">
        <f t="shared" si="394"/>
        <v>43297</v>
      </c>
      <c r="J1067" s="130">
        <f t="shared" si="406"/>
        <v>21</v>
      </c>
      <c r="K1067" s="130">
        <f t="shared" si="395"/>
        <v>16</v>
      </c>
      <c r="L1067" s="131">
        <f t="shared" si="396"/>
        <v>1.0095857800000001</v>
      </c>
      <c r="M1067" s="132">
        <f t="shared" si="413"/>
        <v>1.0040005299999999</v>
      </c>
      <c r="N1067" s="132">
        <f t="shared" si="411"/>
        <v>1.1486195125723979</v>
      </c>
      <c r="O1067" s="131">
        <f t="shared" si="412"/>
        <v>1.15962992</v>
      </c>
      <c r="P1067" s="124">
        <f t="shared" si="397"/>
        <v>1159.6299200000001</v>
      </c>
      <c r="Q1067" s="133">
        <f t="shared" si="398"/>
        <v>0</v>
      </c>
      <c r="R1067" s="134">
        <f t="shared" si="399"/>
        <v>0</v>
      </c>
      <c r="S1067" s="124">
        <f t="shared" si="400"/>
        <v>0</v>
      </c>
      <c r="T1067" s="134">
        <f t="shared" si="407"/>
        <v>8.7499999999999994E-2</v>
      </c>
      <c r="U1067" s="133">
        <f t="shared" si="408"/>
        <v>99</v>
      </c>
      <c r="V1067" s="133">
        <v>252</v>
      </c>
      <c r="W1067" s="132">
        <f t="shared" si="391"/>
        <v>1.0335024180000001</v>
      </c>
      <c r="X1067" s="124">
        <f t="shared" si="410"/>
        <v>38.850406</v>
      </c>
      <c r="Y1067" s="136" t="s">
        <v>64</v>
      </c>
      <c r="Z1067" s="127">
        <f t="shared" si="409"/>
        <v>43327</v>
      </c>
      <c r="AA1067" s="6"/>
      <c r="AB1067" s="1"/>
      <c r="AC1067" s="10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6"/>
      <c r="BR1067" s="1"/>
      <c r="BS1067" s="1"/>
      <c r="BT1067" s="1"/>
      <c r="BU1067" s="1"/>
      <c r="BV1067" s="1"/>
      <c r="BW1067" s="1"/>
    </row>
    <row r="1068" spans="1:75" x14ac:dyDescent="0.2">
      <c r="A1068" s="137">
        <f t="shared" si="401"/>
        <v>43289</v>
      </c>
      <c r="B1068" s="124">
        <f t="shared" si="392"/>
        <v>1198.4803260000001</v>
      </c>
      <c r="C1068" s="124">
        <f t="shared" si="402"/>
        <v>1000</v>
      </c>
      <c r="D1068" s="138">
        <f t="shared" si="403"/>
        <v>4981.6899999999996</v>
      </c>
      <c r="E1068" s="126">
        <f>IF(K1068=1,VLOOKUP(A1067,[1]Plan1!$DA$106:$DC$226,3),E1067)</f>
        <v>5044.46</v>
      </c>
      <c r="F1068" s="127">
        <f t="shared" si="404"/>
        <v>43267</v>
      </c>
      <c r="G1068" s="128">
        <f t="shared" si="393"/>
        <v>1.2600141718974944E-2</v>
      </c>
      <c r="H1068" s="127">
        <f t="shared" si="405"/>
        <v>43297</v>
      </c>
      <c r="I1068" s="127">
        <f t="shared" si="394"/>
        <v>43297</v>
      </c>
      <c r="J1068" s="130">
        <f t="shared" si="406"/>
        <v>21</v>
      </c>
      <c r="K1068" s="130">
        <f t="shared" si="395"/>
        <v>16</v>
      </c>
      <c r="L1068" s="131">
        <f t="shared" si="396"/>
        <v>1.0095857800000001</v>
      </c>
      <c r="M1068" s="132">
        <f t="shared" si="413"/>
        <v>1.0040005299999999</v>
      </c>
      <c r="N1068" s="132">
        <f t="shared" si="411"/>
        <v>1.1486195125723979</v>
      </c>
      <c r="O1068" s="131">
        <f t="shared" si="412"/>
        <v>1.15962992</v>
      </c>
      <c r="P1068" s="124">
        <f t="shared" si="397"/>
        <v>1159.6299200000001</v>
      </c>
      <c r="Q1068" s="133">
        <f t="shared" si="398"/>
        <v>0</v>
      </c>
      <c r="R1068" s="134">
        <f t="shared" si="399"/>
        <v>0</v>
      </c>
      <c r="S1068" s="124">
        <f t="shared" si="400"/>
        <v>0</v>
      </c>
      <c r="T1068" s="134">
        <f t="shared" si="407"/>
        <v>8.7499999999999994E-2</v>
      </c>
      <c r="U1068" s="133">
        <f t="shared" si="408"/>
        <v>99</v>
      </c>
      <c r="V1068" s="133">
        <v>252</v>
      </c>
      <c r="W1068" s="132">
        <f t="shared" si="391"/>
        <v>1.0335024180000001</v>
      </c>
      <c r="X1068" s="124">
        <f t="shared" si="410"/>
        <v>38.850406</v>
      </c>
      <c r="Y1068" s="136" t="s">
        <v>64</v>
      </c>
      <c r="Z1068" s="127">
        <f t="shared" si="409"/>
        <v>43327</v>
      </c>
      <c r="AA1068" s="6"/>
      <c r="AB1068" s="1"/>
      <c r="AC1068" s="10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6"/>
      <c r="BR1068" s="1"/>
      <c r="BS1068" s="1"/>
      <c r="BT1068" s="1"/>
      <c r="BU1068" s="1"/>
      <c r="BV1068" s="1"/>
      <c r="BW1068" s="1"/>
    </row>
    <row r="1069" spans="1:75" x14ac:dyDescent="0.2">
      <c r="A1069" s="137">
        <f t="shared" si="401"/>
        <v>43290</v>
      </c>
      <c r="B1069" s="124">
        <f t="shared" si="392"/>
        <v>1198.4803260000001</v>
      </c>
      <c r="C1069" s="124">
        <f t="shared" si="402"/>
        <v>1000</v>
      </c>
      <c r="D1069" s="138">
        <f t="shared" si="403"/>
        <v>4981.6899999999996</v>
      </c>
      <c r="E1069" s="126">
        <f>IF(K1069=1,VLOOKUP(A1068,[1]Plan1!$DA$106:$DC$226,3),E1068)</f>
        <v>5044.46</v>
      </c>
      <c r="F1069" s="127">
        <f t="shared" si="404"/>
        <v>43267</v>
      </c>
      <c r="G1069" s="128">
        <f t="shared" si="393"/>
        <v>1.2600141718974944E-2</v>
      </c>
      <c r="H1069" s="127">
        <f t="shared" si="405"/>
        <v>43297</v>
      </c>
      <c r="I1069" s="127">
        <f t="shared" si="394"/>
        <v>43297</v>
      </c>
      <c r="J1069" s="130">
        <f t="shared" si="406"/>
        <v>21</v>
      </c>
      <c r="K1069" s="130">
        <f t="shared" si="395"/>
        <v>16</v>
      </c>
      <c r="L1069" s="131">
        <f t="shared" si="396"/>
        <v>1.0095857800000001</v>
      </c>
      <c r="M1069" s="132">
        <f t="shared" si="413"/>
        <v>1.0040005299999999</v>
      </c>
      <c r="N1069" s="132">
        <f t="shared" si="411"/>
        <v>1.1486195125723979</v>
      </c>
      <c r="O1069" s="131">
        <f t="shared" si="412"/>
        <v>1.15962992</v>
      </c>
      <c r="P1069" s="124">
        <f t="shared" si="397"/>
        <v>1159.6299200000001</v>
      </c>
      <c r="Q1069" s="133">
        <f t="shared" si="398"/>
        <v>0</v>
      </c>
      <c r="R1069" s="134">
        <f t="shared" si="399"/>
        <v>0</v>
      </c>
      <c r="S1069" s="124">
        <f t="shared" si="400"/>
        <v>0</v>
      </c>
      <c r="T1069" s="134">
        <f t="shared" si="407"/>
        <v>8.7499999999999994E-2</v>
      </c>
      <c r="U1069" s="133">
        <f t="shared" si="408"/>
        <v>99</v>
      </c>
      <c r="V1069" s="133">
        <v>252</v>
      </c>
      <c r="W1069" s="132">
        <f t="shared" si="391"/>
        <v>1.0335024180000001</v>
      </c>
      <c r="X1069" s="124">
        <f t="shared" si="410"/>
        <v>38.850406</v>
      </c>
      <c r="Y1069" s="136" t="s">
        <v>64</v>
      </c>
      <c r="Z1069" s="127">
        <f t="shared" si="409"/>
        <v>43327</v>
      </c>
      <c r="AA1069" s="6"/>
      <c r="AB1069" s="1"/>
      <c r="AC1069" s="10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6"/>
      <c r="BR1069" s="1"/>
      <c r="BS1069" s="1"/>
      <c r="BT1069" s="1"/>
      <c r="BU1069" s="1"/>
      <c r="BV1069" s="1"/>
      <c r="BW1069" s="1"/>
    </row>
    <row r="1070" spans="1:75" x14ac:dyDescent="0.2">
      <c r="A1070" s="137">
        <f t="shared" si="401"/>
        <v>43291</v>
      </c>
      <c r="B1070" s="124">
        <f t="shared" si="392"/>
        <v>1199.594372</v>
      </c>
      <c r="C1070" s="124">
        <f t="shared" si="402"/>
        <v>1000</v>
      </c>
      <c r="D1070" s="138">
        <f t="shared" si="403"/>
        <v>4981.6899999999996</v>
      </c>
      <c r="E1070" s="126">
        <f>IF(K1070=1,VLOOKUP(A1069,[1]Plan1!$DA$106:$DC$226,3),E1069)</f>
        <v>5044.46</v>
      </c>
      <c r="F1070" s="127">
        <f t="shared" si="404"/>
        <v>43267</v>
      </c>
      <c r="G1070" s="128">
        <f t="shared" si="393"/>
        <v>1.2600141718974944E-2</v>
      </c>
      <c r="H1070" s="127">
        <f t="shared" si="405"/>
        <v>43297</v>
      </c>
      <c r="I1070" s="127">
        <f t="shared" si="394"/>
        <v>43297</v>
      </c>
      <c r="J1070" s="130">
        <f t="shared" si="406"/>
        <v>21</v>
      </c>
      <c r="K1070" s="130">
        <f t="shared" si="395"/>
        <v>17</v>
      </c>
      <c r="L1070" s="131">
        <f t="shared" si="396"/>
        <v>1.0101879300000001</v>
      </c>
      <c r="M1070" s="132">
        <f t="shared" si="413"/>
        <v>1.0040005299999999</v>
      </c>
      <c r="N1070" s="132">
        <f t="shared" si="411"/>
        <v>1.1486195125723979</v>
      </c>
      <c r="O1070" s="131">
        <f t="shared" si="412"/>
        <v>1.1603215600000001</v>
      </c>
      <c r="P1070" s="124">
        <f t="shared" si="397"/>
        <v>1160.3215600000001</v>
      </c>
      <c r="Q1070" s="133">
        <f t="shared" si="398"/>
        <v>0</v>
      </c>
      <c r="R1070" s="134">
        <f t="shared" si="399"/>
        <v>0</v>
      </c>
      <c r="S1070" s="124">
        <f t="shared" si="400"/>
        <v>0</v>
      </c>
      <c r="T1070" s="134">
        <f t="shared" si="407"/>
        <v>8.7499999999999994E-2</v>
      </c>
      <c r="U1070" s="133">
        <f t="shared" si="408"/>
        <v>100</v>
      </c>
      <c r="V1070" s="133">
        <v>252</v>
      </c>
      <c r="W1070" s="132">
        <f t="shared" si="391"/>
        <v>1.03384649</v>
      </c>
      <c r="X1070" s="124">
        <f t="shared" si="410"/>
        <v>39.272812000000002</v>
      </c>
      <c r="Y1070" s="136" t="s">
        <v>64</v>
      </c>
      <c r="Z1070" s="127">
        <f t="shared" si="409"/>
        <v>43327</v>
      </c>
      <c r="AA1070" s="6"/>
      <c r="AB1070" s="1"/>
      <c r="AC1070" s="10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6"/>
      <c r="BR1070" s="1"/>
      <c r="BS1070" s="1"/>
      <c r="BT1070" s="1"/>
      <c r="BU1070" s="1"/>
      <c r="BV1070" s="1"/>
      <c r="BW1070" s="1"/>
    </row>
    <row r="1071" spans="1:75" x14ac:dyDescent="0.2">
      <c r="A1071" s="137">
        <f t="shared" si="401"/>
        <v>43292</v>
      </c>
      <c r="B1071" s="124">
        <f t="shared" si="392"/>
        <v>1200.7094609999999</v>
      </c>
      <c r="C1071" s="124">
        <f t="shared" si="402"/>
        <v>1000</v>
      </c>
      <c r="D1071" s="138">
        <f t="shared" si="403"/>
        <v>4981.6899999999996</v>
      </c>
      <c r="E1071" s="126">
        <f>IF(K1071=1,VLOOKUP(A1070,[1]Plan1!$DA$106:$DC$226,3),E1070)</f>
        <v>5044.46</v>
      </c>
      <c r="F1071" s="127">
        <f t="shared" si="404"/>
        <v>43267</v>
      </c>
      <c r="G1071" s="128">
        <f t="shared" si="393"/>
        <v>1.2600141718974944E-2</v>
      </c>
      <c r="H1071" s="127">
        <f t="shared" si="405"/>
        <v>43297</v>
      </c>
      <c r="I1071" s="127">
        <f t="shared" si="394"/>
        <v>43297</v>
      </c>
      <c r="J1071" s="130">
        <f t="shared" si="406"/>
        <v>21</v>
      </c>
      <c r="K1071" s="130">
        <f t="shared" si="395"/>
        <v>18</v>
      </c>
      <c r="L1071" s="131">
        <f t="shared" si="396"/>
        <v>1.0107904400000001</v>
      </c>
      <c r="M1071" s="132">
        <f t="shared" si="413"/>
        <v>1.0040005299999999</v>
      </c>
      <c r="N1071" s="132">
        <f t="shared" si="411"/>
        <v>1.1486195125723979</v>
      </c>
      <c r="O1071" s="131">
        <f t="shared" si="412"/>
        <v>1.1610136200000001</v>
      </c>
      <c r="P1071" s="124">
        <f t="shared" si="397"/>
        <v>1161.0136199999999</v>
      </c>
      <c r="Q1071" s="133">
        <f t="shared" si="398"/>
        <v>0</v>
      </c>
      <c r="R1071" s="134">
        <f t="shared" si="399"/>
        <v>0</v>
      </c>
      <c r="S1071" s="124">
        <f t="shared" si="400"/>
        <v>0</v>
      </c>
      <c r="T1071" s="134">
        <f t="shared" si="407"/>
        <v>8.7499999999999994E-2</v>
      </c>
      <c r="U1071" s="133">
        <f t="shared" si="408"/>
        <v>101</v>
      </c>
      <c r="V1071" s="133">
        <v>252</v>
      </c>
      <c r="W1071" s="132">
        <f t="shared" si="391"/>
        <v>1.034190677</v>
      </c>
      <c r="X1071" s="124">
        <f t="shared" si="410"/>
        <v>39.695841000000001</v>
      </c>
      <c r="Y1071" s="136" t="s">
        <v>64</v>
      </c>
      <c r="Z1071" s="127">
        <f t="shared" si="409"/>
        <v>43327</v>
      </c>
      <c r="AA1071" s="6"/>
      <c r="AB1071" s="1"/>
      <c r="AC1071" s="10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6"/>
      <c r="BR1071" s="1"/>
      <c r="BS1071" s="1"/>
      <c r="BT1071" s="1"/>
      <c r="BU1071" s="1"/>
      <c r="BV1071" s="1"/>
      <c r="BW1071" s="1"/>
    </row>
    <row r="1072" spans="1:75" x14ac:dyDescent="0.2">
      <c r="A1072" s="137">
        <f t="shared" si="401"/>
        <v>43293</v>
      </c>
      <c r="B1072" s="124">
        <f t="shared" si="392"/>
        <v>1201.8255839999999</v>
      </c>
      <c r="C1072" s="124">
        <f t="shared" si="402"/>
        <v>1000</v>
      </c>
      <c r="D1072" s="138">
        <f t="shared" si="403"/>
        <v>4981.6899999999996</v>
      </c>
      <c r="E1072" s="126">
        <f>IF(K1072=1,VLOOKUP(A1071,[1]Plan1!$DA$106:$DC$226,3),E1071)</f>
        <v>5044.46</v>
      </c>
      <c r="F1072" s="127">
        <f t="shared" si="404"/>
        <v>43267</v>
      </c>
      <c r="G1072" s="128">
        <f t="shared" si="393"/>
        <v>1.2600141718974944E-2</v>
      </c>
      <c r="H1072" s="127">
        <f t="shared" si="405"/>
        <v>43297</v>
      </c>
      <c r="I1072" s="127">
        <f t="shared" si="394"/>
        <v>43297</v>
      </c>
      <c r="J1072" s="130">
        <f t="shared" si="406"/>
        <v>21</v>
      </c>
      <c r="K1072" s="130">
        <f t="shared" si="395"/>
        <v>19</v>
      </c>
      <c r="L1072" s="131">
        <f t="shared" si="396"/>
        <v>1.0113933100000001</v>
      </c>
      <c r="M1072" s="132">
        <f t="shared" si="413"/>
        <v>1.0040005299999999</v>
      </c>
      <c r="N1072" s="132">
        <f t="shared" si="411"/>
        <v>1.1486195125723979</v>
      </c>
      <c r="O1072" s="131">
        <f t="shared" si="412"/>
        <v>1.16170609</v>
      </c>
      <c r="P1072" s="124">
        <f t="shared" si="397"/>
        <v>1161.7060899999999</v>
      </c>
      <c r="Q1072" s="133">
        <f t="shared" si="398"/>
        <v>0</v>
      </c>
      <c r="R1072" s="134">
        <f t="shared" si="399"/>
        <v>0</v>
      </c>
      <c r="S1072" s="124">
        <f t="shared" si="400"/>
        <v>0</v>
      </c>
      <c r="T1072" s="134">
        <f t="shared" si="407"/>
        <v>8.7499999999999994E-2</v>
      </c>
      <c r="U1072" s="133">
        <f t="shared" si="408"/>
        <v>102</v>
      </c>
      <c r="V1072" s="133">
        <v>252</v>
      </c>
      <c r="W1072" s="132">
        <f t="shared" si="391"/>
        <v>1.0345349779999999</v>
      </c>
      <c r="X1072" s="124">
        <f t="shared" si="410"/>
        <v>40.119494000000003</v>
      </c>
      <c r="Y1072" s="136" t="s">
        <v>64</v>
      </c>
      <c r="Z1072" s="127">
        <f t="shared" si="409"/>
        <v>43327</v>
      </c>
      <c r="AA1072" s="6"/>
      <c r="AB1072" s="1"/>
      <c r="AC1072" s="10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6"/>
      <c r="BR1072" s="1"/>
      <c r="BS1072" s="1"/>
      <c r="BT1072" s="1"/>
      <c r="BU1072" s="1"/>
      <c r="BV1072" s="1"/>
      <c r="BW1072" s="1"/>
    </row>
    <row r="1073" spans="1:75" x14ac:dyDescent="0.2">
      <c r="A1073" s="137">
        <f t="shared" si="401"/>
        <v>43294</v>
      </c>
      <c r="B1073" s="124">
        <f t="shared" si="392"/>
        <v>1202.9427519999999</v>
      </c>
      <c r="C1073" s="124">
        <f t="shared" si="402"/>
        <v>1000</v>
      </c>
      <c r="D1073" s="138">
        <f t="shared" si="403"/>
        <v>4981.6899999999996</v>
      </c>
      <c r="E1073" s="126">
        <f>IF(K1073=1,VLOOKUP(A1072,[1]Plan1!$DA$106:$DC$226,3),E1072)</f>
        <v>5044.46</v>
      </c>
      <c r="F1073" s="127">
        <f t="shared" si="404"/>
        <v>43267</v>
      </c>
      <c r="G1073" s="128">
        <f t="shared" si="393"/>
        <v>1.2600141718974944E-2</v>
      </c>
      <c r="H1073" s="127">
        <f t="shared" si="405"/>
        <v>43297</v>
      </c>
      <c r="I1073" s="127">
        <f t="shared" si="394"/>
        <v>43297</v>
      </c>
      <c r="J1073" s="130">
        <f t="shared" si="406"/>
        <v>21</v>
      </c>
      <c r="K1073" s="130">
        <f t="shared" si="395"/>
        <v>20</v>
      </c>
      <c r="L1073" s="131">
        <f t="shared" si="396"/>
        <v>1.0119965500000001</v>
      </c>
      <c r="M1073" s="132">
        <f t="shared" si="413"/>
        <v>1.0040005299999999</v>
      </c>
      <c r="N1073" s="132">
        <f t="shared" si="411"/>
        <v>1.1486195125723979</v>
      </c>
      <c r="O1073" s="131">
        <f t="shared" si="412"/>
        <v>1.1623989800000001</v>
      </c>
      <c r="P1073" s="124">
        <f t="shared" si="397"/>
        <v>1162.3989799999999</v>
      </c>
      <c r="Q1073" s="133">
        <f t="shared" si="398"/>
        <v>0</v>
      </c>
      <c r="R1073" s="134">
        <f t="shared" si="399"/>
        <v>0</v>
      </c>
      <c r="S1073" s="124">
        <f t="shared" si="400"/>
        <v>0</v>
      </c>
      <c r="T1073" s="134">
        <f t="shared" si="407"/>
        <v>8.7499999999999994E-2</v>
      </c>
      <c r="U1073" s="133">
        <f t="shared" si="408"/>
        <v>103</v>
      </c>
      <c r="V1073" s="133">
        <v>252</v>
      </c>
      <c r="W1073" s="132">
        <f t="shared" si="391"/>
        <v>1.0348793940000001</v>
      </c>
      <c r="X1073" s="124">
        <f t="shared" si="410"/>
        <v>40.543771999999997</v>
      </c>
      <c r="Y1073" s="136" t="s">
        <v>64</v>
      </c>
      <c r="Z1073" s="127">
        <f t="shared" si="409"/>
        <v>43327</v>
      </c>
      <c r="AA1073" s="6"/>
      <c r="AB1073" s="1"/>
      <c r="AC1073" s="10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6"/>
      <c r="BR1073" s="1"/>
      <c r="BS1073" s="1"/>
      <c r="BT1073" s="1"/>
      <c r="BU1073" s="1"/>
      <c r="BV1073" s="1"/>
      <c r="BW1073" s="1"/>
    </row>
    <row r="1074" spans="1:75" x14ac:dyDescent="0.2">
      <c r="A1074" s="137">
        <f t="shared" si="401"/>
        <v>43295</v>
      </c>
      <c r="B1074" s="124">
        <f t="shared" si="392"/>
        <v>1204.0609430000002</v>
      </c>
      <c r="C1074" s="124">
        <f t="shared" si="402"/>
        <v>1000</v>
      </c>
      <c r="D1074" s="138">
        <f t="shared" si="403"/>
        <v>4981.6899999999996</v>
      </c>
      <c r="E1074" s="126">
        <f>IF(K1074=1,VLOOKUP(A1073,[1]Plan1!$DA$106:$DC$226,3),E1073)</f>
        <v>5044.46</v>
      </c>
      <c r="F1074" s="127">
        <f t="shared" si="404"/>
        <v>43267</v>
      </c>
      <c r="G1074" s="128">
        <f t="shared" si="393"/>
        <v>1.2600141718974944E-2</v>
      </c>
      <c r="H1074" s="127">
        <f t="shared" si="405"/>
        <v>43297</v>
      </c>
      <c r="I1074" s="127">
        <f t="shared" si="394"/>
        <v>43297</v>
      </c>
      <c r="J1074" s="130">
        <f t="shared" si="406"/>
        <v>21</v>
      </c>
      <c r="K1074" s="130">
        <f t="shared" si="395"/>
        <v>21</v>
      </c>
      <c r="L1074" s="131">
        <f t="shared" si="396"/>
        <v>1.01260014</v>
      </c>
      <c r="M1074" s="132">
        <f t="shared" si="413"/>
        <v>1.0040005299999999</v>
      </c>
      <c r="N1074" s="132">
        <f t="shared" si="411"/>
        <v>1.1486195125723979</v>
      </c>
      <c r="O1074" s="131">
        <f t="shared" si="412"/>
        <v>1.1630922699999999</v>
      </c>
      <c r="P1074" s="124">
        <f t="shared" si="397"/>
        <v>1163.0922700000001</v>
      </c>
      <c r="Q1074" s="133">
        <f t="shared" si="398"/>
        <v>0</v>
      </c>
      <c r="R1074" s="134">
        <f t="shared" si="399"/>
        <v>0</v>
      </c>
      <c r="S1074" s="124">
        <f t="shared" si="400"/>
        <v>0</v>
      </c>
      <c r="T1074" s="134">
        <f t="shared" si="407"/>
        <v>8.7499999999999994E-2</v>
      </c>
      <c r="U1074" s="133">
        <f t="shared" si="408"/>
        <v>104</v>
      </c>
      <c r="V1074" s="133">
        <v>252</v>
      </c>
      <c r="W1074" s="132">
        <f t="shared" si="391"/>
        <v>1.0352239240000001</v>
      </c>
      <c r="X1074" s="124">
        <f t="shared" si="410"/>
        <v>40.968673000000003</v>
      </c>
      <c r="Y1074" s="136" t="s">
        <v>64</v>
      </c>
      <c r="Z1074" s="127">
        <f t="shared" si="409"/>
        <v>43327</v>
      </c>
      <c r="AA1074" s="6"/>
      <c r="AB1074" s="1"/>
      <c r="AC1074" s="10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6"/>
      <c r="BR1074" s="1"/>
      <c r="BS1074" s="1"/>
      <c r="BT1074" s="1"/>
      <c r="BU1074" s="1"/>
      <c r="BV1074" s="1"/>
      <c r="BW1074" s="1"/>
    </row>
    <row r="1075" spans="1:75" x14ac:dyDescent="0.2">
      <c r="A1075" s="137">
        <f t="shared" si="401"/>
        <v>43296</v>
      </c>
      <c r="B1075" s="124">
        <f t="shared" si="392"/>
        <v>1204.0609430000002</v>
      </c>
      <c r="C1075" s="124">
        <f t="shared" si="402"/>
        <v>1000</v>
      </c>
      <c r="D1075" s="138">
        <f t="shared" si="403"/>
        <v>4981.6899999999996</v>
      </c>
      <c r="E1075" s="126">
        <f>IF(K1075=1,VLOOKUP(A1074,[1]Plan1!$DA$106:$DC$226,3),E1074)</f>
        <v>5044.46</v>
      </c>
      <c r="F1075" s="127">
        <f t="shared" si="404"/>
        <v>43267</v>
      </c>
      <c r="G1075" s="128">
        <f t="shared" si="393"/>
        <v>1.2600141718974944E-2</v>
      </c>
      <c r="H1075" s="127">
        <f t="shared" si="405"/>
        <v>43327</v>
      </c>
      <c r="I1075" s="127">
        <f t="shared" si="394"/>
        <v>43297</v>
      </c>
      <c r="J1075" s="130">
        <f t="shared" si="406"/>
        <v>21</v>
      </c>
      <c r="K1075" s="130">
        <f t="shared" si="395"/>
        <v>21</v>
      </c>
      <c r="L1075" s="131">
        <f t="shared" si="396"/>
        <v>1.01260014</v>
      </c>
      <c r="M1075" s="132">
        <f t="shared" si="413"/>
        <v>1.0040005299999999</v>
      </c>
      <c r="N1075" s="132">
        <f t="shared" si="411"/>
        <v>1.1486195125723979</v>
      </c>
      <c r="O1075" s="131">
        <f t="shared" si="412"/>
        <v>1.1630922699999999</v>
      </c>
      <c r="P1075" s="124">
        <f t="shared" si="397"/>
        <v>1163.0922700000001</v>
      </c>
      <c r="Q1075" s="133">
        <f t="shared" si="398"/>
        <v>0</v>
      </c>
      <c r="R1075" s="134">
        <f t="shared" si="399"/>
        <v>0</v>
      </c>
      <c r="S1075" s="124">
        <f t="shared" si="400"/>
        <v>0</v>
      </c>
      <c r="T1075" s="134">
        <f t="shared" si="407"/>
        <v>8.7499999999999994E-2</v>
      </c>
      <c r="U1075" s="133">
        <f t="shared" si="408"/>
        <v>104</v>
      </c>
      <c r="V1075" s="133">
        <v>252</v>
      </c>
      <c r="W1075" s="132">
        <f t="shared" si="391"/>
        <v>1.0352239240000001</v>
      </c>
      <c r="X1075" s="124">
        <f t="shared" si="410"/>
        <v>40.968673000000003</v>
      </c>
      <c r="Y1075" s="136" t="s">
        <v>64</v>
      </c>
      <c r="Z1075" s="127">
        <f t="shared" si="409"/>
        <v>43327</v>
      </c>
      <c r="AA1075" s="6"/>
      <c r="AB1075" s="1"/>
      <c r="AC1075" s="10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6"/>
      <c r="BR1075" s="1"/>
      <c r="BS1075" s="1"/>
      <c r="BT1075" s="1"/>
      <c r="BU1075" s="1"/>
      <c r="BV1075" s="1"/>
      <c r="BW1075" s="1"/>
    </row>
    <row r="1076" spans="1:75" x14ac:dyDescent="0.2">
      <c r="A1076" s="137">
        <f t="shared" si="401"/>
        <v>43297</v>
      </c>
      <c r="B1076" s="124">
        <f t="shared" si="392"/>
        <v>1204.0609430000002</v>
      </c>
      <c r="C1076" s="124">
        <f t="shared" si="402"/>
        <v>1000</v>
      </c>
      <c r="D1076" s="138">
        <f t="shared" si="403"/>
        <v>4981.6899999999996</v>
      </c>
      <c r="E1076" s="126">
        <f>IF(K1076=1,VLOOKUP(A1075,[1]Plan1!$DA$106:$DC$226,3),E1075)</f>
        <v>5044.46</v>
      </c>
      <c r="F1076" s="127">
        <f t="shared" si="404"/>
        <v>43267</v>
      </c>
      <c r="G1076" s="128">
        <f t="shared" si="393"/>
        <v>1.2600141718974944E-2</v>
      </c>
      <c r="H1076" s="127">
        <f t="shared" si="405"/>
        <v>43327</v>
      </c>
      <c r="I1076" s="127">
        <f t="shared" si="394"/>
        <v>43297</v>
      </c>
      <c r="J1076" s="130">
        <f t="shared" si="406"/>
        <v>21</v>
      </c>
      <c r="K1076" s="130">
        <f t="shared" si="395"/>
        <v>21</v>
      </c>
      <c r="L1076" s="131">
        <f t="shared" si="396"/>
        <v>1.01260014</v>
      </c>
      <c r="M1076" s="132">
        <f t="shared" si="413"/>
        <v>1.0040005299999999</v>
      </c>
      <c r="N1076" s="132">
        <f t="shared" si="411"/>
        <v>1.1486195125723979</v>
      </c>
      <c r="O1076" s="131">
        <f t="shared" si="412"/>
        <v>1.1630922699999999</v>
      </c>
      <c r="P1076" s="124">
        <f t="shared" si="397"/>
        <v>1163.0922700000001</v>
      </c>
      <c r="Q1076" s="133">
        <f t="shared" si="398"/>
        <v>0</v>
      </c>
      <c r="R1076" s="134">
        <f t="shared" si="399"/>
        <v>0</v>
      </c>
      <c r="S1076" s="124">
        <f t="shared" si="400"/>
        <v>0</v>
      </c>
      <c r="T1076" s="134">
        <f t="shared" si="407"/>
        <v>8.7499999999999994E-2</v>
      </c>
      <c r="U1076" s="133">
        <f t="shared" si="408"/>
        <v>104</v>
      </c>
      <c r="V1076" s="133">
        <v>252</v>
      </c>
      <c r="W1076" s="132">
        <f t="shared" si="391"/>
        <v>1.0352239240000001</v>
      </c>
      <c r="X1076" s="124">
        <f t="shared" si="410"/>
        <v>40.968673000000003</v>
      </c>
      <c r="Y1076" s="136" t="s">
        <v>64</v>
      </c>
      <c r="Z1076" s="127">
        <f t="shared" si="409"/>
        <v>43327</v>
      </c>
      <c r="AA1076" s="6"/>
      <c r="AB1076" s="1"/>
      <c r="AC1076" s="10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6"/>
      <c r="BR1076" s="1"/>
      <c r="BS1076" s="1"/>
      <c r="BT1076" s="1"/>
      <c r="BU1076" s="1"/>
      <c r="BV1076" s="1"/>
      <c r="BW1076" s="1"/>
    </row>
    <row r="1077" spans="1:75" x14ac:dyDescent="0.2">
      <c r="A1077" s="137">
        <f t="shared" si="401"/>
        <v>43298</v>
      </c>
      <c r="B1077" s="124">
        <f t="shared" si="392"/>
        <v>1204.642214</v>
      </c>
      <c r="C1077" s="124">
        <f t="shared" si="402"/>
        <v>1000</v>
      </c>
      <c r="D1077" s="138">
        <f t="shared" si="403"/>
        <v>5044.46</v>
      </c>
      <c r="E1077" s="126">
        <f>IF(K1077=1,VLOOKUP(A1076,[1]Plan1!$DA$106:$DC$226,3),E1076)</f>
        <v>5061.1099999999997</v>
      </c>
      <c r="F1077" s="127">
        <f t="shared" si="404"/>
        <v>43298</v>
      </c>
      <c r="G1077" s="128">
        <f t="shared" si="393"/>
        <v>3.3006506147337245E-3</v>
      </c>
      <c r="H1077" s="127">
        <f t="shared" si="405"/>
        <v>43327</v>
      </c>
      <c r="I1077" s="127">
        <f t="shared" si="394"/>
        <v>43327</v>
      </c>
      <c r="J1077" s="130">
        <f t="shared" si="406"/>
        <v>22</v>
      </c>
      <c r="K1077" s="130">
        <f t="shared" si="395"/>
        <v>1</v>
      </c>
      <c r="L1077" s="131">
        <f t="shared" si="396"/>
        <v>1.00014979</v>
      </c>
      <c r="M1077" s="132">
        <f t="shared" si="413"/>
        <v>1.01260014</v>
      </c>
      <c r="N1077" s="132">
        <f t="shared" si="411"/>
        <v>1.1630922792375418</v>
      </c>
      <c r="O1077" s="131">
        <f t="shared" si="412"/>
        <v>1.16326649</v>
      </c>
      <c r="P1077" s="124">
        <f t="shared" si="397"/>
        <v>1163.26649</v>
      </c>
      <c r="Q1077" s="133">
        <f t="shared" si="398"/>
        <v>0</v>
      </c>
      <c r="R1077" s="134">
        <f t="shared" si="399"/>
        <v>0</v>
      </c>
      <c r="S1077" s="124">
        <f t="shared" si="400"/>
        <v>0</v>
      </c>
      <c r="T1077" s="134">
        <f t="shared" si="407"/>
        <v>8.7499999999999994E-2</v>
      </c>
      <c r="U1077" s="133">
        <f t="shared" si="408"/>
        <v>105</v>
      </c>
      <c r="V1077" s="133">
        <v>252</v>
      </c>
      <c r="W1077" s="132">
        <f t="shared" si="391"/>
        <v>1.035568569</v>
      </c>
      <c r="X1077" s="124">
        <f t="shared" si="410"/>
        <v>41.375723999999998</v>
      </c>
      <c r="Y1077" s="136" t="s">
        <v>64</v>
      </c>
      <c r="Z1077" s="127">
        <f t="shared" si="409"/>
        <v>43327</v>
      </c>
      <c r="AA1077" s="6"/>
      <c r="AB1077" s="1"/>
      <c r="AC1077" s="10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6"/>
      <c r="BR1077" s="1"/>
      <c r="BS1077" s="1"/>
      <c r="BT1077" s="1"/>
      <c r="BU1077" s="1"/>
      <c r="BV1077" s="1"/>
      <c r="BW1077" s="1"/>
    </row>
    <row r="1078" spans="1:75" x14ac:dyDescent="0.2">
      <c r="A1078" s="137">
        <f t="shared" si="401"/>
        <v>43299</v>
      </c>
      <c r="B1078" s="124">
        <f t="shared" si="392"/>
        <v>1205.2237700000001</v>
      </c>
      <c r="C1078" s="124">
        <f t="shared" si="402"/>
        <v>1000</v>
      </c>
      <c r="D1078" s="138">
        <f t="shared" si="403"/>
        <v>5044.46</v>
      </c>
      <c r="E1078" s="126">
        <f>IF(K1078=1,VLOOKUP(A1077,[1]Plan1!$DA$106:$DC$226,3),E1077)</f>
        <v>5061.1099999999997</v>
      </c>
      <c r="F1078" s="127">
        <f t="shared" si="404"/>
        <v>43298</v>
      </c>
      <c r="G1078" s="128">
        <f t="shared" si="393"/>
        <v>3.3006506147337245E-3</v>
      </c>
      <c r="H1078" s="127">
        <f t="shared" si="405"/>
        <v>43327</v>
      </c>
      <c r="I1078" s="127">
        <f t="shared" si="394"/>
        <v>43327</v>
      </c>
      <c r="J1078" s="130">
        <f t="shared" si="406"/>
        <v>22</v>
      </c>
      <c r="K1078" s="130">
        <f t="shared" si="395"/>
        <v>2</v>
      </c>
      <c r="L1078" s="131">
        <f t="shared" si="396"/>
        <v>1.0002996</v>
      </c>
      <c r="M1078" s="132">
        <f t="shared" si="413"/>
        <v>1.01260014</v>
      </c>
      <c r="N1078" s="132">
        <f t="shared" si="411"/>
        <v>1.1630922792375418</v>
      </c>
      <c r="O1078" s="131">
        <f t="shared" si="412"/>
        <v>1.16344074</v>
      </c>
      <c r="P1078" s="124">
        <f t="shared" si="397"/>
        <v>1163.44074</v>
      </c>
      <c r="Q1078" s="133">
        <f t="shared" si="398"/>
        <v>0</v>
      </c>
      <c r="R1078" s="134">
        <f t="shared" si="399"/>
        <v>0</v>
      </c>
      <c r="S1078" s="124">
        <f t="shared" si="400"/>
        <v>0</v>
      </c>
      <c r="T1078" s="134">
        <f t="shared" si="407"/>
        <v>8.7499999999999994E-2</v>
      </c>
      <c r="U1078" s="133">
        <f t="shared" si="408"/>
        <v>106</v>
      </c>
      <c r="V1078" s="133">
        <v>252</v>
      </c>
      <c r="W1078" s="132">
        <f t="shared" si="391"/>
        <v>1.035913329</v>
      </c>
      <c r="X1078" s="124">
        <f t="shared" si="410"/>
        <v>41.783029999999997</v>
      </c>
      <c r="Y1078" s="136" t="s">
        <v>64</v>
      </c>
      <c r="Z1078" s="127">
        <f t="shared" si="409"/>
        <v>43327</v>
      </c>
      <c r="AA1078" s="6"/>
      <c r="AB1078" s="1"/>
      <c r="AC1078" s="10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6"/>
      <c r="BR1078" s="1"/>
      <c r="BS1078" s="1"/>
      <c r="BT1078" s="1"/>
      <c r="BU1078" s="1"/>
      <c r="BV1078" s="1"/>
      <c r="BW1078" s="1"/>
    </row>
    <row r="1079" spans="1:75" x14ac:dyDescent="0.2">
      <c r="A1079" s="137">
        <f t="shared" si="401"/>
        <v>43300</v>
      </c>
      <c r="B1079" s="124">
        <f t="shared" si="392"/>
        <v>1205.8055999999999</v>
      </c>
      <c r="C1079" s="124">
        <f t="shared" si="402"/>
        <v>1000</v>
      </c>
      <c r="D1079" s="138">
        <f t="shared" si="403"/>
        <v>5044.46</v>
      </c>
      <c r="E1079" s="126">
        <f>IF(K1079=1,VLOOKUP(A1078,[1]Plan1!$DA$106:$DC$226,3),E1078)</f>
        <v>5061.1099999999997</v>
      </c>
      <c r="F1079" s="127">
        <f t="shared" si="404"/>
        <v>43298</v>
      </c>
      <c r="G1079" s="128">
        <f t="shared" si="393"/>
        <v>3.3006506147337245E-3</v>
      </c>
      <c r="H1079" s="127">
        <f t="shared" si="405"/>
        <v>43327</v>
      </c>
      <c r="I1079" s="127">
        <f t="shared" si="394"/>
        <v>43327</v>
      </c>
      <c r="J1079" s="130">
        <f t="shared" si="406"/>
        <v>22</v>
      </c>
      <c r="K1079" s="130">
        <f t="shared" si="395"/>
        <v>3</v>
      </c>
      <c r="L1079" s="131">
        <f t="shared" si="396"/>
        <v>1.0004494399999999</v>
      </c>
      <c r="M1079" s="132">
        <f t="shared" si="413"/>
        <v>1.01260014</v>
      </c>
      <c r="N1079" s="132">
        <f t="shared" si="411"/>
        <v>1.1630922792375418</v>
      </c>
      <c r="O1079" s="131">
        <f t="shared" si="412"/>
        <v>1.16361501</v>
      </c>
      <c r="P1079" s="124">
        <f t="shared" si="397"/>
        <v>1163.61501</v>
      </c>
      <c r="Q1079" s="133">
        <f t="shared" si="398"/>
        <v>0</v>
      </c>
      <c r="R1079" s="134">
        <f t="shared" si="399"/>
        <v>0</v>
      </c>
      <c r="S1079" s="124">
        <f t="shared" si="400"/>
        <v>0</v>
      </c>
      <c r="T1079" s="134">
        <f t="shared" si="407"/>
        <v>8.7499999999999994E-2</v>
      </c>
      <c r="U1079" s="133">
        <f t="shared" si="408"/>
        <v>107</v>
      </c>
      <c r="V1079" s="133">
        <v>252</v>
      </c>
      <c r="W1079" s="132">
        <f t="shared" si="391"/>
        <v>1.0362582039999999</v>
      </c>
      <c r="X1079" s="124">
        <f t="shared" si="410"/>
        <v>42.19059</v>
      </c>
      <c r="Y1079" s="136" t="s">
        <v>64</v>
      </c>
      <c r="Z1079" s="127">
        <f t="shared" si="409"/>
        <v>43327</v>
      </c>
      <c r="AA1079" s="6"/>
      <c r="AB1079" s="1"/>
      <c r="AC1079" s="10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6"/>
      <c r="BR1079" s="1"/>
      <c r="BS1079" s="1"/>
      <c r="BT1079" s="1"/>
      <c r="BU1079" s="1"/>
      <c r="BV1079" s="1"/>
      <c r="BW1079" s="1"/>
    </row>
    <row r="1080" spans="1:75" x14ac:dyDescent="0.2">
      <c r="A1080" s="137">
        <f t="shared" si="401"/>
        <v>43301</v>
      </c>
      <c r="B1080" s="124">
        <f t="shared" si="392"/>
        <v>1206.387725</v>
      </c>
      <c r="C1080" s="124">
        <f t="shared" si="402"/>
        <v>1000</v>
      </c>
      <c r="D1080" s="138">
        <f t="shared" si="403"/>
        <v>5044.46</v>
      </c>
      <c r="E1080" s="126">
        <f>IF(K1080=1,VLOOKUP(A1079,[1]Plan1!$DA$106:$DC$226,3),E1079)</f>
        <v>5061.1099999999997</v>
      </c>
      <c r="F1080" s="127">
        <f t="shared" si="404"/>
        <v>43298</v>
      </c>
      <c r="G1080" s="128">
        <f t="shared" si="393"/>
        <v>3.3006506147337245E-3</v>
      </c>
      <c r="H1080" s="127">
        <f t="shared" si="405"/>
        <v>43327</v>
      </c>
      <c r="I1080" s="127">
        <f t="shared" si="394"/>
        <v>43327</v>
      </c>
      <c r="J1080" s="130">
        <f t="shared" si="406"/>
        <v>22</v>
      </c>
      <c r="K1080" s="130">
        <f t="shared" si="395"/>
        <v>4</v>
      </c>
      <c r="L1080" s="131">
        <f t="shared" si="396"/>
        <v>1.0005993</v>
      </c>
      <c r="M1080" s="132">
        <f t="shared" si="413"/>
        <v>1.01260014</v>
      </c>
      <c r="N1080" s="132">
        <f t="shared" si="411"/>
        <v>1.1630922792375418</v>
      </c>
      <c r="O1080" s="131">
        <f t="shared" si="412"/>
        <v>1.16378932</v>
      </c>
      <c r="P1080" s="124">
        <f t="shared" si="397"/>
        <v>1163.7893200000001</v>
      </c>
      <c r="Q1080" s="133">
        <f t="shared" si="398"/>
        <v>0</v>
      </c>
      <c r="R1080" s="134">
        <f t="shared" si="399"/>
        <v>0</v>
      </c>
      <c r="S1080" s="124">
        <f t="shared" si="400"/>
        <v>0</v>
      </c>
      <c r="T1080" s="134">
        <f t="shared" si="407"/>
        <v>8.7499999999999994E-2</v>
      </c>
      <c r="U1080" s="133">
        <f t="shared" si="408"/>
        <v>108</v>
      </c>
      <c r="V1080" s="133">
        <v>252</v>
      </c>
      <c r="W1080" s="132">
        <f t="shared" si="391"/>
        <v>1.0366031929999999</v>
      </c>
      <c r="X1080" s="124">
        <f t="shared" si="410"/>
        <v>42.598405</v>
      </c>
      <c r="Y1080" s="136" t="s">
        <v>64</v>
      </c>
      <c r="Z1080" s="127">
        <f t="shared" si="409"/>
        <v>43327</v>
      </c>
      <c r="AA1080" s="6"/>
      <c r="AB1080" s="1"/>
      <c r="AC1080" s="10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6"/>
      <c r="BR1080" s="1"/>
      <c r="BS1080" s="1"/>
      <c r="BT1080" s="1"/>
      <c r="BU1080" s="1"/>
      <c r="BV1080" s="1"/>
      <c r="BW1080" s="1"/>
    </row>
    <row r="1081" spans="1:75" x14ac:dyDescent="0.2">
      <c r="A1081" s="137">
        <f t="shared" si="401"/>
        <v>43302</v>
      </c>
      <c r="B1081" s="124">
        <f t="shared" si="392"/>
        <v>1206.9701249999998</v>
      </c>
      <c r="C1081" s="124">
        <f t="shared" si="402"/>
        <v>1000</v>
      </c>
      <c r="D1081" s="138">
        <f t="shared" si="403"/>
        <v>5044.46</v>
      </c>
      <c r="E1081" s="126">
        <f>IF(K1081=1,VLOOKUP(A1080,[1]Plan1!$DA$106:$DC$226,3),E1080)</f>
        <v>5061.1099999999997</v>
      </c>
      <c r="F1081" s="127">
        <f t="shared" si="404"/>
        <v>43298</v>
      </c>
      <c r="G1081" s="128">
        <f t="shared" si="393"/>
        <v>3.3006506147337245E-3</v>
      </c>
      <c r="H1081" s="127">
        <f t="shared" si="405"/>
        <v>43327</v>
      </c>
      <c r="I1081" s="127">
        <f t="shared" si="394"/>
        <v>43327</v>
      </c>
      <c r="J1081" s="130">
        <f t="shared" si="406"/>
        <v>22</v>
      </c>
      <c r="K1081" s="130">
        <f t="shared" si="395"/>
        <v>5</v>
      </c>
      <c r="L1081" s="131">
        <f t="shared" si="396"/>
        <v>1.0007491900000001</v>
      </c>
      <c r="M1081" s="132">
        <f t="shared" si="413"/>
        <v>1.01260014</v>
      </c>
      <c r="N1081" s="132">
        <f t="shared" si="411"/>
        <v>1.1630922792375418</v>
      </c>
      <c r="O1081" s="131">
        <f t="shared" si="412"/>
        <v>1.1639636499999999</v>
      </c>
      <c r="P1081" s="124">
        <f t="shared" si="397"/>
        <v>1163.9636499999999</v>
      </c>
      <c r="Q1081" s="133">
        <f t="shared" si="398"/>
        <v>0</v>
      </c>
      <c r="R1081" s="134">
        <f t="shared" si="399"/>
        <v>0</v>
      </c>
      <c r="S1081" s="124">
        <f t="shared" si="400"/>
        <v>0</v>
      </c>
      <c r="T1081" s="134">
        <f t="shared" si="407"/>
        <v>8.7499999999999994E-2</v>
      </c>
      <c r="U1081" s="133">
        <f t="shared" si="408"/>
        <v>109</v>
      </c>
      <c r="V1081" s="133">
        <v>252</v>
      </c>
      <c r="W1081" s="132">
        <f t="shared" ref="W1081:W1144" si="414">ROUND((1+T1081)^(U1081/V1081),9)</f>
        <v>1.036948298</v>
      </c>
      <c r="X1081" s="124">
        <f t="shared" si="410"/>
        <v>43.006475000000002</v>
      </c>
      <c r="Y1081" s="136" t="s">
        <v>64</v>
      </c>
      <c r="Z1081" s="127">
        <f t="shared" si="409"/>
        <v>43327</v>
      </c>
      <c r="AA1081" s="6"/>
      <c r="AB1081" s="1"/>
      <c r="AC1081" s="10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6"/>
      <c r="BR1081" s="1"/>
      <c r="BS1081" s="1"/>
      <c r="BT1081" s="1"/>
      <c r="BU1081" s="1"/>
      <c r="BV1081" s="1"/>
      <c r="BW1081" s="1"/>
    </row>
    <row r="1082" spans="1:75" x14ac:dyDescent="0.2">
      <c r="A1082" s="137">
        <f t="shared" si="401"/>
        <v>43303</v>
      </c>
      <c r="B1082" s="124">
        <f t="shared" si="392"/>
        <v>1206.9701249999998</v>
      </c>
      <c r="C1082" s="124">
        <f t="shared" si="402"/>
        <v>1000</v>
      </c>
      <c r="D1082" s="138">
        <f t="shared" si="403"/>
        <v>5044.46</v>
      </c>
      <c r="E1082" s="126">
        <f>IF(K1082=1,VLOOKUP(A1081,[1]Plan1!$DA$106:$DC$226,3),E1081)</f>
        <v>5061.1099999999997</v>
      </c>
      <c r="F1082" s="127">
        <f t="shared" si="404"/>
        <v>43298</v>
      </c>
      <c r="G1082" s="128">
        <f t="shared" si="393"/>
        <v>3.3006506147337245E-3</v>
      </c>
      <c r="H1082" s="127">
        <f t="shared" si="405"/>
        <v>43327</v>
      </c>
      <c r="I1082" s="127">
        <f t="shared" si="394"/>
        <v>43327</v>
      </c>
      <c r="J1082" s="130">
        <f t="shared" si="406"/>
        <v>22</v>
      </c>
      <c r="K1082" s="130">
        <f t="shared" si="395"/>
        <v>5</v>
      </c>
      <c r="L1082" s="131">
        <f t="shared" si="396"/>
        <v>1.0007491900000001</v>
      </c>
      <c r="M1082" s="132">
        <f t="shared" si="413"/>
        <v>1.01260014</v>
      </c>
      <c r="N1082" s="132">
        <f t="shared" si="411"/>
        <v>1.1630922792375418</v>
      </c>
      <c r="O1082" s="131">
        <f t="shared" si="412"/>
        <v>1.1639636499999999</v>
      </c>
      <c r="P1082" s="124">
        <f t="shared" si="397"/>
        <v>1163.9636499999999</v>
      </c>
      <c r="Q1082" s="133">
        <f t="shared" si="398"/>
        <v>0</v>
      </c>
      <c r="R1082" s="134">
        <f t="shared" si="399"/>
        <v>0</v>
      </c>
      <c r="S1082" s="124">
        <f t="shared" si="400"/>
        <v>0</v>
      </c>
      <c r="T1082" s="134">
        <f t="shared" si="407"/>
        <v>8.7499999999999994E-2</v>
      </c>
      <c r="U1082" s="133">
        <f t="shared" si="408"/>
        <v>109</v>
      </c>
      <c r="V1082" s="133">
        <v>252</v>
      </c>
      <c r="W1082" s="132">
        <f t="shared" si="414"/>
        <v>1.036948298</v>
      </c>
      <c r="X1082" s="124">
        <f t="shared" si="410"/>
        <v>43.006475000000002</v>
      </c>
      <c r="Y1082" s="136" t="s">
        <v>64</v>
      </c>
      <c r="Z1082" s="127">
        <f t="shared" si="409"/>
        <v>43327</v>
      </c>
      <c r="AA1082" s="6"/>
      <c r="AB1082" s="1"/>
      <c r="AC1082" s="10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6"/>
      <c r="BR1082" s="1"/>
      <c r="BS1082" s="1"/>
      <c r="BT1082" s="1"/>
      <c r="BU1082" s="1"/>
      <c r="BV1082" s="1"/>
      <c r="BW1082" s="1"/>
    </row>
    <row r="1083" spans="1:75" x14ac:dyDescent="0.2">
      <c r="A1083" s="137">
        <f t="shared" si="401"/>
        <v>43304</v>
      </c>
      <c r="B1083" s="124">
        <f t="shared" si="392"/>
        <v>1206.9701249999998</v>
      </c>
      <c r="C1083" s="124">
        <f t="shared" si="402"/>
        <v>1000</v>
      </c>
      <c r="D1083" s="138">
        <f t="shared" si="403"/>
        <v>5044.46</v>
      </c>
      <c r="E1083" s="126">
        <f>IF(K1083=1,VLOOKUP(A1082,[1]Plan1!$DA$106:$DC$226,3),E1082)</f>
        <v>5061.1099999999997</v>
      </c>
      <c r="F1083" s="127">
        <f t="shared" si="404"/>
        <v>43298</v>
      </c>
      <c r="G1083" s="128">
        <f t="shared" si="393"/>
        <v>3.3006506147337245E-3</v>
      </c>
      <c r="H1083" s="127">
        <f t="shared" si="405"/>
        <v>43327</v>
      </c>
      <c r="I1083" s="127">
        <f t="shared" si="394"/>
        <v>43327</v>
      </c>
      <c r="J1083" s="130">
        <f t="shared" si="406"/>
        <v>22</v>
      </c>
      <c r="K1083" s="130">
        <f t="shared" si="395"/>
        <v>5</v>
      </c>
      <c r="L1083" s="131">
        <f t="shared" si="396"/>
        <v>1.0007491900000001</v>
      </c>
      <c r="M1083" s="132">
        <f t="shared" si="413"/>
        <v>1.01260014</v>
      </c>
      <c r="N1083" s="132">
        <f t="shared" si="411"/>
        <v>1.1630922792375418</v>
      </c>
      <c r="O1083" s="131">
        <f t="shared" si="412"/>
        <v>1.1639636499999999</v>
      </c>
      <c r="P1083" s="124">
        <f t="shared" si="397"/>
        <v>1163.9636499999999</v>
      </c>
      <c r="Q1083" s="133">
        <f t="shared" si="398"/>
        <v>0</v>
      </c>
      <c r="R1083" s="134">
        <f t="shared" si="399"/>
        <v>0</v>
      </c>
      <c r="S1083" s="124">
        <f t="shared" si="400"/>
        <v>0</v>
      </c>
      <c r="T1083" s="134">
        <f t="shared" si="407"/>
        <v>8.7499999999999994E-2</v>
      </c>
      <c r="U1083" s="133">
        <f t="shared" si="408"/>
        <v>109</v>
      </c>
      <c r="V1083" s="133">
        <v>252</v>
      </c>
      <c r="W1083" s="132">
        <f t="shared" si="414"/>
        <v>1.036948298</v>
      </c>
      <c r="X1083" s="124">
        <f t="shared" si="410"/>
        <v>43.006475000000002</v>
      </c>
      <c r="Y1083" s="136" t="s">
        <v>64</v>
      </c>
      <c r="Z1083" s="127">
        <f t="shared" si="409"/>
        <v>43327</v>
      </c>
      <c r="AA1083" s="6"/>
      <c r="AB1083" s="1"/>
      <c r="AC1083" s="10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6"/>
      <c r="BR1083" s="1"/>
      <c r="BS1083" s="1"/>
      <c r="BT1083" s="1"/>
      <c r="BU1083" s="1"/>
      <c r="BV1083" s="1"/>
      <c r="BW1083" s="1"/>
    </row>
    <row r="1084" spans="1:75" x14ac:dyDescent="0.2">
      <c r="A1084" s="137">
        <f t="shared" si="401"/>
        <v>43305</v>
      </c>
      <c r="B1084" s="124">
        <f t="shared" si="392"/>
        <v>1207.5527999999999</v>
      </c>
      <c r="C1084" s="124">
        <f t="shared" si="402"/>
        <v>1000</v>
      </c>
      <c r="D1084" s="138">
        <f t="shared" si="403"/>
        <v>5044.46</v>
      </c>
      <c r="E1084" s="126">
        <f>IF(K1084=1,VLOOKUP(A1083,[1]Plan1!$DA$106:$DC$226,3),E1083)</f>
        <v>5061.1099999999997</v>
      </c>
      <c r="F1084" s="127">
        <f t="shared" si="404"/>
        <v>43298</v>
      </c>
      <c r="G1084" s="128">
        <f t="shared" si="393"/>
        <v>3.3006506147337245E-3</v>
      </c>
      <c r="H1084" s="127">
        <f t="shared" si="405"/>
        <v>43327</v>
      </c>
      <c r="I1084" s="127">
        <f t="shared" si="394"/>
        <v>43327</v>
      </c>
      <c r="J1084" s="130">
        <f t="shared" si="406"/>
        <v>22</v>
      </c>
      <c r="K1084" s="130">
        <f t="shared" si="395"/>
        <v>6</v>
      </c>
      <c r="L1084" s="131">
        <f t="shared" si="396"/>
        <v>1.0008990900000001</v>
      </c>
      <c r="M1084" s="132">
        <f t="shared" si="413"/>
        <v>1.01260014</v>
      </c>
      <c r="N1084" s="132">
        <f t="shared" si="411"/>
        <v>1.1630922792375418</v>
      </c>
      <c r="O1084" s="131">
        <f t="shared" si="412"/>
        <v>1.1641379999999999</v>
      </c>
      <c r="P1084" s="124">
        <f t="shared" si="397"/>
        <v>1164.1379999999999</v>
      </c>
      <c r="Q1084" s="133">
        <f t="shared" si="398"/>
        <v>0</v>
      </c>
      <c r="R1084" s="134">
        <f t="shared" si="399"/>
        <v>0</v>
      </c>
      <c r="S1084" s="124">
        <f t="shared" si="400"/>
        <v>0</v>
      </c>
      <c r="T1084" s="134">
        <f t="shared" si="407"/>
        <v>8.7499999999999994E-2</v>
      </c>
      <c r="U1084" s="133">
        <f t="shared" si="408"/>
        <v>110</v>
      </c>
      <c r="V1084" s="133">
        <v>252</v>
      </c>
      <c r="W1084" s="132">
        <f t="shared" si="414"/>
        <v>1.0372935169999999</v>
      </c>
      <c r="X1084" s="124">
        <f t="shared" si="410"/>
        <v>43.4148</v>
      </c>
      <c r="Y1084" s="136" t="s">
        <v>64</v>
      </c>
      <c r="Z1084" s="127">
        <f t="shared" si="409"/>
        <v>43327</v>
      </c>
      <c r="AA1084" s="6"/>
      <c r="AB1084" s="1"/>
      <c r="AC1084" s="10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6"/>
      <c r="BR1084" s="1"/>
      <c r="BS1084" s="1"/>
      <c r="BT1084" s="1"/>
      <c r="BU1084" s="1"/>
      <c r="BV1084" s="1"/>
      <c r="BW1084" s="1"/>
    </row>
    <row r="1085" spans="1:75" x14ac:dyDescent="0.2">
      <c r="A1085" s="137">
        <f t="shared" si="401"/>
        <v>43306</v>
      </c>
      <c r="B1085" s="124">
        <f t="shared" si="392"/>
        <v>1208.1357600000001</v>
      </c>
      <c r="C1085" s="124">
        <f t="shared" si="402"/>
        <v>1000</v>
      </c>
      <c r="D1085" s="138">
        <f t="shared" si="403"/>
        <v>5044.46</v>
      </c>
      <c r="E1085" s="126">
        <f>IF(K1085=1,VLOOKUP(A1084,[1]Plan1!$DA$106:$DC$226,3),E1084)</f>
        <v>5061.1099999999997</v>
      </c>
      <c r="F1085" s="127">
        <f t="shared" si="404"/>
        <v>43298</v>
      </c>
      <c r="G1085" s="128">
        <f t="shared" si="393"/>
        <v>3.3006506147337245E-3</v>
      </c>
      <c r="H1085" s="127">
        <f t="shared" si="405"/>
        <v>43327</v>
      </c>
      <c r="I1085" s="127">
        <f t="shared" si="394"/>
        <v>43327</v>
      </c>
      <c r="J1085" s="130">
        <f t="shared" si="406"/>
        <v>22</v>
      </c>
      <c r="K1085" s="130">
        <f t="shared" si="395"/>
        <v>7</v>
      </c>
      <c r="L1085" s="131">
        <f t="shared" si="396"/>
        <v>1.00104902</v>
      </c>
      <c r="M1085" s="132">
        <f t="shared" si="413"/>
        <v>1.01260014</v>
      </c>
      <c r="N1085" s="132">
        <f t="shared" si="411"/>
        <v>1.1630922792375418</v>
      </c>
      <c r="O1085" s="131">
        <f t="shared" si="412"/>
        <v>1.1643123799999999</v>
      </c>
      <c r="P1085" s="124">
        <f t="shared" si="397"/>
        <v>1164.3123800000001</v>
      </c>
      <c r="Q1085" s="133">
        <f t="shared" si="398"/>
        <v>0</v>
      </c>
      <c r="R1085" s="134">
        <f t="shared" si="399"/>
        <v>0</v>
      </c>
      <c r="S1085" s="124">
        <f t="shared" si="400"/>
        <v>0</v>
      </c>
      <c r="T1085" s="134">
        <f t="shared" si="407"/>
        <v>8.7499999999999994E-2</v>
      </c>
      <c r="U1085" s="133">
        <f t="shared" si="408"/>
        <v>111</v>
      </c>
      <c r="V1085" s="133">
        <v>252</v>
      </c>
      <c r="W1085" s="132">
        <f t="shared" si="414"/>
        <v>1.0376388510000001</v>
      </c>
      <c r="X1085" s="124">
        <f t="shared" si="410"/>
        <v>43.82338</v>
      </c>
      <c r="Y1085" s="136" t="s">
        <v>64</v>
      </c>
      <c r="Z1085" s="127">
        <f t="shared" si="409"/>
        <v>43327</v>
      </c>
      <c r="AA1085" s="6"/>
      <c r="AB1085" s="1"/>
      <c r="AC1085" s="10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6"/>
      <c r="BR1085" s="1"/>
      <c r="BS1085" s="1"/>
      <c r="BT1085" s="1"/>
      <c r="BU1085" s="1"/>
      <c r="BV1085" s="1"/>
      <c r="BW1085" s="1"/>
    </row>
    <row r="1086" spans="1:75" x14ac:dyDescent="0.2">
      <c r="A1086" s="137">
        <f t="shared" si="401"/>
        <v>43307</v>
      </c>
      <c r="B1086" s="124">
        <f t="shared" si="392"/>
        <v>1208.7190049999999</v>
      </c>
      <c r="C1086" s="124">
        <f t="shared" si="402"/>
        <v>1000</v>
      </c>
      <c r="D1086" s="138">
        <f t="shared" si="403"/>
        <v>5044.46</v>
      </c>
      <c r="E1086" s="126">
        <f>IF(K1086=1,VLOOKUP(A1085,[1]Plan1!$DA$106:$DC$226,3),E1085)</f>
        <v>5061.1099999999997</v>
      </c>
      <c r="F1086" s="127">
        <f t="shared" si="404"/>
        <v>43298</v>
      </c>
      <c r="G1086" s="128">
        <f t="shared" si="393"/>
        <v>3.3006506147337245E-3</v>
      </c>
      <c r="H1086" s="127">
        <f t="shared" si="405"/>
        <v>43327</v>
      </c>
      <c r="I1086" s="127">
        <f t="shared" si="394"/>
        <v>43327</v>
      </c>
      <c r="J1086" s="130">
        <f t="shared" si="406"/>
        <v>22</v>
      </c>
      <c r="K1086" s="130">
        <f t="shared" si="395"/>
        <v>8</v>
      </c>
      <c r="L1086" s="131">
        <f t="shared" si="396"/>
        <v>1.0011989699999999</v>
      </c>
      <c r="M1086" s="132">
        <f t="shared" si="413"/>
        <v>1.01260014</v>
      </c>
      <c r="N1086" s="132">
        <f t="shared" si="411"/>
        <v>1.1630922792375418</v>
      </c>
      <c r="O1086" s="131">
        <f t="shared" si="412"/>
        <v>1.16448679</v>
      </c>
      <c r="P1086" s="124">
        <f t="shared" si="397"/>
        <v>1164.4867899999999</v>
      </c>
      <c r="Q1086" s="133">
        <f t="shared" si="398"/>
        <v>0</v>
      </c>
      <c r="R1086" s="134">
        <f t="shared" si="399"/>
        <v>0</v>
      </c>
      <c r="S1086" s="124">
        <f t="shared" si="400"/>
        <v>0</v>
      </c>
      <c r="T1086" s="134">
        <f t="shared" si="407"/>
        <v>8.7499999999999994E-2</v>
      </c>
      <c r="U1086" s="133">
        <f t="shared" si="408"/>
        <v>112</v>
      </c>
      <c r="V1086" s="133">
        <v>252</v>
      </c>
      <c r="W1086" s="132">
        <f t="shared" si="414"/>
        <v>1.0379843</v>
      </c>
      <c r="X1086" s="124">
        <f t="shared" si="410"/>
        <v>44.232214999999997</v>
      </c>
      <c r="Y1086" s="136" t="s">
        <v>64</v>
      </c>
      <c r="Z1086" s="127">
        <f t="shared" si="409"/>
        <v>43327</v>
      </c>
      <c r="AA1086" s="6"/>
      <c r="AB1086" s="1"/>
      <c r="AC1086" s="10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6"/>
      <c r="BR1086" s="1"/>
      <c r="BS1086" s="1"/>
      <c r="BT1086" s="1"/>
      <c r="BU1086" s="1"/>
      <c r="BV1086" s="1"/>
      <c r="BW1086" s="1"/>
    </row>
    <row r="1087" spans="1:75" x14ac:dyDescent="0.2">
      <c r="A1087" s="137">
        <f t="shared" si="401"/>
        <v>43308</v>
      </c>
      <c r="B1087" s="124">
        <f t="shared" si="392"/>
        <v>1209.3025359999999</v>
      </c>
      <c r="C1087" s="124">
        <f t="shared" si="402"/>
        <v>1000</v>
      </c>
      <c r="D1087" s="138">
        <f t="shared" si="403"/>
        <v>5044.46</v>
      </c>
      <c r="E1087" s="126">
        <f>IF(K1087=1,VLOOKUP(A1086,[1]Plan1!$DA$106:$DC$226,3),E1086)</f>
        <v>5061.1099999999997</v>
      </c>
      <c r="F1087" s="127">
        <f t="shared" si="404"/>
        <v>43298</v>
      </c>
      <c r="G1087" s="128">
        <f t="shared" si="393"/>
        <v>3.3006506147337245E-3</v>
      </c>
      <c r="H1087" s="127">
        <f t="shared" si="405"/>
        <v>43327</v>
      </c>
      <c r="I1087" s="127">
        <f t="shared" si="394"/>
        <v>43327</v>
      </c>
      <c r="J1087" s="130">
        <f t="shared" si="406"/>
        <v>22</v>
      </c>
      <c r="K1087" s="130">
        <f t="shared" si="395"/>
        <v>9</v>
      </c>
      <c r="L1087" s="131">
        <f t="shared" si="396"/>
        <v>1.0013489499999999</v>
      </c>
      <c r="M1087" s="132">
        <f t="shared" si="413"/>
        <v>1.01260014</v>
      </c>
      <c r="N1087" s="132">
        <f t="shared" si="411"/>
        <v>1.1630922792375418</v>
      </c>
      <c r="O1087" s="131">
        <f t="shared" si="412"/>
        <v>1.1646612300000001</v>
      </c>
      <c r="P1087" s="124">
        <f t="shared" si="397"/>
        <v>1164.6612299999999</v>
      </c>
      <c r="Q1087" s="133">
        <f t="shared" si="398"/>
        <v>0</v>
      </c>
      <c r="R1087" s="134">
        <f t="shared" si="399"/>
        <v>0</v>
      </c>
      <c r="S1087" s="124">
        <f t="shared" si="400"/>
        <v>0</v>
      </c>
      <c r="T1087" s="134">
        <f t="shared" si="407"/>
        <v>8.7499999999999994E-2</v>
      </c>
      <c r="U1087" s="133">
        <f t="shared" si="408"/>
        <v>113</v>
      </c>
      <c r="V1087" s="133">
        <v>252</v>
      </c>
      <c r="W1087" s="132">
        <f t="shared" si="414"/>
        <v>1.038329864</v>
      </c>
      <c r="X1087" s="124">
        <f t="shared" si="410"/>
        <v>44.641306</v>
      </c>
      <c r="Y1087" s="136" t="s">
        <v>64</v>
      </c>
      <c r="Z1087" s="127">
        <f t="shared" si="409"/>
        <v>43327</v>
      </c>
      <c r="AA1087" s="6"/>
      <c r="AB1087" s="1"/>
      <c r="AC1087" s="10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6"/>
      <c r="BR1087" s="1"/>
      <c r="BS1087" s="1"/>
      <c r="BT1087" s="1"/>
      <c r="BU1087" s="1"/>
      <c r="BV1087" s="1"/>
      <c r="BW1087" s="1"/>
    </row>
    <row r="1088" spans="1:75" x14ac:dyDescent="0.2">
      <c r="A1088" s="137">
        <f t="shared" si="401"/>
        <v>43309</v>
      </c>
      <c r="B1088" s="124">
        <f t="shared" si="392"/>
        <v>1209.8863319999998</v>
      </c>
      <c r="C1088" s="124">
        <f t="shared" si="402"/>
        <v>1000</v>
      </c>
      <c r="D1088" s="138">
        <f t="shared" si="403"/>
        <v>5044.46</v>
      </c>
      <c r="E1088" s="126">
        <f>IF(K1088=1,VLOOKUP(A1087,[1]Plan1!$DA$106:$DC$226,3),E1087)</f>
        <v>5061.1099999999997</v>
      </c>
      <c r="F1088" s="127">
        <f t="shared" si="404"/>
        <v>43298</v>
      </c>
      <c r="G1088" s="128">
        <f t="shared" si="393"/>
        <v>3.3006506147337245E-3</v>
      </c>
      <c r="H1088" s="127">
        <f t="shared" si="405"/>
        <v>43327</v>
      </c>
      <c r="I1088" s="127">
        <f t="shared" si="394"/>
        <v>43327</v>
      </c>
      <c r="J1088" s="130">
        <f t="shared" si="406"/>
        <v>22</v>
      </c>
      <c r="K1088" s="130">
        <f t="shared" si="395"/>
        <v>10</v>
      </c>
      <c r="L1088" s="131">
        <f t="shared" si="396"/>
        <v>1.0014989400000001</v>
      </c>
      <c r="M1088" s="132">
        <f t="shared" si="413"/>
        <v>1.01260014</v>
      </c>
      <c r="N1088" s="132">
        <f t="shared" si="411"/>
        <v>1.1630922792375418</v>
      </c>
      <c r="O1088" s="131">
        <f t="shared" si="412"/>
        <v>1.1648356799999999</v>
      </c>
      <c r="P1088" s="124">
        <f t="shared" si="397"/>
        <v>1164.8356799999999</v>
      </c>
      <c r="Q1088" s="133">
        <f t="shared" si="398"/>
        <v>0</v>
      </c>
      <c r="R1088" s="134">
        <f t="shared" si="399"/>
        <v>0</v>
      </c>
      <c r="S1088" s="124">
        <f t="shared" si="400"/>
        <v>0</v>
      </c>
      <c r="T1088" s="134">
        <f t="shared" si="407"/>
        <v>8.7499999999999994E-2</v>
      </c>
      <c r="U1088" s="133">
        <f t="shared" si="408"/>
        <v>114</v>
      </c>
      <c r="V1088" s="133">
        <v>252</v>
      </c>
      <c r="W1088" s="132">
        <f t="shared" si="414"/>
        <v>1.0386755430000001</v>
      </c>
      <c r="X1088" s="124">
        <f t="shared" si="410"/>
        <v>45.050651999999999</v>
      </c>
      <c r="Y1088" s="136" t="s">
        <v>64</v>
      </c>
      <c r="Z1088" s="127">
        <f t="shared" si="409"/>
        <v>43327</v>
      </c>
      <c r="AA1088" s="6"/>
      <c r="AB1088" s="1"/>
      <c r="AC1088" s="10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6"/>
      <c r="BR1088" s="1"/>
      <c r="BS1088" s="1"/>
      <c r="BT1088" s="1"/>
      <c r="BU1088" s="1"/>
      <c r="BV1088" s="1"/>
      <c r="BW1088" s="1"/>
    </row>
    <row r="1089" spans="1:75" x14ac:dyDescent="0.2">
      <c r="A1089" s="137">
        <f t="shared" si="401"/>
        <v>43310</v>
      </c>
      <c r="B1089" s="124">
        <f t="shared" si="392"/>
        <v>1209.8863319999998</v>
      </c>
      <c r="C1089" s="124">
        <f t="shared" si="402"/>
        <v>1000</v>
      </c>
      <c r="D1089" s="138">
        <f t="shared" si="403"/>
        <v>5044.46</v>
      </c>
      <c r="E1089" s="126">
        <f>IF(K1089=1,VLOOKUP(A1088,[1]Plan1!$DA$106:$DC$226,3),E1088)</f>
        <v>5061.1099999999997</v>
      </c>
      <c r="F1089" s="127">
        <f t="shared" si="404"/>
        <v>43298</v>
      </c>
      <c r="G1089" s="128">
        <f t="shared" si="393"/>
        <v>3.3006506147337245E-3</v>
      </c>
      <c r="H1089" s="127">
        <f t="shared" si="405"/>
        <v>43327</v>
      </c>
      <c r="I1089" s="127">
        <f t="shared" si="394"/>
        <v>43327</v>
      </c>
      <c r="J1089" s="130">
        <f t="shared" si="406"/>
        <v>22</v>
      </c>
      <c r="K1089" s="130">
        <f t="shared" si="395"/>
        <v>10</v>
      </c>
      <c r="L1089" s="131">
        <f t="shared" si="396"/>
        <v>1.0014989400000001</v>
      </c>
      <c r="M1089" s="132">
        <f t="shared" si="413"/>
        <v>1.01260014</v>
      </c>
      <c r="N1089" s="132">
        <f t="shared" si="411"/>
        <v>1.1630922792375418</v>
      </c>
      <c r="O1089" s="131">
        <f t="shared" si="412"/>
        <v>1.1648356799999999</v>
      </c>
      <c r="P1089" s="124">
        <f t="shared" si="397"/>
        <v>1164.8356799999999</v>
      </c>
      <c r="Q1089" s="133">
        <f t="shared" si="398"/>
        <v>0</v>
      </c>
      <c r="R1089" s="134">
        <f t="shared" si="399"/>
        <v>0</v>
      </c>
      <c r="S1089" s="124">
        <f t="shared" si="400"/>
        <v>0</v>
      </c>
      <c r="T1089" s="134">
        <f t="shared" si="407"/>
        <v>8.7499999999999994E-2</v>
      </c>
      <c r="U1089" s="133">
        <f t="shared" si="408"/>
        <v>114</v>
      </c>
      <c r="V1089" s="133">
        <v>252</v>
      </c>
      <c r="W1089" s="132">
        <f t="shared" si="414"/>
        <v>1.0386755430000001</v>
      </c>
      <c r="X1089" s="124">
        <f t="shared" si="410"/>
        <v>45.050651999999999</v>
      </c>
      <c r="Y1089" s="136" t="s">
        <v>64</v>
      </c>
      <c r="Z1089" s="127">
        <f t="shared" si="409"/>
        <v>43327</v>
      </c>
      <c r="AA1089" s="6"/>
      <c r="AB1089" s="1"/>
      <c r="AC1089" s="10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6"/>
      <c r="BR1089" s="1"/>
      <c r="BS1089" s="1"/>
      <c r="BT1089" s="1"/>
      <c r="BU1089" s="1"/>
      <c r="BV1089" s="1"/>
      <c r="BW1089" s="1"/>
    </row>
    <row r="1090" spans="1:75" x14ac:dyDescent="0.2">
      <c r="A1090" s="137">
        <f t="shared" si="401"/>
        <v>43311</v>
      </c>
      <c r="B1090" s="124">
        <f t="shared" si="392"/>
        <v>1209.8863319999998</v>
      </c>
      <c r="C1090" s="124">
        <f t="shared" si="402"/>
        <v>1000</v>
      </c>
      <c r="D1090" s="138">
        <f t="shared" si="403"/>
        <v>5044.46</v>
      </c>
      <c r="E1090" s="126">
        <f>IF(K1090=1,VLOOKUP(A1089,[1]Plan1!$DA$106:$DC$226,3),E1089)</f>
        <v>5061.1099999999997</v>
      </c>
      <c r="F1090" s="127">
        <f t="shared" si="404"/>
        <v>43298</v>
      </c>
      <c r="G1090" s="128">
        <f t="shared" si="393"/>
        <v>3.3006506147337245E-3</v>
      </c>
      <c r="H1090" s="127">
        <f t="shared" si="405"/>
        <v>43327</v>
      </c>
      <c r="I1090" s="127">
        <f t="shared" si="394"/>
        <v>43327</v>
      </c>
      <c r="J1090" s="130">
        <f t="shared" si="406"/>
        <v>22</v>
      </c>
      <c r="K1090" s="130">
        <f t="shared" si="395"/>
        <v>10</v>
      </c>
      <c r="L1090" s="131">
        <f t="shared" si="396"/>
        <v>1.0014989400000001</v>
      </c>
      <c r="M1090" s="132">
        <f t="shared" si="413"/>
        <v>1.01260014</v>
      </c>
      <c r="N1090" s="132">
        <f t="shared" si="411"/>
        <v>1.1630922792375418</v>
      </c>
      <c r="O1090" s="131">
        <f t="shared" si="412"/>
        <v>1.1648356799999999</v>
      </c>
      <c r="P1090" s="124">
        <f t="shared" si="397"/>
        <v>1164.8356799999999</v>
      </c>
      <c r="Q1090" s="133">
        <f t="shared" si="398"/>
        <v>0</v>
      </c>
      <c r="R1090" s="134">
        <f t="shared" si="399"/>
        <v>0</v>
      </c>
      <c r="S1090" s="124">
        <f t="shared" si="400"/>
        <v>0</v>
      </c>
      <c r="T1090" s="134">
        <f t="shared" si="407"/>
        <v>8.7499999999999994E-2</v>
      </c>
      <c r="U1090" s="133">
        <f t="shared" si="408"/>
        <v>114</v>
      </c>
      <c r="V1090" s="133">
        <v>252</v>
      </c>
      <c r="W1090" s="132">
        <f t="shared" si="414"/>
        <v>1.0386755430000001</v>
      </c>
      <c r="X1090" s="124">
        <f t="shared" si="410"/>
        <v>45.050651999999999</v>
      </c>
      <c r="Y1090" s="136" t="s">
        <v>64</v>
      </c>
      <c r="Z1090" s="127">
        <f t="shared" si="409"/>
        <v>43327</v>
      </c>
      <c r="AA1090" s="6"/>
      <c r="AB1090" s="1"/>
      <c r="AC1090" s="10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6"/>
      <c r="BR1090" s="1"/>
      <c r="BS1090" s="1"/>
      <c r="BT1090" s="1"/>
      <c r="BU1090" s="1"/>
      <c r="BV1090" s="1"/>
      <c r="BW1090" s="1"/>
    </row>
    <row r="1091" spans="1:75" x14ac:dyDescent="0.2">
      <c r="A1091" s="137">
        <f t="shared" si="401"/>
        <v>43312</v>
      </c>
      <c r="B1091" s="124">
        <f t="shared" si="392"/>
        <v>1210.470425</v>
      </c>
      <c r="C1091" s="124">
        <f t="shared" si="402"/>
        <v>1000</v>
      </c>
      <c r="D1091" s="138">
        <f t="shared" si="403"/>
        <v>5044.46</v>
      </c>
      <c r="E1091" s="126">
        <f>IF(K1091=1,VLOOKUP(A1090,[1]Plan1!$DA$106:$DC$226,3),E1090)</f>
        <v>5061.1099999999997</v>
      </c>
      <c r="F1091" s="127">
        <f t="shared" si="404"/>
        <v>43298</v>
      </c>
      <c r="G1091" s="128">
        <f t="shared" si="393"/>
        <v>3.3006506147337245E-3</v>
      </c>
      <c r="H1091" s="127">
        <f t="shared" si="405"/>
        <v>43327</v>
      </c>
      <c r="I1091" s="127">
        <f t="shared" si="394"/>
        <v>43327</v>
      </c>
      <c r="J1091" s="130">
        <f t="shared" si="406"/>
        <v>22</v>
      </c>
      <c r="K1091" s="130">
        <f t="shared" si="395"/>
        <v>11</v>
      </c>
      <c r="L1091" s="131">
        <f t="shared" si="396"/>
        <v>1.00164896</v>
      </c>
      <c r="M1091" s="132">
        <f t="shared" si="413"/>
        <v>1.01260014</v>
      </c>
      <c r="N1091" s="132">
        <f t="shared" si="411"/>
        <v>1.1630922792375418</v>
      </c>
      <c r="O1091" s="131">
        <f t="shared" si="412"/>
        <v>1.16501017</v>
      </c>
      <c r="P1091" s="124">
        <f t="shared" si="397"/>
        <v>1165.01017</v>
      </c>
      <c r="Q1091" s="133">
        <f t="shared" si="398"/>
        <v>0</v>
      </c>
      <c r="R1091" s="134">
        <f t="shared" si="399"/>
        <v>0</v>
      </c>
      <c r="S1091" s="124">
        <f t="shared" si="400"/>
        <v>0</v>
      </c>
      <c r="T1091" s="134">
        <f t="shared" si="407"/>
        <v>8.7499999999999994E-2</v>
      </c>
      <c r="U1091" s="133">
        <f t="shared" si="408"/>
        <v>115</v>
      </c>
      <c r="V1091" s="133">
        <v>252</v>
      </c>
      <c r="W1091" s="132">
        <f t="shared" si="414"/>
        <v>1.039021338</v>
      </c>
      <c r="X1091" s="124">
        <f t="shared" si="410"/>
        <v>45.460254999999997</v>
      </c>
      <c r="Y1091" s="136" t="s">
        <v>64</v>
      </c>
      <c r="Z1091" s="127">
        <f t="shared" si="409"/>
        <v>43327</v>
      </c>
      <c r="AA1091" s="6"/>
      <c r="AB1091" s="1"/>
      <c r="AC1091" s="10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6"/>
      <c r="BR1091" s="1"/>
      <c r="BS1091" s="1"/>
      <c r="BT1091" s="1"/>
      <c r="BU1091" s="1"/>
      <c r="BV1091" s="1"/>
      <c r="BW1091" s="1"/>
    </row>
    <row r="1092" spans="1:75" x14ac:dyDescent="0.2">
      <c r="A1092" s="137">
        <f t="shared" si="401"/>
        <v>43313</v>
      </c>
      <c r="B1092" s="124">
        <f t="shared" si="392"/>
        <v>1211.054793</v>
      </c>
      <c r="C1092" s="124">
        <f t="shared" si="402"/>
        <v>1000</v>
      </c>
      <c r="D1092" s="138">
        <f t="shared" si="403"/>
        <v>5044.46</v>
      </c>
      <c r="E1092" s="126">
        <f>IF(K1092=1,VLOOKUP(A1091,[1]Plan1!$DA$106:$DC$226,3),E1091)</f>
        <v>5061.1099999999997</v>
      </c>
      <c r="F1092" s="127">
        <f t="shared" si="404"/>
        <v>43298</v>
      </c>
      <c r="G1092" s="128">
        <f t="shared" si="393"/>
        <v>3.3006506147337245E-3</v>
      </c>
      <c r="H1092" s="127">
        <f t="shared" si="405"/>
        <v>43327</v>
      </c>
      <c r="I1092" s="127">
        <f t="shared" si="394"/>
        <v>43327</v>
      </c>
      <c r="J1092" s="130">
        <f t="shared" si="406"/>
        <v>22</v>
      </c>
      <c r="K1092" s="130">
        <f t="shared" si="395"/>
        <v>12</v>
      </c>
      <c r="L1092" s="131">
        <f t="shared" si="396"/>
        <v>1.0017990000000001</v>
      </c>
      <c r="M1092" s="132">
        <f t="shared" si="413"/>
        <v>1.01260014</v>
      </c>
      <c r="N1092" s="132">
        <f t="shared" si="411"/>
        <v>1.1630922792375418</v>
      </c>
      <c r="O1092" s="131">
        <f t="shared" si="412"/>
        <v>1.1651846800000001</v>
      </c>
      <c r="P1092" s="124">
        <f t="shared" si="397"/>
        <v>1165.1846800000001</v>
      </c>
      <c r="Q1092" s="133">
        <f t="shared" si="398"/>
        <v>0</v>
      </c>
      <c r="R1092" s="134">
        <f t="shared" si="399"/>
        <v>0</v>
      </c>
      <c r="S1092" s="124">
        <f t="shared" si="400"/>
        <v>0</v>
      </c>
      <c r="T1092" s="134">
        <f t="shared" si="407"/>
        <v>8.7499999999999994E-2</v>
      </c>
      <c r="U1092" s="133">
        <f t="shared" si="408"/>
        <v>116</v>
      </c>
      <c r="V1092" s="133">
        <v>252</v>
      </c>
      <c r="W1092" s="132">
        <f t="shared" si="414"/>
        <v>1.0393672469999999</v>
      </c>
      <c r="X1092" s="124">
        <f t="shared" si="410"/>
        <v>45.870113000000003</v>
      </c>
      <c r="Y1092" s="136" t="s">
        <v>64</v>
      </c>
      <c r="Z1092" s="127">
        <f t="shared" si="409"/>
        <v>43327</v>
      </c>
      <c r="AA1092" s="6"/>
      <c r="AB1092" s="1"/>
      <c r="AC1092" s="10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6"/>
      <c r="BR1092" s="1"/>
      <c r="BS1092" s="1"/>
      <c r="BT1092" s="1"/>
      <c r="BU1092" s="1"/>
      <c r="BV1092" s="1"/>
      <c r="BW1092" s="1"/>
    </row>
    <row r="1093" spans="1:75" x14ac:dyDescent="0.2">
      <c r="A1093" s="137">
        <f t="shared" si="401"/>
        <v>43314</v>
      </c>
      <c r="B1093" s="124">
        <f t="shared" si="392"/>
        <v>1211.639437</v>
      </c>
      <c r="C1093" s="124">
        <f t="shared" si="402"/>
        <v>1000</v>
      </c>
      <c r="D1093" s="138">
        <f t="shared" si="403"/>
        <v>5044.46</v>
      </c>
      <c r="E1093" s="126">
        <f>IF(K1093=1,VLOOKUP(A1092,[1]Plan1!$DA$106:$DC$226,3),E1092)</f>
        <v>5061.1099999999997</v>
      </c>
      <c r="F1093" s="127">
        <f t="shared" si="404"/>
        <v>43298</v>
      </c>
      <c r="G1093" s="128">
        <f t="shared" si="393"/>
        <v>3.3006506147337245E-3</v>
      </c>
      <c r="H1093" s="127">
        <f t="shared" si="405"/>
        <v>43327</v>
      </c>
      <c r="I1093" s="127">
        <f t="shared" si="394"/>
        <v>43327</v>
      </c>
      <c r="J1093" s="130">
        <f t="shared" si="406"/>
        <v>22</v>
      </c>
      <c r="K1093" s="130">
        <f t="shared" si="395"/>
        <v>13</v>
      </c>
      <c r="L1093" s="131">
        <f t="shared" si="396"/>
        <v>1.0019490600000001</v>
      </c>
      <c r="M1093" s="132">
        <f t="shared" si="413"/>
        <v>1.01260014</v>
      </c>
      <c r="N1093" s="132">
        <f t="shared" si="411"/>
        <v>1.1630922792375418</v>
      </c>
      <c r="O1093" s="131">
        <f t="shared" si="412"/>
        <v>1.1653592100000001</v>
      </c>
      <c r="P1093" s="124">
        <f t="shared" si="397"/>
        <v>1165.3592100000001</v>
      </c>
      <c r="Q1093" s="133">
        <f t="shared" si="398"/>
        <v>0</v>
      </c>
      <c r="R1093" s="134">
        <f t="shared" si="399"/>
        <v>0</v>
      </c>
      <c r="S1093" s="124">
        <f t="shared" si="400"/>
        <v>0</v>
      </c>
      <c r="T1093" s="134">
        <f t="shared" si="407"/>
        <v>8.7499999999999994E-2</v>
      </c>
      <c r="U1093" s="133">
        <f t="shared" si="408"/>
        <v>117</v>
      </c>
      <c r="V1093" s="133">
        <v>252</v>
      </c>
      <c r="W1093" s="132">
        <f t="shared" si="414"/>
        <v>1.039713272</v>
      </c>
      <c r="X1093" s="124">
        <f t="shared" si="410"/>
        <v>46.280226999999996</v>
      </c>
      <c r="Y1093" s="136" t="s">
        <v>64</v>
      </c>
      <c r="Z1093" s="127">
        <f t="shared" si="409"/>
        <v>43327</v>
      </c>
      <c r="AA1093" s="6"/>
      <c r="AB1093" s="1"/>
      <c r="AC1093" s="10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6"/>
      <c r="BR1093" s="1"/>
      <c r="BS1093" s="1"/>
      <c r="BT1093" s="1"/>
      <c r="BU1093" s="1"/>
      <c r="BV1093" s="1"/>
      <c r="BW1093" s="1"/>
    </row>
    <row r="1094" spans="1:75" x14ac:dyDescent="0.2">
      <c r="A1094" s="137">
        <f t="shared" si="401"/>
        <v>43315</v>
      </c>
      <c r="B1094" s="124">
        <f t="shared" si="392"/>
        <v>1212.2243759999999</v>
      </c>
      <c r="C1094" s="124">
        <f t="shared" si="402"/>
        <v>1000</v>
      </c>
      <c r="D1094" s="138">
        <f t="shared" si="403"/>
        <v>5044.46</v>
      </c>
      <c r="E1094" s="126">
        <f>IF(K1094=1,VLOOKUP(A1093,[1]Plan1!$DA$106:$DC$226,3),E1093)</f>
        <v>5061.1099999999997</v>
      </c>
      <c r="F1094" s="127">
        <f t="shared" si="404"/>
        <v>43298</v>
      </c>
      <c r="G1094" s="128">
        <f t="shared" si="393"/>
        <v>3.3006506147337245E-3</v>
      </c>
      <c r="H1094" s="127">
        <f t="shared" si="405"/>
        <v>43327</v>
      </c>
      <c r="I1094" s="127">
        <f t="shared" si="394"/>
        <v>43327</v>
      </c>
      <c r="J1094" s="130">
        <f t="shared" si="406"/>
        <v>22</v>
      </c>
      <c r="K1094" s="130">
        <f t="shared" si="395"/>
        <v>14</v>
      </c>
      <c r="L1094" s="131">
        <f t="shared" si="396"/>
        <v>1.00209915</v>
      </c>
      <c r="M1094" s="132">
        <f t="shared" si="413"/>
        <v>1.01260014</v>
      </c>
      <c r="N1094" s="132">
        <f t="shared" si="411"/>
        <v>1.1630922792375418</v>
      </c>
      <c r="O1094" s="131">
        <f t="shared" si="412"/>
        <v>1.1655337800000001</v>
      </c>
      <c r="P1094" s="124">
        <f t="shared" si="397"/>
        <v>1165.53378</v>
      </c>
      <c r="Q1094" s="133">
        <f t="shared" si="398"/>
        <v>0</v>
      </c>
      <c r="R1094" s="134">
        <f t="shared" si="399"/>
        <v>0</v>
      </c>
      <c r="S1094" s="124">
        <f t="shared" si="400"/>
        <v>0</v>
      </c>
      <c r="T1094" s="134">
        <f t="shared" si="407"/>
        <v>8.7499999999999994E-2</v>
      </c>
      <c r="U1094" s="133">
        <f t="shared" si="408"/>
        <v>118</v>
      </c>
      <c r="V1094" s="133">
        <v>252</v>
      </c>
      <c r="W1094" s="132">
        <f t="shared" si="414"/>
        <v>1.0400594110000001</v>
      </c>
      <c r="X1094" s="124">
        <f t="shared" si="410"/>
        <v>46.690595999999999</v>
      </c>
      <c r="Y1094" s="136" t="s">
        <v>64</v>
      </c>
      <c r="Z1094" s="127">
        <f t="shared" si="409"/>
        <v>43327</v>
      </c>
      <c r="AA1094" s="6"/>
      <c r="AB1094" s="1"/>
      <c r="AC1094" s="10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6"/>
      <c r="BR1094" s="1"/>
      <c r="BS1094" s="1"/>
      <c r="BT1094" s="1"/>
      <c r="BU1094" s="1"/>
      <c r="BV1094" s="1"/>
      <c r="BW1094" s="1"/>
    </row>
    <row r="1095" spans="1:75" x14ac:dyDescent="0.2">
      <c r="A1095" s="137">
        <f t="shared" si="401"/>
        <v>43316</v>
      </c>
      <c r="B1095" s="124">
        <f t="shared" si="392"/>
        <v>1212.8095929999999</v>
      </c>
      <c r="C1095" s="124">
        <f t="shared" si="402"/>
        <v>1000</v>
      </c>
      <c r="D1095" s="138">
        <f t="shared" si="403"/>
        <v>5044.46</v>
      </c>
      <c r="E1095" s="126">
        <f>IF(K1095=1,VLOOKUP(A1094,[1]Plan1!$DA$106:$DC$226,3),E1094)</f>
        <v>5061.1099999999997</v>
      </c>
      <c r="F1095" s="127">
        <f t="shared" si="404"/>
        <v>43298</v>
      </c>
      <c r="G1095" s="128">
        <f t="shared" si="393"/>
        <v>3.3006506147337245E-3</v>
      </c>
      <c r="H1095" s="127">
        <f t="shared" si="405"/>
        <v>43327</v>
      </c>
      <c r="I1095" s="127">
        <f t="shared" si="394"/>
        <v>43327</v>
      </c>
      <c r="J1095" s="130">
        <f t="shared" si="406"/>
        <v>22</v>
      </c>
      <c r="K1095" s="130">
        <f t="shared" si="395"/>
        <v>15</v>
      </c>
      <c r="L1095" s="131">
        <f t="shared" si="396"/>
        <v>1.0022492599999999</v>
      </c>
      <c r="M1095" s="132">
        <f t="shared" si="413"/>
        <v>1.01260014</v>
      </c>
      <c r="N1095" s="132">
        <f t="shared" si="411"/>
        <v>1.1630922792375418</v>
      </c>
      <c r="O1095" s="131">
        <f t="shared" si="412"/>
        <v>1.1657083699999999</v>
      </c>
      <c r="P1095" s="124">
        <f t="shared" si="397"/>
        <v>1165.7083700000001</v>
      </c>
      <c r="Q1095" s="133">
        <f t="shared" si="398"/>
        <v>0</v>
      </c>
      <c r="R1095" s="134">
        <f t="shared" si="399"/>
        <v>0</v>
      </c>
      <c r="S1095" s="124">
        <f t="shared" si="400"/>
        <v>0</v>
      </c>
      <c r="T1095" s="134">
        <f t="shared" si="407"/>
        <v>8.7499999999999994E-2</v>
      </c>
      <c r="U1095" s="133">
        <f t="shared" si="408"/>
        <v>119</v>
      </c>
      <c r="V1095" s="133">
        <v>252</v>
      </c>
      <c r="W1095" s="132">
        <f t="shared" si="414"/>
        <v>1.0404056660000001</v>
      </c>
      <c r="X1095" s="124">
        <f t="shared" si="410"/>
        <v>47.101222999999997</v>
      </c>
      <c r="Y1095" s="136" t="s">
        <v>64</v>
      </c>
      <c r="Z1095" s="127">
        <f t="shared" si="409"/>
        <v>43327</v>
      </c>
      <c r="AA1095" s="6"/>
      <c r="AB1095" s="1"/>
      <c r="AC1095" s="10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6"/>
      <c r="BR1095" s="1"/>
      <c r="BS1095" s="1"/>
      <c r="BT1095" s="1"/>
      <c r="BU1095" s="1"/>
      <c r="BV1095" s="1"/>
      <c r="BW1095" s="1"/>
    </row>
    <row r="1096" spans="1:75" x14ac:dyDescent="0.2">
      <c r="A1096" s="137">
        <f t="shared" si="401"/>
        <v>43317</v>
      </c>
      <c r="B1096" s="124">
        <f t="shared" si="392"/>
        <v>1212.8095929999999</v>
      </c>
      <c r="C1096" s="124">
        <f t="shared" si="402"/>
        <v>1000</v>
      </c>
      <c r="D1096" s="138">
        <f t="shared" si="403"/>
        <v>5044.46</v>
      </c>
      <c r="E1096" s="126">
        <f>IF(K1096=1,VLOOKUP(A1095,[1]Plan1!$DA$106:$DC$226,3),E1095)</f>
        <v>5061.1099999999997</v>
      </c>
      <c r="F1096" s="127">
        <f t="shared" si="404"/>
        <v>43298</v>
      </c>
      <c r="G1096" s="128">
        <f t="shared" si="393"/>
        <v>3.3006506147337245E-3</v>
      </c>
      <c r="H1096" s="127">
        <f t="shared" si="405"/>
        <v>43327</v>
      </c>
      <c r="I1096" s="127">
        <f t="shared" si="394"/>
        <v>43327</v>
      </c>
      <c r="J1096" s="130">
        <f t="shared" si="406"/>
        <v>22</v>
      </c>
      <c r="K1096" s="130">
        <f t="shared" si="395"/>
        <v>15</v>
      </c>
      <c r="L1096" s="131">
        <f t="shared" si="396"/>
        <v>1.0022492599999999</v>
      </c>
      <c r="M1096" s="132">
        <f t="shared" si="413"/>
        <v>1.01260014</v>
      </c>
      <c r="N1096" s="132">
        <f t="shared" si="411"/>
        <v>1.1630922792375418</v>
      </c>
      <c r="O1096" s="131">
        <f t="shared" si="412"/>
        <v>1.1657083699999999</v>
      </c>
      <c r="P1096" s="124">
        <f t="shared" si="397"/>
        <v>1165.7083700000001</v>
      </c>
      <c r="Q1096" s="133">
        <f t="shared" si="398"/>
        <v>0</v>
      </c>
      <c r="R1096" s="134">
        <f t="shared" si="399"/>
        <v>0</v>
      </c>
      <c r="S1096" s="124">
        <f t="shared" si="400"/>
        <v>0</v>
      </c>
      <c r="T1096" s="134">
        <f t="shared" si="407"/>
        <v>8.7499999999999994E-2</v>
      </c>
      <c r="U1096" s="133">
        <f t="shared" si="408"/>
        <v>119</v>
      </c>
      <c r="V1096" s="133">
        <v>252</v>
      </c>
      <c r="W1096" s="132">
        <f t="shared" si="414"/>
        <v>1.0404056660000001</v>
      </c>
      <c r="X1096" s="124">
        <f t="shared" si="410"/>
        <v>47.101222999999997</v>
      </c>
      <c r="Y1096" s="136" t="s">
        <v>64</v>
      </c>
      <c r="Z1096" s="127">
        <f t="shared" si="409"/>
        <v>43327</v>
      </c>
      <c r="AA1096" s="6"/>
      <c r="AB1096" s="1"/>
      <c r="AC1096" s="10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6"/>
      <c r="BR1096" s="1"/>
      <c r="BS1096" s="1"/>
      <c r="BT1096" s="1"/>
      <c r="BU1096" s="1"/>
      <c r="BV1096" s="1"/>
      <c r="BW1096" s="1"/>
    </row>
    <row r="1097" spans="1:75" x14ac:dyDescent="0.2">
      <c r="A1097" s="137">
        <f t="shared" si="401"/>
        <v>43318</v>
      </c>
      <c r="B1097" s="124">
        <f t="shared" si="392"/>
        <v>1212.8095929999999</v>
      </c>
      <c r="C1097" s="124">
        <f t="shared" si="402"/>
        <v>1000</v>
      </c>
      <c r="D1097" s="138">
        <f t="shared" si="403"/>
        <v>5044.46</v>
      </c>
      <c r="E1097" s="126">
        <f>IF(K1097=1,VLOOKUP(A1096,[1]Plan1!$DA$106:$DC$226,3),E1096)</f>
        <v>5061.1099999999997</v>
      </c>
      <c r="F1097" s="127">
        <f t="shared" si="404"/>
        <v>43298</v>
      </c>
      <c r="G1097" s="128">
        <f t="shared" si="393"/>
        <v>3.3006506147337245E-3</v>
      </c>
      <c r="H1097" s="127">
        <f t="shared" si="405"/>
        <v>43327</v>
      </c>
      <c r="I1097" s="127">
        <f t="shared" si="394"/>
        <v>43327</v>
      </c>
      <c r="J1097" s="130">
        <f t="shared" si="406"/>
        <v>22</v>
      </c>
      <c r="K1097" s="130">
        <f t="shared" si="395"/>
        <v>15</v>
      </c>
      <c r="L1097" s="131">
        <f t="shared" si="396"/>
        <v>1.0022492599999999</v>
      </c>
      <c r="M1097" s="132">
        <f t="shared" si="413"/>
        <v>1.01260014</v>
      </c>
      <c r="N1097" s="132">
        <f t="shared" si="411"/>
        <v>1.1630922792375418</v>
      </c>
      <c r="O1097" s="131">
        <f t="shared" si="412"/>
        <v>1.1657083699999999</v>
      </c>
      <c r="P1097" s="124">
        <f t="shared" si="397"/>
        <v>1165.7083700000001</v>
      </c>
      <c r="Q1097" s="133">
        <f t="shared" si="398"/>
        <v>0</v>
      </c>
      <c r="R1097" s="134">
        <f t="shared" si="399"/>
        <v>0</v>
      </c>
      <c r="S1097" s="124">
        <f t="shared" si="400"/>
        <v>0</v>
      </c>
      <c r="T1097" s="134">
        <f t="shared" si="407"/>
        <v>8.7499999999999994E-2</v>
      </c>
      <c r="U1097" s="133">
        <f t="shared" si="408"/>
        <v>119</v>
      </c>
      <c r="V1097" s="133">
        <v>252</v>
      </c>
      <c r="W1097" s="132">
        <f t="shared" si="414"/>
        <v>1.0404056660000001</v>
      </c>
      <c r="X1097" s="124">
        <f t="shared" si="410"/>
        <v>47.101222999999997</v>
      </c>
      <c r="Y1097" s="136" t="s">
        <v>64</v>
      </c>
      <c r="Z1097" s="127">
        <f t="shared" si="409"/>
        <v>43327</v>
      </c>
      <c r="AA1097" s="6"/>
      <c r="AB1097" s="1"/>
      <c r="AC1097" s="10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6"/>
      <c r="BR1097" s="1"/>
      <c r="BS1097" s="1"/>
      <c r="BT1097" s="1"/>
      <c r="BU1097" s="1"/>
      <c r="BV1097" s="1"/>
      <c r="BW1097" s="1"/>
    </row>
    <row r="1098" spans="1:75" x14ac:dyDescent="0.2">
      <c r="A1098" s="137">
        <f t="shared" si="401"/>
        <v>43319</v>
      </c>
      <c r="B1098" s="124">
        <f t="shared" ref="B1098:B1161" si="415">(P1098+X1098)</f>
        <v>1213.3950950000001</v>
      </c>
      <c r="C1098" s="124">
        <f t="shared" si="402"/>
        <v>1000</v>
      </c>
      <c r="D1098" s="138">
        <f t="shared" si="403"/>
        <v>5044.46</v>
      </c>
      <c r="E1098" s="126">
        <f>IF(K1098=1,VLOOKUP(A1097,[1]Plan1!$DA$106:$DC$226,3),E1097)</f>
        <v>5061.1099999999997</v>
      </c>
      <c r="F1098" s="127">
        <f t="shared" si="404"/>
        <v>43298</v>
      </c>
      <c r="G1098" s="128">
        <f t="shared" ref="G1098:G1161" si="416">(E1098/D1098)-1</f>
        <v>3.3006506147337245E-3</v>
      </c>
      <c r="H1098" s="127">
        <f t="shared" si="405"/>
        <v>43327</v>
      </c>
      <c r="I1098" s="127">
        <f t="shared" ref="I1098:I1161" si="417">IF(A1098&gt;I1097,H1098,I1097)</f>
        <v>43327</v>
      </c>
      <c r="J1098" s="130">
        <f t="shared" si="406"/>
        <v>22</v>
      </c>
      <c r="K1098" s="130">
        <f t="shared" ref="K1098:K1161" si="418">(J1098-(NETWORKDAYS(A1098,I1098,AC$118:AC$502)-1))</f>
        <v>16</v>
      </c>
      <c r="L1098" s="131">
        <f t="shared" ref="L1098:L1161" si="419">TRUNC((E1098/D1098)^TRUNC((K1098/J1098),9),8)</f>
        <v>1.0023993899999999</v>
      </c>
      <c r="M1098" s="132">
        <f t="shared" si="413"/>
        <v>1.01260014</v>
      </c>
      <c r="N1098" s="132">
        <f t="shared" si="411"/>
        <v>1.1630922792375418</v>
      </c>
      <c r="O1098" s="131">
        <f t="shared" si="412"/>
        <v>1.1658829900000001</v>
      </c>
      <c r="P1098" s="124">
        <f t="shared" ref="P1098:P1161" si="420">TRUNC(C1098*O1098,6)</f>
        <v>1165.8829900000001</v>
      </c>
      <c r="Q1098" s="133">
        <f t="shared" ref="Q1098:Q1161" si="421">IF(VLOOKUP(A1098,AC$10:AJ$114,8)=VLOOKUP(A1097,AC$10:AJ$114,8),0,VLOOKUP(A1098,AC$10:AJ$114,8))</f>
        <v>0</v>
      </c>
      <c r="R1098" s="134">
        <f t="shared" ref="R1098:R1161" si="422">IF(Q1098&gt;0,VLOOKUP($A1098,$AC$10:$AH$114,6),0)</f>
        <v>0</v>
      </c>
      <c r="S1098" s="124">
        <f t="shared" ref="S1098:S1161" si="423">IF(R1098&gt;0,TRUNC(R1098*P1098,6),0)</f>
        <v>0</v>
      </c>
      <c r="T1098" s="134">
        <f t="shared" si="407"/>
        <v>8.7499999999999994E-2</v>
      </c>
      <c r="U1098" s="133">
        <f t="shared" si="408"/>
        <v>120</v>
      </c>
      <c r="V1098" s="133">
        <v>252</v>
      </c>
      <c r="W1098" s="132">
        <f t="shared" si="414"/>
        <v>1.040752036</v>
      </c>
      <c r="X1098" s="124">
        <f t="shared" si="410"/>
        <v>47.512104999999998</v>
      </c>
      <c r="Y1098" s="136" t="s">
        <v>64</v>
      </c>
      <c r="Z1098" s="127">
        <f t="shared" si="409"/>
        <v>43327</v>
      </c>
      <c r="AA1098" s="6"/>
      <c r="AB1098" s="1"/>
      <c r="AC1098" s="10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6"/>
      <c r="BR1098" s="1"/>
      <c r="BS1098" s="1"/>
      <c r="BT1098" s="1"/>
      <c r="BU1098" s="1"/>
      <c r="BV1098" s="1"/>
      <c r="BW1098" s="1"/>
    </row>
    <row r="1099" spans="1:75" x14ac:dyDescent="0.2">
      <c r="A1099" s="137">
        <f t="shared" ref="A1099:A1162" si="424">(A1098+1)</f>
        <v>43320</v>
      </c>
      <c r="B1099" s="124">
        <f t="shared" si="415"/>
        <v>1213.9808640000001</v>
      </c>
      <c r="C1099" s="124">
        <f t="shared" ref="C1099:C1162" si="425">TRUNC(IF(Q1098&gt;0,VLOOKUP(A1098,$AC$12:$AD$114,2),C1098),6)</f>
        <v>1000</v>
      </c>
      <c r="D1099" s="138">
        <f t="shared" ref="D1099:D1162" si="426">IF(E1099=E1098,D1098,E1098)</f>
        <v>5044.46</v>
      </c>
      <c r="E1099" s="126">
        <f>IF(K1099=1,VLOOKUP(A1098,[1]Plan1!$DA$106:$DC$226,3),E1098)</f>
        <v>5061.1099999999997</v>
      </c>
      <c r="F1099" s="127">
        <f t="shared" ref="F1099:F1162" si="427">IF(D1099=D1098,F1098,A1099)</f>
        <v>43298</v>
      </c>
      <c r="G1099" s="128">
        <f t="shared" si="416"/>
        <v>3.3006506147337245E-3</v>
      </c>
      <c r="H1099" s="127">
        <f t="shared" ref="H1099:H1162" si="428">IF(DAY(A1099)=15,VLOOKUP(A1099,AG$118:AL$450,4),H1098)</f>
        <v>43327</v>
      </c>
      <c r="I1099" s="127">
        <f t="shared" si="417"/>
        <v>43327</v>
      </c>
      <c r="J1099" s="130">
        <f t="shared" ref="J1099:J1162" si="429">IF(I1099=I1098,J1098,NETWORKDAYS(I1098,I1099,$AC$118:$AC$502)-1)</f>
        <v>22</v>
      </c>
      <c r="K1099" s="130">
        <f t="shared" si="418"/>
        <v>17</v>
      </c>
      <c r="L1099" s="131">
        <f t="shared" si="419"/>
        <v>1.00254954</v>
      </c>
      <c r="M1099" s="132">
        <f t="shared" si="413"/>
        <v>1.01260014</v>
      </c>
      <c r="N1099" s="132">
        <f t="shared" si="411"/>
        <v>1.1630922792375418</v>
      </c>
      <c r="O1099" s="131">
        <f t="shared" si="412"/>
        <v>1.1660576199999999</v>
      </c>
      <c r="P1099" s="124">
        <f t="shared" si="420"/>
        <v>1166.05762</v>
      </c>
      <c r="Q1099" s="133">
        <f t="shared" si="421"/>
        <v>0</v>
      </c>
      <c r="R1099" s="134">
        <f t="shared" si="422"/>
        <v>0</v>
      </c>
      <c r="S1099" s="124">
        <f t="shared" si="423"/>
        <v>0</v>
      </c>
      <c r="T1099" s="134">
        <f t="shared" ref="T1099:T1162" si="430">(T1098)</f>
        <v>8.7499999999999994E-2</v>
      </c>
      <c r="U1099" s="133">
        <f t="shared" ref="U1099:U1162" si="431">IF(Q1098&gt;0,1,IF(K1099=K1098,U1098,U1098+1))</f>
        <v>121</v>
      </c>
      <c r="V1099" s="133">
        <v>252</v>
      </c>
      <c r="W1099" s="132">
        <f t="shared" si="414"/>
        <v>1.041098522</v>
      </c>
      <c r="X1099" s="124">
        <f t="shared" si="410"/>
        <v>47.923243999999997</v>
      </c>
      <c r="Y1099" s="136" t="s">
        <v>64</v>
      </c>
      <c r="Z1099" s="127">
        <f t="shared" ref="Z1099:Z1162" si="432">IF(Q1098&gt;0,VLOOKUP(A1098,$AC$10:$AK$114,9),Z1098)</f>
        <v>43327</v>
      </c>
      <c r="AA1099" s="6"/>
      <c r="AB1099" s="1"/>
      <c r="AC1099" s="10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6"/>
      <c r="BR1099" s="1"/>
      <c r="BS1099" s="1"/>
      <c r="BT1099" s="1"/>
      <c r="BU1099" s="1"/>
      <c r="BV1099" s="1"/>
      <c r="BW1099" s="1"/>
    </row>
    <row r="1100" spans="1:75" x14ac:dyDescent="0.2">
      <c r="A1100" s="137">
        <f t="shared" si="424"/>
        <v>43321</v>
      </c>
      <c r="B1100" s="124">
        <f t="shared" si="415"/>
        <v>1214.5669409999998</v>
      </c>
      <c r="C1100" s="124">
        <f t="shared" si="425"/>
        <v>1000</v>
      </c>
      <c r="D1100" s="138">
        <f t="shared" si="426"/>
        <v>5044.46</v>
      </c>
      <c r="E1100" s="126">
        <f>IF(K1100=1,VLOOKUP(A1099,[1]Plan1!$DA$106:$DC$226,3),E1099)</f>
        <v>5061.1099999999997</v>
      </c>
      <c r="F1100" s="127">
        <f t="shared" si="427"/>
        <v>43298</v>
      </c>
      <c r="G1100" s="128">
        <f t="shared" si="416"/>
        <v>3.3006506147337245E-3</v>
      </c>
      <c r="H1100" s="127">
        <f t="shared" si="428"/>
        <v>43327</v>
      </c>
      <c r="I1100" s="127">
        <f t="shared" si="417"/>
        <v>43327</v>
      </c>
      <c r="J1100" s="130">
        <f t="shared" si="429"/>
        <v>22</v>
      </c>
      <c r="K1100" s="130">
        <f t="shared" si="418"/>
        <v>18</v>
      </c>
      <c r="L1100" s="131">
        <f t="shared" si="419"/>
        <v>1.0026997200000001</v>
      </c>
      <c r="M1100" s="132">
        <f t="shared" si="413"/>
        <v>1.01260014</v>
      </c>
      <c r="N1100" s="132">
        <f t="shared" si="411"/>
        <v>1.1630922792375418</v>
      </c>
      <c r="O1100" s="131">
        <f t="shared" si="412"/>
        <v>1.1662323000000001</v>
      </c>
      <c r="P1100" s="124">
        <f t="shared" si="420"/>
        <v>1166.2322999999999</v>
      </c>
      <c r="Q1100" s="133">
        <f t="shared" si="421"/>
        <v>0</v>
      </c>
      <c r="R1100" s="134">
        <f t="shared" si="422"/>
        <v>0</v>
      </c>
      <c r="S1100" s="124">
        <f t="shared" si="423"/>
        <v>0</v>
      </c>
      <c r="T1100" s="134">
        <f t="shared" si="430"/>
        <v>8.7499999999999994E-2</v>
      </c>
      <c r="U1100" s="133">
        <f t="shared" si="431"/>
        <v>122</v>
      </c>
      <c r="V1100" s="133">
        <v>252</v>
      </c>
      <c r="W1100" s="132">
        <f t="shared" si="414"/>
        <v>1.0414451229999999</v>
      </c>
      <c r="X1100" s="124">
        <f t="shared" si="410"/>
        <v>48.334640999999998</v>
      </c>
      <c r="Y1100" s="136" t="s">
        <v>64</v>
      </c>
      <c r="Z1100" s="127">
        <f t="shared" si="432"/>
        <v>43327</v>
      </c>
      <c r="AA1100" s="6"/>
      <c r="AB1100" s="1"/>
      <c r="AC1100" s="10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6"/>
      <c r="BR1100" s="1"/>
      <c r="BS1100" s="1"/>
      <c r="BT1100" s="1"/>
      <c r="BU1100" s="1"/>
      <c r="BV1100" s="1"/>
      <c r="BW1100" s="1"/>
    </row>
    <row r="1101" spans="1:75" x14ac:dyDescent="0.2">
      <c r="A1101" s="137">
        <f t="shared" si="424"/>
        <v>43322</v>
      </c>
      <c r="B1101" s="124">
        <f t="shared" si="415"/>
        <v>1215.1532829999999</v>
      </c>
      <c r="C1101" s="124">
        <f t="shared" si="425"/>
        <v>1000</v>
      </c>
      <c r="D1101" s="138">
        <f t="shared" si="426"/>
        <v>5044.46</v>
      </c>
      <c r="E1101" s="126">
        <f>IF(K1101=1,VLOOKUP(A1100,[1]Plan1!$DA$106:$DC$226,3),E1100)</f>
        <v>5061.1099999999997</v>
      </c>
      <c r="F1101" s="127">
        <f t="shared" si="427"/>
        <v>43298</v>
      </c>
      <c r="G1101" s="128">
        <f t="shared" si="416"/>
        <v>3.3006506147337245E-3</v>
      </c>
      <c r="H1101" s="127">
        <f t="shared" si="428"/>
        <v>43327</v>
      </c>
      <c r="I1101" s="127">
        <f t="shared" si="417"/>
        <v>43327</v>
      </c>
      <c r="J1101" s="130">
        <f t="shared" si="429"/>
        <v>22</v>
      </c>
      <c r="K1101" s="130">
        <f t="shared" si="418"/>
        <v>19</v>
      </c>
      <c r="L1101" s="131">
        <f t="shared" si="419"/>
        <v>1.0028499200000001</v>
      </c>
      <c r="M1101" s="132">
        <f t="shared" si="413"/>
        <v>1.01260014</v>
      </c>
      <c r="N1101" s="132">
        <f t="shared" si="411"/>
        <v>1.1630922792375418</v>
      </c>
      <c r="O1101" s="131">
        <f t="shared" si="412"/>
        <v>1.16640699</v>
      </c>
      <c r="P1101" s="124">
        <f t="shared" si="420"/>
        <v>1166.40699</v>
      </c>
      <c r="Q1101" s="133">
        <f t="shared" si="421"/>
        <v>0</v>
      </c>
      <c r="R1101" s="134">
        <f t="shared" si="422"/>
        <v>0</v>
      </c>
      <c r="S1101" s="124">
        <f t="shared" si="423"/>
        <v>0</v>
      </c>
      <c r="T1101" s="134">
        <f t="shared" si="430"/>
        <v>8.7499999999999994E-2</v>
      </c>
      <c r="U1101" s="133">
        <f t="shared" si="431"/>
        <v>123</v>
      </c>
      <c r="V1101" s="133">
        <v>252</v>
      </c>
      <c r="W1101" s="132">
        <f t="shared" si="414"/>
        <v>1.0417918390000001</v>
      </c>
      <c r="X1101" s="124">
        <f t="shared" si="410"/>
        <v>48.746293000000001</v>
      </c>
      <c r="Y1101" s="136" t="s">
        <v>64</v>
      </c>
      <c r="Z1101" s="127">
        <f t="shared" si="432"/>
        <v>43327</v>
      </c>
      <c r="AA1101" s="6"/>
      <c r="AB1101" s="1"/>
      <c r="AC1101" s="10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6"/>
      <c r="BR1101" s="1"/>
      <c r="BS1101" s="1"/>
      <c r="BT1101" s="1"/>
      <c r="BU1101" s="1"/>
      <c r="BV1101" s="1"/>
      <c r="BW1101" s="1"/>
    </row>
    <row r="1102" spans="1:75" x14ac:dyDescent="0.2">
      <c r="A1102" s="137">
        <f t="shared" si="424"/>
        <v>43323</v>
      </c>
      <c r="B1102" s="124">
        <f t="shared" si="415"/>
        <v>1215.739912</v>
      </c>
      <c r="C1102" s="124">
        <f t="shared" si="425"/>
        <v>1000</v>
      </c>
      <c r="D1102" s="138">
        <f t="shared" si="426"/>
        <v>5044.46</v>
      </c>
      <c r="E1102" s="126">
        <f>IF(K1102=1,VLOOKUP(A1101,[1]Plan1!$DA$106:$DC$226,3),E1101)</f>
        <v>5061.1099999999997</v>
      </c>
      <c r="F1102" s="127">
        <f t="shared" si="427"/>
        <v>43298</v>
      </c>
      <c r="G1102" s="128">
        <f t="shared" si="416"/>
        <v>3.3006506147337245E-3</v>
      </c>
      <c r="H1102" s="127">
        <f t="shared" si="428"/>
        <v>43327</v>
      </c>
      <c r="I1102" s="127">
        <f t="shared" si="417"/>
        <v>43327</v>
      </c>
      <c r="J1102" s="130">
        <f t="shared" si="429"/>
        <v>22</v>
      </c>
      <c r="K1102" s="130">
        <f t="shared" si="418"/>
        <v>20</v>
      </c>
      <c r="L1102" s="131">
        <f t="shared" si="419"/>
        <v>1.0030001399999999</v>
      </c>
      <c r="M1102" s="132">
        <f t="shared" si="413"/>
        <v>1.01260014</v>
      </c>
      <c r="N1102" s="132">
        <f t="shared" si="411"/>
        <v>1.1630922792375418</v>
      </c>
      <c r="O1102" s="131">
        <f t="shared" si="412"/>
        <v>1.16658171</v>
      </c>
      <c r="P1102" s="124">
        <f t="shared" si="420"/>
        <v>1166.5817099999999</v>
      </c>
      <c r="Q1102" s="133">
        <f t="shared" si="421"/>
        <v>0</v>
      </c>
      <c r="R1102" s="134">
        <f t="shared" si="422"/>
        <v>0</v>
      </c>
      <c r="S1102" s="124">
        <f t="shared" si="423"/>
        <v>0</v>
      </c>
      <c r="T1102" s="134">
        <f t="shared" si="430"/>
        <v>8.7499999999999994E-2</v>
      </c>
      <c r="U1102" s="133">
        <f t="shared" si="431"/>
        <v>124</v>
      </c>
      <c r="V1102" s="133">
        <v>252</v>
      </c>
      <c r="W1102" s="132">
        <f t="shared" si="414"/>
        <v>1.042138671</v>
      </c>
      <c r="X1102" s="124">
        <f t="shared" si="410"/>
        <v>49.158202000000003</v>
      </c>
      <c r="Y1102" s="136" t="s">
        <v>64</v>
      </c>
      <c r="Z1102" s="127">
        <f t="shared" si="432"/>
        <v>43327</v>
      </c>
      <c r="AA1102" s="6"/>
      <c r="AB1102" s="1"/>
      <c r="AC1102" s="10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6"/>
      <c r="BR1102" s="1"/>
      <c r="BS1102" s="1"/>
      <c r="BT1102" s="1"/>
      <c r="BU1102" s="1"/>
      <c r="BV1102" s="1"/>
      <c r="BW1102" s="1"/>
    </row>
    <row r="1103" spans="1:75" x14ac:dyDescent="0.2">
      <c r="A1103" s="137">
        <f t="shared" si="424"/>
        <v>43324</v>
      </c>
      <c r="B1103" s="124">
        <f t="shared" si="415"/>
        <v>1215.739912</v>
      </c>
      <c r="C1103" s="124">
        <f t="shared" si="425"/>
        <v>1000</v>
      </c>
      <c r="D1103" s="138">
        <f t="shared" si="426"/>
        <v>5044.46</v>
      </c>
      <c r="E1103" s="126">
        <f>IF(K1103=1,VLOOKUP(A1102,[1]Plan1!$DA$106:$DC$226,3),E1102)</f>
        <v>5061.1099999999997</v>
      </c>
      <c r="F1103" s="127">
        <f t="shared" si="427"/>
        <v>43298</v>
      </c>
      <c r="G1103" s="128">
        <f t="shared" si="416"/>
        <v>3.3006506147337245E-3</v>
      </c>
      <c r="H1103" s="127">
        <f t="shared" si="428"/>
        <v>43327</v>
      </c>
      <c r="I1103" s="127">
        <f t="shared" si="417"/>
        <v>43327</v>
      </c>
      <c r="J1103" s="130">
        <f t="shared" si="429"/>
        <v>22</v>
      </c>
      <c r="K1103" s="130">
        <f t="shared" si="418"/>
        <v>20</v>
      </c>
      <c r="L1103" s="131">
        <f t="shared" si="419"/>
        <v>1.0030001399999999</v>
      </c>
      <c r="M1103" s="132">
        <f t="shared" si="413"/>
        <v>1.01260014</v>
      </c>
      <c r="N1103" s="132">
        <f t="shared" si="411"/>
        <v>1.1630922792375418</v>
      </c>
      <c r="O1103" s="131">
        <f t="shared" si="412"/>
        <v>1.16658171</v>
      </c>
      <c r="P1103" s="124">
        <f t="shared" si="420"/>
        <v>1166.5817099999999</v>
      </c>
      <c r="Q1103" s="133">
        <f t="shared" si="421"/>
        <v>0</v>
      </c>
      <c r="R1103" s="134">
        <f t="shared" si="422"/>
        <v>0</v>
      </c>
      <c r="S1103" s="124">
        <f t="shared" si="423"/>
        <v>0</v>
      </c>
      <c r="T1103" s="134">
        <f t="shared" si="430"/>
        <v>8.7499999999999994E-2</v>
      </c>
      <c r="U1103" s="133">
        <f t="shared" si="431"/>
        <v>124</v>
      </c>
      <c r="V1103" s="133">
        <v>252</v>
      </c>
      <c r="W1103" s="132">
        <f t="shared" si="414"/>
        <v>1.042138671</v>
      </c>
      <c r="X1103" s="124">
        <f t="shared" si="410"/>
        <v>49.158202000000003</v>
      </c>
      <c r="Y1103" s="136" t="s">
        <v>64</v>
      </c>
      <c r="Z1103" s="127">
        <f t="shared" si="432"/>
        <v>43327</v>
      </c>
      <c r="AA1103" s="6"/>
      <c r="AB1103" s="1"/>
      <c r="AC1103" s="10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6"/>
      <c r="BR1103" s="1"/>
      <c r="BS1103" s="1"/>
      <c r="BT1103" s="1"/>
      <c r="BU1103" s="1"/>
      <c r="BV1103" s="1"/>
      <c r="BW1103" s="1"/>
    </row>
    <row r="1104" spans="1:75" x14ac:dyDescent="0.2">
      <c r="A1104" s="137">
        <f t="shared" si="424"/>
        <v>43325</v>
      </c>
      <c r="B1104" s="124">
        <f t="shared" si="415"/>
        <v>1215.739912</v>
      </c>
      <c r="C1104" s="124">
        <f t="shared" si="425"/>
        <v>1000</v>
      </c>
      <c r="D1104" s="138">
        <f t="shared" si="426"/>
        <v>5044.46</v>
      </c>
      <c r="E1104" s="126">
        <f>IF(K1104=1,VLOOKUP(A1103,[1]Plan1!$DA$106:$DC$226,3),E1103)</f>
        <v>5061.1099999999997</v>
      </c>
      <c r="F1104" s="127">
        <f t="shared" si="427"/>
        <v>43298</v>
      </c>
      <c r="G1104" s="128">
        <f t="shared" si="416"/>
        <v>3.3006506147337245E-3</v>
      </c>
      <c r="H1104" s="127">
        <f t="shared" si="428"/>
        <v>43327</v>
      </c>
      <c r="I1104" s="127">
        <f t="shared" si="417"/>
        <v>43327</v>
      </c>
      <c r="J1104" s="130">
        <f t="shared" si="429"/>
        <v>22</v>
      </c>
      <c r="K1104" s="130">
        <f t="shared" si="418"/>
        <v>20</v>
      </c>
      <c r="L1104" s="131">
        <f t="shared" si="419"/>
        <v>1.0030001399999999</v>
      </c>
      <c r="M1104" s="132">
        <f t="shared" si="413"/>
        <v>1.01260014</v>
      </c>
      <c r="N1104" s="132">
        <f t="shared" si="411"/>
        <v>1.1630922792375418</v>
      </c>
      <c r="O1104" s="131">
        <f t="shared" si="412"/>
        <v>1.16658171</v>
      </c>
      <c r="P1104" s="124">
        <f t="shared" si="420"/>
        <v>1166.5817099999999</v>
      </c>
      <c r="Q1104" s="133">
        <f t="shared" si="421"/>
        <v>0</v>
      </c>
      <c r="R1104" s="134">
        <f t="shared" si="422"/>
        <v>0</v>
      </c>
      <c r="S1104" s="124">
        <f t="shared" si="423"/>
        <v>0</v>
      </c>
      <c r="T1104" s="134">
        <f t="shared" si="430"/>
        <v>8.7499999999999994E-2</v>
      </c>
      <c r="U1104" s="133">
        <f t="shared" si="431"/>
        <v>124</v>
      </c>
      <c r="V1104" s="133">
        <v>252</v>
      </c>
      <c r="W1104" s="132">
        <f t="shared" si="414"/>
        <v>1.042138671</v>
      </c>
      <c r="X1104" s="124">
        <f t="shared" ref="X1104:X1167" si="433">TRUNC((P1104*(W1104-1)),6)</f>
        <v>49.158202000000003</v>
      </c>
      <c r="Y1104" s="136" t="s">
        <v>64</v>
      </c>
      <c r="Z1104" s="127">
        <f t="shared" si="432"/>
        <v>43327</v>
      </c>
      <c r="AA1104" s="6"/>
      <c r="AB1104" s="1"/>
      <c r="AC1104" s="10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6"/>
      <c r="BR1104" s="1"/>
      <c r="BS1104" s="1"/>
      <c r="BT1104" s="1"/>
      <c r="BU1104" s="1"/>
      <c r="BV1104" s="1"/>
      <c r="BW1104" s="1"/>
    </row>
    <row r="1105" spans="1:75" x14ac:dyDescent="0.2">
      <c r="A1105" s="137">
        <f t="shared" si="424"/>
        <v>43326</v>
      </c>
      <c r="B1105" s="124">
        <f t="shared" si="415"/>
        <v>1216.3268290000001</v>
      </c>
      <c r="C1105" s="124">
        <f t="shared" si="425"/>
        <v>1000</v>
      </c>
      <c r="D1105" s="138">
        <f t="shared" si="426"/>
        <v>5044.46</v>
      </c>
      <c r="E1105" s="126">
        <f>IF(K1105=1,VLOOKUP(A1104,[1]Plan1!$DA$106:$DC$226,3),E1104)</f>
        <v>5061.1099999999997</v>
      </c>
      <c r="F1105" s="127">
        <f t="shared" si="427"/>
        <v>43298</v>
      </c>
      <c r="G1105" s="128">
        <f t="shared" si="416"/>
        <v>3.3006506147337245E-3</v>
      </c>
      <c r="H1105" s="127">
        <f t="shared" si="428"/>
        <v>43327</v>
      </c>
      <c r="I1105" s="127">
        <f t="shared" si="417"/>
        <v>43327</v>
      </c>
      <c r="J1105" s="130">
        <f t="shared" si="429"/>
        <v>22</v>
      </c>
      <c r="K1105" s="130">
        <f t="shared" si="418"/>
        <v>21</v>
      </c>
      <c r="L1105" s="131">
        <f t="shared" si="419"/>
        <v>1.0031503799999999</v>
      </c>
      <c r="M1105" s="132">
        <f t="shared" si="413"/>
        <v>1.01260014</v>
      </c>
      <c r="N1105" s="132">
        <f t="shared" si="411"/>
        <v>1.1630922792375418</v>
      </c>
      <c r="O1105" s="131">
        <f t="shared" si="412"/>
        <v>1.16675646</v>
      </c>
      <c r="P1105" s="124">
        <f t="shared" si="420"/>
        <v>1166.7564600000001</v>
      </c>
      <c r="Q1105" s="133">
        <f t="shared" si="421"/>
        <v>0</v>
      </c>
      <c r="R1105" s="134">
        <f t="shared" si="422"/>
        <v>0</v>
      </c>
      <c r="S1105" s="124">
        <f t="shared" si="423"/>
        <v>0</v>
      </c>
      <c r="T1105" s="134">
        <f t="shared" si="430"/>
        <v>8.7499999999999994E-2</v>
      </c>
      <c r="U1105" s="133">
        <f t="shared" si="431"/>
        <v>125</v>
      </c>
      <c r="V1105" s="133">
        <v>252</v>
      </c>
      <c r="W1105" s="132">
        <f t="shared" si="414"/>
        <v>1.0424856179999999</v>
      </c>
      <c r="X1105" s="124">
        <f t="shared" si="433"/>
        <v>49.570368999999999</v>
      </c>
      <c r="Y1105" s="136" t="s">
        <v>64</v>
      </c>
      <c r="Z1105" s="127">
        <f t="shared" si="432"/>
        <v>43327</v>
      </c>
      <c r="AA1105" s="6"/>
      <c r="AB1105" s="1"/>
      <c r="AC1105" s="10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6"/>
      <c r="BR1105" s="1"/>
      <c r="BS1105" s="1"/>
      <c r="BT1105" s="1"/>
      <c r="BU1105" s="1"/>
      <c r="BV1105" s="1"/>
      <c r="BW1105" s="1"/>
    </row>
    <row r="1106" spans="1:75" x14ac:dyDescent="0.2">
      <c r="A1106" s="137">
        <f t="shared" si="424"/>
        <v>43327</v>
      </c>
      <c r="B1106" s="124">
        <f t="shared" si="415"/>
        <v>1216.9140229999998</v>
      </c>
      <c r="C1106" s="124">
        <f t="shared" si="425"/>
        <v>1000</v>
      </c>
      <c r="D1106" s="138">
        <f t="shared" si="426"/>
        <v>5044.46</v>
      </c>
      <c r="E1106" s="126">
        <f>IF(K1106=1,VLOOKUP(A1105,[1]Plan1!$DA$106:$DC$226,3),E1105)</f>
        <v>5061.1099999999997</v>
      </c>
      <c r="F1106" s="127">
        <f t="shared" si="427"/>
        <v>43298</v>
      </c>
      <c r="G1106" s="128">
        <f t="shared" si="416"/>
        <v>3.3006506147337245E-3</v>
      </c>
      <c r="H1106" s="127">
        <f t="shared" si="428"/>
        <v>43360</v>
      </c>
      <c r="I1106" s="127">
        <f t="shared" si="417"/>
        <v>43327</v>
      </c>
      <c r="J1106" s="130">
        <f t="shared" si="429"/>
        <v>22</v>
      </c>
      <c r="K1106" s="130">
        <f t="shared" si="418"/>
        <v>22</v>
      </c>
      <c r="L1106" s="131">
        <f t="shared" si="419"/>
        <v>1.0033006499999999</v>
      </c>
      <c r="M1106" s="132">
        <f t="shared" si="413"/>
        <v>1.01260014</v>
      </c>
      <c r="N1106" s="132">
        <f t="shared" si="411"/>
        <v>1.1630922792375418</v>
      </c>
      <c r="O1106" s="131">
        <f t="shared" si="412"/>
        <v>1.1669312300000001</v>
      </c>
      <c r="P1106" s="124">
        <f t="shared" si="420"/>
        <v>1166.9312299999999</v>
      </c>
      <c r="Q1106" s="133">
        <f t="shared" si="421"/>
        <v>6</v>
      </c>
      <c r="R1106" s="134">
        <f t="shared" si="422"/>
        <v>0</v>
      </c>
      <c r="S1106" s="124">
        <f t="shared" si="423"/>
        <v>0</v>
      </c>
      <c r="T1106" s="134">
        <f t="shared" si="430"/>
        <v>8.7499999999999994E-2</v>
      </c>
      <c r="U1106" s="133">
        <f t="shared" si="431"/>
        <v>126</v>
      </c>
      <c r="V1106" s="133">
        <v>252</v>
      </c>
      <c r="W1106" s="132">
        <f t="shared" si="414"/>
        <v>1.0428326809999999</v>
      </c>
      <c r="X1106" s="124">
        <f t="shared" si="433"/>
        <v>49.982793000000001</v>
      </c>
      <c r="Y1106" s="136" t="s">
        <v>64</v>
      </c>
      <c r="Z1106" s="127">
        <f t="shared" si="432"/>
        <v>43327</v>
      </c>
      <c r="AA1106" s="6"/>
      <c r="AB1106" s="1"/>
      <c r="AC1106" s="10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6"/>
      <c r="BR1106" s="1"/>
      <c r="BS1106" s="1"/>
      <c r="BT1106" s="1"/>
      <c r="BU1106" s="1"/>
      <c r="BV1106" s="1"/>
      <c r="BW1106" s="1"/>
    </row>
    <row r="1107" spans="1:75" x14ac:dyDescent="0.2">
      <c r="A1107" s="137">
        <f t="shared" si="424"/>
        <v>43328</v>
      </c>
      <c r="B1107" s="124">
        <f t="shared" si="415"/>
        <v>1167.2719960000002</v>
      </c>
      <c r="C1107" s="124">
        <f t="shared" si="425"/>
        <v>1000</v>
      </c>
      <c r="D1107" s="138">
        <f t="shared" si="426"/>
        <v>5061.1099999999997</v>
      </c>
      <c r="E1107" s="126">
        <f>IF(K1107=1,VLOOKUP(A1106,[1]Plan1!$DA$106:$DC$226,3),E1106)</f>
        <v>5056.5600000000004</v>
      </c>
      <c r="F1107" s="127">
        <f t="shared" si="427"/>
        <v>43328</v>
      </c>
      <c r="G1107" s="128">
        <f t="shared" si="416"/>
        <v>-8.990122720112792E-4</v>
      </c>
      <c r="H1107" s="127">
        <f t="shared" si="428"/>
        <v>43360</v>
      </c>
      <c r="I1107" s="127">
        <f t="shared" si="417"/>
        <v>43360</v>
      </c>
      <c r="J1107" s="130">
        <f t="shared" si="429"/>
        <v>22</v>
      </c>
      <c r="K1107" s="130">
        <f t="shared" si="418"/>
        <v>1</v>
      </c>
      <c r="L1107" s="131">
        <f t="shared" si="419"/>
        <v>0.99995911000000004</v>
      </c>
      <c r="M1107" s="132">
        <f t="shared" si="413"/>
        <v>1.0033006499999999</v>
      </c>
      <c r="N1107" s="132">
        <f t="shared" si="411"/>
        <v>1.166931239769007</v>
      </c>
      <c r="O1107" s="131">
        <f t="shared" si="412"/>
        <v>1.1668835200000001</v>
      </c>
      <c r="P1107" s="124">
        <f t="shared" si="420"/>
        <v>1166.8835200000001</v>
      </c>
      <c r="Q1107" s="133">
        <f t="shared" si="421"/>
        <v>0</v>
      </c>
      <c r="R1107" s="134">
        <f t="shared" si="422"/>
        <v>0</v>
      </c>
      <c r="S1107" s="124">
        <f t="shared" si="423"/>
        <v>0</v>
      </c>
      <c r="T1107" s="134">
        <f t="shared" si="430"/>
        <v>8.7499999999999994E-2</v>
      </c>
      <c r="U1107" s="133">
        <f t="shared" si="431"/>
        <v>1</v>
      </c>
      <c r="V1107" s="133">
        <v>252</v>
      </c>
      <c r="W1107" s="132">
        <f t="shared" si="414"/>
        <v>1.000332918</v>
      </c>
      <c r="X1107" s="124">
        <f t="shared" si="433"/>
        <v>0.38847599999999999</v>
      </c>
      <c r="Y1107" s="136" t="s">
        <v>64</v>
      </c>
      <c r="Z1107" s="127">
        <f t="shared" si="432"/>
        <v>43511</v>
      </c>
      <c r="AA1107" s="6"/>
      <c r="AB1107" s="1"/>
      <c r="AC1107" s="10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6"/>
      <c r="BR1107" s="1"/>
      <c r="BS1107" s="1"/>
      <c r="BT1107" s="1"/>
      <c r="BU1107" s="1"/>
      <c r="BV1107" s="1"/>
      <c r="BW1107" s="1"/>
    </row>
    <row r="1108" spans="1:75" x14ac:dyDescent="0.2">
      <c r="A1108" s="137">
        <f t="shared" si="424"/>
        <v>43329</v>
      </c>
      <c r="B1108" s="124">
        <f t="shared" si="415"/>
        <v>1167.6128610000001</v>
      </c>
      <c r="C1108" s="124">
        <f t="shared" si="425"/>
        <v>1000</v>
      </c>
      <c r="D1108" s="138">
        <f t="shared" si="426"/>
        <v>5061.1099999999997</v>
      </c>
      <c r="E1108" s="126">
        <f>IF(K1108=1,VLOOKUP(A1107,[1]Plan1!$DA$106:$DC$226,3),E1107)</f>
        <v>5056.5600000000004</v>
      </c>
      <c r="F1108" s="127">
        <f t="shared" si="427"/>
        <v>43328</v>
      </c>
      <c r="G1108" s="128">
        <f t="shared" si="416"/>
        <v>-8.990122720112792E-4</v>
      </c>
      <c r="H1108" s="127">
        <f t="shared" si="428"/>
        <v>43360</v>
      </c>
      <c r="I1108" s="127">
        <f t="shared" si="417"/>
        <v>43360</v>
      </c>
      <c r="J1108" s="130">
        <f t="shared" si="429"/>
        <v>22</v>
      </c>
      <c r="K1108" s="130">
        <f t="shared" si="418"/>
        <v>2</v>
      </c>
      <c r="L1108" s="131">
        <f t="shared" si="419"/>
        <v>0.99991823000000002</v>
      </c>
      <c r="M1108" s="132">
        <f t="shared" si="413"/>
        <v>1.0033006499999999</v>
      </c>
      <c r="N1108" s="132">
        <f t="shared" si="411"/>
        <v>1.166931239769007</v>
      </c>
      <c r="O1108" s="131">
        <f t="shared" si="412"/>
        <v>1.16683581</v>
      </c>
      <c r="P1108" s="124">
        <f t="shared" si="420"/>
        <v>1166.83581</v>
      </c>
      <c r="Q1108" s="133">
        <f t="shared" si="421"/>
        <v>0</v>
      </c>
      <c r="R1108" s="134">
        <f t="shared" si="422"/>
        <v>0</v>
      </c>
      <c r="S1108" s="124">
        <f t="shared" si="423"/>
        <v>0</v>
      </c>
      <c r="T1108" s="134">
        <f t="shared" si="430"/>
        <v>8.7499999999999994E-2</v>
      </c>
      <c r="U1108" s="133">
        <f t="shared" si="431"/>
        <v>2</v>
      </c>
      <c r="V1108" s="133">
        <v>252</v>
      </c>
      <c r="W1108" s="132">
        <f t="shared" si="414"/>
        <v>1.000665948</v>
      </c>
      <c r="X1108" s="124">
        <f t="shared" si="433"/>
        <v>0.77705100000000005</v>
      </c>
      <c r="Y1108" s="136" t="s">
        <v>64</v>
      </c>
      <c r="Z1108" s="127">
        <f t="shared" si="432"/>
        <v>43511</v>
      </c>
      <c r="AA1108" s="6"/>
      <c r="AB1108" s="1"/>
      <c r="AC1108" s="10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6"/>
      <c r="BR1108" s="1"/>
      <c r="BS1108" s="1"/>
      <c r="BT1108" s="1"/>
      <c r="BU1108" s="1"/>
      <c r="BV1108" s="1"/>
      <c r="BW1108" s="1"/>
    </row>
    <row r="1109" spans="1:75" x14ac:dyDescent="0.2">
      <c r="A1109" s="137">
        <f t="shared" si="424"/>
        <v>43330</v>
      </c>
      <c r="B1109" s="124">
        <f t="shared" si="415"/>
        <v>1167.953833</v>
      </c>
      <c r="C1109" s="124">
        <f t="shared" si="425"/>
        <v>1000</v>
      </c>
      <c r="D1109" s="138">
        <f t="shared" si="426"/>
        <v>5061.1099999999997</v>
      </c>
      <c r="E1109" s="126">
        <f>IF(K1109=1,VLOOKUP(A1108,[1]Plan1!$DA$106:$DC$226,3),E1108)</f>
        <v>5056.5600000000004</v>
      </c>
      <c r="F1109" s="127">
        <f t="shared" si="427"/>
        <v>43328</v>
      </c>
      <c r="G1109" s="128">
        <f t="shared" si="416"/>
        <v>-8.990122720112792E-4</v>
      </c>
      <c r="H1109" s="127">
        <f t="shared" si="428"/>
        <v>43360</v>
      </c>
      <c r="I1109" s="127">
        <f t="shared" si="417"/>
        <v>43360</v>
      </c>
      <c r="J1109" s="130">
        <f t="shared" si="429"/>
        <v>22</v>
      </c>
      <c r="K1109" s="130">
        <f t="shared" si="418"/>
        <v>3</v>
      </c>
      <c r="L1109" s="131">
        <f t="shared" si="419"/>
        <v>0.99987735</v>
      </c>
      <c r="M1109" s="132">
        <f t="shared" si="413"/>
        <v>1.0033006499999999</v>
      </c>
      <c r="N1109" s="132">
        <f t="shared" si="411"/>
        <v>1.166931239769007</v>
      </c>
      <c r="O1109" s="131">
        <f t="shared" si="412"/>
        <v>1.1667881099999999</v>
      </c>
      <c r="P1109" s="124">
        <f t="shared" si="420"/>
        <v>1166.78811</v>
      </c>
      <c r="Q1109" s="133">
        <f t="shared" si="421"/>
        <v>0</v>
      </c>
      <c r="R1109" s="134">
        <f t="shared" si="422"/>
        <v>0</v>
      </c>
      <c r="S1109" s="124">
        <f t="shared" si="423"/>
        <v>0</v>
      </c>
      <c r="T1109" s="134">
        <f t="shared" si="430"/>
        <v>8.7499999999999994E-2</v>
      </c>
      <c r="U1109" s="133">
        <f t="shared" si="431"/>
        <v>3</v>
      </c>
      <c r="V1109" s="133">
        <v>252</v>
      </c>
      <c r="W1109" s="132">
        <f t="shared" si="414"/>
        <v>1.0009990879999999</v>
      </c>
      <c r="X1109" s="124">
        <f t="shared" si="433"/>
        <v>1.1657230000000001</v>
      </c>
      <c r="Y1109" s="136" t="s">
        <v>64</v>
      </c>
      <c r="Z1109" s="127">
        <f t="shared" si="432"/>
        <v>43511</v>
      </c>
      <c r="AA1109" s="6"/>
      <c r="AB1109" s="1"/>
      <c r="AC1109" s="10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6"/>
      <c r="BR1109" s="1"/>
      <c r="BS1109" s="1"/>
      <c r="BT1109" s="1"/>
      <c r="BU1109" s="1"/>
      <c r="BV1109" s="1"/>
      <c r="BW1109" s="1"/>
    </row>
    <row r="1110" spans="1:75" x14ac:dyDescent="0.2">
      <c r="A1110" s="137">
        <f t="shared" si="424"/>
        <v>43331</v>
      </c>
      <c r="B1110" s="124">
        <f t="shared" si="415"/>
        <v>1167.953833</v>
      </c>
      <c r="C1110" s="124">
        <f t="shared" si="425"/>
        <v>1000</v>
      </c>
      <c r="D1110" s="138">
        <f t="shared" si="426"/>
        <v>5061.1099999999997</v>
      </c>
      <c r="E1110" s="126">
        <f>IF(K1110=1,VLOOKUP(A1109,[1]Plan1!$DA$106:$DC$226,3),E1109)</f>
        <v>5056.5600000000004</v>
      </c>
      <c r="F1110" s="127">
        <f t="shared" si="427"/>
        <v>43328</v>
      </c>
      <c r="G1110" s="128">
        <f t="shared" si="416"/>
        <v>-8.990122720112792E-4</v>
      </c>
      <c r="H1110" s="127">
        <f t="shared" si="428"/>
        <v>43360</v>
      </c>
      <c r="I1110" s="127">
        <f t="shared" si="417"/>
        <v>43360</v>
      </c>
      <c r="J1110" s="130">
        <f t="shared" si="429"/>
        <v>22</v>
      </c>
      <c r="K1110" s="130">
        <f t="shared" si="418"/>
        <v>3</v>
      </c>
      <c r="L1110" s="131">
        <f t="shared" si="419"/>
        <v>0.99987735</v>
      </c>
      <c r="M1110" s="132">
        <f t="shared" si="413"/>
        <v>1.0033006499999999</v>
      </c>
      <c r="N1110" s="132">
        <f t="shared" si="411"/>
        <v>1.166931239769007</v>
      </c>
      <c r="O1110" s="131">
        <f t="shared" si="412"/>
        <v>1.1667881099999999</v>
      </c>
      <c r="P1110" s="124">
        <f t="shared" si="420"/>
        <v>1166.78811</v>
      </c>
      <c r="Q1110" s="133">
        <f t="shared" si="421"/>
        <v>0</v>
      </c>
      <c r="R1110" s="134">
        <f t="shared" si="422"/>
        <v>0</v>
      </c>
      <c r="S1110" s="124">
        <f t="shared" si="423"/>
        <v>0</v>
      </c>
      <c r="T1110" s="134">
        <f t="shared" si="430"/>
        <v>8.7499999999999994E-2</v>
      </c>
      <c r="U1110" s="133">
        <f t="shared" si="431"/>
        <v>3</v>
      </c>
      <c r="V1110" s="133">
        <v>252</v>
      </c>
      <c r="W1110" s="132">
        <f t="shared" si="414"/>
        <v>1.0009990879999999</v>
      </c>
      <c r="X1110" s="124">
        <f t="shared" si="433"/>
        <v>1.1657230000000001</v>
      </c>
      <c r="Y1110" s="136" t="s">
        <v>64</v>
      </c>
      <c r="Z1110" s="127">
        <f t="shared" si="432"/>
        <v>43511</v>
      </c>
      <c r="AA1110" s="6"/>
      <c r="AB1110" s="1"/>
      <c r="AC1110" s="10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6"/>
      <c r="BR1110" s="1"/>
      <c r="BS1110" s="1"/>
      <c r="BT1110" s="1"/>
      <c r="BU1110" s="1"/>
      <c r="BV1110" s="1"/>
      <c r="BW1110" s="1"/>
    </row>
    <row r="1111" spans="1:75" x14ac:dyDescent="0.2">
      <c r="A1111" s="137">
        <f t="shared" si="424"/>
        <v>43332</v>
      </c>
      <c r="B1111" s="124">
        <f t="shared" si="415"/>
        <v>1167.953833</v>
      </c>
      <c r="C1111" s="124">
        <f t="shared" si="425"/>
        <v>1000</v>
      </c>
      <c r="D1111" s="138">
        <f t="shared" si="426"/>
        <v>5061.1099999999997</v>
      </c>
      <c r="E1111" s="126">
        <f>IF(K1111=1,VLOOKUP(A1110,[1]Plan1!$DA$106:$DC$226,3),E1110)</f>
        <v>5056.5600000000004</v>
      </c>
      <c r="F1111" s="127">
        <f t="shared" si="427"/>
        <v>43328</v>
      </c>
      <c r="G1111" s="128">
        <f t="shared" si="416"/>
        <v>-8.990122720112792E-4</v>
      </c>
      <c r="H1111" s="127">
        <f t="shared" si="428"/>
        <v>43360</v>
      </c>
      <c r="I1111" s="127">
        <f t="shared" si="417"/>
        <v>43360</v>
      </c>
      <c r="J1111" s="130">
        <f t="shared" si="429"/>
        <v>22</v>
      </c>
      <c r="K1111" s="130">
        <f t="shared" si="418"/>
        <v>3</v>
      </c>
      <c r="L1111" s="131">
        <f t="shared" si="419"/>
        <v>0.99987735</v>
      </c>
      <c r="M1111" s="132">
        <f t="shared" si="413"/>
        <v>1.0033006499999999</v>
      </c>
      <c r="N1111" s="132">
        <f t="shared" si="411"/>
        <v>1.166931239769007</v>
      </c>
      <c r="O1111" s="131">
        <f t="shared" si="412"/>
        <v>1.1667881099999999</v>
      </c>
      <c r="P1111" s="124">
        <f t="shared" si="420"/>
        <v>1166.78811</v>
      </c>
      <c r="Q1111" s="133">
        <f t="shared" si="421"/>
        <v>0</v>
      </c>
      <c r="R1111" s="134">
        <f t="shared" si="422"/>
        <v>0</v>
      </c>
      <c r="S1111" s="124">
        <f t="shared" si="423"/>
        <v>0</v>
      </c>
      <c r="T1111" s="134">
        <f t="shared" si="430"/>
        <v>8.7499999999999994E-2</v>
      </c>
      <c r="U1111" s="133">
        <f t="shared" si="431"/>
        <v>3</v>
      </c>
      <c r="V1111" s="133">
        <v>252</v>
      </c>
      <c r="W1111" s="132">
        <f t="shared" si="414"/>
        <v>1.0009990879999999</v>
      </c>
      <c r="X1111" s="124">
        <f t="shared" si="433"/>
        <v>1.1657230000000001</v>
      </c>
      <c r="Y1111" s="136" t="s">
        <v>64</v>
      </c>
      <c r="Z1111" s="127">
        <f t="shared" si="432"/>
        <v>43511</v>
      </c>
      <c r="AA1111" s="6"/>
      <c r="AB1111" s="1"/>
      <c r="AC1111" s="10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6"/>
      <c r="BR1111" s="1"/>
      <c r="BS1111" s="1"/>
      <c r="BT1111" s="1"/>
      <c r="BU1111" s="1"/>
      <c r="BV1111" s="1"/>
      <c r="BW1111" s="1"/>
    </row>
    <row r="1112" spans="1:75" x14ac:dyDescent="0.2">
      <c r="A1112" s="137">
        <f t="shared" si="424"/>
        <v>43333</v>
      </c>
      <c r="B1112" s="124">
        <f t="shared" si="415"/>
        <v>1168.2949130000002</v>
      </c>
      <c r="C1112" s="124">
        <f t="shared" si="425"/>
        <v>1000</v>
      </c>
      <c r="D1112" s="138">
        <f t="shared" si="426"/>
        <v>5061.1099999999997</v>
      </c>
      <c r="E1112" s="126">
        <f>IF(K1112=1,VLOOKUP(A1111,[1]Plan1!$DA$106:$DC$226,3),E1111)</f>
        <v>5056.5600000000004</v>
      </c>
      <c r="F1112" s="127">
        <f t="shared" si="427"/>
        <v>43328</v>
      </c>
      <c r="G1112" s="128">
        <f t="shared" si="416"/>
        <v>-8.990122720112792E-4</v>
      </c>
      <c r="H1112" s="127">
        <f t="shared" si="428"/>
        <v>43360</v>
      </c>
      <c r="I1112" s="127">
        <f t="shared" si="417"/>
        <v>43360</v>
      </c>
      <c r="J1112" s="130">
        <f t="shared" si="429"/>
        <v>22</v>
      </c>
      <c r="K1112" s="130">
        <f t="shared" si="418"/>
        <v>4</v>
      </c>
      <c r="L1112" s="131">
        <f t="shared" si="419"/>
        <v>0.99983648000000003</v>
      </c>
      <c r="M1112" s="132">
        <f t="shared" si="413"/>
        <v>1.0033006499999999</v>
      </c>
      <c r="N1112" s="132">
        <f t="shared" si="411"/>
        <v>1.166931239769007</v>
      </c>
      <c r="O1112" s="131">
        <f t="shared" si="412"/>
        <v>1.16674042</v>
      </c>
      <c r="P1112" s="124">
        <f t="shared" si="420"/>
        <v>1166.7404200000001</v>
      </c>
      <c r="Q1112" s="133">
        <f t="shared" si="421"/>
        <v>0</v>
      </c>
      <c r="R1112" s="134">
        <f t="shared" si="422"/>
        <v>0</v>
      </c>
      <c r="S1112" s="124">
        <f t="shared" si="423"/>
        <v>0</v>
      </c>
      <c r="T1112" s="134">
        <f t="shared" si="430"/>
        <v>8.7499999999999994E-2</v>
      </c>
      <c r="U1112" s="133">
        <f t="shared" si="431"/>
        <v>4</v>
      </c>
      <c r="V1112" s="133">
        <v>252</v>
      </c>
      <c r="W1112" s="132">
        <f t="shared" si="414"/>
        <v>1.001332339</v>
      </c>
      <c r="X1112" s="124">
        <f t="shared" si="433"/>
        <v>1.5544929999999999</v>
      </c>
      <c r="Y1112" s="136" t="s">
        <v>64</v>
      </c>
      <c r="Z1112" s="127">
        <f t="shared" si="432"/>
        <v>43511</v>
      </c>
      <c r="AA1112" s="6"/>
      <c r="AB1112" s="1"/>
      <c r="AC1112" s="10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6"/>
      <c r="BR1112" s="1"/>
      <c r="BS1112" s="1"/>
      <c r="BT1112" s="1"/>
      <c r="BU1112" s="1"/>
      <c r="BV1112" s="1"/>
      <c r="BW1112" s="1"/>
    </row>
    <row r="1113" spans="1:75" x14ac:dyDescent="0.2">
      <c r="A1113" s="137">
        <f t="shared" si="424"/>
        <v>43334</v>
      </c>
      <c r="B1113" s="124">
        <f t="shared" si="415"/>
        <v>1168.6360710000001</v>
      </c>
      <c r="C1113" s="124">
        <f t="shared" si="425"/>
        <v>1000</v>
      </c>
      <c r="D1113" s="138">
        <f t="shared" si="426"/>
        <v>5061.1099999999997</v>
      </c>
      <c r="E1113" s="126">
        <f>IF(K1113=1,VLOOKUP(A1112,[1]Plan1!$DA$106:$DC$226,3),E1112)</f>
        <v>5056.5600000000004</v>
      </c>
      <c r="F1113" s="127">
        <f t="shared" si="427"/>
        <v>43328</v>
      </c>
      <c r="G1113" s="128">
        <f t="shared" si="416"/>
        <v>-8.990122720112792E-4</v>
      </c>
      <c r="H1113" s="127">
        <f t="shared" si="428"/>
        <v>43360</v>
      </c>
      <c r="I1113" s="127">
        <f t="shared" si="417"/>
        <v>43360</v>
      </c>
      <c r="J1113" s="130">
        <f t="shared" si="429"/>
        <v>22</v>
      </c>
      <c r="K1113" s="130">
        <f t="shared" si="418"/>
        <v>5</v>
      </c>
      <c r="L1113" s="131">
        <f t="shared" si="419"/>
        <v>0.99979560000000001</v>
      </c>
      <c r="M1113" s="132">
        <f t="shared" si="413"/>
        <v>1.0033006499999999</v>
      </c>
      <c r="N1113" s="132">
        <f t="shared" si="411"/>
        <v>1.166931239769007</v>
      </c>
      <c r="O1113" s="131">
        <f t="shared" si="412"/>
        <v>1.16669271</v>
      </c>
      <c r="P1113" s="124">
        <f t="shared" si="420"/>
        <v>1166.69271</v>
      </c>
      <c r="Q1113" s="133">
        <f t="shared" si="421"/>
        <v>0</v>
      </c>
      <c r="R1113" s="134">
        <f t="shared" si="422"/>
        <v>0</v>
      </c>
      <c r="S1113" s="124">
        <f t="shared" si="423"/>
        <v>0</v>
      </c>
      <c r="T1113" s="134">
        <f t="shared" si="430"/>
        <v>8.7499999999999994E-2</v>
      </c>
      <c r="U1113" s="133">
        <f t="shared" si="431"/>
        <v>5</v>
      </c>
      <c r="V1113" s="133">
        <v>252</v>
      </c>
      <c r="W1113" s="132">
        <f t="shared" si="414"/>
        <v>1.0016657010000001</v>
      </c>
      <c r="X1113" s="124">
        <f t="shared" si="433"/>
        <v>1.9433609999999999</v>
      </c>
      <c r="Y1113" s="136" t="s">
        <v>64</v>
      </c>
      <c r="Z1113" s="127">
        <f t="shared" si="432"/>
        <v>43511</v>
      </c>
      <c r="AA1113" s="6"/>
      <c r="AB1113" s="1"/>
      <c r="AC1113" s="10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6"/>
      <c r="BR1113" s="1"/>
      <c r="BS1113" s="1"/>
      <c r="BT1113" s="1"/>
      <c r="BU1113" s="1"/>
      <c r="BV1113" s="1"/>
      <c r="BW1113" s="1"/>
    </row>
    <row r="1114" spans="1:75" x14ac:dyDescent="0.2">
      <c r="A1114" s="137">
        <f t="shared" si="424"/>
        <v>43335</v>
      </c>
      <c r="B1114" s="124">
        <f t="shared" si="415"/>
        <v>1168.9773459999999</v>
      </c>
      <c r="C1114" s="124">
        <f t="shared" si="425"/>
        <v>1000</v>
      </c>
      <c r="D1114" s="138">
        <f t="shared" si="426"/>
        <v>5061.1099999999997</v>
      </c>
      <c r="E1114" s="126">
        <f>IF(K1114=1,VLOOKUP(A1113,[1]Plan1!$DA$106:$DC$226,3),E1113)</f>
        <v>5056.5600000000004</v>
      </c>
      <c r="F1114" s="127">
        <f t="shared" si="427"/>
        <v>43328</v>
      </c>
      <c r="G1114" s="128">
        <f t="shared" si="416"/>
        <v>-8.990122720112792E-4</v>
      </c>
      <c r="H1114" s="127">
        <f t="shared" si="428"/>
        <v>43360</v>
      </c>
      <c r="I1114" s="127">
        <f t="shared" si="417"/>
        <v>43360</v>
      </c>
      <c r="J1114" s="130">
        <f t="shared" si="429"/>
        <v>22</v>
      </c>
      <c r="K1114" s="130">
        <f t="shared" si="418"/>
        <v>6</v>
      </c>
      <c r="L1114" s="131">
        <f t="shared" si="419"/>
        <v>0.99975473000000004</v>
      </c>
      <c r="M1114" s="132">
        <f t="shared" si="413"/>
        <v>1.0033006499999999</v>
      </c>
      <c r="N1114" s="132">
        <f t="shared" si="411"/>
        <v>1.166931239769007</v>
      </c>
      <c r="O1114" s="131">
        <f t="shared" si="412"/>
        <v>1.16664502</v>
      </c>
      <c r="P1114" s="124">
        <f t="shared" si="420"/>
        <v>1166.6450199999999</v>
      </c>
      <c r="Q1114" s="133">
        <f t="shared" si="421"/>
        <v>0</v>
      </c>
      <c r="R1114" s="134">
        <f t="shared" si="422"/>
        <v>0</v>
      </c>
      <c r="S1114" s="124">
        <f t="shared" si="423"/>
        <v>0</v>
      </c>
      <c r="T1114" s="134">
        <f t="shared" si="430"/>
        <v>8.7499999999999994E-2</v>
      </c>
      <c r="U1114" s="133">
        <f t="shared" si="431"/>
        <v>6</v>
      </c>
      <c r="V1114" s="133">
        <v>252</v>
      </c>
      <c r="W1114" s="132">
        <f t="shared" si="414"/>
        <v>1.001999174</v>
      </c>
      <c r="X1114" s="124">
        <f t="shared" si="433"/>
        <v>2.3323260000000001</v>
      </c>
      <c r="Y1114" s="136" t="s">
        <v>64</v>
      </c>
      <c r="Z1114" s="127">
        <f t="shared" si="432"/>
        <v>43511</v>
      </c>
      <c r="AA1114" s="6"/>
      <c r="AB1114" s="1"/>
      <c r="AC1114" s="10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6"/>
      <c r="BR1114" s="1"/>
      <c r="BS1114" s="1"/>
      <c r="BT1114" s="1"/>
      <c r="BU1114" s="1"/>
      <c r="BV1114" s="1"/>
      <c r="BW1114" s="1"/>
    </row>
    <row r="1115" spans="1:75" x14ac:dyDescent="0.2">
      <c r="A1115" s="137">
        <f t="shared" si="424"/>
        <v>43336</v>
      </c>
      <c r="B1115" s="124">
        <f t="shared" si="415"/>
        <v>1169.3187190000001</v>
      </c>
      <c r="C1115" s="124">
        <f t="shared" si="425"/>
        <v>1000</v>
      </c>
      <c r="D1115" s="138">
        <f t="shared" si="426"/>
        <v>5061.1099999999997</v>
      </c>
      <c r="E1115" s="126">
        <f>IF(K1115=1,VLOOKUP(A1114,[1]Plan1!$DA$106:$DC$226,3),E1114)</f>
        <v>5056.5600000000004</v>
      </c>
      <c r="F1115" s="127">
        <f t="shared" si="427"/>
        <v>43328</v>
      </c>
      <c r="G1115" s="128">
        <f t="shared" si="416"/>
        <v>-8.990122720112792E-4</v>
      </c>
      <c r="H1115" s="127">
        <f t="shared" si="428"/>
        <v>43360</v>
      </c>
      <c r="I1115" s="127">
        <f t="shared" si="417"/>
        <v>43360</v>
      </c>
      <c r="J1115" s="130">
        <f t="shared" si="429"/>
        <v>22</v>
      </c>
      <c r="K1115" s="130">
        <f t="shared" si="418"/>
        <v>7</v>
      </c>
      <c r="L1115" s="131">
        <f t="shared" si="419"/>
        <v>0.99971385999999995</v>
      </c>
      <c r="M1115" s="132">
        <f t="shared" si="413"/>
        <v>1.0033006499999999</v>
      </c>
      <c r="N1115" s="132">
        <f t="shared" si="411"/>
        <v>1.166931239769007</v>
      </c>
      <c r="O1115" s="131">
        <f t="shared" si="412"/>
        <v>1.1665973300000001</v>
      </c>
      <c r="P1115" s="124">
        <f t="shared" si="420"/>
        <v>1166.5973300000001</v>
      </c>
      <c r="Q1115" s="133">
        <f t="shared" si="421"/>
        <v>0</v>
      </c>
      <c r="R1115" s="134">
        <f t="shared" si="422"/>
        <v>0</v>
      </c>
      <c r="S1115" s="124">
        <f t="shared" si="423"/>
        <v>0</v>
      </c>
      <c r="T1115" s="134">
        <f t="shared" si="430"/>
        <v>8.7499999999999994E-2</v>
      </c>
      <c r="U1115" s="133">
        <f t="shared" si="431"/>
        <v>7</v>
      </c>
      <c r="V1115" s="133">
        <v>252</v>
      </c>
      <c r="W1115" s="132">
        <f t="shared" si="414"/>
        <v>1.0023327580000001</v>
      </c>
      <c r="X1115" s="124">
        <f t="shared" si="433"/>
        <v>2.7213889999999998</v>
      </c>
      <c r="Y1115" s="136" t="s">
        <v>64</v>
      </c>
      <c r="Z1115" s="127">
        <f t="shared" si="432"/>
        <v>43511</v>
      </c>
      <c r="AA1115" s="6"/>
      <c r="AB1115" s="1"/>
      <c r="AC1115" s="10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6"/>
      <c r="BR1115" s="1"/>
      <c r="BS1115" s="1"/>
      <c r="BT1115" s="1"/>
      <c r="BU1115" s="1"/>
      <c r="BV1115" s="1"/>
      <c r="BW1115" s="1"/>
    </row>
    <row r="1116" spans="1:75" x14ac:dyDescent="0.2">
      <c r="A1116" s="137">
        <f t="shared" si="424"/>
        <v>43337</v>
      </c>
      <c r="B1116" s="124">
        <f t="shared" si="415"/>
        <v>1169.6601889999999</v>
      </c>
      <c r="C1116" s="124">
        <f t="shared" si="425"/>
        <v>1000</v>
      </c>
      <c r="D1116" s="138">
        <f t="shared" si="426"/>
        <v>5061.1099999999997</v>
      </c>
      <c r="E1116" s="126">
        <f>IF(K1116=1,VLOOKUP(A1115,[1]Plan1!$DA$106:$DC$226,3),E1115)</f>
        <v>5056.5600000000004</v>
      </c>
      <c r="F1116" s="127">
        <f t="shared" si="427"/>
        <v>43328</v>
      </c>
      <c r="G1116" s="128">
        <f t="shared" si="416"/>
        <v>-8.990122720112792E-4</v>
      </c>
      <c r="H1116" s="127">
        <f t="shared" si="428"/>
        <v>43360</v>
      </c>
      <c r="I1116" s="127">
        <f t="shared" si="417"/>
        <v>43360</v>
      </c>
      <c r="J1116" s="130">
        <f t="shared" si="429"/>
        <v>22</v>
      </c>
      <c r="K1116" s="130">
        <f t="shared" si="418"/>
        <v>8</v>
      </c>
      <c r="L1116" s="131">
        <f t="shared" si="419"/>
        <v>0.99967298999999998</v>
      </c>
      <c r="M1116" s="132">
        <f t="shared" si="413"/>
        <v>1.0033006499999999</v>
      </c>
      <c r="N1116" s="132">
        <f t="shared" si="411"/>
        <v>1.166931239769007</v>
      </c>
      <c r="O1116" s="131">
        <f t="shared" si="412"/>
        <v>1.1665496399999999</v>
      </c>
      <c r="P1116" s="124">
        <f t="shared" si="420"/>
        <v>1166.54964</v>
      </c>
      <c r="Q1116" s="133">
        <f t="shared" si="421"/>
        <v>0</v>
      </c>
      <c r="R1116" s="134">
        <f t="shared" si="422"/>
        <v>0</v>
      </c>
      <c r="S1116" s="124">
        <f t="shared" si="423"/>
        <v>0</v>
      </c>
      <c r="T1116" s="134">
        <f t="shared" si="430"/>
        <v>8.7499999999999994E-2</v>
      </c>
      <c r="U1116" s="133">
        <f t="shared" si="431"/>
        <v>8</v>
      </c>
      <c r="V1116" s="133">
        <v>252</v>
      </c>
      <c r="W1116" s="132">
        <f t="shared" si="414"/>
        <v>1.002666453</v>
      </c>
      <c r="X1116" s="124">
        <f t="shared" si="433"/>
        <v>3.1105489999999998</v>
      </c>
      <c r="Y1116" s="136" t="s">
        <v>64</v>
      </c>
      <c r="Z1116" s="127">
        <f t="shared" si="432"/>
        <v>43511</v>
      </c>
      <c r="AA1116" s="6"/>
      <c r="AB1116" s="1"/>
      <c r="AC1116" s="10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6"/>
      <c r="BR1116" s="1"/>
      <c r="BS1116" s="1"/>
      <c r="BT1116" s="1"/>
      <c r="BU1116" s="1"/>
      <c r="BV1116" s="1"/>
      <c r="BW1116" s="1"/>
    </row>
    <row r="1117" spans="1:75" x14ac:dyDescent="0.2">
      <c r="A1117" s="137">
        <f t="shared" si="424"/>
        <v>43338</v>
      </c>
      <c r="B1117" s="124">
        <f t="shared" si="415"/>
        <v>1169.6601889999999</v>
      </c>
      <c r="C1117" s="124">
        <f t="shared" si="425"/>
        <v>1000</v>
      </c>
      <c r="D1117" s="138">
        <f t="shared" si="426"/>
        <v>5061.1099999999997</v>
      </c>
      <c r="E1117" s="126">
        <f>IF(K1117=1,VLOOKUP(A1116,[1]Plan1!$DA$106:$DC$226,3),E1116)</f>
        <v>5056.5600000000004</v>
      </c>
      <c r="F1117" s="127">
        <f t="shared" si="427"/>
        <v>43328</v>
      </c>
      <c r="G1117" s="128">
        <f t="shared" si="416"/>
        <v>-8.990122720112792E-4</v>
      </c>
      <c r="H1117" s="127">
        <f t="shared" si="428"/>
        <v>43360</v>
      </c>
      <c r="I1117" s="127">
        <f t="shared" si="417"/>
        <v>43360</v>
      </c>
      <c r="J1117" s="130">
        <f t="shared" si="429"/>
        <v>22</v>
      </c>
      <c r="K1117" s="130">
        <f t="shared" si="418"/>
        <v>8</v>
      </c>
      <c r="L1117" s="131">
        <f t="shared" si="419"/>
        <v>0.99967298999999998</v>
      </c>
      <c r="M1117" s="132">
        <f t="shared" si="413"/>
        <v>1.0033006499999999</v>
      </c>
      <c r="N1117" s="132">
        <f t="shared" si="411"/>
        <v>1.166931239769007</v>
      </c>
      <c r="O1117" s="131">
        <f t="shared" si="412"/>
        <v>1.1665496399999999</v>
      </c>
      <c r="P1117" s="124">
        <f t="shared" si="420"/>
        <v>1166.54964</v>
      </c>
      <c r="Q1117" s="133">
        <f t="shared" si="421"/>
        <v>0</v>
      </c>
      <c r="R1117" s="134">
        <f t="shared" si="422"/>
        <v>0</v>
      </c>
      <c r="S1117" s="124">
        <f t="shared" si="423"/>
        <v>0</v>
      </c>
      <c r="T1117" s="134">
        <f t="shared" si="430"/>
        <v>8.7499999999999994E-2</v>
      </c>
      <c r="U1117" s="133">
        <f t="shared" si="431"/>
        <v>8</v>
      </c>
      <c r="V1117" s="133">
        <v>252</v>
      </c>
      <c r="W1117" s="132">
        <f t="shared" si="414"/>
        <v>1.002666453</v>
      </c>
      <c r="X1117" s="124">
        <f t="shared" si="433"/>
        <v>3.1105489999999998</v>
      </c>
      <c r="Y1117" s="136" t="s">
        <v>64</v>
      </c>
      <c r="Z1117" s="127">
        <f t="shared" si="432"/>
        <v>43511</v>
      </c>
      <c r="AA1117" s="6"/>
      <c r="AB1117" s="1"/>
      <c r="AC1117" s="10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6"/>
      <c r="BR1117" s="1"/>
      <c r="BS1117" s="1"/>
      <c r="BT1117" s="1"/>
      <c r="BU1117" s="1"/>
      <c r="BV1117" s="1"/>
      <c r="BW1117" s="1"/>
    </row>
    <row r="1118" spans="1:75" x14ac:dyDescent="0.2">
      <c r="A1118" s="137">
        <f t="shared" si="424"/>
        <v>43339</v>
      </c>
      <c r="B1118" s="124">
        <f t="shared" si="415"/>
        <v>1169.6601889999999</v>
      </c>
      <c r="C1118" s="124">
        <f t="shared" si="425"/>
        <v>1000</v>
      </c>
      <c r="D1118" s="138">
        <f t="shared" si="426"/>
        <v>5061.1099999999997</v>
      </c>
      <c r="E1118" s="126">
        <f>IF(K1118=1,VLOOKUP(A1117,[1]Plan1!$DA$106:$DC$226,3),E1117)</f>
        <v>5056.5600000000004</v>
      </c>
      <c r="F1118" s="127">
        <f t="shared" si="427"/>
        <v>43328</v>
      </c>
      <c r="G1118" s="128">
        <f t="shared" si="416"/>
        <v>-8.990122720112792E-4</v>
      </c>
      <c r="H1118" s="127">
        <f t="shared" si="428"/>
        <v>43360</v>
      </c>
      <c r="I1118" s="127">
        <f t="shared" si="417"/>
        <v>43360</v>
      </c>
      <c r="J1118" s="130">
        <f t="shared" si="429"/>
        <v>22</v>
      </c>
      <c r="K1118" s="130">
        <f t="shared" si="418"/>
        <v>8</v>
      </c>
      <c r="L1118" s="131">
        <f t="shared" si="419"/>
        <v>0.99967298999999998</v>
      </c>
      <c r="M1118" s="132">
        <f t="shared" si="413"/>
        <v>1.0033006499999999</v>
      </c>
      <c r="N1118" s="132">
        <f t="shared" si="411"/>
        <v>1.166931239769007</v>
      </c>
      <c r="O1118" s="131">
        <f t="shared" si="412"/>
        <v>1.1665496399999999</v>
      </c>
      <c r="P1118" s="124">
        <f t="shared" si="420"/>
        <v>1166.54964</v>
      </c>
      <c r="Q1118" s="133">
        <f t="shared" si="421"/>
        <v>0</v>
      </c>
      <c r="R1118" s="134">
        <f t="shared" si="422"/>
        <v>0</v>
      </c>
      <c r="S1118" s="124">
        <f t="shared" si="423"/>
        <v>0</v>
      </c>
      <c r="T1118" s="134">
        <f t="shared" si="430"/>
        <v>8.7499999999999994E-2</v>
      </c>
      <c r="U1118" s="133">
        <f t="shared" si="431"/>
        <v>8</v>
      </c>
      <c r="V1118" s="133">
        <v>252</v>
      </c>
      <c r="W1118" s="132">
        <f t="shared" si="414"/>
        <v>1.002666453</v>
      </c>
      <c r="X1118" s="124">
        <f t="shared" si="433"/>
        <v>3.1105489999999998</v>
      </c>
      <c r="Y1118" s="136" t="s">
        <v>64</v>
      </c>
      <c r="Z1118" s="127">
        <f t="shared" si="432"/>
        <v>43511</v>
      </c>
      <c r="AA1118" s="6"/>
      <c r="AB1118" s="1"/>
      <c r="AC1118" s="10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6"/>
      <c r="BR1118" s="1"/>
      <c r="BS1118" s="1"/>
      <c r="BT1118" s="1"/>
      <c r="BU1118" s="1"/>
      <c r="BV1118" s="1"/>
      <c r="BW1118" s="1"/>
    </row>
    <row r="1119" spans="1:75" x14ac:dyDescent="0.2">
      <c r="A1119" s="137">
        <f t="shared" si="424"/>
        <v>43340</v>
      </c>
      <c r="B1119" s="124">
        <f t="shared" si="415"/>
        <v>1170.001747</v>
      </c>
      <c r="C1119" s="124">
        <f t="shared" si="425"/>
        <v>1000</v>
      </c>
      <c r="D1119" s="138">
        <f t="shared" si="426"/>
        <v>5061.1099999999997</v>
      </c>
      <c r="E1119" s="126">
        <f>IF(K1119=1,VLOOKUP(A1118,[1]Plan1!$DA$106:$DC$226,3),E1118)</f>
        <v>5056.5600000000004</v>
      </c>
      <c r="F1119" s="127">
        <f t="shared" si="427"/>
        <v>43328</v>
      </c>
      <c r="G1119" s="128">
        <f t="shared" si="416"/>
        <v>-8.990122720112792E-4</v>
      </c>
      <c r="H1119" s="127">
        <f t="shared" si="428"/>
        <v>43360</v>
      </c>
      <c r="I1119" s="127">
        <f t="shared" si="417"/>
        <v>43360</v>
      </c>
      <c r="J1119" s="130">
        <f t="shared" si="429"/>
        <v>22</v>
      </c>
      <c r="K1119" s="130">
        <f t="shared" si="418"/>
        <v>9</v>
      </c>
      <c r="L1119" s="131">
        <f t="shared" si="419"/>
        <v>0.99963212000000001</v>
      </c>
      <c r="M1119" s="132">
        <f t="shared" si="413"/>
        <v>1.0033006499999999</v>
      </c>
      <c r="N1119" s="132">
        <f t="shared" ref="N1119:N1182" si="434">IF(I1119&gt;I1118,N1118*M1119,N1118)</f>
        <v>1.166931239769007</v>
      </c>
      <c r="O1119" s="131">
        <f t="shared" si="412"/>
        <v>1.1665019400000001</v>
      </c>
      <c r="P1119" s="124">
        <f t="shared" si="420"/>
        <v>1166.5019400000001</v>
      </c>
      <c r="Q1119" s="133">
        <f t="shared" si="421"/>
        <v>0</v>
      </c>
      <c r="R1119" s="134">
        <f t="shared" si="422"/>
        <v>0</v>
      </c>
      <c r="S1119" s="124">
        <f t="shared" si="423"/>
        <v>0</v>
      </c>
      <c r="T1119" s="134">
        <f t="shared" si="430"/>
        <v>8.7499999999999994E-2</v>
      </c>
      <c r="U1119" s="133">
        <f t="shared" si="431"/>
        <v>9</v>
      </c>
      <c r="V1119" s="133">
        <v>252</v>
      </c>
      <c r="W1119" s="132">
        <f t="shared" si="414"/>
        <v>1.003000259</v>
      </c>
      <c r="X1119" s="124">
        <f t="shared" si="433"/>
        <v>3.4998070000000001</v>
      </c>
      <c r="Y1119" s="136" t="s">
        <v>64</v>
      </c>
      <c r="Z1119" s="127">
        <f t="shared" si="432"/>
        <v>43511</v>
      </c>
      <c r="AA1119" s="6"/>
      <c r="AB1119" s="1"/>
      <c r="AC1119" s="10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6"/>
      <c r="BR1119" s="1"/>
      <c r="BS1119" s="1"/>
      <c r="BT1119" s="1"/>
      <c r="BU1119" s="1"/>
      <c r="BV1119" s="1"/>
      <c r="BW1119" s="1"/>
    </row>
    <row r="1120" spans="1:75" x14ac:dyDescent="0.2">
      <c r="A1120" s="137">
        <f t="shared" si="424"/>
        <v>43341</v>
      </c>
      <c r="B1120" s="124">
        <f t="shared" si="415"/>
        <v>1170.3434130000001</v>
      </c>
      <c r="C1120" s="124">
        <f t="shared" si="425"/>
        <v>1000</v>
      </c>
      <c r="D1120" s="138">
        <f t="shared" si="426"/>
        <v>5061.1099999999997</v>
      </c>
      <c r="E1120" s="126">
        <f>IF(K1120=1,VLOOKUP(A1119,[1]Plan1!$DA$106:$DC$226,3),E1119)</f>
        <v>5056.5600000000004</v>
      </c>
      <c r="F1120" s="127">
        <f t="shared" si="427"/>
        <v>43328</v>
      </c>
      <c r="G1120" s="128">
        <f t="shared" si="416"/>
        <v>-8.990122720112792E-4</v>
      </c>
      <c r="H1120" s="127">
        <f t="shared" si="428"/>
        <v>43360</v>
      </c>
      <c r="I1120" s="127">
        <f t="shared" si="417"/>
        <v>43360</v>
      </c>
      <c r="J1120" s="130">
        <f t="shared" si="429"/>
        <v>22</v>
      </c>
      <c r="K1120" s="130">
        <f t="shared" si="418"/>
        <v>10</v>
      </c>
      <c r="L1120" s="131">
        <f t="shared" si="419"/>
        <v>0.99959125000000004</v>
      </c>
      <c r="M1120" s="132">
        <f t="shared" si="413"/>
        <v>1.0033006499999999</v>
      </c>
      <c r="N1120" s="132">
        <f t="shared" si="434"/>
        <v>1.166931239769007</v>
      </c>
      <c r="O1120" s="131">
        <f t="shared" si="412"/>
        <v>1.1664542499999999</v>
      </c>
      <c r="P1120" s="124">
        <f t="shared" si="420"/>
        <v>1166.45425</v>
      </c>
      <c r="Q1120" s="133">
        <f t="shared" si="421"/>
        <v>0</v>
      </c>
      <c r="R1120" s="134">
        <f t="shared" si="422"/>
        <v>0</v>
      </c>
      <c r="S1120" s="124">
        <f t="shared" si="423"/>
        <v>0</v>
      </c>
      <c r="T1120" s="134">
        <f t="shared" si="430"/>
        <v>8.7499999999999994E-2</v>
      </c>
      <c r="U1120" s="133">
        <f t="shared" si="431"/>
        <v>10</v>
      </c>
      <c r="V1120" s="133">
        <v>252</v>
      </c>
      <c r="W1120" s="132">
        <f t="shared" si="414"/>
        <v>1.0033341760000001</v>
      </c>
      <c r="X1120" s="124">
        <f t="shared" si="433"/>
        <v>3.8891629999999999</v>
      </c>
      <c r="Y1120" s="136" t="s">
        <v>64</v>
      </c>
      <c r="Z1120" s="127">
        <f t="shared" si="432"/>
        <v>43511</v>
      </c>
      <c r="AA1120" s="6"/>
      <c r="AB1120" s="1"/>
      <c r="AC1120" s="10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6"/>
      <c r="BR1120" s="1"/>
      <c r="BS1120" s="1"/>
      <c r="BT1120" s="1"/>
      <c r="BU1120" s="1"/>
      <c r="BV1120" s="1"/>
      <c r="BW1120" s="1"/>
    </row>
    <row r="1121" spans="1:75" x14ac:dyDescent="0.2">
      <c r="A1121" s="137">
        <f t="shared" si="424"/>
        <v>43342</v>
      </c>
      <c r="B1121" s="124">
        <f t="shared" si="415"/>
        <v>1170.6851880000002</v>
      </c>
      <c r="C1121" s="124">
        <f t="shared" si="425"/>
        <v>1000</v>
      </c>
      <c r="D1121" s="138">
        <f t="shared" si="426"/>
        <v>5061.1099999999997</v>
      </c>
      <c r="E1121" s="126">
        <f>IF(K1121=1,VLOOKUP(A1120,[1]Plan1!$DA$106:$DC$226,3),E1120)</f>
        <v>5056.5600000000004</v>
      </c>
      <c r="F1121" s="127">
        <f t="shared" si="427"/>
        <v>43328</v>
      </c>
      <c r="G1121" s="128">
        <f t="shared" si="416"/>
        <v>-8.990122720112792E-4</v>
      </c>
      <c r="H1121" s="127">
        <f t="shared" si="428"/>
        <v>43360</v>
      </c>
      <c r="I1121" s="127">
        <f t="shared" si="417"/>
        <v>43360</v>
      </c>
      <c r="J1121" s="130">
        <f t="shared" si="429"/>
        <v>22</v>
      </c>
      <c r="K1121" s="130">
        <f t="shared" si="418"/>
        <v>11</v>
      </c>
      <c r="L1121" s="131">
        <f t="shared" si="419"/>
        <v>0.99955039000000001</v>
      </c>
      <c r="M1121" s="132">
        <f t="shared" si="413"/>
        <v>1.0033006499999999</v>
      </c>
      <c r="N1121" s="132">
        <f t="shared" si="434"/>
        <v>1.166931239769007</v>
      </c>
      <c r="O1121" s="131">
        <f t="shared" si="412"/>
        <v>1.1664065699999999</v>
      </c>
      <c r="P1121" s="124">
        <f t="shared" si="420"/>
        <v>1166.4065700000001</v>
      </c>
      <c r="Q1121" s="133">
        <f t="shared" si="421"/>
        <v>0</v>
      </c>
      <c r="R1121" s="134">
        <f t="shared" si="422"/>
        <v>0</v>
      </c>
      <c r="S1121" s="124">
        <f t="shared" si="423"/>
        <v>0</v>
      </c>
      <c r="T1121" s="134">
        <f t="shared" si="430"/>
        <v>8.7499999999999994E-2</v>
      </c>
      <c r="U1121" s="133">
        <f t="shared" si="431"/>
        <v>11</v>
      </c>
      <c r="V1121" s="133">
        <v>252</v>
      </c>
      <c r="W1121" s="132">
        <f t="shared" si="414"/>
        <v>1.0036682050000001</v>
      </c>
      <c r="X1121" s="124">
        <f t="shared" si="433"/>
        <v>4.2786179999999998</v>
      </c>
      <c r="Y1121" s="136" t="s">
        <v>64</v>
      </c>
      <c r="Z1121" s="127">
        <f t="shared" si="432"/>
        <v>43511</v>
      </c>
      <c r="AA1121" s="6"/>
      <c r="AB1121" s="1"/>
      <c r="AC1121" s="10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6"/>
      <c r="BR1121" s="1"/>
      <c r="BS1121" s="1"/>
      <c r="BT1121" s="1"/>
      <c r="BU1121" s="1"/>
      <c r="BV1121" s="1"/>
      <c r="BW1121" s="1"/>
    </row>
    <row r="1122" spans="1:75" x14ac:dyDescent="0.2">
      <c r="A1122" s="137">
        <f t="shared" si="424"/>
        <v>43343</v>
      </c>
      <c r="B1122" s="124">
        <f t="shared" si="415"/>
        <v>1171.027049</v>
      </c>
      <c r="C1122" s="124">
        <f t="shared" si="425"/>
        <v>1000</v>
      </c>
      <c r="D1122" s="138">
        <f t="shared" si="426"/>
        <v>5061.1099999999997</v>
      </c>
      <c r="E1122" s="126">
        <f>IF(K1122=1,VLOOKUP(A1121,[1]Plan1!$DA$106:$DC$226,3),E1121)</f>
        <v>5056.5600000000004</v>
      </c>
      <c r="F1122" s="127">
        <f t="shared" si="427"/>
        <v>43328</v>
      </c>
      <c r="G1122" s="128">
        <f t="shared" si="416"/>
        <v>-8.990122720112792E-4</v>
      </c>
      <c r="H1122" s="127">
        <f t="shared" si="428"/>
        <v>43360</v>
      </c>
      <c r="I1122" s="127">
        <f t="shared" si="417"/>
        <v>43360</v>
      </c>
      <c r="J1122" s="130">
        <f t="shared" si="429"/>
        <v>22</v>
      </c>
      <c r="K1122" s="130">
        <f t="shared" si="418"/>
        <v>12</v>
      </c>
      <c r="L1122" s="131">
        <f t="shared" si="419"/>
        <v>0.99950952000000004</v>
      </c>
      <c r="M1122" s="132">
        <f t="shared" si="413"/>
        <v>1.0033006499999999</v>
      </c>
      <c r="N1122" s="132">
        <f t="shared" si="434"/>
        <v>1.166931239769007</v>
      </c>
      <c r="O1122" s="131">
        <f t="shared" si="412"/>
        <v>1.16635888</v>
      </c>
      <c r="P1122" s="124">
        <f t="shared" si="420"/>
        <v>1166.35888</v>
      </c>
      <c r="Q1122" s="133">
        <f t="shared" si="421"/>
        <v>0</v>
      </c>
      <c r="R1122" s="134">
        <f t="shared" si="422"/>
        <v>0</v>
      </c>
      <c r="S1122" s="124">
        <f t="shared" si="423"/>
        <v>0</v>
      </c>
      <c r="T1122" s="134">
        <f t="shared" si="430"/>
        <v>8.7499999999999994E-2</v>
      </c>
      <c r="U1122" s="133">
        <f t="shared" si="431"/>
        <v>12</v>
      </c>
      <c r="V1122" s="133">
        <v>252</v>
      </c>
      <c r="W1122" s="132">
        <f t="shared" si="414"/>
        <v>1.0040023440000001</v>
      </c>
      <c r="X1122" s="124">
        <f t="shared" si="433"/>
        <v>4.6681689999999998</v>
      </c>
      <c r="Y1122" s="136" t="s">
        <v>64</v>
      </c>
      <c r="Z1122" s="127">
        <f t="shared" si="432"/>
        <v>43511</v>
      </c>
      <c r="AA1122" s="6"/>
      <c r="AB1122" s="1"/>
      <c r="AC1122" s="10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6"/>
      <c r="BR1122" s="1"/>
      <c r="BS1122" s="1"/>
      <c r="BT1122" s="1"/>
      <c r="BU1122" s="1"/>
      <c r="BV1122" s="1"/>
      <c r="BW1122" s="1"/>
    </row>
    <row r="1123" spans="1:75" x14ac:dyDescent="0.2">
      <c r="A1123" s="137">
        <f t="shared" si="424"/>
        <v>43344</v>
      </c>
      <c r="B1123" s="124">
        <f t="shared" si="415"/>
        <v>1171.3690190000002</v>
      </c>
      <c r="C1123" s="124">
        <f t="shared" si="425"/>
        <v>1000</v>
      </c>
      <c r="D1123" s="138">
        <f t="shared" si="426"/>
        <v>5061.1099999999997</v>
      </c>
      <c r="E1123" s="126">
        <f>IF(K1123=1,VLOOKUP(A1122,[1]Plan1!$DA$106:$DC$226,3),E1122)</f>
        <v>5056.5600000000004</v>
      </c>
      <c r="F1123" s="127">
        <f t="shared" si="427"/>
        <v>43328</v>
      </c>
      <c r="G1123" s="128">
        <f t="shared" si="416"/>
        <v>-8.990122720112792E-4</v>
      </c>
      <c r="H1123" s="127">
        <f t="shared" si="428"/>
        <v>43360</v>
      </c>
      <c r="I1123" s="127">
        <f t="shared" si="417"/>
        <v>43360</v>
      </c>
      <c r="J1123" s="130">
        <f t="shared" si="429"/>
        <v>22</v>
      </c>
      <c r="K1123" s="130">
        <f t="shared" si="418"/>
        <v>13</v>
      </c>
      <c r="L1123" s="131">
        <f t="shared" si="419"/>
        <v>0.99946866000000001</v>
      </c>
      <c r="M1123" s="132">
        <f t="shared" si="413"/>
        <v>1.0033006499999999</v>
      </c>
      <c r="N1123" s="132">
        <f t="shared" si="434"/>
        <v>1.166931239769007</v>
      </c>
      <c r="O1123" s="131">
        <f t="shared" si="412"/>
        <v>1.1663112</v>
      </c>
      <c r="P1123" s="124">
        <f t="shared" si="420"/>
        <v>1166.3112000000001</v>
      </c>
      <c r="Q1123" s="133">
        <f t="shared" si="421"/>
        <v>0</v>
      </c>
      <c r="R1123" s="134">
        <f t="shared" si="422"/>
        <v>0</v>
      </c>
      <c r="S1123" s="124">
        <f t="shared" si="423"/>
        <v>0</v>
      </c>
      <c r="T1123" s="134">
        <f t="shared" si="430"/>
        <v>8.7499999999999994E-2</v>
      </c>
      <c r="U1123" s="133">
        <f t="shared" si="431"/>
        <v>13</v>
      </c>
      <c r="V1123" s="133">
        <v>252</v>
      </c>
      <c r="W1123" s="132">
        <f t="shared" si="414"/>
        <v>1.0043365950000001</v>
      </c>
      <c r="X1123" s="124">
        <f t="shared" si="433"/>
        <v>5.0578190000000003</v>
      </c>
      <c r="Y1123" s="136" t="s">
        <v>64</v>
      </c>
      <c r="Z1123" s="127">
        <f t="shared" si="432"/>
        <v>43511</v>
      </c>
      <c r="AA1123" s="6"/>
      <c r="AB1123" s="1"/>
      <c r="AC1123" s="10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6"/>
      <c r="BR1123" s="1"/>
      <c r="BS1123" s="1"/>
      <c r="BT1123" s="1"/>
      <c r="BU1123" s="1"/>
      <c r="BV1123" s="1"/>
      <c r="BW1123" s="1"/>
    </row>
    <row r="1124" spans="1:75" x14ac:dyDescent="0.2">
      <c r="A1124" s="137">
        <f t="shared" si="424"/>
        <v>43345</v>
      </c>
      <c r="B1124" s="124">
        <f t="shared" si="415"/>
        <v>1171.3690190000002</v>
      </c>
      <c r="C1124" s="124">
        <f t="shared" si="425"/>
        <v>1000</v>
      </c>
      <c r="D1124" s="138">
        <f t="shared" si="426"/>
        <v>5061.1099999999997</v>
      </c>
      <c r="E1124" s="126">
        <f>IF(K1124=1,VLOOKUP(A1123,[1]Plan1!$DA$106:$DC$226,3),E1123)</f>
        <v>5056.5600000000004</v>
      </c>
      <c r="F1124" s="127">
        <f t="shared" si="427"/>
        <v>43328</v>
      </c>
      <c r="G1124" s="128">
        <f t="shared" si="416"/>
        <v>-8.990122720112792E-4</v>
      </c>
      <c r="H1124" s="127">
        <f t="shared" si="428"/>
        <v>43360</v>
      </c>
      <c r="I1124" s="127">
        <f t="shared" si="417"/>
        <v>43360</v>
      </c>
      <c r="J1124" s="130">
        <f t="shared" si="429"/>
        <v>22</v>
      </c>
      <c r="K1124" s="130">
        <f t="shared" si="418"/>
        <v>13</v>
      </c>
      <c r="L1124" s="131">
        <f t="shared" si="419"/>
        <v>0.99946866000000001</v>
      </c>
      <c r="M1124" s="132">
        <f t="shared" si="413"/>
        <v>1.0033006499999999</v>
      </c>
      <c r="N1124" s="132">
        <f t="shared" si="434"/>
        <v>1.166931239769007</v>
      </c>
      <c r="O1124" s="131">
        <f t="shared" si="412"/>
        <v>1.1663112</v>
      </c>
      <c r="P1124" s="124">
        <f t="shared" si="420"/>
        <v>1166.3112000000001</v>
      </c>
      <c r="Q1124" s="133">
        <f t="shared" si="421"/>
        <v>0</v>
      </c>
      <c r="R1124" s="134">
        <f t="shared" si="422"/>
        <v>0</v>
      </c>
      <c r="S1124" s="124">
        <f t="shared" si="423"/>
        <v>0</v>
      </c>
      <c r="T1124" s="134">
        <f t="shared" si="430"/>
        <v>8.7499999999999994E-2</v>
      </c>
      <c r="U1124" s="133">
        <f t="shared" si="431"/>
        <v>13</v>
      </c>
      <c r="V1124" s="133">
        <v>252</v>
      </c>
      <c r="W1124" s="132">
        <f t="shared" si="414"/>
        <v>1.0043365950000001</v>
      </c>
      <c r="X1124" s="124">
        <f t="shared" si="433"/>
        <v>5.0578190000000003</v>
      </c>
      <c r="Y1124" s="136" t="s">
        <v>64</v>
      </c>
      <c r="Z1124" s="127">
        <f t="shared" si="432"/>
        <v>43511</v>
      </c>
      <c r="AA1124" s="6"/>
      <c r="AB1124" s="1"/>
      <c r="AC1124" s="10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6"/>
      <c r="BR1124" s="1"/>
      <c r="BS1124" s="1"/>
      <c r="BT1124" s="1"/>
      <c r="BU1124" s="1"/>
      <c r="BV1124" s="1"/>
      <c r="BW1124" s="1"/>
    </row>
    <row r="1125" spans="1:75" x14ac:dyDescent="0.2">
      <c r="A1125" s="137">
        <f t="shared" si="424"/>
        <v>43346</v>
      </c>
      <c r="B1125" s="124">
        <f t="shared" si="415"/>
        <v>1171.3690190000002</v>
      </c>
      <c r="C1125" s="124">
        <f t="shared" si="425"/>
        <v>1000</v>
      </c>
      <c r="D1125" s="138">
        <f t="shared" si="426"/>
        <v>5061.1099999999997</v>
      </c>
      <c r="E1125" s="126">
        <f>IF(K1125=1,VLOOKUP(A1124,[1]Plan1!$DA$106:$DC$226,3),E1124)</f>
        <v>5056.5600000000004</v>
      </c>
      <c r="F1125" s="127">
        <f t="shared" si="427"/>
        <v>43328</v>
      </c>
      <c r="G1125" s="128">
        <f t="shared" si="416"/>
        <v>-8.990122720112792E-4</v>
      </c>
      <c r="H1125" s="127">
        <f t="shared" si="428"/>
        <v>43360</v>
      </c>
      <c r="I1125" s="127">
        <f t="shared" si="417"/>
        <v>43360</v>
      </c>
      <c r="J1125" s="130">
        <f t="shared" si="429"/>
        <v>22</v>
      </c>
      <c r="K1125" s="130">
        <f t="shared" si="418"/>
        <v>13</v>
      </c>
      <c r="L1125" s="131">
        <f t="shared" si="419"/>
        <v>0.99946866000000001</v>
      </c>
      <c r="M1125" s="132">
        <f t="shared" si="413"/>
        <v>1.0033006499999999</v>
      </c>
      <c r="N1125" s="132">
        <f t="shared" si="434"/>
        <v>1.166931239769007</v>
      </c>
      <c r="O1125" s="131">
        <f t="shared" si="412"/>
        <v>1.1663112</v>
      </c>
      <c r="P1125" s="124">
        <f t="shared" si="420"/>
        <v>1166.3112000000001</v>
      </c>
      <c r="Q1125" s="133">
        <f t="shared" si="421"/>
        <v>0</v>
      </c>
      <c r="R1125" s="134">
        <f t="shared" si="422"/>
        <v>0</v>
      </c>
      <c r="S1125" s="124">
        <f t="shared" si="423"/>
        <v>0</v>
      </c>
      <c r="T1125" s="134">
        <f t="shared" si="430"/>
        <v>8.7499999999999994E-2</v>
      </c>
      <c r="U1125" s="133">
        <f t="shared" si="431"/>
        <v>13</v>
      </c>
      <c r="V1125" s="133">
        <v>252</v>
      </c>
      <c r="W1125" s="132">
        <f t="shared" si="414"/>
        <v>1.0043365950000001</v>
      </c>
      <c r="X1125" s="124">
        <f t="shared" si="433"/>
        <v>5.0578190000000003</v>
      </c>
      <c r="Y1125" s="136" t="s">
        <v>64</v>
      </c>
      <c r="Z1125" s="127">
        <f t="shared" si="432"/>
        <v>43511</v>
      </c>
      <c r="AA1125" s="6"/>
      <c r="AB1125" s="1"/>
      <c r="AC1125" s="10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6"/>
      <c r="BR1125" s="1"/>
      <c r="BS1125" s="1"/>
      <c r="BT1125" s="1"/>
      <c r="BU1125" s="1"/>
      <c r="BV1125" s="1"/>
      <c r="BW1125" s="1"/>
    </row>
    <row r="1126" spans="1:75" x14ac:dyDescent="0.2">
      <c r="A1126" s="137">
        <f t="shared" si="424"/>
        <v>43347</v>
      </c>
      <c r="B1126" s="124">
        <f t="shared" si="415"/>
        <v>1171.7110869999999</v>
      </c>
      <c r="C1126" s="124">
        <f t="shared" si="425"/>
        <v>1000</v>
      </c>
      <c r="D1126" s="138">
        <f t="shared" si="426"/>
        <v>5061.1099999999997</v>
      </c>
      <c r="E1126" s="126">
        <f>IF(K1126=1,VLOOKUP(A1125,[1]Plan1!$DA$106:$DC$226,3),E1125)</f>
        <v>5056.5600000000004</v>
      </c>
      <c r="F1126" s="127">
        <f t="shared" si="427"/>
        <v>43328</v>
      </c>
      <c r="G1126" s="128">
        <f t="shared" si="416"/>
        <v>-8.990122720112792E-4</v>
      </c>
      <c r="H1126" s="127">
        <f t="shared" si="428"/>
        <v>43360</v>
      </c>
      <c r="I1126" s="127">
        <f t="shared" si="417"/>
        <v>43360</v>
      </c>
      <c r="J1126" s="130">
        <f t="shared" si="429"/>
        <v>22</v>
      </c>
      <c r="K1126" s="130">
        <f t="shared" si="418"/>
        <v>14</v>
      </c>
      <c r="L1126" s="131">
        <f t="shared" si="419"/>
        <v>0.99942779999999998</v>
      </c>
      <c r="M1126" s="132">
        <f t="shared" si="413"/>
        <v>1.0033006499999999</v>
      </c>
      <c r="N1126" s="132">
        <f t="shared" si="434"/>
        <v>1.166931239769007</v>
      </c>
      <c r="O1126" s="131">
        <f t="shared" si="412"/>
        <v>1.16626352</v>
      </c>
      <c r="P1126" s="124">
        <f t="shared" si="420"/>
        <v>1166.26352</v>
      </c>
      <c r="Q1126" s="133">
        <f t="shared" si="421"/>
        <v>0</v>
      </c>
      <c r="R1126" s="134">
        <f t="shared" si="422"/>
        <v>0</v>
      </c>
      <c r="S1126" s="124">
        <f t="shared" si="423"/>
        <v>0</v>
      </c>
      <c r="T1126" s="134">
        <f t="shared" si="430"/>
        <v>8.7499999999999994E-2</v>
      </c>
      <c r="U1126" s="133">
        <f t="shared" si="431"/>
        <v>14</v>
      </c>
      <c r="V1126" s="133">
        <v>252</v>
      </c>
      <c r="W1126" s="132">
        <f t="shared" si="414"/>
        <v>1.0046709579999999</v>
      </c>
      <c r="X1126" s="124">
        <f t="shared" si="433"/>
        <v>5.4475670000000003</v>
      </c>
      <c r="Y1126" s="136" t="s">
        <v>64</v>
      </c>
      <c r="Z1126" s="127">
        <f t="shared" si="432"/>
        <v>43511</v>
      </c>
      <c r="AA1126" s="6"/>
      <c r="AB1126" s="1"/>
      <c r="AC1126" s="10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6"/>
      <c r="BR1126" s="1"/>
      <c r="BS1126" s="1"/>
      <c r="BT1126" s="1"/>
      <c r="BU1126" s="1"/>
      <c r="BV1126" s="1"/>
      <c r="BW1126" s="1"/>
    </row>
    <row r="1127" spans="1:75" x14ac:dyDescent="0.2">
      <c r="A1127" s="137">
        <f t="shared" si="424"/>
        <v>43348</v>
      </c>
      <c r="B1127" s="124">
        <f t="shared" si="415"/>
        <v>1172.0532520000002</v>
      </c>
      <c r="C1127" s="124">
        <f t="shared" si="425"/>
        <v>1000</v>
      </c>
      <c r="D1127" s="138">
        <f t="shared" si="426"/>
        <v>5061.1099999999997</v>
      </c>
      <c r="E1127" s="126">
        <f>IF(K1127=1,VLOOKUP(A1126,[1]Plan1!$DA$106:$DC$226,3),E1126)</f>
        <v>5056.5600000000004</v>
      </c>
      <c r="F1127" s="127">
        <f t="shared" si="427"/>
        <v>43328</v>
      </c>
      <c r="G1127" s="128">
        <f t="shared" si="416"/>
        <v>-8.990122720112792E-4</v>
      </c>
      <c r="H1127" s="127">
        <f t="shared" si="428"/>
        <v>43360</v>
      </c>
      <c r="I1127" s="127">
        <f t="shared" si="417"/>
        <v>43360</v>
      </c>
      <c r="J1127" s="130">
        <f t="shared" si="429"/>
        <v>22</v>
      </c>
      <c r="K1127" s="130">
        <f t="shared" si="418"/>
        <v>15</v>
      </c>
      <c r="L1127" s="131">
        <f t="shared" si="419"/>
        <v>0.99938693999999995</v>
      </c>
      <c r="M1127" s="132">
        <f t="shared" si="413"/>
        <v>1.0033006499999999</v>
      </c>
      <c r="N1127" s="132">
        <f t="shared" si="434"/>
        <v>1.166931239769007</v>
      </c>
      <c r="O1127" s="131">
        <f t="shared" si="412"/>
        <v>1.16621584</v>
      </c>
      <c r="P1127" s="124">
        <f t="shared" si="420"/>
        <v>1166.2158400000001</v>
      </c>
      <c r="Q1127" s="133">
        <f t="shared" si="421"/>
        <v>0</v>
      </c>
      <c r="R1127" s="134">
        <f t="shared" si="422"/>
        <v>0</v>
      </c>
      <c r="S1127" s="124">
        <f t="shared" si="423"/>
        <v>0</v>
      </c>
      <c r="T1127" s="134">
        <f t="shared" si="430"/>
        <v>8.7499999999999994E-2</v>
      </c>
      <c r="U1127" s="133">
        <f t="shared" si="431"/>
        <v>15</v>
      </c>
      <c r="V1127" s="133">
        <v>252</v>
      </c>
      <c r="W1127" s="132">
        <f t="shared" si="414"/>
        <v>1.0050054310000001</v>
      </c>
      <c r="X1127" s="124">
        <f t="shared" si="433"/>
        <v>5.8374119999999996</v>
      </c>
      <c r="Y1127" s="136" t="s">
        <v>64</v>
      </c>
      <c r="Z1127" s="127">
        <f t="shared" si="432"/>
        <v>43511</v>
      </c>
      <c r="AA1127" s="6"/>
      <c r="AB1127" s="1"/>
      <c r="AC1127" s="10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6"/>
      <c r="BR1127" s="1"/>
      <c r="BS1127" s="1"/>
      <c r="BT1127" s="1"/>
      <c r="BU1127" s="1"/>
      <c r="BV1127" s="1"/>
      <c r="BW1127" s="1"/>
    </row>
    <row r="1128" spans="1:75" x14ac:dyDescent="0.2">
      <c r="A1128" s="137">
        <f t="shared" si="424"/>
        <v>43349</v>
      </c>
      <c r="B1128" s="124">
        <f t="shared" si="415"/>
        <v>1172.395526</v>
      </c>
      <c r="C1128" s="124">
        <f t="shared" si="425"/>
        <v>1000</v>
      </c>
      <c r="D1128" s="138">
        <f t="shared" si="426"/>
        <v>5061.1099999999997</v>
      </c>
      <c r="E1128" s="126">
        <f>IF(K1128=1,VLOOKUP(A1127,[1]Plan1!$DA$106:$DC$226,3),E1127)</f>
        <v>5056.5600000000004</v>
      </c>
      <c r="F1128" s="127">
        <f t="shared" si="427"/>
        <v>43328</v>
      </c>
      <c r="G1128" s="128">
        <f t="shared" si="416"/>
        <v>-8.990122720112792E-4</v>
      </c>
      <c r="H1128" s="127">
        <f t="shared" si="428"/>
        <v>43360</v>
      </c>
      <c r="I1128" s="127">
        <f t="shared" si="417"/>
        <v>43360</v>
      </c>
      <c r="J1128" s="130">
        <f t="shared" si="429"/>
        <v>22</v>
      </c>
      <c r="K1128" s="130">
        <f t="shared" si="418"/>
        <v>16</v>
      </c>
      <c r="L1128" s="131">
        <f t="shared" si="419"/>
        <v>0.99934608999999996</v>
      </c>
      <c r="M1128" s="132">
        <f t="shared" si="413"/>
        <v>1.0033006499999999</v>
      </c>
      <c r="N1128" s="132">
        <f t="shared" si="434"/>
        <v>1.166931239769007</v>
      </c>
      <c r="O1128" s="131">
        <f t="shared" si="412"/>
        <v>1.1661681699999999</v>
      </c>
      <c r="P1128" s="124">
        <f t="shared" si="420"/>
        <v>1166.1681699999999</v>
      </c>
      <c r="Q1128" s="133">
        <f t="shared" si="421"/>
        <v>0</v>
      </c>
      <c r="R1128" s="134">
        <f t="shared" si="422"/>
        <v>0</v>
      </c>
      <c r="S1128" s="124">
        <f t="shared" si="423"/>
        <v>0</v>
      </c>
      <c r="T1128" s="134">
        <f t="shared" si="430"/>
        <v>8.7499999999999994E-2</v>
      </c>
      <c r="U1128" s="133">
        <f t="shared" si="431"/>
        <v>16</v>
      </c>
      <c r="V1128" s="133">
        <v>252</v>
      </c>
      <c r="W1128" s="132">
        <f t="shared" si="414"/>
        <v>1.0053400159999999</v>
      </c>
      <c r="X1128" s="124">
        <f t="shared" si="433"/>
        <v>6.2273560000000003</v>
      </c>
      <c r="Y1128" s="136" t="s">
        <v>64</v>
      </c>
      <c r="Z1128" s="127">
        <f t="shared" si="432"/>
        <v>43511</v>
      </c>
      <c r="AA1128" s="6"/>
      <c r="AB1128" s="1"/>
      <c r="AC1128" s="10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6"/>
      <c r="BR1128" s="1"/>
      <c r="BS1128" s="1"/>
      <c r="BT1128" s="1"/>
      <c r="BU1128" s="1"/>
      <c r="BV1128" s="1"/>
      <c r="BW1128" s="1"/>
    </row>
    <row r="1129" spans="1:75" x14ac:dyDescent="0.2">
      <c r="A1129" s="137">
        <f t="shared" si="424"/>
        <v>43350</v>
      </c>
      <c r="B1129" s="124">
        <f t="shared" si="415"/>
        <v>1172.737887</v>
      </c>
      <c r="C1129" s="124">
        <f t="shared" si="425"/>
        <v>1000</v>
      </c>
      <c r="D1129" s="138">
        <f t="shared" si="426"/>
        <v>5061.1099999999997</v>
      </c>
      <c r="E1129" s="126">
        <f>IF(K1129=1,VLOOKUP(A1128,[1]Plan1!$DA$106:$DC$226,3),E1128)</f>
        <v>5056.5600000000004</v>
      </c>
      <c r="F1129" s="127">
        <f t="shared" si="427"/>
        <v>43328</v>
      </c>
      <c r="G1129" s="128">
        <f t="shared" si="416"/>
        <v>-8.990122720112792E-4</v>
      </c>
      <c r="H1129" s="127">
        <f t="shared" si="428"/>
        <v>43360</v>
      </c>
      <c r="I1129" s="127">
        <f t="shared" si="417"/>
        <v>43360</v>
      </c>
      <c r="J1129" s="130">
        <f t="shared" si="429"/>
        <v>22</v>
      </c>
      <c r="K1129" s="130">
        <f t="shared" si="418"/>
        <v>17</v>
      </c>
      <c r="L1129" s="131">
        <f t="shared" si="419"/>
        <v>0.99930523000000004</v>
      </c>
      <c r="M1129" s="132">
        <f t="shared" si="413"/>
        <v>1.0033006499999999</v>
      </c>
      <c r="N1129" s="132">
        <f t="shared" si="434"/>
        <v>1.166931239769007</v>
      </c>
      <c r="O1129" s="131">
        <f t="shared" ref="O1129:O1192" si="435">TRUNC(TRUNC((L1129*N1129),15),8)</f>
        <v>1.16612049</v>
      </c>
      <c r="P1129" s="124">
        <f t="shared" si="420"/>
        <v>1166.12049</v>
      </c>
      <c r="Q1129" s="133">
        <f t="shared" si="421"/>
        <v>0</v>
      </c>
      <c r="R1129" s="134">
        <f t="shared" si="422"/>
        <v>0</v>
      </c>
      <c r="S1129" s="124">
        <f t="shared" si="423"/>
        <v>0</v>
      </c>
      <c r="T1129" s="134">
        <f t="shared" si="430"/>
        <v>8.7499999999999994E-2</v>
      </c>
      <c r="U1129" s="133">
        <f t="shared" si="431"/>
        <v>17</v>
      </c>
      <c r="V1129" s="133">
        <v>252</v>
      </c>
      <c r="W1129" s="132">
        <f t="shared" si="414"/>
        <v>1.005674712</v>
      </c>
      <c r="X1129" s="124">
        <f t="shared" si="433"/>
        <v>6.6173970000000004</v>
      </c>
      <c r="Y1129" s="136" t="s">
        <v>64</v>
      </c>
      <c r="Z1129" s="127">
        <f t="shared" si="432"/>
        <v>43511</v>
      </c>
      <c r="AA1129" s="6"/>
      <c r="AB1129" s="1"/>
      <c r="AC1129" s="10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6"/>
      <c r="BR1129" s="1"/>
      <c r="BS1129" s="1"/>
      <c r="BT1129" s="1"/>
      <c r="BU1129" s="1"/>
      <c r="BV1129" s="1"/>
      <c r="BW1129" s="1"/>
    </row>
    <row r="1130" spans="1:75" x14ac:dyDescent="0.2">
      <c r="A1130" s="137">
        <f t="shared" si="424"/>
        <v>43351</v>
      </c>
      <c r="B1130" s="124">
        <f t="shared" si="415"/>
        <v>1172.737887</v>
      </c>
      <c r="C1130" s="124">
        <f t="shared" si="425"/>
        <v>1000</v>
      </c>
      <c r="D1130" s="138">
        <f t="shared" si="426"/>
        <v>5061.1099999999997</v>
      </c>
      <c r="E1130" s="126">
        <f>IF(K1130=1,VLOOKUP(A1129,[1]Plan1!$DA$106:$DC$226,3),E1129)</f>
        <v>5056.5600000000004</v>
      </c>
      <c r="F1130" s="127">
        <f t="shared" si="427"/>
        <v>43328</v>
      </c>
      <c r="G1130" s="128">
        <f t="shared" si="416"/>
        <v>-8.990122720112792E-4</v>
      </c>
      <c r="H1130" s="127">
        <f t="shared" si="428"/>
        <v>43360</v>
      </c>
      <c r="I1130" s="127">
        <f t="shared" si="417"/>
        <v>43360</v>
      </c>
      <c r="J1130" s="130">
        <f t="shared" si="429"/>
        <v>22</v>
      </c>
      <c r="K1130" s="130">
        <f t="shared" si="418"/>
        <v>17</v>
      </c>
      <c r="L1130" s="131">
        <f t="shared" si="419"/>
        <v>0.99930523000000004</v>
      </c>
      <c r="M1130" s="132">
        <f t="shared" ref="M1130:M1193" si="436">IF(I1130&gt;I1129,L1129,M1129)</f>
        <v>1.0033006499999999</v>
      </c>
      <c r="N1130" s="132">
        <f t="shared" si="434"/>
        <v>1.166931239769007</v>
      </c>
      <c r="O1130" s="131">
        <f t="shared" si="435"/>
        <v>1.16612049</v>
      </c>
      <c r="P1130" s="124">
        <f t="shared" si="420"/>
        <v>1166.12049</v>
      </c>
      <c r="Q1130" s="133">
        <f t="shared" si="421"/>
        <v>0</v>
      </c>
      <c r="R1130" s="134">
        <f t="shared" si="422"/>
        <v>0</v>
      </c>
      <c r="S1130" s="124">
        <f t="shared" si="423"/>
        <v>0</v>
      </c>
      <c r="T1130" s="134">
        <f t="shared" si="430"/>
        <v>8.7499999999999994E-2</v>
      </c>
      <c r="U1130" s="133">
        <f t="shared" si="431"/>
        <v>17</v>
      </c>
      <c r="V1130" s="133">
        <v>252</v>
      </c>
      <c r="W1130" s="132">
        <f t="shared" si="414"/>
        <v>1.005674712</v>
      </c>
      <c r="X1130" s="124">
        <f t="shared" si="433"/>
        <v>6.6173970000000004</v>
      </c>
      <c r="Y1130" s="136" t="s">
        <v>64</v>
      </c>
      <c r="Z1130" s="127">
        <f t="shared" si="432"/>
        <v>43511</v>
      </c>
      <c r="AA1130" s="6"/>
      <c r="AB1130" s="1"/>
      <c r="AC1130" s="10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6"/>
      <c r="BR1130" s="1"/>
      <c r="BS1130" s="1"/>
      <c r="BT1130" s="1"/>
      <c r="BU1130" s="1"/>
      <c r="BV1130" s="1"/>
      <c r="BW1130" s="1"/>
    </row>
    <row r="1131" spans="1:75" x14ac:dyDescent="0.2">
      <c r="A1131" s="137">
        <f t="shared" si="424"/>
        <v>43352</v>
      </c>
      <c r="B1131" s="124">
        <f t="shared" si="415"/>
        <v>1172.737887</v>
      </c>
      <c r="C1131" s="124">
        <f t="shared" si="425"/>
        <v>1000</v>
      </c>
      <c r="D1131" s="138">
        <f t="shared" si="426"/>
        <v>5061.1099999999997</v>
      </c>
      <c r="E1131" s="126">
        <f>IF(K1131=1,VLOOKUP(A1130,[1]Plan1!$DA$106:$DC$226,3),E1130)</f>
        <v>5056.5600000000004</v>
      </c>
      <c r="F1131" s="127">
        <f t="shared" si="427"/>
        <v>43328</v>
      </c>
      <c r="G1131" s="128">
        <f t="shared" si="416"/>
        <v>-8.990122720112792E-4</v>
      </c>
      <c r="H1131" s="127">
        <f t="shared" si="428"/>
        <v>43360</v>
      </c>
      <c r="I1131" s="127">
        <f t="shared" si="417"/>
        <v>43360</v>
      </c>
      <c r="J1131" s="130">
        <f t="shared" si="429"/>
        <v>22</v>
      </c>
      <c r="K1131" s="130">
        <f t="shared" si="418"/>
        <v>17</v>
      </c>
      <c r="L1131" s="131">
        <f t="shared" si="419"/>
        <v>0.99930523000000004</v>
      </c>
      <c r="M1131" s="132">
        <f t="shared" si="436"/>
        <v>1.0033006499999999</v>
      </c>
      <c r="N1131" s="132">
        <f t="shared" si="434"/>
        <v>1.166931239769007</v>
      </c>
      <c r="O1131" s="131">
        <f t="shared" si="435"/>
        <v>1.16612049</v>
      </c>
      <c r="P1131" s="124">
        <f t="shared" si="420"/>
        <v>1166.12049</v>
      </c>
      <c r="Q1131" s="133">
        <f t="shared" si="421"/>
        <v>0</v>
      </c>
      <c r="R1131" s="134">
        <f t="shared" si="422"/>
        <v>0</v>
      </c>
      <c r="S1131" s="124">
        <f t="shared" si="423"/>
        <v>0</v>
      </c>
      <c r="T1131" s="134">
        <f t="shared" si="430"/>
        <v>8.7499999999999994E-2</v>
      </c>
      <c r="U1131" s="133">
        <f t="shared" si="431"/>
        <v>17</v>
      </c>
      <c r="V1131" s="133">
        <v>252</v>
      </c>
      <c r="W1131" s="132">
        <f t="shared" si="414"/>
        <v>1.005674712</v>
      </c>
      <c r="X1131" s="124">
        <f t="shared" si="433"/>
        <v>6.6173970000000004</v>
      </c>
      <c r="Y1131" s="136" t="s">
        <v>64</v>
      </c>
      <c r="Z1131" s="127">
        <f t="shared" si="432"/>
        <v>43511</v>
      </c>
      <c r="AA1131" s="6"/>
      <c r="AB1131" s="1"/>
      <c r="AC1131" s="10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6"/>
      <c r="BR1131" s="1"/>
      <c r="BS1131" s="1"/>
      <c r="BT1131" s="1"/>
      <c r="BU1131" s="1"/>
      <c r="BV1131" s="1"/>
      <c r="BW1131" s="1"/>
    </row>
    <row r="1132" spans="1:75" x14ac:dyDescent="0.2">
      <c r="A1132" s="137">
        <f t="shared" si="424"/>
        <v>43353</v>
      </c>
      <c r="B1132" s="124">
        <f t="shared" si="415"/>
        <v>1172.737887</v>
      </c>
      <c r="C1132" s="124">
        <f t="shared" si="425"/>
        <v>1000</v>
      </c>
      <c r="D1132" s="138">
        <f t="shared" si="426"/>
        <v>5061.1099999999997</v>
      </c>
      <c r="E1132" s="126">
        <f>IF(K1132=1,VLOOKUP(A1131,[1]Plan1!$DA$106:$DC$226,3),E1131)</f>
        <v>5056.5600000000004</v>
      </c>
      <c r="F1132" s="127">
        <f t="shared" si="427"/>
        <v>43328</v>
      </c>
      <c r="G1132" s="128">
        <f t="shared" si="416"/>
        <v>-8.990122720112792E-4</v>
      </c>
      <c r="H1132" s="127">
        <f t="shared" si="428"/>
        <v>43360</v>
      </c>
      <c r="I1132" s="127">
        <f t="shared" si="417"/>
        <v>43360</v>
      </c>
      <c r="J1132" s="130">
        <f t="shared" si="429"/>
        <v>22</v>
      </c>
      <c r="K1132" s="130">
        <f t="shared" si="418"/>
        <v>17</v>
      </c>
      <c r="L1132" s="131">
        <f t="shared" si="419"/>
        <v>0.99930523000000004</v>
      </c>
      <c r="M1132" s="132">
        <f t="shared" si="436"/>
        <v>1.0033006499999999</v>
      </c>
      <c r="N1132" s="132">
        <f t="shared" si="434"/>
        <v>1.166931239769007</v>
      </c>
      <c r="O1132" s="131">
        <f t="shared" si="435"/>
        <v>1.16612049</v>
      </c>
      <c r="P1132" s="124">
        <f t="shared" si="420"/>
        <v>1166.12049</v>
      </c>
      <c r="Q1132" s="133">
        <f t="shared" si="421"/>
        <v>0</v>
      </c>
      <c r="R1132" s="134">
        <f t="shared" si="422"/>
        <v>0</v>
      </c>
      <c r="S1132" s="124">
        <f t="shared" si="423"/>
        <v>0</v>
      </c>
      <c r="T1132" s="134">
        <f t="shared" si="430"/>
        <v>8.7499999999999994E-2</v>
      </c>
      <c r="U1132" s="133">
        <f t="shared" si="431"/>
        <v>17</v>
      </c>
      <c r="V1132" s="133">
        <v>252</v>
      </c>
      <c r="W1132" s="132">
        <f t="shared" si="414"/>
        <v>1.005674712</v>
      </c>
      <c r="X1132" s="124">
        <f t="shared" si="433"/>
        <v>6.6173970000000004</v>
      </c>
      <c r="Y1132" s="136" t="s">
        <v>64</v>
      </c>
      <c r="Z1132" s="127">
        <f t="shared" si="432"/>
        <v>43511</v>
      </c>
      <c r="AA1132" s="6"/>
      <c r="AB1132" s="1"/>
      <c r="AC1132" s="10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6"/>
      <c r="BR1132" s="1"/>
      <c r="BS1132" s="1"/>
      <c r="BT1132" s="1"/>
      <c r="BU1132" s="1"/>
      <c r="BV1132" s="1"/>
      <c r="BW1132" s="1"/>
    </row>
    <row r="1133" spans="1:75" x14ac:dyDescent="0.2">
      <c r="A1133" s="137">
        <f t="shared" si="424"/>
        <v>43354</v>
      </c>
      <c r="B1133" s="124">
        <f t="shared" si="415"/>
        <v>1173.080357</v>
      </c>
      <c r="C1133" s="124">
        <f t="shared" si="425"/>
        <v>1000</v>
      </c>
      <c r="D1133" s="138">
        <f t="shared" si="426"/>
        <v>5061.1099999999997</v>
      </c>
      <c r="E1133" s="126">
        <f>IF(K1133=1,VLOOKUP(A1132,[1]Plan1!$DA$106:$DC$226,3),E1132)</f>
        <v>5056.5600000000004</v>
      </c>
      <c r="F1133" s="127">
        <f t="shared" si="427"/>
        <v>43328</v>
      </c>
      <c r="G1133" s="128">
        <f t="shared" si="416"/>
        <v>-8.990122720112792E-4</v>
      </c>
      <c r="H1133" s="127">
        <f t="shared" si="428"/>
        <v>43360</v>
      </c>
      <c r="I1133" s="127">
        <f t="shared" si="417"/>
        <v>43360</v>
      </c>
      <c r="J1133" s="130">
        <f t="shared" si="429"/>
        <v>22</v>
      </c>
      <c r="K1133" s="130">
        <f t="shared" si="418"/>
        <v>18</v>
      </c>
      <c r="L1133" s="131">
        <f t="shared" si="419"/>
        <v>0.99926437999999995</v>
      </c>
      <c r="M1133" s="132">
        <f t="shared" si="436"/>
        <v>1.0033006499999999</v>
      </c>
      <c r="N1133" s="132">
        <f t="shared" si="434"/>
        <v>1.166931239769007</v>
      </c>
      <c r="O1133" s="131">
        <f t="shared" si="435"/>
        <v>1.1660728199999999</v>
      </c>
      <c r="P1133" s="124">
        <f t="shared" si="420"/>
        <v>1166.0728200000001</v>
      </c>
      <c r="Q1133" s="133">
        <f t="shared" si="421"/>
        <v>0</v>
      </c>
      <c r="R1133" s="134">
        <f t="shared" si="422"/>
        <v>0</v>
      </c>
      <c r="S1133" s="124">
        <f t="shared" si="423"/>
        <v>0</v>
      </c>
      <c r="T1133" s="134">
        <f t="shared" si="430"/>
        <v>8.7499999999999994E-2</v>
      </c>
      <c r="U1133" s="133">
        <f t="shared" si="431"/>
        <v>18</v>
      </c>
      <c r="V1133" s="133">
        <v>252</v>
      </c>
      <c r="W1133" s="132">
        <f t="shared" si="414"/>
        <v>1.0060095200000001</v>
      </c>
      <c r="X1133" s="124">
        <f t="shared" si="433"/>
        <v>7.0075370000000001</v>
      </c>
      <c r="Y1133" s="136" t="s">
        <v>64</v>
      </c>
      <c r="Z1133" s="127">
        <f t="shared" si="432"/>
        <v>43511</v>
      </c>
      <c r="AA1133" s="6"/>
      <c r="AB1133" s="1"/>
      <c r="AC1133" s="10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6"/>
      <c r="BR1133" s="1"/>
      <c r="BS1133" s="1"/>
      <c r="BT1133" s="1"/>
      <c r="BU1133" s="1"/>
      <c r="BV1133" s="1"/>
      <c r="BW1133" s="1"/>
    </row>
    <row r="1134" spans="1:75" x14ac:dyDescent="0.2">
      <c r="A1134" s="137">
        <f t="shared" si="424"/>
        <v>43355</v>
      </c>
      <c r="B1134" s="124">
        <f t="shared" si="415"/>
        <v>1173.4229249999999</v>
      </c>
      <c r="C1134" s="124">
        <f t="shared" si="425"/>
        <v>1000</v>
      </c>
      <c r="D1134" s="138">
        <f t="shared" si="426"/>
        <v>5061.1099999999997</v>
      </c>
      <c r="E1134" s="126">
        <f>IF(K1134=1,VLOOKUP(A1133,[1]Plan1!$DA$106:$DC$226,3),E1133)</f>
        <v>5056.5600000000004</v>
      </c>
      <c r="F1134" s="127">
        <f t="shared" si="427"/>
        <v>43328</v>
      </c>
      <c r="G1134" s="128">
        <f t="shared" si="416"/>
        <v>-8.990122720112792E-4</v>
      </c>
      <c r="H1134" s="127">
        <f t="shared" si="428"/>
        <v>43360</v>
      </c>
      <c r="I1134" s="127">
        <f t="shared" si="417"/>
        <v>43360</v>
      </c>
      <c r="J1134" s="130">
        <f t="shared" si="429"/>
        <v>22</v>
      </c>
      <c r="K1134" s="130">
        <f t="shared" si="418"/>
        <v>19</v>
      </c>
      <c r="L1134" s="131">
        <f t="shared" si="419"/>
        <v>0.99922352999999997</v>
      </c>
      <c r="M1134" s="132">
        <f t="shared" si="436"/>
        <v>1.0033006499999999</v>
      </c>
      <c r="N1134" s="132">
        <f t="shared" si="434"/>
        <v>1.166931239769007</v>
      </c>
      <c r="O1134" s="131">
        <f t="shared" si="435"/>
        <v>1.1660251500000001</v>
      </c>
      <c r="P1134" s="124">
        <f t="shared" si="420"/>
        <v>1166.0251499999999</v>
      </c>
      <c r="Q1134" s="133">
        <f t="shared" si="421"/>
        <v>0</v>
      </c>
      <c r="R1134" s="134">
        <f t="shared" si="422"/>
        <v>0</v>
      </c>
      <c r="S1134" s="124">
        <f t="shared" si="423"/>
        <v>0</v>
      </c>
      <c r="T1134" s="134">
        <f t="shared" si="430"/>
        <v>8.7499999999999994E-2</v>
      </c>
      <c r="U1134" s="133">
        <f t="shared" si="431"/>
        <v>19</v>
      </c>
      <c r="V1134" s="133">
        <v>252</v>
      </c>
      <c r="W1134" s="132">
        <f t="shared" si="414"/>
        <v>1.006344439</v>
      </c>
      <c r="X1134" s="124">
        <f t="shared" si="433"/>
        <v>7.3977750000000002</v>
      </c>
      <c r="Y1134" s="136" t="s">
        <v>64</v>
      </c>
      <c r="Z1134" s="127">
        <f t="shared" si="432"/>
        <v>43511</v>
      </c>
      <c r="AA1134" s="6"/>
      <c r="AB1134" s="1"/>
      <c r="AC1134" s="10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6"/>
      <c r="BR1134" s="1"/>
      <c r="BS1134" s="1"/>
      <c r="BT1134" s="1"/>
      <c r="BU1134" s="1"/>
      <c r="BV1134" s="1"/>
      <c r="BW1134" s="1"/>
    </row>
    <row r="1135" spans="1:75" x14ac:dyDescent="0.2">
      <c r="A1135" s="137">
        <f t="shared" si="424"/>
        <v>43356</v>
      </c>
      <c r="B1135" s="124">
        <f t="shared" si="415"/>
        <v>1173.76559</v>
      </c>
      <c r="C1135" s="124">
        <f t="shared" si="425"/>
        <v>1000</v>
      </c>
      <c r="D1135" s="138">
        <f t="shared" si="426"/>
        <v>5061.1099999999997</v>
      </c>
      <c r="E1135" s="126">
        <f>IF(K1135=1,VLOOKUP(A1134,[1]Plan1!$DA$106:$DC$226,3),E1134)</f>
        <v>5056.5600000000004</v>
      </c>
      <c r="F1135" s="127">
        <f t="shared" si="427"/>
        <v>43328</v>
      </c>
      <c r="G1135" s="128">
        <f t="shared" si="416"/>
        <v>-8.990122720112792E-4</v>
      </c>
      <c r="H1135" s="127">
        <f t="shared" si="428"/>
        <v>43360</v>
      </c>
      <c r="I1135" s="127">
        <f t="shared" si="417"/>
        <v>43360</v>
      </c>
      <c r="J1135" s="130">
        <f t="shared" si="429"/>
        <v>22</v>
      </c>
      <c r="K1135" s="130">
        <f t="shared" si="418"/>
        <v>20</v>
      </c>
      <c r="L1135" s="131">
        <f t="shared" si="419"/>
        <v>0.99918267999999999</v>
      </c>
      <c r="M1135" s="132">
        <f t="shared" si="436"/>
        <v>1.0033006499999999</v>
      </c>
      <c r="N1135" s="132">
        <f t="shared" si="434"/>
        <v>1.166931239769007</v>
      </c>
      <c r="O1135" s="131">
        <f t="shared" si="435"/>
        <v>1.16597748</v>
      </c>
      <c r="P1135" s="124">
        <f t="shared" si="420"/>
        <v>1165.97748</v>
      </c>
      <c r="Q1135" s="133">
        <f t="shared" si="421"/>
        <v>0</v>
      </c>
      <c r="R1135" s="134">
        <f t="shared" si="422"/>
        <v>0</v>
      </c>
      <c r="S1135" s="124">
        <f t="shared" si="423"/>
        <v>0</v>
      </c>
      <c r="T1135" s="134">
        <f t="shared" si="430"/>
        <v>8.7499999999999994E-2</v>
      </c>
      <c r="U1135" s="133">
        <f t="shared" si="431"/>
        <v>20</v>
      </c>
      <c r="V1135" s="133">
        <v>252</v>
      </c>
      <c r="W1135" s="132">
        <f t="shared" si="414"/>
        <v>1.006679469</v>
      </c>
      <c r="X1135" s="124">
        <f t="shared" si="433"/>
        <v>7.7881099999999996</v>
      </c>
      <c r="Y1135" s="136" t="s">
        <v>64</v>
      </c>
      <c r="Z1135" s="127">
        <f t="shared" si="432"/>
        <v>43511</v>
      </c>
      <c r="AA1135" s="6"/>
      <c r="AB1135" s="1"/>
      <c r="AC1135" s="10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6"/>
      <c r="BR1135" s="1"/>
      <c r="BS1135" s="1"/>
      <c r="BT1135" s="1"/>
      <c r="BU1135" s="1"/>
      <c r="BV1135" s="1"/>
      <c r="BW1135" s="1"/>
    </row>
    <row r="1136" spans="1:75" x14ac:dyDescent="0.2">
      <c r="A1136" s="137">
        <f t="shared" si="424"/>
        <v>43357</v>
      </c>
      <c r="B1136" s="124">
        <f t="shared" si="415"/>
        <v>1174.1083550000001</v>
      </c>
      <c r="C1136" s="124">
        <f t="shared" si="425"/>
        <v>1000</v>
      </c>
      <c r="D1136" s="138">
        <f t="shared" si="426"/>
        <v>5061.1099999999997</v>
      </c>
      <c r="E1136" s="126">
        <f>IF(K1136=1,VLOOKUP(A1135,[1]Plan1!$DA$106:$DC$226,3),E1135)</f>
        <v>5056.5600000000004</v>
      </c>
      <c r="F1136" s="127">
        <f t="shared" si="427"/>
        <v>43328</v>
      </c>
      <c r="G1136" s="128">
        <f t="shared" si="416"/>
        <v>-8.990122720112792E-4</v>
      </c>
      <c r="H1136" s="127">
        <f t="shared" si="428"/>
        <v>43360</v>
      </c>
      <c r="I1136" s="127">
        <f t="shared" si="417"/>
        <v>43360</v>
      </c>
      <c r="J1136" s="130">
        <f t="shared" si="429"/>
        <v>22</v>
      </c>
      <c r="K1136" s="130">
        <f t="shared" si="418"/>
        <v>21</v>
      </c>
      <c r="L1136" s="131">
        <f t="shared" si="419"/>
        <v>0.99914183000000001</v>
      </c>
      <c r="M1136" s="132">
        <f t="shared" si="436"/>
        <v>1.0033006499999999</v>
      </c>
      <c r="N1136" s="132">
        <f t="shared" si="434"/>
        <v>1.166931239769007</v>
      </c>
      <c r="O1136" s="131">
        <f t="shared" si="435"/>
        <v>1.16592981</v>
      </c>
      <c r="P1136" s="124">
        <f t="shared" si="420"/>
        <v>1165.9298100000001</v>
      </c>
      <c r="Q1136" s="133">
        <f t="shared" si="421"/>
        <v>0</v>
      </c>
      <c r="R1136" s="134">
        <f t="shared" si="422"/>
        <v>0</v>
      </c>
      <c r="S1136" s="124">
        <f t="shared" si="423"/>
        <v>0</v>
      </c>
      <c r="T1136" s="134">
        <f t="shared" si="430"/>
        <v>8.7499999999999994E-2</v>
      </c>
      <c r="U1136" s="133">
        <f t="shared" si="431"/>
        <v>21</v>
      </c>
      <c r="V1136" s="133">
        <v>252</v>
      </c>
      <c r="W1136" s="132">
        <f t="shared" si="414"/>
        <v>1.0070146120000001</v>
      </c>
      <c r="X1136" s="124">
        <f t="shared" si="433"/>
        <v>8.1785449999999997</v>
      </c>
      <c r="Y1136" s="136" t="s">
        <v>64</v>
      </c>
      <c r="Z1136" s="127">
        <f t="shared" si="432"/>
        <v>43511</v>
      </c>
      <c r="AA1136" s="6"/>
      <c r="AB1136" s="1"/>
      <c r="AC1136" s="10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6"/>
      <c r="BR1136" s="1"/>
      <c r="BS1136" s="1"/>
      <c r="BT1136" s="1"/>
      <c r="BU1136" s="1"/>
      <c r="BV1136" s="1"/>
      <c r="BW1136" s="1"/>
    </row>
    <row r="1137" spans="1:75" x14ac:dyDescent="0.2">
      <c r="A1137" s="137">
        <f t="shared" si="424"/>
        <v>43358</v>
      </c>
      <c r="B1137" s="124">
        <f t="shared" si="415"/>
        <v>1174.4512159999999</v>
      </c>
      <c r="C1137" s="124">
        <f t="shared" si="425"/>
        <v>1000</v>
      </c>
      <c r="D1137" s="138">
        <f t="shared" si="426"/>
        <v>5061.1099999999997</v>
      </c>
      <c r="E1137" s="126">
        <f>IF(K1137=1,VLOOKUP(A1136,[1]Plan1!$DA$106:$DC$226,3),E1136)</f>
        <v>5056.5600000000004</v>
      </c>
      <c r="F1137" s="127">
        <f t="shared" si="427"/>
        <v>43328</v>
      </c>
      <c r="G1137" s="128">
        <f t="shared" si="416"/>
        <v>-8.990122720112792E-4</v>
      </c>
      <c r="H1137" s="127">
        <f t="shared" si="428"/>
        <v>43388</v>
      </c>
      <c r="I1137" s="127">
        <f t="shared" si="417"/>
        <v>43360</v>
      </c>
      <c r="J1137" s="130">
        <f t="shared" si="429"/>
        <v>22</v>
      </c>
      <c r="K1137" s="130">
        <f t="shared" si="418"/>
        <v>22</v>
      </c>
      <c r="L1137" s="131">
        <f t="shared" si="419"/>
        <v>0.99910098000000003</v>
      </c>
      <c r="M1137" s="132">
        <f t="shared" si="436"/>
        <v>1.0033006499999999</v>
      </c>
      <c r="N1137" s="132">
        <f t="shared" si="434"/>
        <v>1.166931239769007</v>
      </c>
      <c r="O1137" s="131">
        <f t="shared" si="435"/>
        <v>1.1658821399999999</v>
      </c>
      <c r="P1137" s="124">
        <f t="shared" si="420"/>
        <v>1165.8821399999999</v>
      </c>
      <c r="Q1137" s="133">
        <f t="shared" si="421"/>
        <v>0</v>
      </c>
      <c r="R1137" s="134">
        <f t="shared" si="422"/>
        <v>0</v>
      </c>
      <c r="S1137" s="124">
        <f t="shared" si="423"/>
        <v>0</v>
      </c>
      <c r="T1137" s="134">
        <f t="shared" si="430"/>
        <v>8.7499999999999994E-2</v>
      </c>
      <c r="U1137" s="133">
        <f t="shared" si="431"/>
        <v>22</v>
      </c>
      <c r="V1137" s="133">
        <v>252</v>
      </c>
      <c r="W1137" s="132">
        <f t="shared" si="414"/>
        <v>1.0073498649999999</v>
      </c>
      <c r="X1137" s="124">
        <f t="shared" si="433"/>
        <v>8.5690760000000008</v>
      </c>
      <c r="Y1137" s="136" t="s">
        <v>64</v>
      </c>
      <c r="Z1137" s="127">
        <f t="shared" si="432"/>
        <v>43511</v>
      </c>
      <c r="AA1137" s="6"/>
      <c r="AB1137" s="1"/>
      <c r="AC1137" s="10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6"/>
      <c r="BR1137" s="1"/>
      <c r="BS1137" s="1"/>
      <c r="BT1137" s="1"/>
      <c r="BU1137" s="1"/>
      <c r="BV1137" s="1"/>
      <c r="BW1137" s="1"/>
    </row>
    <row r="1138" spans="1:75" x14ac:dyDescent="0.2">
      <c r="A1138" s="137">
        <f t="shared" si="424"/>
        <v>43359</v>
      </c>
      <c r="B1138" s="124">
        <f t="shared" si="415"/>
        <v>1174.4512159999999</v>
      </c>
      <c r="C1138" s="124">
        <f t="shared" si="425"/>
        <v>1000</v>
      </c>
      <c r="D1138" s="138">
        <f t="shared" si="426"/>
        <v>5061.1099999999997</v>
      </c>
      <c r="E1138" s="126">
        <f>IF(K1138=1,VLOOKUP(A1137,[1]Plan1!$DA$106:$DC$226,3),E1137)</f>
        <v>5056.5600000000004</v>
      </c>
      <c r="F1138" s="127">
        <f t="shared" si="427"/>
        <v>43328</v>
      </c>
      <c r="G1138" s="128">
        <f t="shared" si="416"/>
        <v>-8.990122720112792E-4</v>
      </c>
      <c r="H1138" s="127">
        <f t="shared" si="428"/>
        <v>43388</v>
      </c>
      <c r="I1138" s="127">
        <f t="shared" si="417"/>
        <v>43360</v>
      </c>
      <c r="J1138" s="130">
        <f t="shared" si="429"/>
        <v>22</v>
      </c>
      <c r="K1138" s="130">
        <f t="shared" si="418"/>
        <v>22</v>
      </c>
      <c r="L1138" s="131">
        <f t="shared" si="419"/>
        <v>0.99910098000000003</v>
      </c>
      <c r="M1138" s="132">
        <f t="shared" si="436"/>
        <v>1.0033006499999999</v>
      </c>
      <c r="N1138" s="132">
        <f t="shared" si="434"/>
        <v>1.166931239769007</v>
      </c>
      <c r="O1138" s="131">
        <f t="shared" si="435"/>
        <v>1.1658821399999999</v>
      </c>
      <c r="P1138" s="124">
        <f t="shared" si="420"/>
        <v>1165.8821399999999</v>
      </c>
      <c r="Q1138" s="133">
        <f t="shared" si="421"/>
        <v>0</v>
      </c>
      <c r="R1138" s="134">
        <f t="shared" si="422"/>
        <v>0</v>
      </c>
      <c r="S1138" s="124">
        <f t="shared" si="423"/>
        <v>0</v>
      </c>
      <c r="T1138" s="134">
        <f t="shared" si="430"/>
        <v>8.7499999999999994E-2</v>
      </c>
      <c r="U1138" s="133">
        <f t="shared" si="431"/>
        <v>22</v>
      </c>
      <c r="V1138" s="133">
        <v>252</v>
      </c>
      <c r="W1138" s="132">
        <f t="shared" si="414"/>
        <v>1.0073498649999999</v>
      </c>
      <c r="X1138" s="124">
        <f t="shared" si="433"/>
        <v>8.5690760000000008</v>
      </c>
      <c r="Y1138" s="136" t="s">
        <v>64</v>
      </c>
      <c r="Z1138" s="127">
        <f t="shared" si="432"/>
        <v>43511</v>
      </c>
      <c r="AA1138" s="6"/>
      <c r="AB1138" s="1"/>
      <c r="AC1138" s="10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6"/>
      <c r="BR1138" s="1"/>
      <c r="BS1138" s="1"/>
      <c r="BT1138" s="1"/>
      <c r="BU1138" s="1"/>
      <c r="BV1138" s="1"/>
      <c r="BW1138" s="1"/>
    </row>
    <row r="1139" spans="1:75" x14ac:dyDescent="0.2">
      <c r="A1139" s="137">
        <f t="shared" si="424"/>
        <v>43360</v>
      </c>
      <c r="B1139" s="124">
        <f t="shared" si="415"/>
        <v>1174.4512159999999</v>
      </c>
      <c r="C1139" s="124">
        <f t="shared" si="425"/>
        <v>1000</v>
      </c>
      <c r="D1139" s="138">
        <f t="shared" si="426"/>
        <v>5061.1099999999997</v>
      </c>
      <c r="E1139" s="126">
        <f>IF(K1139=1,VLOOKUP(A1138,[1]Plan1!$DA$106:$DC$226,3),E1138)</f>
        <v>5056.5600000000004</v>
      </c>
      <c r="F1139" s="127">
        <f t="shared" si="427"/>
        <v>43328</v>
      </c>
      <c r="G1139" s="128">
        <f t="shared" si="416"/>
        <v>-8.990122720112792E-4</v>
      </c>
      <c r="H1139" s="127">
        <f t="shared" si="428"/>
        <v>43388</v>
      </c>
      <c r="I1139" s="127">
        <f t="shared" si="417"/>
        <v>43360</v>
      </c>
      <c r="J1139" s="130">
        <f t="shared" si="429"/>
        <v>22</v>
      </c>
      <c r="K1139" s="130">
        <f t="shared" si="418"/>
        <v>22</v>
      </c>
      <c r="L1139" s="131">
        <f t="shared" si="419"/>
        <v>0.99910098000000003</v>
      </c>
      <c r="M1139" s="132">
        <f t="shared" si="436"/>
        <v>1.0033006499999999</v>
      </c>
      <c r="N1139" s="132">
        <f t="shared" si="434"/>
        <v>1.166931239769007</v>
      </c>
      <c r="O1139" s="131">
        <f t="shared" si="435"/>
        <v>1.1658821399999999</v>
      </c>
      <c r="P1139" s="124">
        <f t="shared" si="420"/>
        <v>1165.8821399999999</v>
      </c>
      <c r="Q1139" s="133">
        <f t="shared" si="421"/>
        <v>0</v>
      </c>
      <c r="R1139" s="134">
        <f t="shared" si="422"/>
        <v>0</v>
      </c>
      <c r="S1139" s="124">
        <f t="shared" si="423"/>
        <v>0</v>
      </c>
      <c r="T1139" s="134">
        <f t="shared" si="430"/>
        <v>8.7499999999999994E-2</v>
      </c>
      <c r="U1139" s="133">
        <f t="shared" si="431"/>
        <v>22</v>
      </c>
      <c r="V1139" s="133">
        <v>252</v>
      </c>
      <c r="W1139" s="132">
        <f t="shared" si="414"/>
        <v>1.0073498649999999</v>
      </c>
      <c r="X1139" s="124">
        <f t="shared" si="433"/>
        <v>8.5690760000000008</v>
      </c>
      <c r="Y1139" s="136" t="s">
        <v>64</v>
      </c>
      <c r="Z1139" s="127">
        <f t="shared" si="432"/>
        <v>43511</v>
      </c>
      <c r="AA1139" s="6"/>
      <c r="AB1139" s="1"/>
      <c r="AC1139" s="10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6"/>
      <c r="BR1139" s="1"/>
      <c r="BS1139" s="1"/>
      <c r="BT1139" s="1"/>
      <c r="BU1139" s="1"/>
      <c r="BV1139" s="1"/>
      <c r="BW1139" s="1"/>
    </row>
    <row r="1140" spans="1:75" x14ac:dyDescent="0.2">
      <c r="A1140" s="137">
        <f t="shared" si="424"/>
        <v>43361</v>
      </c>
      <c r="B1140" s="124">
        <f t="shared" si="415"/>
        <v>1175.1383209999999</v>
      </c>
      <c r="C1140" s="124">
        <f t="shared" si="425"/>
        <v>1000</v>
      </c>
      <c r="D1140" s="138">
        <f t="shared" si="426"/>
        <v>5056.5600000000004</v>
      </c>
      <c r="E1140" s="126">
        <f>IF(K1140=1,VLOOKUP(A1139,[1]Plan1!$DA$106:$DC$226,3),E1139)</f>
        <v>5080.83</v>
      </c>
      <c r="F1140" s="127">
        <f t="shared" si="427"/>
        <v>43361</v>
      </c>
      <c r="G1140" s="128">
        <f t="shared" si="416"/>
        <v>4.7997057287958445E-3</v>
      </c>
      <c r="H1140" s="127">
        <f t="shared" si="428"/>
        <v>43388</v>
      </c>
      <c r="I1140" s="127">
        <f t="shared" si="417"/>
        <v>43388</v>
      </c>
      <c r="J1140" s="130">
        <f t="shared" si="429"/>
        <v>19</v>
      </c>
      <c r="K1140" s="130">
        <f t="shared" si="418"/>
        <v>1</v>
      </c>
      <c r="L1140" s="131">
        <f t="shared" si="419"/>
        <v>1.0002520399999999</v>
      </c>
      <c r="M1140" s="132">
        <f t="shared" si="436"/>
        <v>0.99910098000000003</v>
      </c>
      <c r="N1140" s="132">
        <f t="shared" si="434"/>
        <v>1.1658821452458299</v>
      </c>
      <c r="O1140" s="131">
        <f t="shared" si="435"/>
        <v>1.1661759899999999</v>
      </c>
      <c r="P1140" s="124">
        <f t="shared" si="420"/>
        <v>1166.17599</v>
      </c>
      <c r="Q1140" s="133">
        <f t="shared" si="421"/>
        <v>0</v>
      </c>
      <c r="R1140" s="134">
        <f t="shared" si="422"/>
        <v>0</v>
      </c>
      <c r="S1140" s="124">
        <f t="shared" si="423"/>
        <v>0</v>
      </c>
      <c r="T1140" s="134">
        <f t="shared" si="430"/>
        <v>8.7499999999999994E-2</v>
      </c>
      <c r="U1140" s="133">
        <f t="shared" si="431"/>
        <v>23</v>
      </c>
      <c r="V1140" s="133">
        <v>252</v>
      </c>
      <c r="W1140" s="132">
        <f t="shared" si="414"/>
        <v>1.007685231</v>
      </c>
      <c r="X1140" s="124">
        <f t="shared" si="433"/>
        <v>8.9623310000000007</v>
      </c>
      <c r="Y1140" s="136" t="s">
        <v>64</v>
      </c>
      <c r="Z1140" s="127">
        <f t="shared" si="432"/>
        <v>43511</v>
      </c>
      <c r="AA1140" s="6"/>
      <c r="AB1140" s="1"/>
      <c r="AC1140" s="10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6"/>
      <c r="BR1140" s="1"/>
      <c r="BS1140" s="1"/>
      <c r="BT1140" s="1"/>
      <c r="BU1140" s="1"/>
      <c r="BV1140" s="1"/>
      <c r="BW1140" s="1"/>
    </row>
    <row r="1141" spans="1:75" x14ac:dyDescent="0.2">
      <c r="A1141" s="137">
        <f t="shared" si="424"/>
        <v>43362</v>
      </c>
      <c r="B1141" s="124">
        <f t="shared" si="415"/>
        <v>1175.825834</v>
      </c>
      <c r="C1141" s="124">
        <f t="shared" si="425"/>
        <v>1000</v>
      </c>
      <c r="D1141" s="138">
        <f t="shared" si="426"/>
        <v>5056.5600000000004</v>
      </c>
      <c r="E1141" s="126">
        <f>IF(K1141=1,VLOOKUP(A1140,[1]Plan1!$DA$106:$DC$226,3),E1140)</f>
        <v>5080.83</v>
      </c>
      <c r="F1141" s="127">
        <f t="shared" si="427"/>
        <v>43361</v>
      </c>
      <c r="G1141" s="128">
        <f t="shared" si="416"/>
        <v>4.7997057287958445E-3</v>
      </c>
      <c r="H1141" s="127">
        <f t="shared" si="428"/>
        <v>43388</v>
      </c>
      <c r="I1141" s="127">
        <f t="shared" si="417"/>
        <v>43388</v>
      </c>
      <c r="J1141" s="130">
        <f t="shared" si="429"/>
        <v>19</v>
      </c>
      <c r="K1141" s="130">
        <f t="shared" si="418"/>
        <v>2</v>
      </c>
      <c r="L1141" s="131">
        <f t="shared" si="419"/>
        <v>1.00050415</v>
      </c>
      <c r="M1141" s="132">
        <f t="shared" si="436"/>
        <v>0.99910098000000003</v>
      </c>
      <c r="N1141" s="132">
        <f t="shared" si="434"/>
        <v>1.1658821452458299</v>
      </c>
      <c r="O1141" s="131">
        <f t="shared" si="435"/>
        <v>1.1664699199999999</v>
      </c>
      <c r="P1141" s="124">
        <f t="shared" si="420"/>
        <v>1166.46992</v>
      </c>
      <c r="Q1141" s="133">
        <f t="shared" si="421"/>
        <v>0</v>
      </c>
      <c r="R1141" s="134">
        <f t="shared" si="422"/>
        <v>0</v>
      </c>
      <c r="S1141" s="124">
        <f t="shared" si="423"/>
        <v>0</v>
      </c>
      <c r="T1141" s="134">
        <f t="shared" si="430"/>
        <v>8.7499999999999994E-2</v>
      </c>
      <c r="U1141" s="133">
        <f t="shared" si="431"/>
        <v>24</v>
      </c>
      <c r="V1141" s="133">
        <v>252</v>
      </c>
      <c r="W1141" s="132">
        <f t="shared" si="414"/>
        <v>1.0080207080000001</v>
      </c>
      <c r="X1141" s="124">
        <f t="shared" si="433"/>
        <v>9.3559140000000003</v>
      </c>
      <c r="Y1141" s="136" t="s">
        <v>64</v>
      </c>
      <c r="Z1141" s="127">
        <f t="shared" si="432"/>
        <v>43511</v>
      </c>
      <c r="AA1141" s="6"/>
      <c r="AB1141" s="1"/>
      <c r="AC1141" s="10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6"/>
      <c r="BR1141" s="1"/>
      <c r="BS1141" s="1"/>
      <c r="BT1141" s="1"/>
      <c r="BU1141" s="1"/>
      <c r="BV1141" s="1"/>
      <c r="BW1141" s="1"/>
    </row>
    <row r="1142" spans="1:75" x14ac:dyDescent="0.2">
      <c r="A1142" s="137">
        <f t="shared" si="424"/>
        <v>43363</v>
      </c>
      <c r="B1142" s="124">
        <f t="shared" si="415"/>
        <v>1176.5137440000001</v>
      </c>
      <c r="C1142" s="124">
        <f t="shared" si="425"/>
        <v>1000</v>
      </c>
      <c r="D1142" s="138">
        <f t="shared" si="426"/>
        <v>5056.5600000000004</v>
      </c>
      <c r="E1142" s="126">
        <f>IF(K1142=1,VLOOKUP(A1141,[1]Plan1!$DA$106:$DC$226,3),E1141)</f>
        <v>5080.83</v>
      </c>
      <c r="F1142" s="127">
        <f t="shared" si="427"/>
        <v>43361</v>
      </c>
      <c r="G1142" s="128">
        <f t="shared" si="416"/>
        <v>4.7997057287958445E-3</v>
      </c>
      <c r="H1142" s="127">
        <f t="shared" si="428"/>
        <v>43388</v>
      </c>
      <c r="I1142" s="127">
        <f t="shared" si="417"/>
        <v>43388</v>
      </c>
      <c r="J1142" s="130">
        <f t="shared" si="429"/>
        <v>19</v>
      </c>
      <c r="K1142" s="130">
        <f t="shared" si="418"/>
        <v>3</v>
      </c>
      <c r="L1142" s="131">
        <f t="shared" si="419"/>
        <v>1.00075632</v>
      </c>
      <c r="M1142" s="132">
        <f t="shared" si="436"/>
        <v>0.99910098000000003</v>
      </c>
      <c r="N1142" s="132">
        <f t="shared" si="434"/>
        <v>1.1658821452458299</v>
      </c>
      <c r="O1142" s="131">
        <f t="shared" si="435"/>
        <v>1.16676392</v>
      </c>
      <c r="P1142" s="124">
        <f t="shared" si="420"/>
        <v>1166.7639200000001</v>
      </c>
      <c r="Q1142" s="133">
        <f t="shared" si="421"/>
        <v>0</v>
      </c>
      <c r="R1142" s="134">
        <f t="shared" si="422"/>
        <v>0</v>
      </c>
      <c r="S1142" s="124">
        <f t="shared" si="423"/>
        <v>0</v>
      </c>
      <c r="T1142" s="134">
        <f t="shared" si="430"/>
        <v>8.7499999999999994E-2</v>
      </c>
      <c r="U1142" s="133">
        <f t="shared" si="431"/>
        <v>25</v>
      </c>
      <c r="V1142" s="133">
        <v>252</v>
      </c>
      <c r="W1142" s="132">
        <f t="shared" si="414"/>
        <v>1.0083562960000001</v>
      </c>
      <c r="X1142" s="124">
        <f t="shared" si="433"/>
        <v>9.7498240000000003</v>
      </c>
      <c r="Y1142" s="136" t="s">
        <v>64</v>
      </c>
      <c r="Z1142" s="127">
        <f t="shared" si="432"/>
        <v>43511</v>
      </c>
      <c r="AA1142" s="6"/>
      <c r="AB1142" s="1"/>
      <c r="AC1142" s="10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6"/>
      <c r="BR1142" s="1"/>
      <c r="BS1142" s="1"/>
      <c r="BT1142" s="1"/>
      <c r="BU1142" s="1"/>
      <c r="BV1142" s="1"/>
      <c r="BW1142" s="1"/>
    </row>
    <row r="1143" spans="1:75" x14ac:dyDescent="0.2">
      <c r="A1143" s="137">
        <f t="shared" si="424"/>
        <v>43364</v>
      </c>
      <c r="B1143" s="124">
        <f t="shared" si="415"/>
        <v>1177.2020540000001</v>
      </c>
      <c r="C1143" s="124">
        <f t="shared" si="425"/>
        <v>1000</v>
      </c>
      <c r="D1143" s="138">
        <f t="shared" si="426"/>
        <v>5056.5600000000004</v>
      </c>
      <c r="E1143" s="126">
        <f>IF(K1143=1,VLOOKUP(A1142,[1]Plan1!$DA$106:$DC$226,3),E1142)</f>
        <v>5080.83</v>
      </c>
      <c r="F1143" s="127">
        <f t="shared" si="427"/>
        <v>43361</v>
      </c>
      <c r="G1143" s="128">
        <f t="shared" si="416"/>
        <v>4.7997057287958445E-3</v>
      </c>
      <c r="H1143" s="127">
        <f t="shared" si="428"/>
        <v>43388</v>
      </c>
      <c r="I1143" s="127">
        <f t="shared" si="417"/>
        <v>43388</v>
      </c>
      <c r="J1143" s="130">
        <f t="shared" si="429"/>
        <v>19</v>
      </c>
      <c r="K1143" s="130">
        <f t="shared" si="418"/>
        <v>4</v>
      </c>
      <c r="L1143" s="131">
        <f t="shared" si="419"/>
        <v>1.0010085500000001</v>
      </c>
      <c r="M1143" s="132">
        <f t="shared" si="436"/>
        <v>0.99910098000000003</v>
      </c>
      <c r="N1143" s="132">
        <f t="shared" si="434"/>
        <v>1.1658821452458299</v>
      </c>
      <c r="O1143" s="131">
        <f t="shared" si="435"/>
        <v>1.16705799</v>
      </c>
      <c r="P1143" s="124">
        <f t="shared" si="420"/>
        <v>1167.05799</v>
      </c>
      <c r="Q1143" s="133">
        <f t="shared" si="421"/>
        <v>0</v>
      </c>
      <c r="R1143" s="134">
        <f t="shared" si="422"/>
        <v>0</v>
      </c>
      <c r="S1143" s="124">
        <f t="shared" si="423"/>
        <v>0</v>
      </c>
      <c r="T1143" s="134">
        <f t="shared" si="430"/>
        <v>8.7499999999999994E-2</v>
      </c>
      <c r="U1143" s="133">
        <f t="shared" si="431"/>
        <v>26</v>
      </c>
      <c r="V1143" s="133">
        <v>252</v>
      </c>
      <c r="W1143" s="132">
        <f t="shared" si="414"/>
        <v>1.0086919969999999</v>
      </c>
      <c r="X1143" s="124">
        <f t="shared" si="433"/>
        <v>10.144064</v>
      </c>
      <c r="Y1143" s="136" t="s">
        <v>64</v>
      </c>
      <c r="Z1143" s="127">
        <f t="shared" si="432"/>
        <v>43511</v>
      </c>
      <c r="AA1143" s="6"/>
      <c r="AB1143" s="1"/>
      <c r="AC1143" s="10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6"/>
      <c r="BR1143" s="1"/>
      <c r="BS1143" s="1"/>
      <c r="BT1143" s="1"/>
      <c r="BU1143" s="1"/>
      <c r="BV1143" s="1"/>
      <c r="BW1143" s="1"/>
    </row>
    <row r="1144" spans="1:75" x14ac:dyDescent="0.2">
      <c r="A1144" s="137">
        <f t="shared" si="424"/>
        <v>43365</v>
      </c>
      <c r="B1144" s="124">
        <f t="shared" si="415"/>
        <v>1177.890772</v>
      </c>
      <c r="C1144" s="124">
        <f t="shared" si="425"/>
        <v>1000</v>
      </c>
      <c r="D1144" s="138">
        <f t="shared" si="426"/>
        <v>5056.5600000000004</v>
      </c>
      <c r="E1144" s="126">
        <f>IF(K1144=1,VLOOKUP(A1143,[1]Plan1!$DA$106:$DC$226,3),E1143)</f>
        <v>5080.83</v>
      </c>
      <c r="F1144" s="127">
        <f t="shared" si="427"/>
        <v>43361</v>
      </c>
      <c r="G1144" s="128">
        <f t="shared" si="416"/>
        <v>4.7997057287958445E-3</v>
      </c>
      <c r="H1144" s="127">
        <f t="shared" si="428"/>
        <v>43388</v>
      </c>
      <c r="I1144" s="127">
        <f t="shared" si="417"/>
        <v>43388</v>
      </c>
      <c r="J1144" s="130">
        <f t="shared" si="429"/>
        <v>19</v>
      </c>
      <c r="K1144" s="130">
        <f t="shared" si="418"/>
        <v>5</v>
      </c>
      <c r="L1144" s="131">
        <f t="shared" si="419"/>
        <v>1.00126085</v>
      </c>
      <c r="M1144" s="132">
        <f t="shared" si="436"/>
        <v>0.99910098000000003</v>
      </c>
      <c r="N1144" s="132">
        <f t="shared" si="434"/>
        <v>1.1658821452458299</v>
      </c>
      <c r="O1144" s="131">
        <f t="shared" si="435"/>
        <v>1.16735214</v>
      </c>
      <c r="P1144" s="124">
        <f t="shared" si="420"/>
        <v>1167.35214</v>
      </c>
      <c r="Q1144" s="133">
        <f t="shared" si="421"/>
        <v>0</v>
      </c>
      <c r="R1144" s="134">
        <f t="shared" si="422"/>
        <v>0</v>
      </c>
      <c r="S1144" s="124">
        <f t="shared" si="423"/>
        <v>0</v>
      </c>
      <c r="T1144" s="134">
        <f t="shared" si="430"/>
        <v>8.7499999999999994E-2</v>
      </c>
      <c r="U1144" s="133">
        <f t="shared" si="431"/>
        <v>27</v>
      </c>
      <c r="V1144" s="133">
        <v>252</v>
      </c>
      <c r="W1144" s="132">
        <f t="shared" si="414"/>
        <v>1.009027809</v>
      </c>
      <c r="X1144" s="124">
        <f t="shared" si="433"/>
        <v>10.538632</v>
      </c>
      <c r="Y1144" s="136" t="s">
        <v>64</v>
      </c>
      <c r="Z1144" s="127">
        <f t="shared" si="432"/>
        <v>43511</v>
      </c>
      <c r="AA1144" s="6"/>
      <c r="AB1144" s="1"/>
      <c r="AC1144" s="10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6"/>
      <c r="BR1144" s="1"/>
      <c r="BS1144" s="1"/>
      <c r="BT1144" s="1"/>
      <c r="BU1144" s="1"/>
      <c r="BV1144" s="1"/>
      <c r="BW1144" s="1"/>
    </row>
    <row r="1145" spans="1:75" x14ac:dyDescent="0.2">
      <c r="A1145" s="137">
        <f t="shared" si="424"/>
        <v>43366</v>
      </c>
      <c r="B1145" s="124">
        <f t="shared" si="415"/>
        <v>1177.890772</v>
      </c>
      <c r="C1145" s="124">
        <f t="shared" si="425"/>
        <v>1000</v>
      </c>
      <c r="D1145" s="138">
        <f t="shared" si="426"/>
        <v>5056.5600000000004</v>
      </c>
      <c r="E1145" s="126">
        <f>IF(K1145=1,VLOOKUP(A1144,[1]Plan1!$DA$106:$DC$226,3),E1144)</f>
        <v>5080.83</v>
      </c>
      <c r="F1145" s="127">
        <f t="shared" si="427"/>
        <v>43361</v>
      </c>
      <c r="G1145" s="128">
        <f t="shared" si="416"/>
        <v>4.7997057287958445E-3</v>
      </c>
      <c r="H1145" s="127">
        <f t="shared" si="428"/>
        <v>43388</v>
      </c>
      <c r="I1145" s="127">
        <f t="shared" si="417"/>
        <v>43388</v>
      </c>
      <c r="J1145" s="130">
        <f t="shared" si="429"/>
        <v>19</v>
      </c>
      <c r="K1145" s="130">
        <f t="shared" si="418"/>
        <v>5</v>
      </c>
      <c r="L1145" s="131">
        <f t="shared" si="419"/>
        <v>1.00126085</v>
      </c>
      <c r="M1145" s="132">
        <f t="shared" si="436"/>
        <v>0.99910098000000003</v>
      </c>
      <c r="N1145" s="132">
        <f t="shared" si="434"/>
        <v>1.1658821452458299</v>
      </c>
      <c r="O1145" s="131">
        <f t="shared" si="435"/>
        <v>1.16735214</v>
      </c>
      <c r="P1145" s="124">
        <f t="shared" si="420"/>
        <v>1167.35214</v>
      </c>
      <c r="Q1145" s="133">
        <f t="shared" si="421"/>
        <v>0</v>
      </c>
      <c r="R1145" s="134">
        <f t="shared" si="422"/>
        <v>0</v>
      </c>
      <c r="S1145" s="124">
        <f t="shared" si="423"/>
        <v>0</v>
      </c>
      <c r="T1145" s="134">
        <f t="shared" si="430"/>
        <v>8.7499999999999994E-2</v>
      </c>
      <c r="U1145" s="133">
        <f t="shared" si="431"/>
        <v>27</v>
      </c>
      <c r="V1145" s="133">
        <v>252</v>
      </c>
      <c r="W1145" s="132">
        <f t="shared" ref="W1145:W1208" si="437">ROUND((1+T1145)^(U1145/V1145),9)</f>
        <v>1.009027809</v>
      </c>
      <c r="X1145" s="124">
        <f t="shared" si="433"/>
        <v>10.538632</v>
      </c>
      <c r="Y1145" s="136" t="s">
        <v>64</v>
      </c>
      <c r="Z1145" s="127">
        <f t="shared" si="432"/>
        <v>43511</v>
      </c>
      <c r="AA1145" s="6"/>
      <c r="AB1145" s="1"/>
      <c r="AC1145" s="10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6"/>
      <c r="BR1145" s="1"/>
      <c r="BS1145" s="1"/>
      <c r="BT1145" s="1"/>
      <c r="BU1145" s="1"/>
      <c r="BV1145" s="1"/>
      <c r="BW1145" s="1"/>
    </row>
    <row r="1146" spans="1:75" x14ac:dyDescent="0.2">
      <c r="A1146" s="137">
        <f t="shared" si="424"/>
        <v>43367</v>
      </c>
      <c r="B1146" s="124">
        <f t="shared" si="415"/>
        <v>1177.890772</v>
      </c>
      <c r="C1146" s="124">
        <f t="shared" si="425"/>
        <v>1000</v>
      </c>
      <c r="D1146" s="138">
        <f t="shared" si="426"/>
        <v>5056.5600000000004</v>
      </c>
      <c r="E1146" s="126">
        <f>IF(K1146=1,VLOOKUP(A1145,[1]Plan1!$DA$106:$DC$226,3),E1145)</f>
        <v>5080.83</v>
      </c>
      <c r="F1146" s="127">
        <f t="shared" si="427"/>
        <v>43361</v>
      </c>
      <c r="G1146" s="128">
        <f t="shared" si="416"/>
        <v>4.7997057287958445E-3</v>
      </c>
      <c r="H1146" s="127">
        <f t="shared" si="428"/>
        <v>43388</v>
      </c>
      <c r="I1146" s="127">
        <f t="shared" si="417"/>
        <v>43388</v>
      </c>
      <c r="J1146" s="130">
        <f t="shared" si="429"/>
        <v>19</v>
      </c>
      <c r="K1146" s="130">
        <f t="shared" si="418"/>
        <v>5</v>
      </c>
      <c r="L1146" s="131">
        <f t="shared" si="419"/>
        <v>1.00126085</v>
      </c>
      <c r="M1146" s="132">
        <f t="shared" si="436"/>
        <v>0.99910098000000003</v>
      </c>
      <c r="N1146" s="132">
        <f t="shared" si="434"/>
        <v>1.1658821452458299</v>
      </c>
      <c r="O1146" s="131">
        <f t="shared" si="435"/>
        <v>1.16735214</v>
      </c>
      <c r="P1146" s="124">
        <f t="shared" si="420"/>
        <v>1167.35214</v>
      </c>
      <c r="Q1146" s="133">
        <f t="shared" si="421"/>
        <v>0</v>
      </c>
      <c r="R1146" s="134">
        <f t="shared" si="422"/>
        <v>0</v>
      </c>
      <c r="S1146" s="124">
        <f t="shared" si="423"/>
        <v>0</v>
      </c>
      <c r="T1146" s="134">
        <f t="shared" si="430"/>
        <v>8.7499999999999994E-2</v>
      </c>
      <c r="U1146" s="133">
        <f t="shared" si="431"/>
        <v>27</v>
      </c>
      <c r="V1146" s="133">
        <v>252</v>
      </c>
      <c r="W1146" s="132">
        <f t="shared" si="437"/>
        <v>1.009027809</v>
      </c>
      <c r="X1146" s="124">
        <f t="shared" si="433"/>
        <v>10.538632</v>
      </c>
      <c r="Y1146" s="136" t="s">
        <v>64</v>
      </c>
      <c r="Z1146" s="127">
        <f t="shared" si="432"/>
        <v>43511</v>
      </c>
      <c r="AA1146" s="6"/>
      <c r="AB1146" s="1"/>
      <c r="AC1146" s="10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6"/>
      <c r="BR1146" s="1"/>
      <c r="BS1146" s="1"/>
      <c r="BT1146" s="1"/>
      <c r="BU1146" s="1"/>
      <c r="BV1146" s="1"/>
      <c r="BW1146" s="1"/>
    </row>
    <row r="1147" spans="1:75" x14ac:dyDescent="0.2">
      <c r="A1147" s="137">
        <f t="shared" si="424"/>
        <v>43368</v>
      </c>
      <c r="B1147" s="124">
        <f t="shared" si="415"/>
        <v>1178.579888</v>
      </c>
      <c r="C1147" s="124">
        <f t="shared" si="425"/>
        <v>1000</v>
      </c>
      <c r="D1147" s="138">
        <f t="shared" si="426"/>
        <v>5056.5600000000004</v>
      </c>
      <c r="E1147" s="126">
        <f>IF(K1147=1,VLOOKUP(A1146,[1]Plan1!$DA$106:$DC$226,3),E1146)</f>
        <v>5080.83</v>
      </c>
      <c r="F1147" s="127">
        <f t="shared" si="427"/>
        <v>43361</v>
      </c>
      <c r="G1147" s="128">
        <f t="shared" si="416"/>
        <v>4.7997057287958445E-3</v>
      </c>
      <c r="H1147" s="127">
        <f t="shared" si="428"/>
        <v>43388</v>
      </c>
      <c r="I1147" s="127">
        <f t="shared" si="417"/>
        <v>43388</v>
      </c>
      <c r="J1147" s="130">
        <f t="shared" si="429"/>
        <v>19</v>
      </c>
      <c r="K1147" s="130">
        <f t="shared" si="418"/>
        <v>6</v>
      </c>
      <c r="L1147" s="131">
        <f t="shared" si="419"/>
        <v>1.0015132099999999</v>
      </c>
      <c r="M1147" s="132">
        <f t="shared" si="436"/>
        <v>0.99910098000000003</v>
      </c>
      <c r="N1147" s="132">
        <f t="shared" si="434"/>
        <v>1.1658821452458299</v>
      </c>
      <c r="O1147" s="131">
        <f t="shared" si="435"/>
        <v>1.16764636</v>
      </c>
      <c r="P1147" s="124">
        <f t="shared" si="420"/>
        <v>1167.64636</v>
      </c>
      <c r="Q1147" s="133">
        <f t="shared" si="421"/>
        <v>0</v>
      </c>
      <c r="R1147" s="134">
        <f t="shared" si="422"/>
        <v>0</v>
      </c>
      <c r="S1147" s="124">
        <f t="shared" si="423"/>
        <v>0</v>
      </c>
      <c r="T1147" s="134">
        <f t="shared" si="430"/>
        <v>8.7499999999999994E-2</v>
      </c>
      <c r="U1147" s="133">
        <f t="shared" si="431"/>
        <v>28</v>
      </c>
      <c r="V1147" s="133">
        <v>252</v>
      </c>
      <c r="W1147" s="132">
        <f t="shared" si="437"/>
        <v>1.009363733</v>
      </c>
      <c r="X1147" s="124">
        <f t="shared" si="433"/>
        <v>10.933528000000001</v>
      </c>
      <c r="Y1147" s="136" t="s">
        <v>64</v>
      </c>
      <c r="Z1147" s="127">
        <f t="shared" si="432"/>
        <v>43511</v>
      </c>
      <c r="AA1147" s="6"/>
      <c r="AB1147" s="1"/>
      <c r="AC1147" s="10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6"/>
      <c r="BR1147" s="1"/>
      <c r="BS1147" s="1"/>
      <c r="BT1147" s="1"/>
      <c r="BU1147" s="1"/>
      <c r="BV1147" s="1"/>
      <c r="BW1147" s="1"/>
    </row>
    <row r="1148" spans="1:75" x14ac:dyDescent="0.2">
      <c r="A1148" s="137">
        <f t="shared" si="424"/>
        <v>43369</v>
      </c>
      <c r="B1148" s="124">
        <f t="shared" si="415"/>
        <v>1179.2694139999999</v>
      </c>
      <c r="C1148" s="124">
        <f t="shared" si="425"/>
        <v>1000</v>
      </c>
      <c r="D1148" s="138">
        <f t="shared" si="426"/>
        <v>5056.5600000000004</v>
      </c>
      <c r="E1148" s="126">
        <f>IF(K1148=1,VLOOKUP(A1147,[1]Plan1!$DA$106:$DC$226,3),E1147)</f>
        <v>5080.83</v>
      </c>
      <c r="F1148" s="127">
        <f t="shared" si="427"/>
        <v>43361</v>
      </c>
      <c r="G1148" s="128">
        <f t="shared" si="416"/>
        <v>4.7997057287958445E-3</v>
      </c>
      <c r="H1148" s="127">
        <f t="shared" si="428"/>
        <v>43388</v>
      </c>
      <c r="I1148" s="127">
        <f t="shared" si="417"/>
        <v>43388</v>
      </c>
      <c r="J1148" s="130">
        <f t="shared" si="429"/>
        <v>19</v>
      </c>
      <c r="K1148" s="130">
        <f t="shared" si="418"/>
        <v>7</v>
      </c>
      <c r="L1148" s="131">
        <f t="shared" si="419"/>
        <v>1.00176563</v>
      </c>
      <c r="M1148" s="132">
        <f t="shared" si="436"/>
        <v>0.99910098000000003</v>
      </c>
      <c r="N1148" s="132">
        <f t="shared" si="434"/>
        <v>1.1658821452458299</v>
      </c>
      <c r="O1148" s="131">
        <f t="shared" si="435"/>
        <v>1.16794066</v>
      </c>
      <c r="P1148" s="124">
        <f t="shared" si="420"/>
        <v>1167.94066</v>
      </c>
      <c r="Q1148" s="133">
        <f t="shared" si="421"/>
        <v>0</v>
      </c>
      <c r="R1148" s="134">
        <f t="shared" si="422"/>
        <v>0</v>
      </c>
      <c r="S1148" s="124">
        <f t="shared" si="423"/>
        <v>0</v>
      </c>
      <c r="T1148" s="134">
        <f t="shared" si="430"/>
        <v>8.7499999999999994E-2</v>
      </c>
      <c r="U1148" s="133">
        <f t="shared" si="431"/>
        <v>29</v>
      </c>
      <c r="V1148" s="133">
        <v>252</v>
      </c>
      <c r="W1148" s="132">
        <f t="shared" si="437"/>
        <v>1.009699769</v>
      </c>
      <c r="X1148" s="124">
        <f t="shared" si="433"/>
        <v>11.328754</v>
      </c>
      <c r="Y1148" s="136" t="s">
        <v>64</v>
      </c>
      <c r="Z1148" s="127">
        <f t="shared" si="432"/>
        <v>43511</v>
      </c>
      <c r="AA1148" s="6"/>
      <c r="AB1148" s="1"/>
      <c r="AC1148" s="10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6"/>
      <c r="BR1148" s="1"/>
      <c r="BS1148" s="1"/>
      <c r="BT1148" s="1"/>
      <c r="BU1148" s="1"/>
      <c r="BV1148" s="1"/>
      <c r="BW1148" s="1"/>
    </row>
    <row r="1149" spans="1:75" x14ac:dyDescent="0.2">
      <c r="A1149" s="137">
        <f t="shared" si="424"/>
        <v>43370</v>
      </c>
      <c r="B1149" s="124">
        <f t="shared" si="415"/>
        <v>1179.9593380000001</v>
      </c>
      <c r="C1149" s="124">
        <f t="shared" si="425"/>
        <v>1000</v>
      </c>
      <c r="D1149" s="138">
        <f t="shared" si="426"/>
        <v>5056.5600000000004</v>
      </c>
      <c r="E1149" s="126">
        <f>IF(K1149=1,VLOOKUP(A1148,[1]Plan1!$DA$106:$DC$226,3),E1148)</f>
        <v>5080.83</v>
      </c>
      <c r="F1149" s="127">
        <f t="shared" si="427"/>
        <v>43361</v>
      </c>
      <c r="G1149" s="128">
        <f t="shared" si="416"/>
        <v>4.7997057287958445E-3</v>
      </c>
      <c r="H1149" s="127">
        <f t="shared" si="428"/>
        <v>43388</v>
      </c>
      <c r="I1149" s="127">
        <f t="shared" si="417"/>
        <v>43388</v>
      </c>
      <c r="J1149" s="130">
        <f t="shared" si="429"/>
        <v>19</v>
      </c>
      <c r="K1149" s="130">
        <f t="shared" si="418"/>
        <v>8</v>
      </c>
      <c r="L1149" s="131">
        <f t="shared" si="419"/>
        <v>1.00201812</v>
      </c>
      <c r="M1149" s="132">
        <f t="shared" si="436"/>
        <v>0.99910098000000003</v>
      </c>
      <c r="N1149" s="132">
        <f t="shared" si="434"/>
        <v>1.1658821452458299</v>
      </c>
      <c r="O1149" s="131">
        <f t="shared" si="435"/>
        <v>1.16823503</v>
      </c>
      <c r="P1149" s="124">
        <f t="shared" si="420"/>
        <v>1168.2350300000001</v>
      </c>
      <c r="Q1149" s="133">
        <f t="shared" si="421"/>
        <v>0</v>
      </c>
      <c r="R1149" s="134">
        <f t="shared" si="422"/>
        <v>0</v>
      </c>
      <c r="S1149" s="124">
        <f t="shared" si="423"/>
        <v>0</v>
      </c>
      <c r="T1149" s="134">
        <f t="shared" si="430"/>
        <v>8.7499999999999994E-2</v>
      </c>
      <c r="U1149" s="133">
        <f t="shared" si="431"/>
        <v>30</v>
      </c>
      <c r="V1149" s="133">
        <v>252</v>
      </c>
      <c r="W1149" s="132">
        <f t="shared" si="437"/>
        <v>1.0100359160000001</v>
      </c>
      <c r="X1149" s="124">
        <f t="shared" si="433"/>
        <v>11.724308000000001</v>
      </c>
      <c r="Y1149" s="136" t="s">
        <v>64</v>
      </c>
      <c r="Z1149" s="127">
        <f t="shared" si="432"/>
        <v>43511</v>
      </c>
      <c r="AA1149" s="6"/>
      <c r="AB1149" s="1"/>
      <c r="AC1149" s="10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6"/>
      <c r="BR1149" s="1"/>
      <c r="BS1149" s="1"/>
      <c r="BT1149" s="1"/>
      <c r="BU1149" s="1"/>
      <c r="BV1149" s="1"/>
      <c r="BW1149" s="1"/>
    </row>
    <row r="1150" spans="1:75" x14ac:dyDescent="0.2">
      <c r="A1150" s="137">
        <f t="shared" si="424"/>
        <v>43371</v>
      </c>
      <c r="B1150" s="124">
        <f t="shared" si="415"/>
        <v>1180.6496829999999</v>
      </c>
      <c r="C1150" s="124">
        <f t="shared" si="425"/>
        <v>1000</v>
      </c>
      <c r="D1150" s="138">
        <f t="shared" si="426"/>
        <v>5056.5600000000004</v>
      </c>
      <c r="E1150" s="126">
        <f>IF(K1150=1,VLOOKUP(A1149,[1]Plan1!$DA$106:$DC$226,3),E1149)</f>
        <v>5080.83</v>
      </c>
      <c r="F1150" s="127">
        <f t="shared" si="427"/>
        <v>43361</v>
      </c>
      <c r="G1150" s="128">
        <f t="shared" si="416"/>
        <v>4.7997057287958445E-3</v>
      </c>
      <c r="H1150" s="127">
        <f t="shared" si="428"/>
        <v>43388</v>
      </c>
      <c r="I1150" s="127">
        <f t="shared" si="417"/>
        <v>43388</v>
      </c>
      <c r="J1150" s="130">
        <f t="shared" si="429"/>
        <v>19</v>
      </c>
      <c r="K1150" s="130">
        <f t="shared" si="418"/>
        <v>9</v>
      </c>
      <c r="L1150" s="131">
        <f t="shared" si="419"/>
        <v>1.0022706800000001</v>
      </c>
      <c r="M1150" s="132">
        <f t="shared" si="436"/>
        <v>0.99910098000000003</v>
      </c>
      <c r="N1150" s="132">
        <f t="shared" si="434"/>
        <v>1.1658821452458299</v>
      </c>
      <c r="O1150" s="131">
        <f t="shared" si="435"/>
        <v>1.1685294900000001</v>
      </c>
      <c r="P1150" s="124">
        <f t="shared" si="420"/>
        <v>1168.5294899999999</v>
      </c>
      <c r="Q1150" s="133">
        <f t="shared" si="421"/>
        <v>0</v>
      </c>
      <c r="R1150" s="134">
        <f t="shared" si="422"/>
        <v>0</v>
      </c>
      <c r="S1150" s="124">
        <f t="shared" si="423"/>
        <v>0</v>
      </c>
      <c r="T1150" s="134">
        <f t="shared" si="430"/>
        <v>8.7499999999999994E-2</v>
      </c>
      <c r="U1150" s="133">
        <f t="shared" si="431"/>
        <v>31</v>
      </c>
      <c r="V1150" s="133">
        <v>252</v>
      </c>
      <c r="W1150" s="132">
        <f t="shared" si="437"/>
        <v>1.010372176</v>
      </c>
      <c r="X1150" s="124">
        <f t="shared" si="433"/>
        <v>12.120193</v>
      </c>
      <c r="Y1150" s="136" t="s">
        <v>64</v>
      </c>
      <c r="Z1150" s="127">
        <f t="shared" si="432"/>
        <v>43511</v>
      </c>
      <c r="AA1150" s="6"/>
      <c r="AB1150" s="1"/>
      <c r="AC1150" s="10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6"/>
      <c r="BR1150" s="1"/>
      <c r="BS1150" s="1"/>
      <c r="BT1150" s="1"/>
      <c r="BU1150" s="1"/>
      <c r="BV1150" s="1"/>
      <c r="BW1150" s="1"/>
    </row>
    <row r="1151" spans="1:75" x14ac:dyDescent="0.2">
      <c r="A1151" s="137">
        <f t="shared" si="424"/>
        <v>43372</v>
      </c>
      <c r="B1151" s="124">
        <f t="shared" si="415"/>
        <v>1181.340406</v>
      </c>
      <c r="C1151" s="124">
        <f t="shared" si="425"/>
        <v>1000</v>
      </c>
      <c r="D1151" s="138">
        <f t="shared" si="426"/>
        <v>5056.5600000000004</v>
      </c>
      <c r="E1151" s="126">
        <f>IF(K1151=1,VLOOKUP(A1150,[1]Plan1!$DA$106:$DC$226,3),E1150)</f>
        <v>5080.83</v>
      </c>
      <c r="F1151" s="127">
        <f t="shared" si="427"/>
        <v>43361</v>
      </c>
      <c r="G1151" s="128">
        <f t="shared" si="416"/>
        <v>4.7997057287958445E-3</v>
      </c>
      <c r="H1151" s="127">
        <f t="shared" si="428"/>
        <v>43388</v>
      </c>
      <c r="I1151" s="127">
        <f t="shared" si="417"/>
        <v>43388</v>
      </c>
      <c r="J1151" s="130">
        <f t="shared" si="429"/>
        <v>19</v>
      </c>
      <c r="K1151" s="130">
        <f t="shared" si="418"/>
        <v>10</v>
      </c>
      <c r="L1151" s="131">
        <f t="shared" si="419"/>
        <v>1.0025232900000001</v>
      </c>
      <c r="M1151" s="132">
        <f t="shared" si="436"/>
        <v>0.99910098000000003</v>
      </c>
      <c r="N1151" s="132">
        <f t="shared" si="434"/>
        <v>1.1658821452458299</v>
      </c>
      <c r="O1151" s="131">
        <f t="shared" si="435"/>
        <v>1.1688240000000001</v>
      </c>
      <c r="P1151" s="124">
        <f t="shared" si="420"/>
        <v>1168.8240000000001</v>
      </c>
      <c r="Q1151" s="133">
        <f t="shared" si="421"/>
        <v>0</v>
      </c>
      <c r="R1151" s="134">
        <f t="shared" si="422"/>
        <v>0</v>
      </c>
      <c r="S1151" s="124">
        <f t="shared" si="423"/>
        <v>0</v>
      </c>
      <c r="T1151" s="134">
        <f t="shared" si="430"/>
        <v>8.7499999999999994E-2</v>
      </c>
      <c r="U1151" s="133">
        <f t="shared" si="431"/>
        <v>32</v>
      </c>
      <c r="V1151" s="133">
        <v>252</v>
      </c>
      <c r="W1151" s="132">
        <f t="shared" si="437"/>
        <v>1.0107085469999999</v>
      </c>
      <c r="X1151" s="124">
        <f t="shared" si="433"/>
        <v>12.516406</v>
      </c>
      <c r="Y1151" s="136" t="s">
        <v>64</v>
      </c>
      <c r="Z1151" s="127">
        <f t="shared" si="432"/>
        <v>43511</v>
      </c>
      <c r="AA1151" s="6"/>
      <c r="AB1151" s="1"/>
      <c r="AC1151" s="10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6"/>
      <c r="BR1151" s="1"/>
      <c r="BS1151" s="1"/>
      <c r="BT1151" s="1"/>
      <c r="BU1151" s="1"/>
      <c r="BV1151" s="1"/>
      <c r="BW1151" s="1"/>
    </row>
    <row r="1152" spans="1:75" x14ac:dyDescent="0.2">
      <c r="A1152" s="137">
        <f t="shared" si="424"/>
        <v>43373</v>
      </c>
      <c r="B1152" s="124">
        <f t="shared" si="415"/>
        <v>1181.340406</v>
      </c>
      <c r="C1152" s="124">
        <f t="shared" si="425"/>
        <v>1000</v>
      </c>
      <c r="D1152" s="138">
        <f t="shared" si="426"/>
        <v>5056.5600000000004</v>
      </c>
      <c r="E1152" s="126">
        <f>IF(K1152=1,VLOOKUP(A1151,[1]Plan1!$DA$106:$DC$226,3),E1151)</f>
        <v>5080.83</v>
      </c>
      <c r="F1152" s="127">
        <f t="shared" si="427"/>
        <v>43361</v>
      </c>
      <c r="G1152" s="128">
        <f t="shared" si="416"/>
        <v>4.7997057287958445E-3</v>
      </c>
      <c r="H1152" s="127">
        <f t="shared" si="428"/>
        <v>43388</v>
      </c>
      <c r="I1152" s="127">
        <f t="shared" si="417"/>
        <v>43388</v>
      </c>
      <c r="J1152" s="130">
        <f t="shared" si="429"/>
        <v>19</v>
      </c>
      <c r="K1152" s="130">
        <f t="shared" si="418"/>
        <v>10</v>
      </c>
      <c r="L1152" s="131">
        <f t="shared" si="419"/>
        <v>1.0025232900000001</v>
      </c>
      <c r="M1152" s="132">
        <f t="shared" si="436"/>
        <v>0.99910098000000003</v>
      </c>
      <c r="N1152" s="132">
        <f t="shared" si="434"/>
        <v>1.1658821452458299</v>
      </c>
      <c r="O1152" s="131">
        <f t="shared" si="435"/>
        <v>1.1688240000000001</v>
      </c>
      <c r="P1152" s="124">
        <f t="shared" si="420"/>
        <v>1168.8240000000001</v>
      </c>
      <c r="Q1152" s="133">
        <f t="shared" si="421"/>
        <v>0</v>
      </c>
      <c r="R1152" s="134">
        <f t="shared" si="422"/>
        <v>0</v>
      </c>
      <c r="S1152" s="124">
        <f t="shared" si="423"/>
        <v>0</v>
      </c>
      <c r="T1152" s="134">
        <f t="shared" si="430"/>
        <v>8.7499999999999994E-2</v>
      </c>
      <c r="U1152" s="133">
        <f t="shared" si="431"/>
        <v>32</v>
      </c>
      <c r="V1152" s="133">
        <v>252</v>
      </c>
      <c r="W1152" s="132">
        <f t="shared" si="437"/>
        <v>1.0107085469999999</v>
      </c>
      <c r="X1152" s="124">
        <f t="shared" si="433"/>
        <v>12.516406</v>
      </c>
      <c r="Y1152" s="136" t="s">
        <v>64</v>
      </c>
      <c r="Z1152" s="127">
        <f t="shared" si="432"/>
        <v>43511</v>
      </c>
      <c r="AA1152" s="6"/>
      <c r="AB1152" s="1"/>
      <c r="AC1152" s="10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6"/>
      <c r="BR1152" s="1"/>
      <c r="BS1152" s="1"/>
      <c r="BT1152" s="1"/>
      <c r="BU1152" s="1"/>
      <c r="BV1152" s="1"/>
      <c r="BW1152" s="1"/>
    </row>
    <row r="1153" spans="1:75" x14ac:dyDescent="0.2">
      <c r="A1153" s="137">
        <f t="shared" si="424"/>
        <v>43374</v>
      </c>
      <c r="B1153" s="124">
        <f t="shared" si="415"/>
        <v>1181.340406</v>
      </c>
      <c r="C1153" s="124">
        <f t="shared" si="425"/>
        <v>1000</v>
      </c>
      <c r="D1153" s="138">
        <f t="shared" si="426"/>
        <v>5056.5600000000004</v>
      </c>
      <c r="E1153" s="126">
        <f>IF(K1153=1,VLOOKUP(A1152,[1]Plan1!$DA$106:$DC$226,3),E1152)</f>
        <v>5080.83</v>
      </c>
      <c r="F1153" s="127">
        <f t="shared" si="427"/>
        <v>43361</v>
      </c>
      <c r="G1153" s="128">
        <f t="shared" si="416"/>
        <v>4.7997057287958445E-3</v>
      </c>
      <c r="H1153" s="127">
        <f t="shared" si="428"/>
        <v>43388</v>
      </c>
      <c r="I1153" s="127">
        <f t="shared" si="417"/>
        <v>43388</v>
      </c>
      <c r="J1153" s="130">
        <f t="shared" si="429"/>
        <v>19</v>
      </c>
      <c r="K1153" s="130">
        <f t="shared" si="418"/>
        <v>10</v>
      </c>
      <c r="L1153" s="131">
        <f t="shared" si="419"/>
        <v>1.0025232900000001</v>
      </c>
      <c r="M1153" s="132">
        <f t="shared" si="436"/>
        <v>0.99910098000000003</v>
      </c>
      <c r="N1153" s="132">
        <f t="shared" si="434"/>
        <v>1.1658821452458299</v>
      </c>
      <c r="O1153" s="131">
        <f t="shared" si="435"/>
        <v>1.1688240000000001</v>
      </c>
      <c r="P1153" s="124">
        <f t="shared" si="420"/>
        <v>1168.8240000000001</v>
      </c>
      <c r="Q1153" s="133">
        <f t="shared" si="421"/>
        <v>0</v>
      </c>
      <c r="R1153" s="134">
        <f t="shared" si="422"/>
        <v>0</v>
      </c>
      <c r="S1153" s="124">
        <f t="shared" si="423"/>
        <v>0</v>
      </c>
      <c r="T1153" s="134">
        <f t="shared" si="430"/>
        <v>8.7499999999999994E-2</v>
      </c>
      <c r="U1153" s="133">
        <f t="shared" si="431"/>
        <v>32</v>
      </c>
      <c r="V1153" s="133">
        <v>252</v>
      </c>
      <c r="W1153" s="132">
        <f t="shared" si="437"/>
        <v>1.0107085469999999</v>
      </c>
      <c r="X1153" s="124">
        <f t="shared" si="433"/>
        <v>12.516406</v>
      </c>
      <c r="Y1153" s="136" t="s">
        <v>64</v>
      </c>
      <c r="Z1153" s="127">
        <f t="shared" si="432"/>
        <v>43511</v>
      </c>
      <c r="AA1153" s="6"/>
      <c r="AB1153" s="1"/>
      <c r="AC1153" s="10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6"/>
      <c r="BR1153" s="1"/>
      <c r="BS1153" s="1"/>
      <c r="BT1153" s="1"/>
      <c r="BU1153" s="1"/>
      <c r="BV1153" s="1"/>
      <c r="BW1153" s="1"/>
    </row>
    <row r="1154" spans="1:75" x14ac:dyDescent="0.2">
      <c r="A1154" s="137">
        <f t="shared" si="424"/>
        <v>43375</v>
      </c>
      <c r="B1154" s="124">
        <f t="shared" si="415"/>
        <v>1182.0315410000001</v>
      </c>
      <c r="C1154" s="124">
        <f t="shared" si="425"/>
        <v>1000</v>
      </c>
      <c r="D1154" s="138">
        <f t="shared" si="426"/>
        <v>5056.5600000000004</v>
      </c>
      <c r="E1154" s="126">
        <f>IF(K1154=1,VLOOKUP(A1153,[1]Plan1!$DA$106:$DC$226,3),E1153)</f>
        <v>5080.83</v>
      </c>
      <c r="F1154" s="127">
        <f t="shared" si="427"/>
        <v>43361</v>
      </c>
      <c r="G1154" s="128">
        <f t="shared" si="416"/>
        <v>4.7997057287958445E-3</v>
      </c>
      <c r="H1154" s="127">
        <f t="shared" si="428"/>
        <v>43388</v>
      </c>
      <c r="I1154" s="127">
        <f t="shared" si="417"/>
        <v>43388</v>
      </c>
      <c r="J1154" s="130">
        <f t="shared" si="429"/>
        <v>19</v>
      </c>
      <c r="K1154" s="130">
        <f t="shared" si="418"/>
        <v>11</v>
      </c>
      <c r="L1154" s="131">
        <f t="shared" si="419"/>
        <v>1.0027759700000001</v>
      </c>
      <c r="M1154" s="132">
        <f t="shared" si="436"/>
        <v>0.99910098000000003</v>
      </c>
      <c r="N1154" s="132">
        <f t="shared" si="434"/>
        <v>1.1658821452458299</v>
      </c>
      <c r="O1154" s="131">
        <f t="shared" si="435"/>
        <v>1.1691185900000001</v>
      </c>
      <c r="P1154" s="124">
        <f t="shared" si="420"/>
        <v>1169.11859</v>
      </c>
      <c r="Q1154" s="133">
        <f t="shared" si="421"/>
        <v>0</v>
      </c>
      <c r="R1154" s="134">
        <f t="shared" si="422"/>
        <v>0</v>
      </c>
      <c r="S1154" s="124">
        <f t="shared" si="423"/>
        <v>0</v>
      </c>
      <c r="T1154" s="134">
        <f t="shared" si="430"/>
        <v>8.7499999999999994E-2</v>
      </c>
      <c r="U1154" s="133">
        <f t="shared" si="431"/>
        <v>33</v>
      </c>
      <c r="V1154" s="133">
        <v>252</v>
      </c>
      <c r="W1154" s="132">
        <f t="shared" si="437"/>
        <v>1.0110450310000001</v>
      </c>
      <c r="X1154" s="124">
        <f t="shared" si="433"/>
        <v>12.912951</v>
      </c>
      <c r="Y1154" s="136" t="s">
        <v>64</v>
      </c>
      <c r="Z1154" s="127">
        <f t="shared" si="432"/>
        <v>43511</v>
      </c>
      <c r="AA1154" s="6"/>
      <c r="AB1154" s="1"/>
      <c r="AC1154" s="10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6"/>
      <c r="BR1154" s="1"/>
      <c r="BS1154" s="1"/>
      <c r="BT1154" s="1"/>
      <c r="BU1154" s="1"/>
      <c r="BV1154" s="1"/>
      <c r="BW1154" s="1"/>
    </row>
    <row r="1155" spans="1:75" x14ac:dyDescent="0.2">
      <c r="A1155" s="137">
        <f t="shared" si="424"/>
        <v>43376</v>
      </c>
      <c r="B1155" s="124">
        <f t="shared" si="415"/>
        <v>1182.723084</v>
      </c>
      <c r="C1155" s="124">
        <f t="shared" si="425"/>
        <v>1000</v>
      </c>
      <c r="D1155" s="138">
        <f t="shared" si="426"/>
        <v>5056.5600000000004</v>
      </c>
      <c r="E1155" s="126">
        <f>IF(K1155=1,VLOOKUP(A1154,[1]Plan1!$DA$106:$DC$226,3),E1154)</f>
        <v>5080.83</v>
      </c>
      <c r="F1155" s="127">
        <f t="shared" si="427"/>
        <v>43361</v>
      </c>
      <c r="G1155" s="128">
        <f t="shared" si="416"/>
        <v>4.7997057287958445E-3</v>
      </c>
      <c r="H1155" s="127">
        <f t="shared" si="428"/>
        <v>43388</v>
      </c>
      <c r="I1155" s="127">
        <f t="shared" si="417"/>
        <v>43388</v>
      </c>
      <c r="J1155" s="130">
        <f t="shared" si="429"/>
        <v>19</v>
      </c>
      <c r="K1155" s="130">
        <f t="shared" si="418"/>
        <v>12</v>
      </c>
      <c r="L1155" s="131">
        <f t="shared" si="419"/>
        <v>1.0030287099999999</v>
      </c>
      <c r="M1155" s="132">
        <f t="shared" si="436"/>
        <v>0.99910098000000003</v>
      </c>
      <c r="N1155" s="132">
        <f t="shared" si="434"/>
        <v>1.1658821452458299</v>
      </c>
      <c r="O1155" s="131">
        <f t="shared" si="435"/>
        <v>1.16941326</v>
      </c>
      <c r="P1155" s="124">
        <f t="shared" si="420"/>
        <v>1169.41326</v>
      </c>
      <c r="Q1155" s="133">
        <f t="shared" si="421"/>
        <v>0</v>
      </c>
      <c r="R1155" s="134">
        <f t="shared" si="422"/>
        <v>0</v>
      </c>
      <c r="S1155" s="124">
        <f t="shared" si="423"/>
        <v>0</v>
      </c>
      <c r="T1155" s="134">
        <f t="shared" si="430"/>
        <v>8.7499999999999994E-2</v>
      </c>
      <c r="U1155" s="133">
        <f t="shared" si="431"/>
        <v>34</v>
      </c>
      <c r="V1155" s="133">
        <v>252</v>
      </c>
      <c r="W1155" s="132">
        <f t="shared" si="437"/>
        <v>1.0113816259999999</v>
      </c>
      <c r="X1155" s="124">
        <f t="shared" si="433"/>
        <v>13.309824000000001</v>
      </c>
      <c r="Y1155" s="136" t="s">
        <v>64</v>
      </c>
      <c r="Z1155" s="127">
        <f t="shared" si="432"/>
        <v>43511</v>
      </c>
      <c r="AA1155" s="6"/>
      <c r="AB1155" s="1"/>
      <c r="AC1155" s="10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6"/>
      <c r="BR1155" s="1"/>
      <c r="BS1155" s="1"/>
      <c r="BT1155" s="1"/>
      <c r="BU1155" s="1"/>
      <c r="BV1155" s="1"/>
      <c r="BW1155" s="1"/>
    </row>
    <row r="1156" spans="1:75" x14ac:dyDescent="0.2">
      <c r="A1156" s="137">
        <f t="shared" si="424"/>
        <v>43377</v>
      </c>
      <c r="B1156" s="124">
        <f t="shared" si="415"/>
        <v>1183.415039</v>
      </c>
      <c r="C1156" s="124">
        <f t="shared" si="425"/>
        <v>1000</v>
      </c>
      <c r="D1156" s="138">
        <f t="shared" si="426"/>
        <v>5056.5600000000004</v>
      </c>
      <c r="E1156" s="126">
        <f>IF(K1156=1,VLOOKUP(A1155,[1]Plan1!$DA$106:$DC$226,3),E1155)</f>
        <v>5080.83</v>
      </c>
      <c r="F1156" s="127">
        <f t="shared" si="427"/>
        <v>43361</v>
      </c>
      <c r="G1156" s="128">
        <f t="shared" si="416"/>
        <v>4.7997057287958445E-3</v>
      </c>
      <c r="H1156" s="127">
        <f t="shared" si="428"/>
        <v>43388</v>
      </c>
      <c r="I1156" s="127">
        <f t="shared" si="417"/>
        <v>43388</v>
      </c>
      <c r="J1156" s="130">
        <f t="shared" si="429"/>
        <v>19</v>
      </c>
      <c r="K1156" s="130">
        <f t="shared" si="418"/>
        <v>13</v>
      </c>
      <c r="L1156" s="131">
        <f t="shared" si="419"/>
        <v>1.00328152</v>
      </c>
      <c r="M1156" s="132">
        <f t="shared" si="436"/>
        <v>0.99910098000000003</v>
      </c>
      <c r="N1156" s="132">
        <f t="shared" si="434"/>
        <v>1.1658821452458299</v>
      </c>
      <c r="O1156" s="131">
        <f t="shared" si="435"/>
        <v>1.1697080099999999</v>
      </c>
      <c r="P1156" s="124">
        <f t="shared" si="420"/>
        <v>1169.7080100000001</v>
      </c>
      <c r="Q1156" s="133">
        <f t="shared" si="421"/>
        <v>0</v>
      </c>
      <c r="R1156" s="134">
        <f t="shared" si="422"/>
        <v>0</v>
      </c>
      <c r="S1156" s="124">
        <f t="shared" si="423"/>
        <v>0</v>
      </c>
      <c r="T1156" s="134">
        <f t="shared" si="430"/>
        <v>8.7499999999999994E-2</v>
      </c>
      <c r="U1156" s="133">
        <f t="shared" si="431"/>
        <v>35</v>
      </c>
      <c r="V1156" s="133">
        <v>252</v>
      </c>
      <c r="W1156" s="132">
        <f t="shared" si="437"/>
        <v>1.011718334</v>
      </c>
      <c r="X1156" s="124">
        <f t="shared" si="433"/>
        <v>13.707029</v>
      </c>
      <c r="Y1156" s="136" t="s">
        <v>64</v>
      </c>
      <c r="Z1156" s="127">
        <f t="shared" si="432"/>
        <v>43511</v>
      </c>
      <c r="AA1156" s="6"/>
      <c r="AB1156" s="1"/>
      <c r="AC1156" s="10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6"/>
      <c r="BR1156" s="1"/>
      <c r="BS1156" s="1"/>
      <c r="BT1156" s="1"/>
      <c r="BU1156" s="1"/>
      <c r="BV1156" s="1"/>
      <c r="BW1156" s="1"/>
    </row>
    <row r="1157" spans="1:75" x14ac:dyDescent="0.2">
      <c r="A1157" s="137">
        <f t="shared" si="424"/>
        <v>43378</v>
      </c>
      <c r="B1157" s="124">
        <f t="shared" si="415"/>
        <v>1184.1073839999999</v>
      </c>
      <c r="C1157" s="124">
        <f t="shared" si="425"/>
        <v>1000</v>
      </c>
      <c r="D1157" s="138">
        <f t="shared" si="426"/>
        <v>5056.5600000000004</v>
      </c>
      <c r="E1157" s="126">
        <f>IF(K1157=1,VLOOKUP(A1156,[1]Plan1!$DA$106:$DC$226,3),E1156)</f>
        <v>5080.83</v>
      </c>
      <c r="F1157" s="127">
        <f t="shared" si="427"/>
        <v>43361</v>
      </c>
      <c r="G1157" s="128">
        <f t="shared" si="416"/>
        <v>4.7997057287958445E-3</v>
      </c>
      <c r="H1157" s="127">
        <f t="shared" si="428"/>
        <v>43388</v>
      </c>
      <c r="I1157" s="127">
        <f t="shared" si="417"/>
        <v>43388</v>
      </c>
      <c r="J1157" s="130">
        <f t="shared" si="429"/>
        <v>19</v>
      </c>
      <c r="K1157" s="130">
        <f t="shared" si="418"/>
        <v>14</v>
      </c>
      <c r="L1157" s="131">
        <f t="shared" si="419"/>
        <v>1.00353439</v>
      </c>
      <c r="M1157" s="132">
        <f t="shared" si="436"/>
        <v>0.99910098000000003</v>
      </c>
      <c r="N1157" s="132">
        <f t="shared" si="434"/>
        <v>1.1658821452458299</v>
      </c>
      <c r="O1157" s="131">
        <f t="shared" si="435"/>
        <v>1.1700028200000001</v>
      </c>
      <c r="P1157" s="124">
        <f t="shared" si="420"/>
        <v>1170.0028199999999</v>
      </c>
      <c r="Q1157" s="133">
        <f t="shared" si="421"/>
        <v>0</v>
      </c>
      <c r="R1157" s="134">
        <f t="shared" si="422"/>
        <v>0</v>
      </c>
      <c r="S1157" s="124">
        <f t="shared" si="423"/>
        <v>0</v>
      </c>
      <c r="T1157" s="134">
        <f t="shared" si="430"/>
        <v>8.7499999999999994E-2</v>
      </c>
      <c r="U1157" s="133">
        <f t="shared" si="431"/>
        <v>36</v>
      </c>
      <c r="V1157" s="133">
        <v>252</v>
      </c>
      <c r="W1157" s="132">
        <f t="shared" si="437"/>
        <v>1.012055154</v>
      </c>
      <c r="X1157" s="124">
        <f t="shared" si="433"/>
        <v>14.104564</v>
      </c>
      <c r="Y1157" s="136" t="s">
        <v>64</v>
      </c>
      <c r="Z1157" s="127">
        <f t="shared" si="432"/>
        <v>43511</v>
      </c>
      <c r="AA1157" s="6"/>
      <c r="AB1157" s="1"/>
      <c r="AC1157" s="10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6"/>
      <c r="BR1157" s="1"/>
      <c r="BS1157" s="1"/>
      <c r="BT1157" s="1"/>
      <c r="BU1157" s="1"/>
      <c r="BV1157" s="1"/>
      <c r="BW1157" s="1"/>
    </row>
    <row r="1158" spans="1:75" x14ac:dyDescent="0.2">
      <c r="A1158" s="137">
        <f t="shared" si="424"/>
        <v>43379</v>
      </c>
      <c r="B1158" s="124">
        <f t="shared" si="415"/>
        <v>1184.8001489999999</v>
      </c>
      <c r="C1158" s="124">
        <f t="shared" si="425"/>
        <v>1000</v>
      </c>
      <c r="D1158" s="138">
        <f t="shared" si="426"/>
        <v>5056.5600000000004</v>
      </c>
      <c r="E1158" s="126">
        <f>IF(K1158=1,VLOOKUP(A1157,[1]Plan1!$DA$106:$DC$226,3),E1157)</f>
        <v>5080.83</v>
      </c>
      <c r="F1158" s="127">
        <f t="shared" si="427"/>
        <v>43361</v>
      </c>
      <c r="G1158" s="128">
        <f t="shared" si="416"/>
        <v>4.7997057287958445E-3</v>
      </c>
      <c r="H1158" s="127">
        <f t="shared" si="428"/>
        <v>43388</v>
      </c>
      <c r="I1158" s="127">
        <f t="shared" si="417"/>
        <v>43388</v>
      </c>
      <c r="J1158" s="130">
        <f t="shared" si="429"/>
        <v>19</v>
      </c>
      <c r="K1158" s="130">
        <f t="shared" si="418"/>
        <v>15</v>
      </c>
      <c r="L1158" s="131">
        <f t="shared" si="419"/>
        <v>1.00378733</v>
      </c>
      <c r="M1158" s="132">
        <f t="shared" si="436"/>
        <v>0.99910098000000003</v>
      </c>
      <c r="N1158" s="132">
        <f t="shared" si="434"/>
        <v>1.1658821452458299</v>
      </c>
      <c r="O1158" s="131">
        <f t="shared" si="435"/>
        <v>1.17029772</v>
      </c>
      <c r="P1158" s="124">
        <f t="shared" si="420"/>
        <v>1170.29772</v>
      </c>
      <c r="Q1158" s="133">
        <f t="shared" si="421"/>
        <v>0</v>
      </c>
      <c r="R1158" s="134">
        <f t="shared" si="422"/>
        <v>0</v>
      </c>
      <c r="S1158" s="124">
        <f t="shared" si="423"/>
        <v>0</v>
      </c>
      <c r="T1158" s="134">
        <f t="shared" si="430"/>
        <v>8.7499999999999994E-2</v>
      </c>
      <c r="U1158" s="133">
        <f t="shared" si="431"/>
        <v>37</v>
      </c>
      <c r="V1158" s="133">
        <v>252</v>
      </c>
      <c r="W1158" s="132">
        <f t="shared" si="437"/>
        <v>1.012392086</v>
      </c>
      <c r="X1158" s="124">
        <f t="shared" si="433"/>
        <v>14.502428999999999</v>
      </c>
      <c r="Y1158" s="136" t="s">
        <v>64</v>
      </c>
      <c r="Z1158" s="127">
        <f t="shared" si="432"/>
        <v>43511</v>
      </c>
      <c r="AA1158" s="6"/>
      <c r="AB1158" s="1"/>
      <c r="AC1158" s="10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6"/>
      <c r="BR1158" s="1"/>
      <c r="BS1158" s="1"/>
      <c r="BT1158" s="1"/>
      <c r="BU1158" s="1"/>
      <c r="BV1158" s="1"/>
      <c r="BW1158" s="1"/>
    </row>
    <row r="1159" spans="1:75" x14ac:dyDescent="0.2">
      <c r="A1159" s="137">
        <f t="shared" si="424"/>
        <v>43380</v>
      </c>
      <c r="B1159" s="124">
        <f t="shared" si="415"/>
        <v>1184.8001489999999</v>
      </c>
      <c r="C1159" s="124">
        <f t="shared" si="425"/>
        <v>1000</v>
      </c>
      <c r="D1159" s="138">
        <f t="shared" si="426"/>
        <v>5056.5600000000004</v>
      </c>
      <c r="E1159" s="126">
        <f>IF(K1159=1,VLOOKUP(A1158,[1]Plan1!$DA$106:$DC$226,3),E1158)</f>
        <v>5080.83</v>
      </c>
      <c r="F1159" s="127">
        <f t="shared" si="427"/>
        <v>43361</v>
      </c>
      <c r="G1159" s="128">
        <f t="shared" si="416"/>
        <v>4.7997057287958445E-3</v>
      </c>
      <c r="H1159" s="127">
        <f t="shared" si="428"/>
        <v>43388</v>
      </c>
      <c r="I1159" s="127">
        <f t="shared" si="417"/>
        <v>43388</v>
      </c>
      <c r="J1159" s="130">
        <f t="shared" si="429"/>
        <v>19</v>
      </c>
      <c r="K1159" s="130">
        <f t="shared" si="418"/>
        <v>15</v>
      </c>
      <c r="L1159" s="131">
        <f t="shared" si="419"/>
        <v>1.00378733</v>
      </c>
      <c r="M1159" s="132">
        <f t="shared" si="436"/>
        <v>0.99910098000000003</v>
      </c>
      <c r="N1159" s="132">
        <f t="shared" si="434"/>
        <v>1.1658821452458299</v>
      </c>
      <c r="O1159" s="131">
        <f t="shared" si="435"/>
        <v>1.17029772</v>
      </c>
      <c r="P1159" s="124">
        <f t="shared" si="420"/>
        <v>1170.29772</v>
      </c>
      <c r="Q1159" s="133">
        <f t="shared" si="421"/>
        <v>0</v>
      </c>
      <c r="R1159" s="134">
        <f t="shared" si="422"/>
        <v>0</v>
      </c>
      <c r="S1159" s="124">
        <f t="shared" si="423"/>
        <v>0</v>
      </c>
      <c r="T1159" s="134">
        <f t="shared" si="430"/>
        <v>8.7499999999999994E-2</v>
      </c>
      <c r="U1159" s="133">
        <f t="shared" si="431"/>
        <v>37</v>
      </c>
      <c r="V1159" s="133">
        <v>252</v>
      </c>
      <c r="W1159" s="132">
        <f t="shared" si="437"/>
        <v>1.012392086</v>
      </c>
      <c r="X1159" s="124">
        <f t="shared" si="433"/>
        <v>14.502428999999999</v>
      </c>
      <c r="Y1159" s="136" t="s">
        <v>64</v>
      </c>
      <c r="Z1159" s="127">
        <f t="shared" si="432"/>
        <v>43511</v>
      </c>
      <c r="AA1159" s="6"/>
      <c r="AB1159" s="1"/>
      <c r="AC1159" s="10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6"/>
      <c r="BR1159" s="1"/>
      <c r="BS1159" s="1"/>
      <c r="BT1159" s="1"/>
      <c r="BU1159" s="1"/>
      <c r="BV1159" s="1"/>
      <c r="BW1159" s="1"/>
    </row>
    <row r="1160" spans="1:75" x14ac:dyDescent="0.2">
      <c r="A1160" s="137">
        <f t="shared" si="424"/>
        <v>43381</v>
      </c>
      <c r="B1160" s="124">
        <f t="shared" si="415"/>
        <v>1184.8001489999999</v>
      </c>
      <c r="C1160" s="124">
        <f t="shared" si="425"/>
        <v>1000</v>
      </c>
      <c r="D1160" s="138">
        <f t="shared" si="426"/>
        <v>5056.5600000000004</v>
      </c>
      <c r="E1160" s="126">
        <f>IF(K1160=1,VLOOKUP(A1159,[1]Plan1!$DA$106:$DC$226,3),E1159)</f>
        <v>5080.83</v>
      </c>
      <c r="F1160" s="127">
        <f t="shared" si="427"/>
        <v>43361</v>
      </c>
      <c r="G1160" s="128">
        <f t="shared" si="416"/>
        <v>4.7997057287958445E-3</v>
      </c>
      <c r="H1160" s="127">
        <f t="shared" si="428"/>
        <v>43388</v>
      </c>
      <c r="I1160" s="127">
        <f t="shared" si="417"/>
        <v>43388</v>
      </c>
      <c r="J1160" s="130">
        <f t="shared" si="429"/>
        <v>19</v>
      </c>
      <c r="K1160" s="130">
        <f t="shared" si="418"/>
        <v>15</v>
      </c>
      <c r="L1160" s="131">
        <f t="shared" si="419"/>
        <v>1.00378733</v>
      </c>
      <c r="M1160" s="132">
        <f t="shared" si="436"/>
        <v>0.99910098000000003</v>
      </c>
      <c r="N1160" s="132">
        <f t="shared" si="434"/>
        <v>1.1658821452458299</v>
      </c>
      <c r="O1160" s="131">
        <f t="shared" si="435"/>
        <v>1.17029772</v>
      </c>
      <c r="P1160" s="124">
        <f t="shared" si="420"/>
        <v>1170.29772</v>
      </c>
      <c r="Q1160" s="133">
        <f t="shared" si="421"/>
        <v>0</v>
      </c>
      <c r="R1160" s="134">
        <f t="shared" si="422"/>
        <v>0</v>
      </c>
      <c r="S1160" s="124">
        <f t="shared" si="423"/>
        <v>0</v>
      </c>
      <c r="T1160" s="134">
        <f t="shared" si="430"/>
        <v>8.7499999999999994E-2</v>
      </c>
      <c r="U1160" s="133">
        <f t="shared" si="431"/>
        <v>37</v>
      </c>
      <c r="V1160" s="133">
        <v>252</v>
      </c>
      <c r="W1160" s="132">
        <f t="shared" si="437"/>
        <v>1.012392086</v>
      </c>
      <c r="X1160" s="124">
        <f t="shared" si="433"/>
        <v>14.502428999999999</v>
      </c>
      <c r="Y1160" s="136" t="s">
        <v>64</v>
      </c>
      <c r="Z1160" s="127">
        <f t="shared" si="432"/>
        <v>43511</v>
      </c>
      <c r="AA1160" s="6"/>
      <c r="AB1160" s="1"/>
      <c r="AC1160" s="10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6"/>
      <c r="BR1160" s="1"/>
      <c r="BS1160" s="1"/>
      <c r="BT1160" s="1"/>
      <c r="BU1160" s="1"/>
      <c r="BV1160" s="1"/>
      <c r="BW1160" s="1"/>
    </row>
    <row r="1161" spans="1:75" x14ac:dyDescent="0.2">
      <c r="A1161" s="137">
        <f t="shared" si="424"/>
        <v>43382</v>
      </c>
      <c r="B1161" s="124">
        <f t="shared" si="415"/>
        <v>1185.4933060000001</v>
      </c>
      <c r="C1161" s="124">
        <f t="shared" si="425"/>
        <v>1000</v>
      </c>
      <c r="D1161" s="138">
        <f t="shared" si="426"/>
        <v>5056.5600000000004</v>
      </c>
      <c r="E1161" s="126">
        <f>IF(K1161=1,VLOOKUP(A1160,[1]Plan1!$DA$106:$DC$226,3),E1160)</f>
        <v>5080.83</v>
      </c>
      <c r="F1161" s="127">
        <f t="shared" si="427"/>
        <v>43361</v>
      </c>
      <c r="G1161" s="128">
        <f t="shared" si="416"/>
        <v>4.7997057287958445E-3</v>
      </c>
      <c r="H1161" s="127">
        <f t="shared" si="428"/>
        <v>43388</v>
      </c>
      <c r="I1161" s="127">
        <f t="shared" si="417"/>
        <v>43388</v>
      </c>
      <c r="J1161" s="130">
        <f t="shared" si="429"/>
        <v>19</v>
      </c>
      <c r="K1161" s="130">
        <f t="shared" si="418"/>
        <v>16</v>
      </c>
      <c r="L1161" s="131">
        <f t="shared" si="419"/>
        <v>1.0040403200000001</v>
      </c>
      <c r="M1161" s="132">
        <f t="shared" si="436"/>
        <v>0.99910098000000003</v>
      </c>
      <c r="N1161" s="132">
        <f t="shared" si="434"/>
        <v>1.1658821452458299</v>
      </c>
      <c r="O1161" s="131">
        <f t="shared" si="435"/>
        <v>1.1705926799999999</v>
      </c>
      <c r="P1161" s="124">
        <f t="shared" si="420"/>
        <v>1170.59268</v>
      </c>
      <c r="Q1161" s="133">
        <f t="shared" si="421"/>
        <v>0</v>
      </c>
      <c r="R1161" s="134">
        <f t="shared" si="422"/>
        <v>0</v>
      </c>
      <c r="S1161" s="124">
        <f t="shared" si="423"/>
        <v>0</v>
      </c>
      <c r="T1161" s="134">
        <f t="shared" si="430"/>
        <v>8.7499999999999994E-2</v>
      </c>
      <c r="U1161" s="133">
        <f t="shared" si="431"/>
        <v>38</v>
      </c>
      <c r="V1161" s="133">
        <v>252</v>
      </c>
      <c r="W1161" s="132">
        <f t="shared" si="437"/>
        <v>1.0127291300000001</v>
      </c>
      <c r="X1161" s="124">
        <f t="shared" si="433"/>
        <v>14.900626000000001</v>
      </c>
      <c r="Y1161" s="136" t="s">
        <v>64</v>
      </c>
      <c r="Z1161" s="127">
        <f t="shared" si="432"/>
        <v>43511</v>
      </c>
      <c r="AA1161" s="6"/>
      <c r="AB1161" s="1"/>
      <c r="AC1161" s="10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6"/>
      <c r="BR1161" s="1"/>
      <c r="BS1161" s="1"/>
      <c r="BT1161" s="1"/>
      <c r="BU1161" s="1"/>
      <c r="BV1161" s="1"/>
      <c r="BW1161" s="1"/>
    </row>
    <row r="1162" spans="1:75" x14ac:dyDescent="0.2">
      <c r="A1162" s="137">
        <f t="shared" si="424"/>
        <v>43383</v>
      </c>
      <c r="B1162" s="124">
        <f t="shared" ref="B1162:B1225" si="438">(P1162+X1162)</f>
        <v>1186.1868829999999</v>
      </c>
      <c r="C1162" s="124">
        <f t="shared" si="425"/>
        <v>1000</v>
      </c>
      <c r="D1162" s="138">
        <f t="shared" si="426"/>
        <v>5056.5600000000004</v>
      </c>
      <c r="E1162" s="126">
        <f>IF(K1162=1,VLOOKUP(A1161,[1]Plan1!$DA$106:$DC$226,3),E1161)</f>
        <v>5080.83</v>
      </c>
      <c r="F1162" s="127">
        <f t="shared" si="427"/>
        <v>43361</v>
      </c>
      <c r="G1162" s="128">
        <f t="shared" ref="G1162:G1225" si="439">(E1162/D1162)-1</f>
        <v>4.7997057287958445E-3</v>
      </c>
      <c r="H1162" s="127">
        <f t="shared" si="428"/>
        <v>43388</v>
      </c>
      <c r="I1162" s="127">
        <f t="shared" ref="I1162:I1225" si="440">IF(A1162&gt;I1161,H1162,I1161)</f>
        <v>43388</v>
      </c>
      <c r="J1162" s="130">
        <f t="shared" si="429"/>
        <v>19</v>
      </c>
      <c r="K1162" s="130">
        <f t="shared" ref="K1162:K1225" si="441">(J1162-(NETWORKDAYS(A1162,I1162,AC$118:AC$502)-1))</f>
        <v>17</v>
      </c>
      <c r="L1162" s="131">
        <f t="shared" ref="L1162:L1225" si="442">TRUNC((E1162/D1162)^TRUNC((K1162/J1162),9),8)</f>
        <v>1.00429339</v>
      </c>
      <c r="M1162" s="132">
        <f t="shared" si="436"/>
        <v>0.99910098000000003</v>
      </c>
      <c r="N1162" s="132">
        <f t="shared" si="434"/>
        <v>1.1658821452458299</v>
      </c>
      <c r="O1162" s="131">
        <f t="shared" si="435"/>
        <v>1.17088773</v>
      </c>
      <c r="P1162" s="124">
        <f t="shared" ref="P1162:P1225" si="443">TRUNC(C1162*O1162,6)</f>
        <v>1170.8877299999999</v>
      </c>
      <c r="Q1162" s="133">
        <f t="shared" ref="Q1162:Q1225" si="444">IF(VLOOKUP(A1162,AC$10:AJ$114,8)=VLOOKUP(A1161,AC$10:AJ$114,8),0,VLOOKUP(A1162,AC$10:AJ$114,8))</f>
        <v>0</v>
      </c>
      <c r="R1162" s="134">
        <f t="shared" ref="R1162:R1225" si="445">IF(Q1162&gt;0,VLOOKUP($A1162,$AC$10:$AH$114,6),0)</f>
        <v>0</v>
      </c>
      <c r="S1162" s="124">
        <f t="shared" ref="S1162:S1225" si="446">IF(R1162&gt;0,TRUNC(R1162*P1162,6),0)</f>
        <v>0</v>
      </c>
      <c r="T1162" s="134">
        <f t="shared" si="430"/>
        <v>8.7499999999999994E-2</v>
      </c>
      <c r="U1162" s="133">
        <f t="shared" si="431"/>
        <v>39</v>
      </c>
      <c r="V1162" s="133">
        <v>252</v>
      </c>
      <c r="W1162" s="132">
        <f t="shared" si="437"/>
        <v>1.0130662859999999</v>
      </c>
      <c r="X1162" s="124">
        <f t="shared" si="433"/>
        <v>15.299153</v>
      </c>
      <c r="Y1162" s="136" t="s">
        <v>64</v>
      </c>
      <c r="Z1162" s="127">
        <f t="shared" si="432"/>
        <v>43511</v>
      </c>
      <c r="AA1162" s="6"/>
      <c r="AB1162" s="1"/>
      <c r="AC1162" s="10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6"/>
      <c r="BR1162" s="1"/>
      <c r="BS1162" s="1"/>
      <c r="BT1162" s="1"/>
      <c r="BU1162" s="1"/>
      <c r="BV1162" s="1"/>
      <c r="BW1162" s="1"/>
    </row>
    <row r="1163" spans="1:75" x14ac:dyDescent="0.2">
      <c r="A1163" s="137">
        <f t="shared" ref="A1163:A1226" si="447">(A1162+1)</f>
        <v>43384</v>
      </c>
      <c r="B1163" s="124">
        <f t="shared" si="438"/>
        <v>1186.880852</v>
      </c>
      <c r="C1163" s="124">
        <f t="shared" ref="C1163:C1226" si="448">TRUNC(IF(Q1162&gt;0,VLOOKUP(A1162,$AC$12:$AD$114,2),C1162),6)</f>
        <v>1000</v>
      </c>
      <c r="D1163" s="138">
        <f t="shared" ref="D1163:D1226" si="449">IF(E1163=E1162,D1162,E1162)</f>
        <v>5056.5600000000004</v>
      </c>
      <c r="E1163" s="126">
        <f>IF(K1163=1,VLOOKUP(A1162,[1]Plan1!$DA$106:$DC$226,3),E1162)</f>
        <v>5080.83</v>
      </c>
      <c r="F1163" s="127">
        <f t="shared" ref="F1163:F1226" si="450">IF(D1163=D1162,F1162,A1163)</f>
        <v>43361</v>
      </c>
      <c r="G1163" s="128">
        <f t="shared" si="439"/>
        <v>4.7997057287958445E-3</v>
      </c>
      <c r="H1163" s="127">
        <f t="shared" ref="H1163:H1226" si="451">IF(DAY(A1163)=15,VLOOKUP(A1163,AG$118:AL$450,4),H1162)</f>
        <v>43388</v>
      </c>
      <c r="I1163" s="127">
        <f t="shared" si="440"/>
        <v>43388</v>
      </c>
      <c r="J1163" s="130">
        <f t="shared" ref="J1163:J1226" si="452">IF(I1163=I1162,J1162,NETWORKDAYS(I1162,I1163,$AC$118:$AC$502)-1)</f>
        <v>19</v>
      </c>
      <c r="K1163" s="130">
        <f t="shared" si="441"/>
        <v>18</v>
      </c>
      <c r="L1163" s="131">
        <f t="shared" si="442"/>
        <v>1.0045465099999999</v>
      </c>
      <c r="M1163" s="132">
        <f t="shared" si="436"/>
        <v>0.99910098000000003</v>
      </c>
      <c r="N1163" s="132">
        <f t="shared" si="434"/>
        <v>1.1658821452458299</v>
      </c>
      <c r="O1163" s="131">
        <f t="shared" si="435"/>
        <v>1.1711828399999999</v>
      </c>
      <c r="P1163" s="124">
        <f t="shared" si="443"/>
        <v>1171.1828399999999</v>
      </c>
      <c r="Q1163" s="133">
        <f t="shared" si="444"/>
        <v>0</v>
      </c>
      <c r="R1163" s="134">
        <f t="shared" si="445"/>
        <v>0</v>
      </c>
      <c r="S1163" s="124">
        <f t="shared" si="446"/>
        <v>0</v>
      </c>
      <c r="T1163" s="134">
        <f t="shared" ref="T1163:T1226" si="453">(T1162)</f>
        <v>8.7499999999999994E-2</v>
      </c>
      <c r="U1163" s="133">
        <f t="shared" ref="U1163:U1226" si="454">IF(Q1162&gt;0,1,IF(K1163=K1162,U1162,U1162+1))</f>
        <v>40</v>
      </c>
      <c r="V1163" s="133">
        <v>252</v>
      </c>
      <c r="W1163" s="132">
        <f t="shared" si="437"/>
        <v>1.0134035539999999</v>
      </c>
      <c r="X1163" s="124">
        <f t="shared" si="433"/>
        <v>15.698012</v>
      </c>
      <c r="Y1163" s="136" t="s">
        <v>64</v>
      </c>
      <c r="Z1163" s="127">
        <f t="shared" ref="Z1163:Z1226" si="455">IF(Q1162&gt;0,VLOOKUP(A1162,$AC$10:$AK$114,9),Z1162)</f>
        <v>43511</v>
      </c>
      <c r="AA1163" s="6"/>
      <c r="AB1163" s="1"/>
      <c r="AC1163" s="10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6"/>
      <c r="BR1163" s="1"/>
      <c r="BS1163" s="1"/>
      <c r="BT1163" s="1"/>
      <c r="BU1163" s="1"/>
      <c r="BV1163" s="1"/>
      <c r="BW1163" s="1"/>
    </row>
    <row r="1164" spans="1:75" x14ac:dyDescent="0.2">
      <c r="A1164" s="137">
        <f t="shared" si="447"/>
        <v>43385</v>
      </c>
      <c r="B1164" s="124">
        <f t="shared" si="438"/>
        <v>1187.5752230000001</v>
      </c>
      <c r="C1164" s="124">
        <f t="shared" si="448"/>
        <v>1000</v>
      </c>
      <c r="D1164" s="138">
        <f t="shared" si="449"/>
        <v>5056.5600000000004</v>
      </c>
      <c r="E1164" s="126">
        <f>IF(K1164=1,VLOOKUP(A1163,[1]Plan1!$DA$106:$DC$226,3),E1163)</f>
        <v>5080.83</v>
      </c>
      <c r="F1164" s="127">
        <f t="shared" si="450"/>
        <v>43361</v>
      </c>
      <c r="G1164" s="128">
        <f t="shared" si="439"/>
        <v>4.7997057287958445E-3</v>
      </c>
      <c r="H1164" s="127">
        <f t="shared" si="451"/>
        <v>43388</v>
      </c>
      <c r="I1164" s="127">
        <f t="shared" si="440"/>
        <v>43388</v>
      </c>
      <c r="J1164" s="130">
        <f t="shared" si="452"/>
        <v>19</v>
      </c>
      <c r="K1164" s="130">
        <f t="shared" si="441"/>
        <v>19</v>
      </c>
      <c r="L1164" s="131">
        <f t="shared" si="442"/>
        <v>1.0047997</v>
      </c>
      <c r="M1164" s="132">
        <f t="shared" si="436"/>
        <v>0.99910098000000003</v>
      </c>
      <c r="N1164" s="132">
        <f t="shared" si="434"/>
        <v>1.1658821452458299</v>
      </c>
      <c r="O1164" s="131">
        <f t="shared" si="435"/>
        <v>1.1714780199999999</v>
      </c>
      <c r="P1164" s="124">
        <f t="shared" si="443"/>
        <v>1171.47802</v>
      </c>
      <c r="Q1164" s="133">
        <f t="shared" si="444"/>
        <v>0</v>
      </c>
      <c r="R1164" s="134">
        <f t="shared" si="445"/>
        <v>0</v>
      </c>
      <c r="S1164" s="124">
        <f t="shared" si="446"/>
        <v>0</v>
      </c>
      <c r="T1164" s="134">
        <f t="shared" si="453"/>
        <v>8.7499999999999994E-2</v>
      </c>
      <c r="U1164" s="133">
        <f t="shared" si="454"/>
        <v>41</v>
      </c>
      <c r="V1164" s="133">
        <v>252</v>
      </c>
      <c r="W1164" s="132">
        <f t="shared" si="437"/>
        <v>1.013740935</v>
      </c>
      <c r="X1164" s="124">
        <f t="shared" si="433"/>
        <v>16.097203</v>
      </c>
      <c r="Y1164" s="136" t="s">
        <v>64</v>
      </c>
      <c r="Z1164" s="127">
        <f t="shared" si="455"/>
        <v>43511</v>
      </c>
      <c r="AA1164" s="6"/>
      <c r="AB1164" s="1"/>
      <c r="AC1164" s="10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6"/>
      <c r="BR1164" s="1"/>
      <c r="BS1164" s="1"/>
      <c r="BT1164" s="1"/>
      <c r="BU1164" s="1"/>
      <c r="BV1164" s="1"/>
      <c r="BW1164" s="1"/>
    </row>
    <row r="1165" spans="1:75" x14ac:dyDescent="0.2">
      <c r="A1165" s="137">
        <f t="shared" si="447"/>
        <v>43386</v>
      </c>
      <c r="B1165" s="124">
        <f t="shared" si="438"/>
        <v>1187.5752230000001</v>
      </c>
      <c r="C1165" s="124">
        <f t="shared" si="448"/>
        <v>1000</v>
      </c>
      <c r="D1165" s="138">
        <f t="shared" si="449"/>
        <v>5056.5600000000004</v>
      </c>
      <c r="E1165" s="126">
        <f>IF(K1165=1,VLOOKUP(A1164,[1]Plan1!$DA$106:$DC$226,3),E1164)</f>
        <v>5080.83</v>
      </c>
      <c r="F1165" s="127">
        <f t="shared" si="450"/>
        <v>43361</v>
      </c>
      <c r="G1165" s="128">
        <f t="shared" si="439"/>
        <v>4.7997057287958445E-3</v>
      </c>
      <c r="H1165" s="127">
        <f t="shared" si="451"/>
        <v>43388</v>
      </c>
      <c r="I1165" s="127">
        <f t="shared" si="440"/>
        <v>43388</v>
      </c>
      <c r="J1165" s="130">
        <f t="shared" si="452"/>
        <v>19</v>
      </c>
      <c r="K1165" s="130">
        <f t="shared" si="441"/>
        <v>19</v>
      </c>
      <c r="L1165" s="131">
        <f t="shared" si="442"/>
        <v>1.0047997</v>
      </c>
      <c r="M1165" s="132">
        <f t="shared" si="436"/>
        <v>0.99910098000000003</v>
      </c>
      <c r="N1165" s="132">
        <f t="shared" si="434"/>
        <v>1.1658821452458299</v>
      </c>
      <c r="O1165" s="131">
        <f t="shared" si="435"/>
        <v>1.1714780199999999</v>
      </c>
      <c r="P1165" s="124">
        <f t="shared" si="443"/>
        <v>1171.47802</v>
      </c>
      <c r="Q1165" s="133">
        <f t="shared" si="444"/>
        <v>0</v>
      </c>
      <c r="R1165" s="134">
        <f t="shared" si="445"/>
        <v>0</v>
      </c>
      <c r="S1165" s="124">
        <f t="shared" si="446"/>
        <v>0</v>
      </c>
      <c r="T1165" s="134">
        <f t="shared" si="453"/>
        <v>8.7499999999999994E-2</v>
      </c>
      <c r="U1165" s="133">
        <f t="shared" si="454"/>
        <v>41</v>
      </c>
      <c r="V1165" s="133">
        <v>252</v>
      </c>
      <c r="W1165" s="132">
        <f t="shared" si="437"/>
        <v>1.013740935</v>
      </c>
      <c r="X1165" s="124">
        <f t="shared" si="433"/>
        <v>16.097203</v>
      </c>
      <c r="Y1165" s="136" t="s">
        <v>64</v>
      </c>
      <c r="Z1165" s="127">
        <f t="shared" si="455"/>
        <v>43511</v>
      </c>
      <c r="AA1165" s="6"/>
      <c r="AB1165" s="1"/>
      <c r="AC1165" s="10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6"/>
      <c r="BR1165" s="1"/>
      <c r="BS1165" s="1"/>
      <c r="BT1165" s="1"/>
      <c r="BU1165" s="1"/>
      <c r="BV1165" s="1"/>
      <c r="BW1165" s="1"/>
    </row>
    <row r="1166" spans="1:75" x14ac:dyDescent="0.2">
      <c r="A1166" s="137">
        <f t="shared" si="447"/>
        <v>43387</v>
      </c>
      <c r="B1166" s="124">
        <f t="shared" si="438"/>
        <v>1187.5752230000001</v>
      </c>
      <c r="C1166" s="124">
        <f t="shared" si="448"/>
        <v>1000</v>
      </c>
      <c r="D1166" s="138">
        <f t="shared" si="449"/>
        <v>5056.5600000000004</v>
      </c>
      <c r="E1166" s="126">
        <f>IF(K1166=1,VLOOKUP(A1165,[1]Plan1!$DA$106:$DC$226,3),E1165)</f>
        <v>5080.83</v>
      </c>
      <c r="F1166" s="127">
        <f t="shared" si="450"/>
        <v>43361</v>
      </c>
      <c r="G1166" s="128">
        <f t="shared" si="439"/>
        <v>4.7997057287958445E-3</v>
      </c>
      <c r="H1166" s="127">
        <f t="shared" si="451"/>
        <v>43388</v>
      </c>
      <c r="I1166" s="127">
        <f t="shared" si="440"/>
        <v>43388</v>
      </c>
      <c r="J1166" s="130">
        <f t="shared" si="452"/>
        <v>19</v>
      </c>
      <c r="K1166" s="130">
        <f t="shared" si="441"/>
        <v>19</v>
      </c>
      <c r="L1166" s="131">
        <f t="shared" si="442"/>
        <v>1.0047997</v>
      </c>
      <c r="M1166" s="132">
        <f t="shared" si="436"/>
        <v>0.99910098000000003</v>
      </c>
      <c r="N1166" s="132">
        <f t="shared" si="434"/>
        <v>1.1658821452458299</v>
      </c>
      <c r="O1166" s="131">
        <f t="shared" si="435"/>
        <v>1.1714780199999999</v>
      </c>
      <c r="P1166" s="124">
        <f t="shared" si="443"/>
        <v>1171.47802</v>
      </c>
      <c r="Q1166" s="133">
        <f t="shared" si="444"/>
        <v>0</v>
      </c>
      <c r="R1166" s="134">
        <f t="shared" si="445"/>
        <v>0</v>
      </c>
      <c r="S1166" s="124">
        <f t="shared" si="446"/>
        <v>0</v>
      </c>
      <c r="T1166" s="134">
        <f t="shared" si="453"/>
        <v>8.7499999999999994E-2</v>
      </c>
      <c r="U1166" s="133">
        <f t="shared" si="454"/>
        <v>41</v>
      </c>
      <c r="V1166" s="133">
        <v>252</v>
      </c>
      <c r="W1166" s="132">
        <f t="shared" si="437"/>
        <v>1.013740935</v>
      </c>
      <c r="X1166" s="124">
        <f t="shared" si="433"/>
        <v>16.097203</v>
      </c>
      <c r="Y1166" s="136" t="s">
        <v>64</v>
      </c>
      <c r="Z1166" s="127">
        <f t="shared" si="455"/>
        <v>43511</v>
      </c>
      <c r="AA1166" s="6"/>
      <c r="AB1166" s="1"/>
      <c r="AC1166" s="10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6"/>
      <c r="BR1166" s="1"/>
      <c r="BS1166" s="1"/>
      <c r="BT1166" s="1"/>
      <c r="BU1166" s="1"/>
      <c r="BV1166" s="1"/>
      <c r="BW1166" s="1"/>
    </row>
    <row r="1167" spans="1:75" x14ac:dyDescent="0.2">
      <c r="A1167" s="137">
        <f t="shared" si="447"/>
        <v>43388</v>
      </c>
      <c r="B1167" s="124">
        <f t="shared" si="438"/>
        <v>1187.5752230000001</v>
      </c>
      <c r="C1167" s="124">
        <f t="shared" si="448"/>
        <v>1000</v>
      </c>
      <c r="D1167" s="138">
        <f t="shared" si="449"/>
        <v>5056.5600000000004</v>
      </c>
      <c r="E1167" s="126">
        <f>IF(K1167=1,VLOOKUP(A1166,[1]Plan1!$DA$106:$DC$226,3),E1166)</f>
        <v>5080.83</v>
      </c>
      <c r="F1167" s="127">
        <f t="shared" si="450"/>
        <v>43361</v>
      </c>
      <c r="G1167" s="128">
        <f t="shared" si="439"/>
        <v>4.7997057287958445E-3</v>
      </c>
      <c r="H1167" s="127">
        <f t="shared" si="451"/>
        <v>43420</v>
      </c>
      <c r="I1167" s="127">
        <f t="shared" si="440"/>
        <v>43388</v>
      </c>
      <c r="J1167" s="130">
        <f t="shared" si="452"/>
        <v>19</v>
      </c>
      <c r="K1167" s="130">
        <f t="shared" si="441"/>
        <v>19</v>
      </c>
      <c r="L1167" s="131">
        <f t="shared" si="442"/>
        <v>1.0047997</v>
      </c>
      <c r="M1167" s="132">
        <f t="shared" si="436"/>
        <v>0.99910098000000003</v>
      </c>
      <c r="N1167" s="132">
        <f t="shared" si="434"/>
        <v>1.1658821452458299</v>
      </c>
      <c r="O1167" s="131">
        <f t="shared" si="435"/>
        <v>1.1714780199999999</v>
      </c>
      <c r="P1167" s="124">
        <f t="shared" si="443"/>
        <v>1171.47802</v>
      </c>
      <c r="Q1167" s="133">
        <f t="shared" si="444"/>
        <v>0</v>
      </c>
      <c r="R1167" s="134">
        <f t="shared" si="445"/>
        <v>0</v>
      </c>
      <c r="S1167" s="124">
        <f t="shared" si="446"/>
        <v>0</v>
      </c>
      <c r="T1167" s="134">
        <f t="shared" si="453"/>
        <v>8.7499999999999994E-2</v>
      </c>
      <c r="U1167" s="133">
        <f t="shared" si="454"/>
        <v>41</v>
      </c>
      <c r="V1167" s="133">
        <v>252</v>
      </c>
      <c r="W1167" s="132">
        <f t="shared" si="437"/>
        <v>1.013740935</v>
      </c>
      <c r="X1167" s="124">
        <f t="shared" si="433"/>
        <v>16.097203</v>
      </c>
      <c r="Y1167" s="136" t="s">
        <v>64</v>
      </c>
      <c r="Z1167" s="127">
        <f t="shared" si="455"/>
        <v>43511</v>
      </c>
      <c r="AA1167" s="6"/>
      <c r="AB1167" s="1"/>
      <c r="AC1167" s="10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6"/>
      <c r="BR1167" s="1"/>
      <c r="BS1167" s="1"/>
      <c r="BT1167" s="1"/>
      <c r="BU1167" s="1"/>
      <c r="BV1167" s="1"/>
      <c r="BW1167" s="1"/>
    </row>
    <row r="1168" spans="1:75" x14ac:dyDescent="0.2">
      <c r="A1168" s="137">
        <f t="shared" si="447"/>
        <v>43389</v>
      </c>
      <c r="B1168" s="124">
        <f t="shared" si="438"/>
        <v>1188.2130240000001</v>
      </c>
      <c r="C1168" s="124">
        <f t="shared" si="448"/>
        <v>1000</v>
      </c>
      <c r="D1168" s="138">
        <f t="shared" si="449"/>
        <v>5080.83</v>
      </c>
      <c r="E1168" s="126">
        <f>IF(K1168=1,VLOOKUP(A1167,[1]Plan1!$DA$106:$DC$226,3),E1167)</f>
        <v>5103.6899999999996</v>
      </c>
      <c r="F1168" s="127">
        <f t="shared" si="450"/>
        <v>43389</v>
      </c>
      <c r="G1168" s="128">
        <f t="shared" si="439"/>
        <v>4.4992648838870775E-3</v>
      </c>
      <c r="H1168" s="127">
        <f t="shared" si="451"/>
        <v>43420</v>
      </c>
      <c r="I1168" s="127">
        <f t="shared" si="440"/>
        <v>43420</v>
      </c>
      <c r="J1168" s="130">
        <f t="shared" si="452"/>
        <v>22</v>
      </c>
      <c r="K1168" s="130">
        <f t="shared" si="441"/>
        <v>1</v>
      </c>
      <c r="L1168" s="131">
        <f t="shared" si="442"/>
        <v>1.0002040699999999</v>
      </c>
      <c r="M1168" s="132">
        <f t="shared" si="436"/>
        <v>1.0047997</v>
      </c>
      <c r="N1168" s="132">
        <f t="shared" si="434"/>
        <v>1.1714780297783662</v>
      </c>
      <c r="O1168" s="131">
        <f t="shared" si="435"/>
        <v>1.17171709</v>
      </c>
      <c r="P1168" s="124">
        <f t="shared" si="443"/>
        <v>1171.7170900000001</v>
      </c>
      <c r="Q1168" s="133">
        <f t="shared" si="444"/>
        <v>0</v>
      </c>
      <c r="R1168" s="134">
        <f t="shared" si="445"/>
        <v>0</v>
      </c>
      <c r="S1168" s="124">
        <f t="shared" si="446"/>
        <v>0</v>
      </c>
      <c r="T1168" s="134">
        <f t="shared" si="453"/>
        <v>8.7499999999999994E-2</v>
      </c>
      <c r="U1168" s="133">
        <f t="shared" si="454"/>
        <v>42</v>
      </c>
      <c r="V1168" s="133">
        <v>252</v>
      </c>
      <c r="W1168" s="132">
        <f t="shared" si="437"/>
        <v>1.0140784279999999</v>
      </c>
      <c r="X1168" s="124">
        <f t="shared" ref="X1168:X1231" si="456">TRUNC((P1168*(W1168-1)),6)</f>
        <v>16.495933999999998</v>
      </c>
      <c r="Y1168" s="136" t="s">
        <v>64</v>
      </c>
      <c r="Z1168" s="127">
        <f t="shared" si="455"/>
        <v>43511</v>
      </c>
      <c r="AA1168" s="6"/>
      <c r="AB1168" s="1"/>
      <c r="AC1168" s="10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6"/>
      <c r="BR1168" s="1"/>
      <c r="BS1168" s="1"/>
      <c r="BT1168" s="1"/>
      <c r="BU1168" s="1"/>
      <c r="BV1168" s="1"/>
      <c r="BW1168" s="1"/>
    </row>
    <row r="1169" spans="1:75" x14ac:dyDescent="0.2">
      <c r="A1169" s="137">
        <f t="shared" si="447"/>
        <v>43390</v>
      </c>
      <c r="B1169" s="124">
        <f t="shared" si="438"/>
        <v>1188.8511590000001</v>
      </c>
      <c r="C1169" s="124">
        <f t="shared" si="448"/>
        <v>1000</v>
      </c>
      <c r="D1169" s="138">
        <f t="shared" si="449"/>
        <v>5080.83</v>
      </c>
      <c r="E1169" s="126">
        <f>IF(K1169=1,VLOOKUP(A1168,[1]Plan1!$DA$106:$DC$226,3),E1168)</f>
        <v>5103.6899999999996</v>
      </c>
      <c r="F1169" s="127">
        <f t="shared" si="450"/>
        <v>43389</v>
      </c>
      <c r="G1169" s="128">
        <f t="shared" si="439"/>
        <v>4.4992648838870775E-3</v>
      </c>
      <c r="H1169" s="127">
        <f t="shared" si="451"/>
        <v>43420</v>
      </c>
      <c r="I1169" s="127">
        <f t="shared" si="440"/>
        <v>43420</v>
      </c>
      <c r="J1169" s="130">
        <f t="shared" si="452"/>
        <v>22</v>
      </c>
      <c r="K1169" s="130">
        <f t="shared" si="441"/>
        <v>2</v>
      </c>
      <c r="L1169" s="131">
        <f t="shared" si="442"/>
        <v>1.00040818</v>
      </c>
      <c r="M1169" s="132">
        <f t="shared" si="436"/>
        <v>1.0047997</v>
      </c>
      <c r="N1169" s="132">
        <f t="shared" si="434"/>
        <v>1.1714780297783662</v>
      </c>
      <c r="O1169" s="131">
        <f t="shared" si="435"/>
        <v>1.1719561999999999</v>
      </c>
      <c r="P1169" s="124">
        <f t="shared" si="443"/>
        <v>1171.9562000000001</v>
      </c>
      <c r="Q1169" s="133">
        <f t="shared" si="444"/>
        <v>0</v>
      </c>
      <c r="R1169" s="134">
        <f t="shared" si="445"/>
        <v>0</v>
      </c>
      <c r="S1169" s="124">
        <f t="shared" si="446"/>
        <v>0</v>
      </c>
      <c r="T1169" s="134">
        <f t="shared" si="453"/>
        <v>8.7499999999999994E-2</v>
      </c>
      <c r="U1169" s="133">
        <f t="shared" si="454"/>
        <v>43</v>
      </c>
      <c r="V1169" s="133">
        <v>252</v>
      </c>
      <c r="W1169" s="132">
        <f t="shared" si="437"/>
        <v>1.0144160330000001</v>
      </c>
      <c r="X1169" s="124">
        <f t="shared" si="456"/>
        <v>16.894959</v>
      </c>
      <c r="Y1169" s="136" t="s">
        <v>64</v>
      </c>
      <c r="Z1169" s="127">
        <f t="shared" si="455"/>
        <v>43511</v>
      </c>
      <c r="AA1169" s="6"/>
      <c r="AB1169" s="1"/>
      <c r="AC1169" s="10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6"/>
      <c r="BR1169" s="1"/>
      <c r="BS1169" s="1"/>
      <c r="BT1169" s="1"/>
      <c r="BU1169" s="1"/>
      <c r="BV1169" s="1"/>
      <c r="BW1169" s="1"/>
    </row>
    <row r="1170" spans="1:75" x14ac:dyDescent="0.2">
      <c r="A1170" s="137">
        <f t="shared" si="447"/>
        <v>43391</v>
      </c>
      <c r="B1170" s="124">
        <f t="shared" si="438"/>
        <v>1189.489648</v>
      </c>
      <c r="C1170" s="124">
        <f t="shared" si="448"/>
        <v>1000</v>
      </c>
      <c r="D1170" s="138">
        <f t="shared" si="449"/>
        <v>5080.83</v>
      </c>
      <c r="E1170" s="126">
        <f>IF(K1170=1,VLOOKUP(A1169,[1]Plan1!$DA$106:$DC$226,3),E1169)</f>
        <v>5103.6899999999996</v>
      </c>
      <c r="F1170" s="127">
        <f t="shared" si="450"/>
        <v>43389</v>
      </c>
      <c r="G1170" s="128">
        <f t="shared" si="439"/>
        <v>4.4992648838870775E-3</v>
      </c>
      <c r="H1170" s="127">
        <f t="shared" si="451"/>
        <v>43420</v>
      </c>
      <c r="I1170" s="127">
        <f t="shared" si="440"/>
        <v>43420</v>
      </c>
      <c r="J1170" s="130">
        <f t="shared" si="452"/>
        <v>22</v>
      </c>
      <c r="K1170" s="130">
        <f t="shared" si="441"/>
        <v>3</v>
      </c>
      <c r="L1170" s="131">
        <f t="shared" si="442"/>
        <v>1.00061234</v>
      </c>
      <c r="M1170" s="132">
        <f t="shared" si="436"/>
        <v>1.0047997</v>
      </c>
      <c r="N1170" s="132">
        <f t="shared" si="434"/>
        <v>1.1714780297783662</v>
      </c>
      <c r="O1170" s="131">
        <f t="shared" si="435"/>
        <v>1.1721953700000001</v>
      </c>
      <c r="P1170" s="124">
        <f t="shared" si="443"/>
        <v>1172.1953699999999</v>
      </c>
      <c r="Q1170" s="133">
        <f t="shared" si="444"/>
        <v>0</v>
      </c>
      <c r="R1170" s="134">
        <f t="shared" si="445"/>
        <v>0</v>
      </c>
      <c r="S1170" s="124">
        <f t="shared" si="446"/>
        <v>0</v>
      </c>
      <c r="T1170" s="134">
        <f t="shared" si="453"/>
        <v>8.7499999999999994E-2</v>
      </c>
      <c r="U1170" s="133">
        <f t="shared" si="454"/>
        <v>44</v>
      </c>
      <c r="V1170" s="133">
        <v>252</v>
      </c>
      <c r="W1170" s="132">
        <f t="shared" si="437"/>
        <v>1.014753751</v>
      </c>
      <c r="X1170" s="124">
        <f t="shared" si="456"/>
        <v>17.294277999999998</v>
      </c>
      <c r="Y1170" s="136" t="s">
        <v>64</v>
      </c>
      <c r="Z1170" s="127">
        <f t="shared" si="455"/>
        <v>43511</v>
      </c>
      <c r="AA1170" s="6"/>
      <c r="AB1170" s="1"/>
      <c r="AC1170" s="10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6"/>
      <c r="BR1170" s="1"/>
      <c r="BS1170" s="1"/>
      <c r="BT1170" s="1"/>
      <c r="BU1170" s="1"/>
      <c r="BV1170" s="1"/>
      <c r="BW1170" s="1"/>
    </row>
    <row r="1171" spans="1:75" x14ac:dyDescent="0.2">
      <c r="A1171" s="137">
        <f t="shared" si="447"/>
        <v>43392</v>
      </c>
      <c r="B1171" s="124">
        <f t="shared" si="438"/>
        <v>1190.128471</v>
      </c>
      <c r="C1171" s="124">
        <f t="shared" si="448"/>
        <v>1000</v>
      </c>
      <c r="D1171" s="138">
        <f t="shared" si="449"/>
        <v>5080.83</v>
      </c>
      <c r="E1171" s="126">
        <f>IF(K1171=1,VLOOKUP(A1170,[1]Plan1!$DA$106:$DC$226,3),E1170)</f>
        <v>5103.6899999999996</v>
      </c>
      <c r="F1171" s="127">
        <f t="shared" si="450"/>
        <v>43389</v>
      </c>
      <c r="G1171" s="128">
        <f t="shared" si="439"/>
        <v>4.4992648838870775E-3</v>
      </c>
      <c r="H1171" s="127">
        <f t="shared" si="451"/>
        <v>43420</v>
      </c>
      <c r="I1171" s="127">
        <f t="shared" si="440"/>
        <v>43420</v>
      </c>
      <c r="J1171" s="130">
        <f t="shared" si="452"/>
        <v>22</v>
      </c>
      <c r="K1171" s="130">
        <f t="shared" si="441"/>
        <v>4</v>
      </c>
      <c r="L1171" s="131">
        <f t="shared" si="442"/>
        <v>1.00081654</v>
      </c>
      <c r="M1171" s="132">
        <f t="shared" si="436"/>
        <v>1.0047997</v>
      </c>
      <c r="N1171" s="132">
        <f t="shared" si="434"/>
        <v>1.1714780297783662</v>
      </c>
      <c r="O1171" s="131">
        <f t="shared" si="435"/>
        <v>1.17243458</v>
      </c>
      <c r="P1171" s="124">
        <f t="shared" si="443"/>
        <v>1172.4345800000001</v>
      </c>
      <c r="Q1171" s="133">
        <f t="shared" si="444"/>
        <v>0</v>
      </c>
      <c r="R1171" s="134">
        <f t="shared" si="445"/>
        <v>0</v>
      </c>
      <c r="S1171" s="124">
        <f t="shared" si="446"/>
        <v>0</v>
      </c>
      <c r="T1171" s="134">
        <f t="shared" si="453"/>
        <v>8.7499999999999994E-2</v>
      </c>
      <c r="U1171" s="133">
        <f t="shared" si="454"/>
        <v>45</v>
      </c>
      <c r="V1171" s="133">
        <v>252</v>
      </c>
      <c r="W1171" s="132">
        <f t="shared" si="437"/>
        <v>1.0150915810000001</v>
      </c>
      <c r="X1171" s="124">
        <f t="shared" si="456"/>
        <v>17.693891000000001</v>
      </c>
      <c r="Y1171" s="136" t="s">
        <v>64</v>
      </c>
      <c r="Z1171" s="127">
        <f t="shared" si="455"/>
        <v>43511</v>
      </c>
      <c r="AA1171" s="6"/>
      <c r="AB1171" s="1"/>
      <c r="AC1171" s="10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6"/>
      <c r="BR1171" s="1"/>
      <c r="BS1171" s="1"/>
      <c r="BT1171" s="1"/>
      <c r="BU1171" s="1"/>
      <c r="BV1171" s="1"/>
      <c r="BW1171" s="1"/>
    </row>
    <row r="1172" spans="1:75" x14ac:dyDescent="0.2">
      <c r="A1172" s="137">
        <f t="shared" si="447"/>
        <v>43393</v>
      </c>
      <c r="B1172" s="124">
        <f t="shared" si="438"/>
        <v>1190.7676489999999</v>
      </c>
      <c r="C1172" s="124">
        <f t="shared" si="448"/>
        <v>1000</v>
      </c>
      <c r="D1172" s="138">
        <f t="shared" si="449"/>
        <v>5080.83</v>
      </c>
      <c r="E1172" s="126">
        <f>IF(K1172=1,VLOOKUP(A1171,[1]Plan1!$DA$106:$DC$226,3),E1171)</f>
        <v>5103.6899999999996</v>
      </c>
      <c r="F1172" s="127">
        <f t="shared" si="450"/>
        <v>43389</v>
      </c>
      <c r="G1172" s="128">
        <f t="shared" si="439"/>
        <v>4.4992648838870775E-3</v>
      </c>
      <c r="H1172" s="127">
        <f t="shared" si="451"/>
        <v>43420</v>
      </c>
      <c r="I1172" s="127">
        <f t="shared" si="440"/>
        <v>43420</v>
      </c>
      <c r="J1172" s="130">
        <f t="shared" si="452"/>
        <v>22</v>
      </c>
      <c r="K1172" s="130">
        <f t="shared" si="441"/>
        <v>5</v>
      </c>
      <c r="L1172" s="131">
        <f t="shared" si="442"/>
        <v>1.0010207799999999</v>
      </c>
      <c r="M1172" s="132">
        <f t="shared" si="436"/>
        <v>1.0047997</v>
      </c>
      <c r="N1172" s="132">
        <f t="shared" si="434"/>
        <v>1.1714780297783662</v>
      </c>
      <c r="O1172" s="131">
        <f t="shared" si="435"/>
        <v>1.17267385</v>
      </c>
      <c r="P1172" s="124">
        <f t="shared" si="443"/>
        <v>1172.6738499999999</v>
      </c>
      <c r="Q1172" s="133">
        <f t="shared" si="444"/>
        <v>0</v>
      </c>
      <c r="R1172" s="134">
        <f t="shared" si="445"/>
        <v>0</v>
      </c>
      <c r="S1172" s="124">
        <f t="shared" si="446"/>
        <v>0</v>
      </c>
      <c r="T1172" s="134">
        <f t="shared" si="453"/>
        <v>8.7499999999999994E-2</v>
      </c>
      <c r="U1172" s="133">
        <f t="shared" si="454"/>
        <v>46</v>
      </c>
      <c r="V1172" s="133">
        <v>252</v>
      </c>
      <c r="W1172" s="132">
        <f t="shared" si="437"/>
        <v>1.015429524</v>
      </c>
      <c r="X1172" s="124">
        <f t="shared" si="456"/>
        <v>18.093799000000001</v>
      </c>
      <c r="Y1172" s="136" t="s">
        <v>64</v>
      </c>
      <c r="Z1172" s="127">
        <f t="shared" si="455"/>
        <v>43511</v>
      </c>
      <c r="AA1172" s="6"/>
      <c r="AB1172" s="1"/>
      <c r="AC1172" s="10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6"/>
      <c r="BR1172" s="1"/>
      <c r="BS1172" s="1"/>
      <c r="BT1172" s="1"/>
      <c r="BU1172" s="1"/>
      <c r="BV1172" s="1"/>
      <c r="BW1172" s="1"/>
    </row>
    <row r="1173" spans="1:75" x14ac:dyDescent="0.2">
      <c r="A1173" s="137">
        <f t="shared" si="447"/>
        <v>43394</v>
      </c>
      <c r="B1173" s="124">
        <f t="shared" si="438"/>
        <v>1190.7676489999999</v>
      </c>
      <c r="C1173" s="124">
        <f t="shared" si="448"/>
        <v>1000</v>
      </c>
      <c r="D1173" s="138">
        <f t="shared" si="449"/>
        <v>5080.83</v>
      </c>
      <c r="E1173" s="126">
        <f>IF(K1173=1,VLOOKUP(A1172,[1]Plan1!$DA$106:$DC$226,3),E1172)</f>
        <v>5103.6899999999996</v>
      </c>
      <c r="F1173" s="127">
        <f t="shared" si="450"/>
        <v>43389</v>
      </c>
      <c r="G1173" s="128">
        <f t="shared" si="439"/>
        <v>4.4992648838870775E-3</v>
      </c>
      <c r="H1173" s="127">
        <f t="shared" si="451"/>
        <v>43420</v>
      </c>
      <c r="I1173" s="127">
        <f t="shared" si="440"/>
        <v>43420</v>
      </c>
      <c r="J1173" s="130">
        <f t="shared" si="452"/>
        <v>22</v>
      </c>
      <c r="K1173" s="130">
        <f t="shared" si="441"/>
        <v>5</v>
      </c>
      <c r="L1173" s="131">
        <f t="shared" si="442"/>
        <v>1.0010207799999999</v>
      </c>
      <c r="M1173" s="132">
        <f t="shared" si="436"/>
        <v>1.0047997</v>
      </c>
      <c r="N1173" s="132">
        <f t="shared" si="434"/>
        <v>1.1714780297783662</v>
      </c>
      <c r="O1173" s="131">
        <f t="shared" si="435"/>
        <v>1.17267385</v>
      </c>
      <c r="P1173" s="124">
        <f t="shared" si="443"/>
        <v>1172.6738499999999</v>
      </c>
      <c r="Q1173" s="133">
        <f t="shared" si="444"/>
        <v>0</v>
      </c>
      <c r="R1173" s="134">
        <f t="shared" si="445"/>
        <v>0</v>
      </c>
      <c r="S1173" s="124">
        <f t="shared" si="446"/>
        <v>0</v>
      </c>
      <c r="T1173" s="134">
        <f t="shared" si="453"/>
        <v>8.7499999999999994E-2</v>
      </c>
      <c r="U1173" s="133">
        <f t="shared" si="454"/>
        <v>46</v>
      </c>
      <c r="V1173" s="133">
        <v>252</v>
      </c>
      <c r="W1173" s="132">
        <f t="shared" si="437"/>
        <v>1.015429524</v>
      </c>
      <c r="X1173" s="124">
        <f t="shared" si="456"/>
        <v>18.093799000000001</v>
      </c>
      <c r="Y1173" s="136" t="s">
        <v>64</v>
      </c>
      <c r="Z1173" s="127">
        <f t="shared" si="455"/>
        <v>43511</v>
      </c>
      <c r="AA1173" s="6"/>
      <c r="AB1173" s="1"/>
      <c r="AC1173" s="10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6"/>
      <c r="BR1173" s="1"/>
      <c r="BS1173" s="1"/>
      <c r="BT1173" s="1"/>
      <c r="BU1173" s="1"/>
      <c r="BV1173" s="1"/>
      <c r="BW1173" s="1"/>
    </row>
    <row r="1174" spans="1:75" x14ac:dyDescent="0.2">
      <c r="A1174" s="137">
        <f t="shared" si="447"/>
        <v>43395</v>
      </c>
      <c r="B1174" s="124">
        <f t="shared" si="438"/>
        <v>1190.7676489999999</v>
      </c>
      <c r="C1174" s="124">
        <f t="shared" si="448"/>
        <v>1000</v>
      </c>
      <c r="D1174" s="138">
        <f t="shared" si="449"/>
        <v>5080.83</v>
      </c>
      <c r="E1174" s="126">
        <f>IF(K1174=1,VLOOKUP(A1173,[1]Plan1!$DA$106:$DC$226,3),E1173)</f>
        <v>5103.6899999999996</v>
      </c>
      <c r="F1174" s="127">
        <f t="shared" si="450"/>
        <v>43389</v>
      </c>
      <c r="G1174" s="128">
        <f t="shared" si="439"/>
        <v>4.4992648838870775E-3</v>
      </c>
      <c r="H1174" s="127">
        <f t="shared" si="451"/>
        <v>43420</v>
      </c>
      <c r="I1174" s="127">
        <f t="shared" si="440"/>
        <v>43420</v>
      </c>
      <c r="J1174" s="130">
        <f t="shared" si="452"/>
        <v>22</v>
      </c>
      <c r="K1174" s="130">
        <f t="shared" si="441"/>
        <v>5</v>
      </c>
      <c r="L1174" s="131">
        <f t="shared" si="442"/>
        <v>1.0010207799999999</v>
      </c>
      <c r="M1174" s="132">
        <f t="shared" si="436"/>
        <v>1.0047997</v>
      </c>
      <c r="N1174" s="132">
        <f t="shared" si="434"/>
        <v>1.1714780297783662</v>
      </c>
      <c r="O1174" s="131">
        <f t="shared" si="435"/>
        <v>1.17267385</v>
      </c>
      <c r="P1174" s="124">
        <f t="shared" si="443"/>
        <v>1172.6738499999999</v>
      </c>
      <c r="Q1174" s="133">
        <f t="shared" si="444"/>
        <v>0</v>
      </c>
      <c r="R1174" s="134">
        <f t="shared" si="445"/>
        <v>0</v>
      </c>
      <c r="S1174" s="124">
        <f t="shared" si="446"/>
        <v>0</v>
      </c>
      <c r="T1174" s="134">
        <f t="shared" si="453"/>
        <v>8.7499999999999994E-2</v>
      </c>
      <c r="U1174" s="133">
        <f t="shared" si="454"/>
        <v>46</v>
      </c>
      <c r="V1174" s="133">
        <v>252</v>
      </c>
      <c r="W1174" s="132">
        <f t="shared" si="437"/>
        <v>1.015429524</v>
      </c>
      <c r="X1174" s="124">
        <f t="shared" si="456"/>
        <v>18.093799000000001</v>
      </c>
      <c r="Y1174" s="136" t="s">
        <v>64</v>
      </c>
      <c r="Z1174" s="127">
        <f t="shared" si="455"/>
        <v>43511</v>
      </c>
      <c r="AA1174" s="6"/>
      <c r="AB1174" s="1"/>
      <c r="AC1174" s="10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6"/>
      <c r="BR1174" s="1"/>
      <c r="BS1174" s="1"/>
      <c r="BT1174" s="1"/>
      <c r="BU1174" s="1"/>
      <c r="BV1174" s="1"/>
      <c r="BW1174" s="1"/>
    </row>
    <row r="1175" spans="1:75" x14ac:dyDescent="0.2">
      <c r="A1175" s="137">
        <f t="shared" si="447"/>
        <v>43396</v>
      </c>
      <c r="B1175" s="124">
        <f t="shared" si="438"/>
        <v>1191.40716</v>
      </c>
      <c r="C1175" s="124">
        <f t="shared" si="448"/>
        <v>1000</v>
      </c>
      <c r="D1175" s="138">
        <f t="shared" si="449"/>
        <v>5080.83</v>
      </c>
      <c r="E1175" s="126">
        <f>IF(K1175=1,VLOOKUP(A1174,[1]Plan1!$DA$106:$DC$226,3),E1174)</f>
        <v>5103.6899999999996</v>
      </c>
      <c r="F1175" s="127">
        <f t="shared" si="450"/>
        <v>43389</v>
      </c>
      <c r="G1175" s="128">
        <f t="shared" si="439"/>
        <v>4.4992648838870775E-3</v>
      </c>
      <c r="H1175" s="127">
        <f t="shared" si="451"/>
        <v>43420</v>
      </c>
      <c r="I1175" s="127">
        <f t="shared" si="440"/>
        <v>43420</v>
      </c>
      <c r="J1175" s="130">
        <f t="shared" si="452"/>
        <v>22</v>
      </c>
      <c r="K1175" s="130">
        <f t="shared" si="441"/>
        <v>6</v>
      </c>
      <c r="L1175" s="131">
        <f t="shared" si="442"/>
        <v>1.0012250599999999</v>
      </c>
      <c r="M1175" s="132">
        <f t="shared" si="436"/>
        <v>1.0047997</v>
      </c>
      <c r="N1175" s="132">
        <f t="shared" si="434"/>
        <v>1.1714780297783662</v>
      </c>
      <c r="O1175" s="131">
        <f t="shared" si="435"/>
        <v>1.17291316</v>
      </c>
      <c r="P1175" s="124">
        <f t="shared" si="443"/>
        <v>1172.9131600000001</v>
      </c>
      <c r="Q1175" s="133">
        <f t="shared" si="444"/>
        <v>0</v>
      </c>
      <c r="R1175" s="134">
        <f t="shared" si="445"/>
        <v>0</v>
      </c>
      <c r="S1175" s="124">
        <f t="shared" si="446"/>
        <v>0</v>
      </c>
      <c r="T1175" s="134">
        <f t="shared" si="453"/>
        <v>8.7499999999999994E-2</v>
      </c>
      <c r="U1175" s="133">
        <f t="shared" si="454"/>
        <v>47</v>
      </c>
      <c r="V1175" s="133">
        <v>252</v>
      </c>
      <c r="W1175" s="132">
        <f t="shared" si="437"/>
        <v>1.015767579</v>
      </c>
      <c r="X1175" s="124">
        <f t="shared" si="456"/>
        <v>18.494</v>
      </c>
      <c r="Y1175" s="136" t="s">
        <v>64</v>
      </c>
      <c r="Z1175" s="127">
        <f t="shared" si="455"/>
        <v>43511</v>
      </c>
      <c r="AA1175" s="6"/>
      <c r="AB1175" s="1"/>
      <c r="AC1175" s="10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6"/>
      <c r="BR1175" s="1"/>
      <c r="BS1175" s="1"/>
      <c r="BT1175" s="1"/>
      <c r="BU1175" s="1"/>
      <c r="BV1175" s="1"/>
      <c r="BW1175" s="1"/>
    </row>
    <row r="1176" spans="1:75" x14ac:dyDescent="0.2">
      <c r="A1176" s="137">
        <f t="shared" si="447"/>
        <v>43397</v>
      </c>
      <c r="B1176" s="124">
        <f t="shared" si="438"/>
        <v>1192.0470170000001</v>
      </c>
      <c r="C1176" s="124">
        <f t="shared" si="448"/>
        <v>1000</v>
      </c>
      <c r="D1176" s="138">
        <f t="shared" si="449"/>
        <v>5080.83</v>
      </c>
      <c r="E1176" s="126">
        <f>IF(K1176=1,VLOOKUP(A1175,[1]Plan1!$DA$106:$DC$226,3),E1175)</f>
        <v>5103.6899999999996</v>
      </c>
      <c r="F1176" s="127">
        <f t="shared" si="450"/>
        <v>43389</v>
      </c>
      <c r="G1176" s="128">
        <f t="shared" si="439"/>
        <v>4.4992648838870775E-3</v>
      </c>
      <c r="H1176" s="127">
        <f t="shared" si="451"/>
        <v>43420</v>
      </c>
      <c r="I1176" s="127">
        <f t="shared" si="440"/>
        <v>43420</v>
      </c>
      <c r="J1176" s="130">
        <f t="shared" si="452"/>
        <v>22</v>
      </c>
      <c r="K1176" s="130">
        <f t="shared" si="441"/>
        <v>7</v>
      </c>
      <c r="L1176" s="131">
        <f t="shared" si="442"/>
        <v>1.00142939</v>
      </c>
      <c r="M1176" s="132">
        <f t="shared" si="436"/>
        <v>1.0047997</v>
      </c>
      <c r="N1176" s="132">
        <f t="shared" si="434"/>
        <v>1.1714780297783662</v>
      </c>
      <c r="O1176" s="131">
        <f t="shared" si="435"/>
        <v>1.1731525199999999</v>
      </c>
      <c r="P1176" s="124">
        <f t="shared" si="443"/>
        <v>1173.1525200000001</v>
      </c>
      <c r="Q1176" s="133">
        <f t="shared" si="444"/>
        <v>0</v>
      </c>
      <c r="R1176" s="134">
        <f t="shared" si="445"/>
        <v>0</v>
      </c>
      <c r="S1176" s="124">
        <f t="shared" si="446"/>
        <v>0</v>
      </c>
      <c r="T1176" s="134">
        <f t="shared" si="453"/>
        <v>8.7499999999999994E-2</v>
      </c>
      <c r="U1176" s="133">
        <f t="shared" si="454"/>
        <v>48</v>
      </c>
      <c r="V1176" s="133">
        <v>252</v>
      </c>
      <c r="W1176" s="132">
        <f t="shared" si="437"/>
        <v>1.0161057469999999</v>
      </c>
      <c r="X1176" s="124">
        <f t="shared" si="456"/>
        <v>18.894497000000001</v>
      </c>
      <c r="Y1176" s="136" t="s">
        <v>64</v>
      </c>
      <c r="Z1176" s="127">
        <f t="shared" si="455"/>
        <v>43511</v>
      </c>
      <c r="AA1176" s="6"/>
      <c r="AB1176" s="1"/>
      <c r="AC1176" s="10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6"/>
      <c r="BR1176" s="1"/>
      <c r="BS1176" s="1"/>
      <c r="BT1176" s="1"/>
      <c r="BU1176" s="1"/>
      <c r="BV1176" s="1"/>
      <c r="BW1176" s="1"/>
    </row>
    <row r="1177" spans="1:75" x14ac:dyDescent="0.2">
      <c r="A1177" s="137">
        <f t="shared" si="447"/>
        <v>43398</v>
      </c>
      <c r="B1177" s="124">
        <f t="shared" si="438"/>
        <v>1192.687218</v>
      </c>
      <c r="C1177" s="124">
        <f t="shared" si="448"/>
        <v>1000</v>
      </c>
      <c r="D1177" s="138">
        <f t="shared" si="449"/>
        <v>5080.83</v>
      </c>
      <c r="E1177" s="126">
        <f>IF(K1177=1,VLOOKUP(A1176,[1]Plan1!$DA$106:$DC$226,3),E1176)</f>
        <v>5103.6899999999996</v>
      </c>
      <c r="F1177" s="127">
        <f t="shared" si="450"/>
        <v>43389</v>
      </c>
      <c r="G1177" s="128">
        <f t="shared" si="439"/>
        <v>4.4992648838870775E-3</v>
      </c>
      <c r="H1177" s="127">
        <f t="shared" si="451"/>
        <v>43420</v>
      </c>
      <c r="I1177" s="127">
        <f t="shared" si="440"/>
        <v>43420</v>
      </c>
      <c r="J1177" s="130">
        <f t="shared" si="452"/>
        <v>22</v>
      </c>
      <c r="K1177" s="130">
        <f t="shared" si="441"/>
        <v>8</v>
      </c>
      <c r="L1177" s="131">
        <f t="shared" si="442"/>
        <v>1.0016337500000001</v>
      </c>
      <c r="M1177" s="132">
        <f t="shared" si="436"/>
        <v>1.0047997</v>
      </c>
      <c r="N1177" s="132">
        <f t="shared" si="434"/>
        <v>1.1714780297783662</v>
      </c>
      <c r="O1177" s="131">
        <f t="shared" si="435"/>
        <v>1.17339193</v>
      </c>
      <c r="P1177" s="124">
        <f t="shared" si="443"/>
        <v>1173.39193</v>
      </c>
      <c r="Q1177" s="133">
        <f t="shared" si="444"/>
        <v>0</v>
      </c>
      <c r="R1177" s="134">
        <f t="shared" si="445"/>
        <v>0</v>
      </c>
      <c r="S1177" s="124">
        <f t="shared" si="446"/>
        <v>0</v>
      </c>
      <c r="T1177" s="134">
        <f t="shared" si="453"/>
        <v>8.7499999999999994E-2</v>
      </c>
      <c r="U1177" s="133">
        <f t="shared" si="454"/>
        <v>49</v>
      </c>
      <c r="V1177" s="133">
        <v>252</v>
      </c>
      <c r="W1177" s="132">
        <f t="shared" si="437"/>
        <v>1.0164440269999999</v>
      </c>
      <c r="X1177" s="124">
        <f t="shared" si="456"/>
        <v>19.295287999999999</v>
      </c>
      <c r="Y1177" s="136" t="s">
        <v>64</v>
      </c>
      <c r="Z1177" s="127">
        <f t="shared" si="455"/>
        <v>43511</v>
      </c>
      <c r="AA1177" s="6"/>
      <c r="AB1177" s="1"/>
      <c r="AC1177" s="10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6"/>
      <c r="BR1177" s="1"/>
      <c r="BS1177" s="1"/>
      <c r="BT1177" s="1"/>
      <c r="BU1177" s="1"/>
      <c r="BV1177" s="1"/>
      <c r="BW1177" s="1"/>
    </row>
    <row r="1178" spans="1:75" x14ac:dyDescent="0.2">
      <c r="A1178" s="137">
        <f t="shared" si="447"/>
        <v>43399</v>
      </c>
      <c r="B1178" s="124">
        <f t="shared" si="438"/>
        <v>1193.3277640000001</v>
      </c>
      <c r="C1178" s="124">
        <f t="shared" si="448"/>
        <v>1000</v>
      </c>
      <c r="D1178" s="138">
        <f t="shared" si="449"/>
        <v>5080.83</v>
      </c>
      <c r="E1178" s="126">
        <f>IF(K1178=1,VLOOKUP(A1177,[1]Plan1!$DA$106:$DC$226,3),E1177)</f>
        <v>5103.6899999999996</v>
      </c>
      <c r="F1178" s="127">
        <f t="shared" si="450"/>
        <v>43389</v>
      </c>
      <c r="G1178" s="128">
        <f t="shared" si="439"/>
        <v>4.4992648838870775E-3</v>
      </c>
      <c r="H1178" s="127">
        <f t="shared" si="451"/>
        <v>43420</v>
      </c>
      <c r="I1178" s="127">
        <f t="shared" si="440"/>
        <v>43420</v>
      </c>
      <c r="J1178" s="130">
        <f t="shared" si="452"/>
        <v>22</v>
      </c>
      <c r="K1178" s="130">
        <f t="shared" si="441"/>
        <v>9</v>
      </c>
      <c r="L1178" s="131">
        <f t="shared" si="442"/>
        <v>1.0018381599999999</v>
      </c>
      <c r="M1178" s="132">
        <f t="shared" si="436"/>
        <v>1.0047997</v>
      </c>
      <c r="N1178" s="132">
        <f t="shared" si="434"/>
        <v>1.1714780297783662</v>
      </c>
      <c r="O1178" s="131">
        <f t="shared" si="435"/>
        <v>1.1736313899999999</v>
      </c>
      <c r="P1178" s="124">
        <f t="shared" si="443"/>
        <v>1173.63139</v>
      </c>
      <c r="Q1178" s="133">
        <f t="shared" si="444"/>
        <v>0</v>
      </c>
      <c r="R1178" s="134">
        <f t="shared" si="445"/>
        <v>0</v>
      </c>
      <c r="S1178" s="124">
        <f t="shared" si="446"/>
        <v>0</v>
      </c>
      <c r="T1178" s="134">
        <f t="shared" si="453"/>
        <v>8.7499999999999994E-2</v>
      </c>
      <c r="U1178" s="133">
        <f t="shared" si="454"/>
        <v>50</v>
      </c>
      <c r="V1178" s="133">
        <v>252</v>
      </c>
      <c r="W1178" s="132">
        <f t="shared" si="437"/>
        <v>1.01678242</v>
      </c>
      <c r="X1178" s="124">
        <f t="shared" si="456"/>
        <v>19.696373999999999</v>
      </c>
      <c r="Y1178" s="136" t="s">
        <v>64</v>
      </c>
      <c r="Z1178" s="127">
        <f t="shared" si="455"/>
        <v>43511</v>
      </c>
      <c r="AA1178" s="6"/>
      <c r="AB1178" s="1"/>
      <c r="AC1178" s="10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6"/>
      <c r="BR1178" s="1"/>
      <c r="BS1178" s="1"/>
      <c r="BT1178" s="1"/>
      <c r="BU1178" s="1"/>
      <c r="BV1178" s="1"/>
      <c r="BW1178" s="1"/>
    </row>
    <row r="1179" spans="1:75" x14ac:dyDescent="0.2">
      <c r="A1179" s="137">
        <f t="shared" si="447"/>
        <v>43400</v>
      </c>
      <c r="B1179" s="124">
        <f t="shared" si="438"/>
        <v>1193.9686559999998</v>
      </c>
      <c r="C1179" s="124">
        <f t="shared" si="448"/>
        <v>1000</v>
      </c>
      <c r="D1179" s="138">
        <f t="shared" si="449"/>
        <v>5080.83</v>
      </c>
      <c r="E1179" s="126">
        <f>IF(K1179=1,VLOOKUP(A1178,[1]Plan1!$DA$106:$DC$226,3),E1178)</f>
        <v>5103.6899999999996</v>
      </c>
      <c r="F1179" s="127">
        <f t="shared" si="450"/>
        <v>43389</v>
      </c>
      <c r="G1179" s="128">
        <f t="shared" si="439"/>
        <v>4.4992648838870775E-3</v>
      </c>
      <c r="H1179" s="127">
        <f t="shared" si="451"/>
        <v>43420</v>
      </c>
      <c r="I1179" s="127">
        <f t="shared" si="440"/>
        <v>43420</v>
      </c>
      <c r="J1179" s="130">
        <f t="shared" si="452"/>
        <v>22</v>
      </c>
      <c r="K1179" s="130">
        <f t="shared" si="441"/>
        <v>10</v>
      </c>
      <c r="L1179" s="131">
        <f t="shared" si="442"/>
        <v>1.0020426099999999</v>
      </c>
      <c r="M1179" s="132">
        <f t="shared" si="436"/>
        <v>1.0047997</v>
      </c>
      <c r="N1179" s="132">
        <f t="shared" si="434"/>
        <v>1.1714780297783662</v>
      </c>
      <c r="O1179" s="131">
        <f t="shared" si="435"/>
        <v>1.1738709000000001</v>
      </c>
      <c r="P1179" s="124">
        <f t="shared" si="443"/>
        <v>1173.8708999999999</v>
      </c>
      <c r="Q1179" s="133">
        <f t="shared" si="444"/>
        <v>0</v>
      </c>
      <c r="R1179" s="134">
        <f t="shared" si="445"/>
        <v>0</v>
      </c>
      <c r="S1179" s="124">
        <f t="shared" si="446"/>
        <v>0</v>
      </c>
      <c r="T1179" s="134">
        <f t="shared" si="453"/>
        <v>8.7499999999999994E-2</v>
      </c>
      <c r="U1179" s="133">
        <f t="shared" si="454"/>
        <v>51</v>
      </c>
      <c r="V1179" s="133">
        <v>252</v>
      </c>
      <c r="W1179" s="132">
        <f t="shared" si="437"/>
        <v>1.017120926</v>
      </c>
      <c r="X1179" s="124">
        <f t="shared" si="456"/>
        <v>20.097756</v>
      </c>
      <c r="Y1179" s="136" t="s">
        <v>64</v>
      </c>
      <c r="Z1179" s="127">
        <f t="shared" si="455"/>
        <v>43511</v>
      </c>
      <c r="AA1179" s="6"/>
      <c r="AB1179" s="1"/>
      <c r="AC1179" s="10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6"/>
      <c r="BR1179" s="1"/>
      <c r="BS1179" s="1"/>
      <c r="BT1179" s="1"/>
      <c r="BU1179" s="1"/>
      <c r="BV1179" s="1"/>
      <c r="BW1179" s="1"/>
    </row>
    <row r="1180" spans="1:75" x14ac:dyDescent="0.2">
      <c r="A1180" s="137">
        <f t="shared" si="447"/>
        <v>43401</v>
      </c>
      <c r="B1180" s="124">
        <f t="shared" si="438"/>
        <v>1193.9686559999998</v>
      </c>
      <c r="C1180" s="124">
        <f t="shared" si="448"/>
        <v>1000</v>
      </c>
      <c r="D1180" s="138">
        <f t="shared" si="449"/>
        <v>5080.83</v>
      </c>
      <c r="E1180" s="126">
        <f>IF(K1180=1,VLOOKUP(A1179,[1]Plan1!$DA$106:$DC$226,3),E1179)</f>
        <v>5103.6899999999996</v>
      </c>
      <c r="F1180" s="127">
        <f t="shared" si="450"/>
        <v>43389</v>
      </c>
      <c r="G1180" s="128">
        <f t="shared" si="439"/>
        <v>4.4992648838870775E-3</v>
      </c>
      <c r="H1180" s="127">
        <f t="shared" si="451"/>
        <v>43420</v>
      </c>
      <c r="I1180" s="127">
        <f t="shared" si="440"/>
        <v>43420</v>
      </c>
      <c r="J1180" s="130">
        <f t="shared" si="452"/>
        <v>22</v>
      </c>
      <c r="K1180" s="130">
        <f t="shared" si="441"/>
        <v>10</v>
      </c>
      <c r="L1180" s="131">
        <f t="shared" si="442"/>
        <v>1.0020426099999999</v>
      </c>
      <c r="M1180" s="132">
        <f t="shared" si="436"/>
        <v>1.0047997</v>
      </c>
      <c r="N1180" s="132">
        <f t="shared" si="434"/>
        <v>1.1714780297783662</v>
      </c>
      <c r="O1180" s="131">
        <f t="shared" si="435"/>
        <v>1.1738709000000001</v>
      </c>
      <c r="P1180" s="124">
        <f t="shared" si="443"/>
        <v>1173.8708999999999</v>
      </c>
      <c r="Q1180" s="133">
        <f t="shared" si="444"/>
        <v>0</v>
      </c>
      <c r="R1180" s="134">
        <f t="shared" si="445"/>
        <v>0</v>
      </c>
      <c r="S1180" s="124">
        <f t="shared" si="446"/>
        <v>0</v>
      </c>
      <c r="T1180" s="134">
        <f t="shared" si="453"/>
        <v>8.7499999999999994E-2</v>
      </c>
      <c r="U1180" s="133">
        <f t="shared" si="454"/>
        <v>51</v>
      </c>
      <c r="V1180" s="133">
        <v>252</v>
      </c>
      <c r="W1180" s="132">
        <f t="shared" si="437"/>
        <v>1.017120926</v>
      </c>
      <c r="X1180" s="124">
        <f t="shared" si="456"/>
        <v>20.097756</v>
      </c>
      <c r="Y1180" s="136" t="s">
        <v>64</v>
      </c>
      <c r="Z1180" s="127">
        <f t="shared" si="455"/>
        <v>43511</v>
      </c>
      <c r="AA1180" s="6"/>
      <c r="AB1180" s="1"/>
      <c r="AC1180" s="10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6"/>
      <c r="BR1180" s="1"/>
      <c r="BS1180" s="1"/>
      <c r="BT1180" s="1"/>
      <c r="BU1180" s="1"/>
      <c r="BV1180" s="1"/>
      <c r="BW1180" s="1"/>
    </row>
    <row r="1181" spans="1:75" x14ac:dyDescent="0.2">
      <c r="A1181" s="137">
        <f t="shared" si="447"/>
        <v>43402</v>
      </c>
      <c r="B1181" s="124">
        <f t="shared" si="438"/>
        <v>1193.9686559999998</v>
      </c>
      <c r="C1181" s="124">
        <f t="shared" si="448"/>
        <v>1000</v>
      </c>
      <c r="D1181" s="138">
        <f t="shared" si="449"/>
        <v>5080.83</v>
      </c>
      <c r="E1181" s="126">
        <f>IF(K1181=1,VLOOKUP(A1180,[1]Plan1!$DA$106:$DC$226,3),E1180)</f>
        <v>5103.6899999999996</v>
      </c>
      <c r="F1181" s="127">
        <f t="shared" si="450"/>
        <v>43389</v>
      </c>
      <c r="G1181" s="128">
        <f t="shared" si="439"/>
        <v>4.4992648838870775E-3</v>
      </c>
      <c r="H1181" s="127">
        <f t="shared" si="451"/>
        <v>43420</v>
      </c>
      <c r="I1181" s="127">
        <f t="shared" si="440"/>
        <v>43420</v>
      </c>
      <c r="J1181" s="130">
        <f t="shared" si="452"/>
        <v>22</v>
      </c>
      <c r="K1181" s="130">
        <f t="shared" si="441"/>
        <v>10</v>
      </c>
      <c r="L1181" s="131">
        <f t="shared" si="442"/>
        <v>1.0020426099999999</v>
      </c>
      <c r="M1181" s="132">
        <f t="shared" si="436"/>
        <v>1.0047997</v>
      </c>
      <c r="N1181" s="132">
        <f t="shared" si="434"/>
        <v>1.1714780297783662</v>
      </c>
      <c r="O1181" s="131">
        <f t="shared" si="435"/>
        <v>1.1738709000000001</v>
      </c>
      <c r="P1181" s="124">
        <f t="shared" si="443"/>
        <v>1173.8708999999999</v>
      </c>
      <c r="Q1181" s="133">
        <f t="shared" si="444"/>
        <v>0</v>
      </c>
      <c r="R1181" s="134">
        <f t="shared" si="445"/>
        <v>0</v>
      </c>
      <c r="S1181" s="124">
        <f t="shared" si="446"/>
        <v>0</v>
      </c>
      <c r="T1181" s="134">
        <f t="shared" si="453"/>
        <v>8.7499999999999994E-2</v>
      </c>
      <c r="U1181" s="133">
        <f t="shared" si="454"/>
        <v>51</v>
      </c>
      <c r="V1181" s="133">
        <v>252</v>
      </c>
      <c r="W1181" s="132">
        <f t="shared" si="437"/>
        <v>1.017120926</v>
      </c>
      <c r="X1181" s="124">
        <f t="shared" si="456"/>
        <v>20.097756</v>
      </c>
      <c r="Y1181" s="136" t="s">
        <v>64</v>
      </c>
      <c r="Z1181" s="127">
        <f t="shared" si="455"/>
        <v>43511</v>
      </c>
      <c r="AA1181" s="6"/>
      <c r="AB1181" s="1"/>
      <c r="AC1181" s="10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6"/>
      <c r="BR1181" s="1"/>
      <c r="BS1181" s="1"/>
      <c r="BT1181" s="1"/>
      <c r="BU1181" s="1"/>
      <c r="BV1181" s="1"/>
      <c r="BW1181" s="1"/>
    </row>
    <row r="1182" spans="1:75" x14ac:dyDescent="0.2">
      <c r="A1182" s="137">
        <f t="shared" si="447"/>
        <v>43403</v>
      </c>
      <c r="B1182" s="124">
        <f t="shared" si="438"/>
        <v>1194.6098829999999</v>
      </c>
      <c r="C1182" s="124">
        <f t="shared" si="448"/>
        <v>1000</v>
      </c>
      <c r="D1182" s="138">
        <f t="shared" si="449"/>
        <v>5080.83</v>
      </c>
      <c r="E1182" s="126">
        <f>IF(K1182=1,VLOOKUP(A1181,[1]Plan1!$DA$106:$DC$226,3),E1181)</f>
        <v>5103.6899999999996</v>
      </c>
      <c r="F1182" s="127">
        <f t="shared" si="450"/>
        <v>43389</v>
      </c>
      <c r="G1182" s="128">
        <f t="shared" si="439"/>
        <v>4.4992648838870775E-3</v>
      </c>
      <c r="H1182" s="127">
        <f t="shared" si="451"/>
        <v>43420</v>
      </c>
      <c r="I1182" s="127">
        <f t="shared" si="440"/>
        <v>43420</v>
      </c>
      <c r="J1182" s="130">
        <f t="shared" si="452"/>
        <v>22</v>
      </c>
      <c r="K1182" s="130">
        <f t="shared" si="441"/>
        <v>11</v>
      </c>
      <c r="L1182" s="131">
        <f t="shared" si="442"/>
        <v>1.0022470999999999</v>
      </c>
      <c r="M1182" s="132">
        <f t="shared" si="436"/>
        <v>1.0047997</v>
      </c>
      <c r="N1182" s="132">
        <f t="shared" si="434"/>
        <v>1.1714780297783662</v>
      </c>
      <c r="O1182" s="131">
        <f t="shared" si="435"/>
        <v>1.1741104499999999</v>
      </c>
      <c r="P1182" s="124">
        <f t="shared" si="443"/>
        <v>1174.1104499999999</v>
      </c>
      <c r="Q1182" s="133">
        <f t="shared" si="444"/>
        <v>0</v>
      </c>
      <c r="R1182" s="134">
        <f t="shared" si="445"/>
        <v>0</v>
      </c>
      <c r="S1182" s="124">
        <f t="shared" si="446"/>
        <v>0</v>
      </c>
      <c r="T1182" s="134">
        <f t="shared" si="453"/>
        <v>8.7499999999999994E-2</v>
      </c>
      <c r="U1182" s="133">
        <f t="shared" si="454"/>
        <v>52</v>
      </c>
      <c r="V1182" s="133">
        <v>252</v>
      </c>
      <c r="W1182" s="132">
        <f t="shared" si="437"/>
        <v>1.017459544</v>
      </c>
      <c r="X1182" s="124">
        <f t="shared" si="456"/>
        <v>20.499433</v>
      </c>
      <c r="Y1182" s="136" t="s">
        <v>64</v>
      </c>
      <c r="Z1182" s="127">
        <f t="shared" si="455"/>
        <v>43511</v>
      </c>
      <c r="AA1182" s="6"/>
      <c r="AB1182" s="1"/>
      <c r="AC1182" s="10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6"/>
      <c r="BR1182" s="1"/>
      <c r="BS1182" s="1"/>
      <c r="BT1182" s="1"/>
      <c r="BU1182" s="1"/>
      <c r="BV1182" s="1"/>
      <c r="BW1182" s="1"/>
    </row>
    <row r="1183" spans="1:75" x14ac:dyDescent="0.2">
      <c r="A1183" s="137">
        <f t="shared" si="447"/>
        <v>43404</v>
      </c>
      <c r="B1183" s="124">
        <f t="shared" si="438"/>
        <v>1195.251475</v>
      </c>
      <c r="C1183" s="124">
        <f t="shared" si="448"/>
        <v>1000</v>
      </c>
      <c r="D1183" s="138">
        <f t="shared" si="449"/>
        <v>5080.83</v>
      </c>
      <c r="E1183" s="126">
        <f>IF(K1183=1,VLOOKUP(A1182,[1]Plan1!$DA$106:$DC$226,3),E1182)</f>
        <v>5103.6899999999996</v>
      </c>
      <c r="F1183" s="127">
        <f t="shared" si="450"/>
        <v>43389</v>
      </c>
      <c r="G1183" s="128">
        <f t="shared" si="439"/>
        <v>4.4992648838870775E-3</v>
      </c>
      <c r="H1183" s="127">
        <f t="shared" si="451"/>
        <v>43420</v>
      </c>
      <c r="I1183" s="127">
        <f t="shared" si="440"/>
        <v>43420</v>
      </c>
      <c r="J1183" s="130">
        <f t="shared" si="452"/>
        <v>22</v>
      </c>
      <c r="K1183" s="130">
        <f t="shared" si="441"/>
        <v>12</v>
      </c>
      <c r="L1183" s="131">
        <f t="shared" si="442"/>
        <v>1.0024516400000001</v>
      </c>
      <c r="M1183" s="132">
        <f t="shared" si="436"/>
        <v>1.0047997</v>
      </c>
      <c r="N1183" s="132">
        <f t="shared" ref="N1183:N1246" si="457">IF(I1183&gt;I1182,N1182*M1183,N1182)</f>
        <v>1.1714780297783662</v>
      </c>
      <c r="O1183" s="131">
        <f t="shared" si="435"/>
        <v>1.17435007</v>
      </c>
      <c r="P1183" s="124">
        <f t="shared" si="443"/>
        <v>1174.35007</v>
      </c>
      <c r="Q1183" s="133">
        <f t="shared" si="444"/>
        <v>0</v>
      </c>
      <c r="R1183" s="134">
        <f t="shared" si="445"/>
        <v>0</v>
      </c>
      <c r="S1183" s="124">
        <f t="shared" si="446"/>
        <v>0</v>
      </c>
      <c r="T1183" s="134">
        <f t="shared" si="453"/>
        <v>8.7499999999999994E-2</v>
      </c>
      <c r="U1183" s="133">
        <f t="shared" si="454"/>
        <v>53</v>
      </c>
      <c r="V1183" s="133">
        <v>252</v>
      </c>
      <c r="W1183" s="132">
        <f t="shared" si="437"/>
        <v>1.0177982750000001</v>
      </c>
      <c r="X1183" s="124">
        <f t="shared" si="456"/>
        <v>20.901405</v>
      </c>
      <c r="Y1183" s="136" t="s">
        <v>64</v>
      </c>
      <c r="Z1183" s="127">
        <f t="shared" si="455"/>
        <v>43511</v>
      </c>
      <c r="AA1183" s="6"/>
      <c r="AB1183" s="1"/>
      <c r="AC1183" s="10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6"/>
      <c r="BR1183" s="1"/>
      <c r="BS1183" s="1"/>
      <c r="BT1183" s="1"/>
      <c r="BU1183" s="1"/>
      <c r="BV1183" s="1"/>
      <c r="BW1183" s="1"/>
    </row>
    <row r="1184" spans="1:75" x14ac:dyDescent="0.2">
      <c r="A1184" s="137">
        <f t="shared" si="447"/>
        <v>43405</v>
      </c>
      <c r="B1184" s="124">
        <f t="shared" si="438"/>
        <v>1195.8933929999998</v>
      </c>
      <c r="C1184" s="124">
        <f t="shared" si="448"/>
        <v>1000</v>
      </c>
      <c r="D1184" s="138">
        <f t="shared" si="449"/>
        <v>5080.83</v>
      </c>
      <c r="E1184" s="126">
        <f>IF(K1184=1,VLOOKUP(A1183,[1]Plan1!$DA$106:$DC$226,3),E1183)</f>
        <v>5103.6899999999996</v>
      </c>
      <c r="F1184" s="127">
        <f t="shared" si="450"/>
        <v>43389</v>
      </c>
      <c r="G1184" s="128">
        <f t="shared" si="439"/>
        <v>4.4992648838870775E-3</v>
      </c>
      <c r="H1184" s="127">
        <f t="shared" si="451"/>
        <v>43420</v>
      </c>
      <c r="I1184" s="127">
        <f t="shared" si="440"/>
        <v>43420</v>
      </c>
      <c r="J1184" s="130">
        <f t="shared" si="452"/>
        <v>22</v>
      </c>
      <c r="K1184" s="130">
        <f t="shared" si="441"/>
        <v>13</v>
      </c>
      <c r="L1184" s="131">
        <f t="shared" si="442"/>
        <v>1.00265621</v>
      </c>
      <c r="M1184" s="132">
        <f t="shared" si="436"/>
        <v>1.0047997</v>
      </c>
      <c r="N1184" s="132">
        <f t="shared" si="457"/>
        <v>1.1714780297783662</v>
      </c>
      <c r="O1184" s="131">
        <f t="shared" si="435"/>
        <v>1.1745897199999999</v>
      </c>
      <c r="P1184" s="124">
        <f t="shared" si="443"/>
        <v>1174.5897199999999</v>
      </c>
      <c r="Q1184" s="133">
        <f t="shared" si="444"/>
        <v>0</v>
      </c>
      <c r="R1184" s="134">
        <f t="shared" si="445"/>
        <v>0</v>
      </c>
      <c r="S1184" s="124">
        <f t="shared" si="446"/>
        <v>0</v>
      </c>
      <c r="T1184" s="134">
        <f t="shared" si="453"/>
        <v>8.7499999999999994E-2</v>
      </c>
      <c r="U1184" s="133">
        <f t="shared" si="454"/>
        <v>54</v>
      </c>
      <c r="V1184" s="133">
        <v>252</v>
      </c>
      <c r="W1184" s="132">
        <f t="shared" si="437"/>
        <v>1.0181371189999999</v>
      </c>
      <c r="X1184" s="124">
        <f t="shared" si="456"/>
        <v>21.303673</v>
      </c>
      <c r="Y1184" s="136" t="s">
        <v>64</v>
      </c>
      <c r="Z1184" s="127">
        <f t="shared" si="455"/>
        <v>43511</v>
      </c>
      <c r="AA1184" s="6"/>
      <c r="AB1184" s="1"/>
      <c r="AC1184" s="10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6"/>
      <c r="BR1184" s="1"/>
      <c r="BS1184" s="1"/>
      <c r="BT1184" s="1"/>
      <c r="BU1184" s="1"/>
      <c r="BV1184" s="1"/>
      <c r="BW1184" s="1"/>
    </row>
    <row r="1185" spans="1:75" x14ac:dyDescent="0.2">
      <c r="A1185" s="137">
        <f t="shared" si="447"/>
        <v>43406</v>
      </c>
      <c r="B1185" s="124">
        <f t="shared" si="438"/>
        <v>1196.5356570000001</v>
      </c>
      <c r="C1185" s="124">
        <f t="shared" si="448"/>
        <v>1000</v>
      </c>
      <c r="D1185" s="138">
        <f t="shared" si="449"/>
        <v>5080.83</v>
      </c>
      <c r="E1185" s="126">
        <f>IF(K1185=1,VLOOKUP(A1184,[1]Plan1!$DA$106:$DC$226,3),E1184)</f>
        <v>5103.6899999999996</v>
      </c>
      <c r="F1185" s="127">
        <f t="shared" si="450"/>
        <v>43389</v>
      </c>
      <c r="G1185" s="128">
        <f t="shared" si="439"/>
        <v>4.4992648838870775E-3</v>
      </c>
      <c r="H1185" s="127">
        <f t="shared" si="451"/>
        <v>43420</v>
      </c>
      <c r="I1185" s="127">
        <f t="shared" si="440"/>
        <v>43420</v>
      </c>
      <c r="J1185" s="130">
        <f t="shared" si="452"/>
        <v>22</v>
      </c>
      <c r="K1185" s="130">
        <f t="shared" si="441"/>
        <v>14</v>
      </c>
      <c r="L1185" s="131">
        <f t="shared" si="442"/>
        <v>1.0028608299999999</v>
      </c>
      <c r="M1185" s="132">
        <f t="shared" si="436"/>
        <v>1.0047997</v>
      </c>
      <c r="N1185" s="132">
        <f t="shared" si="457"/>
        <v>1.1714780297783662</v>
      </c>
      <c r="O1185" s="131">
        <f t="shared" si="435"/>
        <v>1.17482942</v>
      </c>
      <c r="P1185" s="124">
        <f t="shared" si="443"/>
        <v>1174.82942</v>
      </c>
      <c r="Q1185" s="133">
        <f t="shared" si="444"/>
        <v>0</v>
      </c>
      <c r="R1185" s="134">
        <f t="shared" si="445"/>
        <v>0</v>
      </c>
      <c r="S1185" s="124">
        <f t="shared" si="446"/>
        <v>0</v>
      </c>
      <c r="T1185" s="134">
        <f t="shared" si="453"/>
        <v>8.7499999999999994E-2</v>
      </c>
      <c r="U1185" s="133">
        <f t="shared" si="454"/>
        <v>55</v>
      </c>
      <c r="V1185" s="133">
        <v>252</v>
      </c>
      <c r="W1185" s="132">
        <f t="shared" si="437"/>
        <v>1.018476076</v>
      </c>
      <c r="X1185" s="124">
        <f t="shared" si="456"/>
        <v>21.706237000000002</v>
      </c>
      <c r="Y1185" s="136" t="s">
        <v>64</v>
      </c>
      <c r="Z1185" s="127">
        <f t="shared" si="455"/>
        <v>43511</v>
      </c>
      <c r="AA1185" s="6"/>
      <c r="AB1185" s="1"/>
      <c r="AC1185" s="10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6"/>
      <c r="BR1185" s="1"/>
      <c r="BS1185" s="1"/>
      <c r="BT1185" s="1"/>
      <c r="BU1185" s="1"/>
      <c r="BV1185" s="1"/>
      <c r="BW1185" s="1"/>
    </row>
    <row r="1186" spans="1:75" x14ac:dyDescent="0.2">
      <c r="A1186" s="137">
        <f t="shared" si="447"/>
        <v>43407</v>
      </c>
      <c r="B1186" s="124">
        <f t="shared" si="438"/>
        <v>1196.5356570000001</v>
      </c>
      <c r="C1186" s="124">
        <f t="shared" si="448"/>
        <v>1000</v>
      </c>
      <c r="D1186" s="138">
        <f t="shared" si="449"/>
        <v>5080.83</v>
      </c>
      <c r="E1186" s="126">
        <f>IF(K1186=1,VLOOKUP(A1185,[1]Plan1!$DA$106:$DC$226,3),E1185)</f>
        <v>5103.6899999999996</v>
      </c>
      <c r="F1186" s="127">
        <f t="shared" si="450"/>
        <v>43389</v>
      </c>
      <c r="G1186" s="128">
        <f t="shared" si="439"/>
        <v>4.4992648838870775E-3</v>
      </c>
      <c r="H1186" s="127">
        <f t="shared" si="451"/>
        <v>43420</v>
      </c>
      <c r="I1186" s="127">
        <f t="shared" si="440"/>
        <v>43420</v>
      </c>
      <c r="J1186" s="130">
        <f t="shared" si="452"/>
        <v>22</v>
      </c>
      <c r="K1186" s="130">
        <f t="shared" si="441"/>
        <v>14</v>
      </c>
      <c r="L1186" s="131">
        <f t="shared" si="442"/>
        <v>1.0028608299999999</v>
      </c>
      <c r="M1186" s="132">
        <f t="shared" si="436"/>
        <v>1.0047997</v>
      </c>
      <c r="N1186" s="132">
        <f t="shared" si="457"/>
        <v>1.1714780297783662</v>
      </c>
      <c r="O1186" s="131">
        <f t="shared" si="435"/>
        <v>1.17482942</v>
      </c>
      <c r="P1186" s="124">
        <f t="shared" si="443"/>
        <v>1174.82942</v>
      </c>
      <c r="Q1186" s="133">
        <f t="shared" si="444"/>
        <v>0</v>
      </c>
      <c r="R1186" s="134">
        <f t="shared" si="445"/>
        <v>0</v>
      </c>
      <c r="S1186" s="124">
        <f t="shared" si="446"/>
        <v>0</v>
      </c>
      <c r="T1186" s="134">
        <f t="shared" si="453"/>
        <v>8.7499999999999994E-2</v>
      </c>
      <c r="U1186" s="133">
        <f t="shared" si="454"/>
        <v>55</v>
      </c>
      <c r="V1186" s="133">
        <v>252</v>
      </c>
      <c r="W1186" s="132">
        <f t="shared" si="437"/>
        <v>1.018476076</v>
      </c>
      <c r="X1186" s="124">
        <f t="shared" si="456"/>
        <v>21.706237000000002</v>
      </c>
      <c r="Y1186" s="136" t="s">
        <v>64</v>
      </c>
      <c r="Z1186" s="127">
        <f t="shared" si="455"/>
        <v>43511</v>
      </c>
      <c r="AA1186" s="6"/>
      <c r="AB1186" s="1"/>
      <c r="AC1186" s="10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6"/>
      <c r="BR1186" s="1"/>
      <c r="BS1186" s="1"/>
      <c r="BT1186" s="1"/>
      <c r="BU1186" s="1"/>
      <c r="BV1186" s="1"/>
      <c r="BW1186" s="1"/>
    </row>
    <row r="1187" spans="1:75" x14ac:dyDescent="0.2">
      <c r="A1187" s="137">
        <f t="shared" si="447"/>
        <v>43408</v>
      </c>
      <c r="B1187" s="124">
        <f t="shared" si="438"/>
        <v>1196.5356570000001</v>
      </c>
      <c r="C1187" s="124">
        <f t="shared" si="448"/>
        <v>1000</v>
      </c>
      <c r="D1187" s="138">
        <f t="shared" si="449"/>
        <v>5080.83</v>
      </c>
      <c r="E1187" s="126">
        <f>IF(K1187=1,VLOOKUP(A1186,[1]Plan1!$DA$106:$DC$226,3),E1186)</f>
        <v>5103.6899999999996</v>
      </c>
      <c r="F1187" s="127">
        <f t="shared" si="450"/>
        <v>43389</v>
      </c>
      <c r="G1187" s="128">
        <f t="shared" si="439"/>
        <v>4.4992648838870775E-3</v>
      </c>
      <c r="H1187" s="127">
        <f t="shared" si="451"/>
        <v>43420</v>
      </c>
      <c r="I1187" s="127">
        <f t="shared" si="440"/>
        <v>43420</v>
      </c>
      <c r="J1187" s="130">
        <f t="shared" si="452"/>
        <v>22</v>
      </c>
      <c r="K1187" s="130">
        <f t="shared" si="441"/>
        <v>14</v>
      </c>
      <c r="L1187" s="131">
        <f t="shared" si="442"/>
        <v>1.0028608299999999</v>
      </c>
      <c r="M1187" s="132">
        <f t="shared" si="436"/>
        <v>1.0047997</v>
      </c>
      <c r="N1187" s="132">
        <f t="shared" si="457"/>
        <v>1.1714780297783662</v>
      </c>
      <c r="O1187" s="131">
        <f t="shared" si="435"/>
        <v>1.17482942</v>
      </c>
      <c r="P1187" s="124">
        <f t="shared" si="443"/>
        <v>1174.82942</v>
      </c>
      <c r="Q1187" s="133">
        <f t="shared" si="444"/>
        <v>0</v>
      </c>
      <c r="R1187" s="134">
        <f t="shared" si="445"/>
        <v>0</v>
      </c>
      <c r="S1187" s="124">
        <f t="shared" si="446"/>
        <v>0</v>
      </c>
      <c r="T1187" s="134">
        <f t="shared" si="453"/>
        <v>8.7499999999999994E-2</v>
      </c>
      <c r="U1187" s="133">
        <f t="shared" si="454"/>
        <v>55</v>
      </c>
      <c r="V1187" s="133">
        <v>252</v>
      </c>
      <c r="W1187" s="132">
        <f t="shared" si="437"/>
        <v>1.018476076</v>
      </c>
      <c r="X1187" s="124">
        <f t="shared" si="456"/>
        <v>21.706237000000002</v>
      </c>
      <c r="Y1187" s="136" t="s">
        <v>64</v>
      </c>
      <c r="Z1187" s="127">
        <f t="shared" si="455"/>
        <v>43511</v>
      </c>
      <c r="AA1187" s="6"/>
      <c r="AB1187" s="1"/>
      <c r="AC1187" s="10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6"/>
      <c r="BR1187" s="1"/>
      <c r="BS1187" s="1"/>
      <c r="BT1187" s="1"/>
      <c r="BU1187" s="1"/>
      <c r="BV1187" s="1"/>
      <c r="BW1187" s="1"/>
    </row>
    <row r="1188" spans="1:75" x14ac:dyDescent="0.2">
      <c r="A1188" s="137">
        <f t="shared" si="447"/>
        <v>43409</v>
      </c>
      <c r="B1188" s="124">
        <f t="shared" si="438"/>
        <v>1196.5356570000001</v>
      </c>
      <c r="C1188" s="124">
        <f t="shared" si="448"/>
        <v>1000</v>
      </c>
      <c r="D1188" s="138">
        <f t="shared" si="449"/>
        <v>5080.83</v>
      </c>
      <c r="E1188" s="126">
        <f>IF(K1188=1,VLOOKUP(A1187,[1]Plan1!$DA$106:$DC$226,3),E1187)</f>
        <v>5103.6899999999996</v>
      </c>
      <c r="F1188" s="127">
        <f t="shared" si="450"/>
        <v>43389</v>
      </c>
      <c r="G1188" s="128">
        <f t="shared" si="439"/>
        <v>4.4992648838870775E-3</v>
      </c>
      <c r="H1188" s="127">
        <f t="shared" si="451"/>
        <v>43420</v>
      </c>
      <c r="I1188" s="127">
        <f t="shared" si="440"/>
        <v>43420</v>
      </c>
      <c r="J1188" s="130">
        <f t="shared" si="452"/>
        <v>22</v>
      </c>
      <c r="K1188" s="130">
        <f t="shared" si="441"/>
        <v>14</v>
      </c>
      <c r="L1188" s="131">
        <f t="shared" si="442"/>
        <v>1.0028608299999999</v>
      </c>
      <c r="M1188" s="132">
        <f t="shared" si="436"/>
        <v>1.0047997</v>
      </c>
      <c r="N1188" s="132">
        <f t="shared" si="457"/>
        <v>1.1714780297783662</v>
      </c>
      <c r="O1188" s="131">
        <f t="shared" si="435"/>
        <v>1.17482942</v>
      </c>
      <c r="P1188" s="124">
        <f t="shared" si="443"/>
        <v>1174.82942</v>
      </c>
      <c r="Q1188" s="133">
        <f t="shared" si="444"/>
        <v>0</v>
      </c>
      <c r="R1188" s="134">
        <f t="shared" si="445"/>
        <v>0</v>
      </c>
      <c r="S1188" s="124">
        <f t="shared" si="446"/>
        <v>0</v>
      </c>
      <c r="T1188" s="134">
        <f t="shared" si="453"/>
        <v>8.7499999999999994E-2</v>
      </c>
      <c r="U1188" s="133">
        <f t="shared" si="454"/>
        <v>55</v>
      </c>
      <c r="V1188" s="133">
        <v>252</v>
      </c>
      <c r="W1188" s="132">
        <f t="shared" si="437"/>
        <v>1.018476076</v>
      </c>
      <c r="X1188" s="124">
        <f t="shared" si="456"/>
        <v>21.706237000000002</v>
      </c>
      <c r="Y1188" s="136" t="s">
        <v>64</v>
      </c>
      <c r="Z1188" s="127">
        <f t="shared" si="455"/>
        <v>43511</v>
      </c>
      <c r="AA1188" s="6"/>
      <c r="AB1188" s="1"/>
      <c r="AC1188" s="10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6"/>
      <c r="BR1188" s="1"/>
      <c r="BS1188" s="1"/>
      <c r="BT1188" s="1"/>
      <c r="BU1188" s="1"/>
      <c r="BV1188" s="1"/>
      <c r="BW1188" s="1"/>
    </row>
    <row r="1189" spans="1:75" x14ac:dyDescent="0.2">
      <c r="A1189" s="137">
        <f t="shared" si="447"/>
        <v>43410</v>
      </c>
      <c r="B1189" s="124">
        <f t="shared" si="438"/>
        <v>1197.1782659999999</v>
      </c>
      <c r="C1189" s="124">
        <f t="shared" si="448"/>
        <v>1000</v>
      </c>
      <c r="D1189" s="138">
        <f t="shared" si="449"/>
        <v>5080.83</v>
      </c>
      <c r="E1189" s="126">
        <f>IF(K1189=1,VLOOKUP(A1188,[1]Plan1!$DA$106:$DC$226,3),E1188)</f>
        <v>5103.6899999999996</v>
      </c>
      <c r="F1189" s="127">
        <f t="shared" si="450"/>
        <v>43389</v>
      </c>
      <c r="G1189" s="128">
        <f t="shared" si="439"/>
        <v>4.4992648838870775E-3</v>
      </c>
      <c r="H1189" s="127">
        <f t="shared" si="451"/>
        <v>43420</v>
      </c>
      <c r="I1189" s="127">
        <f t="shared" si="440"/>
        <v>43420</v>
      </c>
      <c r="J1189" s="130">
        <f t="shared" si="452"/>
        <v>22</v>
      </c>
      <c r="K1189" s="130">
        <f t="shared" si="441"/>
        <v>15</v>
      </c>
      <c r="L1189" s="131">
        <f t="shared" si="442"/>
        <v>1.0030654800000001</v>
      </c>
      <c r="M1189" s="132">
        <f t="shared" si="436"/>
        <v>1.0047997</v>
      </c>
      <c r="N1189" s="132">
        <f t="shared" si="457"/>
        <v>1.1714780297783662</v>
      </c>
      <c r="O1189" s="131">
        <f t="shared" si="435"/>
        <v>1.17506917</v>
      </c>
      <c r="P1189" s="124">
        <f t="shared" si="443"/>
        <v>1175.06917</v>
      </c>
      <c r="Q1189" s="133">
        <f t="shared" si="444"/>
        <v>0</v>
      </c>
      <c r="R1189" s="134">
        <f t="shared" si="445"/>
        <v>0</v>
      </c>
      <c r="S1189" s="124">
        <f t="shared" si="446"/>
        <v>0</v>
      </c>
      <c r="T1189" s="134">
        <f t="shared" si="453"/>
        <v>8.7499999999999994E-2</v>
      </c>
      <c r="U1189" s="133">
        <f t="shared" si="454"/>
        <v>56</v>
      </c>
      <c r="V1189" s="133">
        <v>252</v>
      </c>
      <c r="W1189" s="132">
        <f t="shared" si="437"/>
        <v>1.018815145</v>
      </c>
      <c r="X1189" s="124">
        <f t="shared" si="456"/>
        <v>22.109096000000001</v>
      </c>
      <c r="Y1189" s="136" t="s">
        <v>64</v>
      </c>
      <c r="Z1189" s="127">
        <f t="shared" si="455"/>
        <v>43511</v>
      </c>
      <c r="AA1189" s="6"/>
      <c r="AB1189" s="1"/>
      <c r="AC1189" s="10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6"/>
      <c r="BR1189" s="1"/>
      <c r="BS1189" s="1"/>
      <c r="BT1189" s="1"/>
      <c r="BU1189" s="1"/>
      <c r="BV1189" s="1"/>
      <c r="BW1189" s="1"/>
    </row>
    <row r="1190" spans="1:75" x14ac:dyDescent="0.2">
      <c r="A1190" s="137">
        <f t="shared" si="447"/>
        <v>43411</v>
      </c>
      <c r="B1190" s="124">
        <f t="shared" si="438"/>
        <v>1197.8212230000001</v>
      </c>
      <c r="C1190" s="124">
        <f t="shared" si="448"/>
        <v>1000</v>
      </c>
      <c r="D1190" s="138">
        <f t="shared" si="449"/>
        <v>5080.83</v>
      </c>
      <c r="E1190" s="126">
        <f>IF(K1190=1,VLOOKUP(A1189,[1]Plan1!$DA$106:$DC$226,3),E1189)</f>
        <v>5103.6899999999996</v>
      </c>
      <c r="F1190" s="127">
        <f t="shared" si="450"/>
        <v>43389</v>
      </c>
      <c r="G1190" s="128">
        <f t="shared" si="439"/>
        <v>4.4992648838870775E-3</v>
      </c>
      <c r="H1190" s="127">
        <f t="shared" si="451"/>
        <v>43420</v>
      </c>
      <c r="I1190" s="127">
        <f t="shared" si="440"/>
        <v>43420</v>
      </c>
      <c r="J1190" s="130">
        <f t="shared" si="452"/>
        <v>22</v>
      </c>
      <c r="K1190" s="130">
        <f t="shared" si="441"/>
        <v>16</v>
      </c>
      <c r="L1190" s="131">
        <f t="shared" si="442"/>
        <v>1.0032701799999999</v>
      </c>
      <c r="M1190" s="132">
        <f t="shared" si="436"/>
        <v>1.0047997</v>
      </c>
      <c r="N1190" s="132">
        <f t="shared" si="457"/>
        <v>1.1714780297783662</v>
      </c>
      <c r="O1190" s="131">
        <f t="shared" si="435"/>
        <v>1.1753089699999999</v>
      </c>
      <c r="P1190" s="124">
        <f t="shared" si="443"/>
        <v>1175.30897</v>
      </c>
      <c r="Q1190" s="133">
        <f t="shared" si="444"/>
        <v>0</v>
      </c>
      <c r="R1190" s="134">
        <f t="shared" si="445"/>
        <v>0</v>
      </c>
      <c r="S1190" s="124">
        <f t="shared" si="446"/>
        <v>0</v>
      </c>
      <c r="T1190" s="134">
        <f t="shared" si="453"/>
        <v>8.7499999999999994E-2</v>
      </c>
      <c r="U1190" s="133">
        <f t="shared" si="454"/>
        <v>57</v>
      </c>
      <c r="V1190" s="133">
        <v>252</v>
      </c>
      <c r="W1190" s="132">
        <f t="shared" si="437"/>
        <v>1.0191543279999999</v>
      </c>
      <c r="X1190" s="124">
        <f t="shared" si="456"/>
        <v>22.512253000000001</v>
      </c>
      <c r="Y1190" s="136" t="s">
        <v>64</v>
      </c>
      <c r="Z1190" s="127">
        <f t="shared" si="455"/>
        <v>43511</v>
      </c>
      <c r="AA1190" s="6"/>
      <c r="AB1190" s="1"/>
      <c r="AC1190" s="10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6"/>
      <c r="BR1190" s="1"/>
      <c r="BS1190" s="1"/>
      <c r="BT1190" s="1"/>
      <c r="BU1190" s="1"/>
      <c r="BV1190" s="1"/>
      <c r="BW1190" s="1"/>
    </row>
    <row r="1191" spans="1:75" x14ac:dyDescent="0.2">
      <c r="A1191" s="137">
        <f t="shared" si="447"/>
        <v>43412</v>
      </c>
      <c r="B1191" s="124">
        <f t="shared" si="438"/>
        <v>1198.4645349999998</v>
      </c>
      <c r="C1191" s="124">
        <f t="shared" si="448"/>
        <v>1000</v>
      </c>
      <c r="D1191" s="138">
        <f t="shared" si="449"/>
        <v>5080.83</v>
      </c>
      <c r="E1191" s="126">
        <f>IF(K1191=1,VLOOKUP(A1190,[1]Plan1!$DA$106:$DC$226,3),E1190)</f>
        <v>5103.6899999999996</v>
      </c>
      <c r="F1191" s="127">
        <f t="shared" si="450"/>
        <v>43389</v>
      </c>
      <c r="G1191" s="128">
        <f t="shared" si="439"/>
        <v>4.4992648838870775E-3</v>
      </c>
      <c r="H1191" s="127">
        <f t="shared" si="451"/>
        <v>43420</v>
      </c>
      <c r="I1191" s="127">
        <f t="shared" si="440"/>
        <v>43420</v>
      </c>
      <c r="J1191" s="130">
        <f t="shared" si="452"/>
        <v>22</v>
      </c>
      <c r="K1191" s="130">
        <f t="shared" si="441"/>
        <v>17</v>
      </c>
      <c r="L1191" s="131">
        <f t="shared" si="442"/>
        <v>1.0034749300000001</v>
      </c>
      <c r="M1191" s="132">
        <f t="shared" si="436"/>
        <v>1.0047997</v>
      </c>
      <c r="N1191" s="132">
        <f t="shared" si="457"/>
        <v>1.1714780297783662</v>
      </c>
      <c r="O1191" s="131">
        <f t="shared" si="435"/>
        <v>1.1755488300000001</v>
      </c>
      <c r="P1191" s="124">
        <f t="shared" si="443"/>
        <v>1175.54883</v>
      </c>
      <c r="Q1191" s="133">
        <f t="shared" si="444"/>
        <v>0</v>
      </c>
      <c r="R1191" s="134">
        <f t="shared" si="445"/>
        <v>0</v>
      </c>
      <c r="S1191" s="124">
        <f t="shared" si="446"/>
        <v>0</v>
      </c>
      <c r="T1191" s="134">
        <f t="shared" si="453"/>
        <v>8.7499999999999994E-2</v>
      </c>
      <c r="U1191" s="133">
        <f t="shared" si="454"/>
        <v>58</v>
      </c>
      <c r="V1191" s="133">
        <v>252</v>
      </c>
      <c r="W1191" s="132">
        <f t="shared" si="437"/>
        <v>1.019493623</v>
      </c>
      <c r="X1191" s="124">
        <f t="shared" si="456"/>
        <v>22.915704999999999</v>
      </c>
      <c r="Y1191" s="136" t="s">
        <v>64</v>
      </c>
      <c r="Z1191" s="127">
        <f t="shared" si="455"/>
        <v>43511</v>
      </c>
      <c r="AA1191" s="6"/>
      <c r="AB1191" s="1"/>
      <c r="AC1191" s="10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6"/>
      <c r="BR1191" s="1"/>
      <c r="BS1191" s="1"/>
      <c r="BT1191" s="1"/>
      <c r="BU1191" s="1"/>
      <c r="BV1191" s="1"/>
      <c r="BW1191" s="1"/>
    </row>
    <row r="1192" spans="1:75" x14ac:dyDescent="0.2">
      <c r="A1192" s="137">
        <f t="shared" si="447"/>
        <v>43413</v>
      </c>
      <c r="B1192" s="124">
        <f t="shared" si="438"/>
        <v>1199.108174</v>
      </c>
      <c r="C1192" s="124">
        <f t="shared" si="448"/>
        <v>1000</v>
      </c>
      <c r="D1192" s="138">
        <f t="shared" si="449"/>
        <v>5080.83</v>
      </c>
      <c r="E1192" s="126">
        <f>IF(K1192=1,VLOOKUP(A1191,[1]Plan1!$DA$106:$DC$226,3),E1191)</f>
        <v>5103.6899999999996</v>
      </c>
      <c r="F1192" s="127">
        <f t="shared" si="450"/>
        <v>43389</v>
      </c>
      <c r="G1192" s="128">
        <f t="shared" si="439"/>
        <v>4.4992648838870775E-3</v>
      </c>
      <c r="H1192" s="127">
        <f t="shared" si="451"/>
        <v>43420</v>
      </c>
      <c r="I1192" s="127">
        <f t="shared" si="440"/>
        <v>43420</v>
      </c>
      <c r="J1192" s="130">
        <f t="shared" si="452"/>
        <v>22</v>
      </c>
      <c r="K1192" s="130">
        <f t="shared" si="441"/>
        <v>18</v>
      </c>
      <c r="L1192" s="131">
        <f t="shared" si="442"/>
        <v>1.0036797099999999</v>
      </c>
      <c r="M1192" s="132">
        <f t="shared" si="436"/>
        <v>1.0047997</v>
      </c>
      <c r="N1192" s="132">
        <f t="shared" si="457"/>
        <v>1.1714780297783662</v>
      </c>
      <c r="O1192" s="131">
        <f t="shared" si="435"/>
        <v>1.1757887199999999</v>
      </c>
      <c r="P1192" s="124">
        <f t="shared" si="443"/>
        <v>1175.78872</v>
      </c>
      <c r="Q1192" s="133">
        <f t="shared" si="444"/>
        <v>0</v>
      </c>
      <c r="R1192" s="134">
        <f t="shared" si="445"/>
        <v>0</v>
      </c>
      <c r="S1192" s="124">
        <f t="shared" si="446"/>
        <v>0</v>
      </c>
      <c r="T1192" s="134">
        <f t="shared" si="453"/>
        <v>8.7499999999999994E-2</v>
      </c>
      <c r="U1192" s="133">
        <f t="shared" si="454"/>
        <v>59</v>
      </c>
      <c r="V1192" s="133">
        <v>252</v>
      </c>
      <c r="W1192" s="132">
        <f t="shared" si="437"/>
        <v>1.0198330309999999</v>
      </c>
      <c r="X1192" s="124">
        <f t="shared" si="456"/>
        <v>23.319454</v>
      </c>
      <c r="Y1192" s="136" t="s">
        <v>64</v>
      </c>
      <c r="Z1192" s="127">
        <f t="shared" si="455"/>
        <v>43511</v>
      </c>
      <c r="AA1192" s="6"/>
      <c r="AB1192" s="1"/>
      <c r="AC1192" s="10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6"/>
      <c r="BR1192" s="1"/>
      <c r="BS1192" s="1"/>
      <c r="BT1192" s="1"/>
      <c r="BU1192" s="1"/>
      <c r="BV1192" s="1"/>
      <c r="BW1192" s="1"/>
    </row>
    <row r="1193" spans="1:75" x14ac:dyDescent="0.2">
      <c r="A1193" s="137">
        <f t="shared" si="447"/>
        <v>43414</v>
      </c>
      <c r="B1193" s="124">
        <f t="shared" si="438"/>
        <v>1199.7521689999999</v>
      </c>
      <c r="C1193" s="124">
        <f t="shared" si="448"/>
        <v>1000</v>
      </c>
      <c r="D1193" s="138">
        <f t="shared" si="449"/>
        <v>5080.83</v>
      </c>
      <c r="E1193" s="126">
        <f>IF(K1193=1,VLOOKUP(A1192,[1]Plan1!$DA$106:$DC$226,3),E1192)</f>
        <v>5103.6899999999996</v>
      </c>
      <c r="F1193" s="127">
        <f t="shared" si="450"/>
        <v>43389</v>
      </c>
      <c r="G1193" s="128">
        <f t="shared" si="439"/>
        <v>4.4992648838870775E-3</v>
      </c>
      <c r="H1193" s="127">
        <f t="shared" si="451"/>
        <v>43420</v>
      </c>
      <c r="I1193" s="127">
        <f t="shared" si="440"/>
        <v>43420</v>
      </c>
      <c r="J1193" s="130">
        <f t="shared" si="452"/>
        <v>22</v>
      </c>
      <c r="K1193" s="130">
        <f t="shared" si="441"/>
        <v>19</v>
      </c>
      <c r="L1193" s="131">
        <f t="shared" si="442"/>
        <v>1.0038845300000001</v>
      </c>
      <c r="M1193" s="132">
        <f t="shared" si="436"/>
        <v>1.0047997</v>
      </c>
      <c r="N1193" s="132">
        <f t="shared" si="457"/>
        <v>1.1714780297783662</v>
      </c>
      <c r="O1193" s="131">
        <f t="shared" ref="O1193:O1256" si="458">TRUNC(TRUNC((L1193*N1193),15),8)</f>
        <v>1.17602867</v>
      </c>
      <c r="P1193" s="124">
        <f t="shared" si="443"/>
        <v>1176.0286699999999</v>
      </c>
      <c r="Q1193" s="133">
        <f t="shared" si="444"/>
        <v>0</v>
      </c>
      <c r="R1193" s="134">
        <f t="shared" si="445"/>
        <v>0</v>
      </c>
      <c r="S1193" s="124">
        <f t="shared" si="446"/>
        <v>0</v>
      </c>
      <c r="T1193" s="134">
        <f t="shared" si="453"/>
        <v>8.7499999999999994E-2</v>
      </c>
      <c r="U1193" s="133">
        <f t="shared" si="454"/>
        <v>60</v>
      </c>
      <c r="V1193" s="133">
        <v>252</v>
      </c>
      <c r="W1193" s="132">
        <f t="shared" si="437"/>
        <v>1.020172552</v>
      </c>
      <c r="X1193" s="124">
        <f t="shared" si="456"/>
        <v>23.723499</v>
      </c>
      <c r="Y1193" s="136" t="s">
        <v>64</v>
      </c>
      <c r="Z1193" s="127">
        <f t="shared" si="455"/>
        <v>43511</v>
      </c>
      <c r="AA1193" s="6"/>
      <c r="AB1193" s="1"/>
      <c r="AC1193" s="10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6"/>
      <c r="BR1193" s="1"/>
      <c r="BS1193" s="1"/>
      <c r="BT1193" s="1"/>
      <c r="BU1193" s="1"/>
      <c r="BV1193" s="1"/>
      <c r="BW1193" s="1"/>
    </row>
    <row r="1194" spans="1:75" x14ac:dyDescent="0.2">
      <c r="A1194" s="137">
        <f t="shared" si="447"/>
        <v>43415</v>
      </c>
      <c r="B1194" s="124">
        <f t="shared" si="438"/>
        <v>1199.7521689999999</v>
      </c>
      <c r="C1194" s="124">
        <f t="shared" si="448"/>
        <v>1000</v>
      </c>
      <c r="D1194" s="138">
        <f t="shared" si="449"/>
        <v>5080.83</v>
      </c>
      <c r="E1194" s="126">
        <f>IF(K1194=1,VLOOKUP(A1193,[1]Plan1!$DA$106:$DC$226,3),E1193)</f>
        <v>5103.6899999999996</v>
      </c>
      <c r="F1194" s="127">
        <f t="shared" si="450"/>
        <v>43389</v>
      </c>
      <c r="G1194" s="128">
        <f t="shared" si="439"/>
        <v>4.4992648838870775E-3</v>
      </c>
      <c r="H1194" s="127">
        <f t="shared" si="451"/>
        <v>43420</v>
      </c>
      <c r="I1194" s="127">
        <f t="shared" si="440"/>
        <v>43420</v>
      </c>
      <c r="J1194" s="130">
        <f t="shared" si="452"/>
        <v>22</v>
      </c>
      <c r="K1194" s="130">
        <f t="shared" si="441"/>
        <v>19</v>
      </c>
      <c r="L1194" s="131">
        <f t="shared" si="442"/>
        <v>1.0038845300000001</v>
      </c>
      <c r="M1194" s="132">
        <f t="shared" ref="M1194:M1257" si="459">IF(I1194&gt;I1193,L1193,M1193)</f>
        <v>1.0047997</v>
      </c>
      <c r="N1194" s="132">
        <f t="shared" si="457"/>
        <v>1.1714780297783662</v>
      </c>
      <c r="O1194" s="131">
        <f t="shared" si="458"/>
        <v>1.17602867</v>
      </c>
      <c r="P1194" s="124">
        <f t="shared" si="443"/>
        <v>1176.0286699999999</v>
      </c>
      <c r="Q1194" s="133">
        <f t="shared" si="444"/>
        <v>0</v>
      </c>
      <c r="R1194" s="134">
        <f t="shared" si="445"/>
        <v>0</v>
      </c>
      <c r="S1194" s="124">
        <f t="shared" si="446"/>
        <v>0</v>
      </c>
      <c r="T1194" s="134">
        <f t="shared" si="453"/>
        <v>8.7499999999999994E-2</v>
      </c>
      <c r="U1194" s="133">
        <f t="shared" si="454"/>
        <v>60</v>
      </c>
      <c r="V1194" s="133">
        <v>252</v>
      </c>
      <c r="W1194" s="132">
        <f t="shared" si="437"/>
        <v>1.020172552</v>
      </c>
      <c r="X1194" s="124">
        <f t="shared" si="456"/>
        <v>23.723499</v>
      </c>
      <c r="Y1194" s="136" t="s">
        <v>64</v>
      </c>
      <c r="Z1194" s="127">
        <f t="shared" si="455"/>
        <v>43511</v>
      </c>
      <c r="AA1194" s="6"/>
      <c r="AB1194" s="1"/>
      <c r="AC1194" s="10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6"/>
      <c r="BR1194" s="1"/>
      <c r="BS1194" s="1"/>
      <c r="BT1194" s="1"/>
      <c r="BU1194" s="1"/>
      <c r="BV1194" s="1"/>
      <c r="BW1194" s="1"/>
    </row>
    <row r="1195" spans="1:75" x14ac:dyDescent="0.2">
      <c r="A1195" s="137">
        <f t="shared" si="447"/>
        <v>43416</v>
      </c>
      <c r="B1195" s="124">
        <f t="shared" si="438"/>
        <v>1199.7521689999999</v>
      </c>
      <c r="C1195" s="124">
        <f t="shared" si="448"/>
        <v>1000</v>
      </c>
      <c r="D1195" s="138">
        <f t="shared" si="449"/>
        <v>5080.83</v>
      </c>
      <c r="E1195" s="126">
        <f>IF(K1195=1,VLOOKUP(A1194,[1]Plan1!$DA$106:$DC$226,3),E1194)</f>
        <v>5103.6899999999996</v>
      </c>
      <c r="F1195" s="127">
        <f t="shared" si="450"/>
        <v>43389</v>
      </c>
      <c r="G1195" s="128">
        <f t="shared" si="439"/>
        <v>4.4992648838870775E-3</v>
      </c>
      <c r="H1195" s="127">
        <f t="shared" si="451"/>
        <v>43420</v>
      </c>
      <c r="I1195" s="127">
        <f t="shared" si="440"/>
        <v>43420</v>
      </c>
      <c r="J1195" s="130">
        <f t="shared" si="452"/>
        <v>22</v>
      </c>
      <c r="K1195" s="130">
        <f t="shared" si="441"/>
        <v>19</v>
      </c>
      <c r="L1195" s="131">
        <f t="shared" si="442"/>
        <v>1.0038845300000001</v>
      </c>
      <c r="M1195" s="132">
        <f t="shared" si="459"/>
        <v>1.0047997</v>
      </c>
      <c r="N1195" s="132">
        <f t="shared" si="457"/>
        <v>1.1714780297783662</v>
      </c>
      <c r="O1195" s="131">
        <f t="shared" si="458"/>
        <v>1.17602867</v>
      </c>
      <c r="P1195" s="124">
        <f t="shared" si="443"/>
        <v>1176.0286699999999</v>
      </c>
      <c r="Q1195" s="133">
        <f t="shared" si="444"/>
        <v>0</v>
      </c>
      <c r="R1195" s="134">
        <f t="shared" si="445"/>
        <v>0</v>
      </c>
      <c r="S1195" s="124">
        <f t="shared" si="446"/>
        <v>0</v>
      </c>
      <c r="T1195" s="134">
        <f t="shared" si="453"/>
        <v>8.7499999999999994E-2</v>
      </c>
      <c r="U1195" s="133">
        <f t="shared" si="454"/>
        <v>60</v>
      </c>
      <c r="V1195" s="133">
        <v>252</v>
      </c>
      <c r="W1195" s="132">
        <f t="shared" si="437"/>
        <v>1.020172552</v>
      </c>
      <c r="X1195" s="124">
        <f t="shared" si="456"/>
        <v>23.723499</v>
      </c>
      <c r="Y1195" s="136" t="s">
        <v>64</v>
      </c>
      <c r="Z1195" s="127">
        <f t="shared" si="455"/>
        <v>43511</v>
      </c>
      <c r="AA1195" s="6"/>
      <c r="AB1195" s="1"/>
      <c r="AC1195" s="10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6"/>
      <c r="BR1195" s="1"/>
      <c r="BS1195" s="1"/>
      <c r="BT1195" s="1"/>
      <c r="BU1195" s="1"/>
      <c r="BV1195" s="1"/>
      <c r="BW1195" s="1"/>
    </row>
    <row r="1196" spans="1:75" x14ac:dyDescent="0.2">
      <c r="A1196" s="137">
        <f t="shared" si="447"/>
        <v>43417</v>
      </c>
      <c r="B1196" s="124">
        <f t="shared" si="438"/>
        <v>1200.396512</v>
      </c>
      <c r="C1196" s="124">
        <f t="shared" si="448"/>
        <v>1000</v>
      </c>
      <c r="D1196" s="138">
        <f t="shared" si="449"/>
        <v>5080.83</v>
      </c>
      <c r="E1196" s="126">
        <f>IF(K1196=1,VLOOKUP(A1195,[1]Plan1!$DA$106:$DC$226,3),E1195)</f>
        <v>5103.6899999999996</v>
      </c>
      <c r="F1196" s="127">
        <f t="shared" si="450"/>
        <v>43389</v>
      </c>
      <c r="G1196" s="128">
        <f t="shared" si="439"/>
        <v>4.4992648838870775E-3</v>
      </c>
      <c r="H1196" s="127">
        <f t="shared" si="451"/>
        <v>43420</v>
      </c>
      <c r="I1196" s="127">
        <f t="shared" si="440"/>
        <v>43420</v>
      </c>
      <c r="J1196" s="130">
        <f t="shared" si="452"/>
        <v>22</v>
      </c>
      <c r="K1196" s="130">
        <f t="shared" si="441"/>
        <v>20</v>
      </c>
      <c r="L1196" s="131">
        <f t="shared" si="442"/>
        <v>1.0040894</v>
      </c>
      <c r="M1196" s="132">
        <f t="shared" si="459"/>
        <v>1.0047997</v>
      </c>
      <c r="N1196" s="132">
        <f t="shared" si="457"/>
        <v>1.1714780297783662</v>
      </c>
      <c r="O1196" s="131">
        <f t="shared" si="458"/>
        <v>1.17626867</v>
      </c>
      <c r="P1196" s="124">
        <f t="shared" si="443"/>
        <v>1176.2686699999999</v>
      </c>
      <c r="Q1196" s="133">
        <f t="shared" si="444"/>
        <v>0</v>
      </c>
      <c r="R1196" s="134">
        <f t="shared" si="445"/>
        <v>0</v>
      </c>
      <c r="S1196" s="124">
        <f t="shared" si="446"/>
        <v>0</v>
      </c>
      <c r="T1196" s="134">
        <f t="shared" si="453"/>
        <v>8.7499999999999994E-2</v>
      </c>
      <c r="U1196" s="133">
        <f t="shared" si="454"/>
        <v>61</v>
      </c>
      <c r="V1196" s="133">
        <v>252</v>
      </c>
      <c r="W1196" s="132">
        <f t="shared" si="437"/>
        <v>1.020512187</v>
      </c>
      <c r="X1196" s="124">
        <f t="shared" si="456"/>
        <v>24.127842000000001</v>
      </c>
      <c r="Y1196" s="136" t="s">
        <v>64</v>
      </c>
      <c r="Z1196" s="127">
        <f t="shared" si="455"/>
        <v>43511</v>
      </c>
      <c r="AA1196" s="6"/>
      <c r="AB1196" s="1"/>
      <c r="AC1196" s="10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6"/>
      <c r="BR1196" s="1"/>
      <c r="BS1196" s="1"/>
      <c r="BT1196" s="1"/>
      <c r="BU1196" s="1"/>
      <c r="BV1196" s="1"/>
      <c r="BW1196" s="1"/>
    </row>
    <row r="1197" spans="1:75" x14ac:dyDescent="0.2">
      <c r="A1197" s="137">
        <f t="shared" si="447"/>
        <v>43418</v>
      </c>
      <c r="B1197" s="124">
        <f t="shared" si="438"/>
        <v>1201.041191</v>
      </c>
      <c r="C1197" s="124">
        <f t="shared" si="448"/>
        <v>1000</v>
      </c>
      <c r="D1197" s="138">
        <f t="shared" si="449"/>
        <v>5080.83</v>
      </c>
      <c r="E1197" s="126">
        <f>IF(K1197=1,VLOOKUP(A1196,[1]Plan1!$DA$106:$DC$226,3),E1196)</f>
        <v>5103.6899999999996</v>
      </c>
      <c r="F1197" s="127">
        <f t="shared" si="450"/>
        <v>43389</v>
      </c>
      <c r="G1197" s="128">
        <f t="shared" si="439"/>
        <v>4.4992648838870775E-3</v>
      </c>
      <c r="H1197" s="127">
        <f t="shared" si="451"/>
        <v>43420</v>
      </c>
      <c r="I1197" s="127">
        <f t="shared" si="440"/>
        <v>43420</v>
      </c>
      <c r="J1197" s="130">
        <f t="shared" si="452"/>
        <v>22</v>
      </c>
      <c r="K1197" s="130">
        <f t="shared" si="441"/>
        <v>21</v>
      </c>
      <c r="L1197" s="131">
        <f t="shared" si="442"/>
        <v>1.0042943099999999</v>
      </c>
      <c r="M1197" s="132">
        <f t="shared" si="459"/>
        <v>1.0047997</v>
      </c>
      <c r="N1197" s="132">
        <f t="shared" si="457"/>
        <v>1.1714780297783662</v>
      </c>
      <c r="O1197" s="131">
        <f t="shared" si="458"/>
        <v>1.17650871</v>
      </c>
      <c r="P1197" s="124">
        <f t="shared" si="443"/>
        <v>1176.5087100000001</v>
      </c>
      <c r="Q1197" s="133">
        <f t="shared" si="444"/>
        <v>0</v>
      </c>
      <c r="R1197" s="134">
        <f t="shared" si="445"/>
        <v>0</v>
      </c>
      <c r="S1197" s="124">
        <f t="shared" si="446"/>
        <v>0</v>
      </c>
      <c r="T1197" s="134">
        <f t="shared" si="453"/>
        <v>8.7499999999999994E-2</v>
      </c>
      <c r="U1197" s="133">
        <f t="shared" si="454"/>
        <v>62</v>
      </c>
      <c r="V1197" s="133">
        <v>252</v>
      </c>
      <c r="W1197" s="132">
        <f t="shared" si="437"/>
        <v>1.020851934</v>
      </c>
      <c r="X1197" s="124">
        <f t="shared" si="456"/>
        <v>24.532481000000001</v>
      </c>
      <c r="Y1197" s="136" t="s">
        <v>64</v>
      </c>
      <c r="Z1197" s="127">
        <f t="shared" si="455"/>
        <v>43511</v>
      </c>
      <c r="AA1197" s="6"/>
      <c r="AB1197" s="1"/>
      <c r="AC1197" s="10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6"/>
      <c r="BR1197" s="1"/>
      <c r="BS1197" s="1"/>
      <c r="BT1197" s="1"/>
      <c r="BU1197" s="1"/>
      <c r="BV1197" s="1"/>
      <c r="BW1197" s="1"/>
    </row>
    <row r="1198" spans="1:75" x14ac:dyDescent="0.2">
      <c r="A1198" s="137">
        <f t="shared" si="447"/>
        <v>43419</v>
      </c>
      <c r="B1198" s="124">
        <f t="shared" si="438"/>
        <v>1201.686228</v>
      </c>
      <c r="C1198" s="124">
        <f t="shared" si="448"/>
        <v>1000</v>
      </c>
      <c r="D1198" s="138">
        <f t="shared" si="449"/>
        <v>5080.83</v>
      </c>
      <c r="E1198" s="126">
        <f>IF(K1198=1,VLOOKUP(A1197,[1]Plan1!$DA$106:$DC$226,3),E1197)</f>
        <v>5103.6899999999996</v>
      </c>
      <c r="F1198" s="127">
        <f t="shared" si="450"/>
        <v>43389</v>
      </c>
      <c r="G1198" s="128">
        <f t="shared" si="439"/>
        <v>4.4992648838870775E-3</v>
      </c>
      <c r="H1198" s="127">
        <f t="shared" si="451"/>
        <v>43451</v>
      </c>
      <c r="I1198" s="127">
        <f t="shared" si="440"/>
        <v>43420</v>
      </c>
      <c r="J1198" s="130">
        <f t="shared" si="452"/>
        <v>22</v>
      </c>
      <c r="K1198" s="130">
        <f t="shared" si="441"/>
        <v>22</v>
      </c>
      <c r="L1198" s="131">
        <f t="shared" si="442"/>
        <v>1.00449926</v>
      </c>
      <c r="M1198" s="132">
        <f t="shared" si="459"/>
        <v>1.0047997</v>
      </c>
      <c r="N1198" s="132">
        <f t="shared" si="457"/>
        <v>1.1714780297783662</v>
      </c>
      <c r="O1198" s="131">
        <f t="shared" si="458"/>
        <v>1.1767488100000001</v>
      </c>
      <c r="P1198" s="124">
        <f t="shared" si="443"/>
        <v>1176.74881</v>
      </c>
      <c r="Q1198" s="133">
        <f t="shared" si="444"/>
        <v>0</v>
      </c>
      <c r="R1198" s="134">
        <f t="shared" si="445"/>
        <v>0</v>
      </c>
      <c r="S1198" s="124">
        <f t="shared" si="446"/>
        <v>0</v>
      </c>
      <c r="T1198" s="134">
        <f t="shared" si="453"/>
        <v>8.7499999999999994E-2</v>
      </c>
      <c r="U1198" s="133">
        <f t="shared" si="454"/>
        <v>63</v>
      </c>
      <c r="V1198" s="133">
        <v>252</v>
      </c>
      <c r="W1198" s="132">
        <f t="shared" si="437"/>
        <v>1.0211917939999999</v>
      </c>
      <c r="X1198" s="124">
        <f t="shared" si="456"/>
        <v>24.937418000000001</v>
      </c>
      <c r="Y1198" s="136" t="s">
        <v>64</v>
      </c>
      <c r="Z1198" s="127">
        <f t="shared" si="455"/>
        <v>43511</v>
      </c>
      <c r="AA1198" s="6"/>
      <c r="AB1198" s="1"/>
      <c r="AC1198" s="10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6"/>
      <c r="BR1198" s="1"/>
      <c r="BS1198" s="1"/>
      <c r="BT1198" s="1"/>
      <c r="BU1198" s="1"/>
      <c r="BV1198" s="1"/>
      <c r="BW1198" s="1"/>
    </row>
    <row r="1199" spans="1:75" x14ac:dyDescent="0.2">
      <c r="A1199" s="137">
        <f t="shared" si="447"/>
        <v>43420</v>
      </c>
      <c r="B1199" s="124">
        <f t="shared" si="438"/>
        <v>1201.686228</v>
      </c>
      <c r="C1199" s="124">
        <f t="shared" si="448"/>
        <v>1000</v>
      </c>
      <c r="D1199" s="138">
        <f t="shared" si="449"/>
        <v>5080.83</v>
      </c>
      <c r="E1199" s="126">
        <f>IF(K1199=1,VLOOKUP(A1198,[1]Plan1!$DA$106:$DC$226,3),E1198)</f>
        <v>5103.6899999999996</v>
      </c>
      <c r="F1199" s="127">
        <f t="shared" si="450"/>
        <v>43389</v>
      </c>
      <c r="G1199" s="128">
        <f t="shared" si="439"/>
        <v>4.4992648838870775E-3</v>
      </c>
      <c r="H1199" s="127">
        <f t="shared" si="451"/>
        <v>43451</v>
      </c>
      <c r="I1199" s="127">
        <f t="shared" si="440"/>
        <v>43420</v>
      </c>
      <c r="J1199" s="130">
        <f t="shared" si="452"/>
        <v>22</v>
      </c>
      <c r="K1199" s="130">
        <f t="shared" si="441"/>
        <v>22</v>
      </c>
      <c r="L1199" s="131">
        <f t="shared" si="442"/>
        <v>1.00449926</v>
      </c>
      <c r="M1199" s="132">
        <f t="shared" si="459"/>
        <v>1.0047997</v>
      </c>
      <c r="N1199" s="132">
        <f t="shared" si="457"/>
        <v>1.1714780297783662</v>
      </c>
      <c r="O1199" s="131">
        <f t="shared" si="458"/>
        <v>1.1767488100000001</v>
      </c>
      <c r="P1199" s="124">
        <f t="shared" si="443"/>
        <v>1176.74881</v>
      </c>
      <c r="Q1199" s="133">
        <f t="shared" si="444"/>
        <v>0</v>
      </c>
      <c r="R1199" s="134">
        <f t="shared" si="445"/>
        <v>0</v>
      </c>
      <c r="S1199" s="124">
        <f t="shared" si="446"/>
        <v>0</v>
      </c>
      <c r="T1199" s="134">
        <f t="shared" si="453"/>
        <v>8.7499999999999994E-2</v>
      </c>
      <c r="U1199" s="133">
        <f t="shared" si="454"/>
        <v>63</v>
      </c>
      <c r="V1199" s="133">
        <v>252</v>
      </c>
      <c r="W1199" s="132">
        <f t="shared" si="437"/>
        <v>1.0211917939999999</v>
      </c>
      <c r="X1199" s="124">
        <f t="shared" si="456"/>
        <v>24.937418000000001</v>
      </c>
      <c r="Y1199" s="136" t="s">
        <v>64</v>
      </c>
      <c r="Z1199" s="127">
        <f t="shared" si="455"/>
        <v>43511</v>
      </c>
      <c r="AA1199" s="6"/>
      <c r="AB1199" s="1"/>
      <c r="AC1199" s="10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6"/>
      <c r="BR1199" s="1"/>
      <c r="BS1199" s="1"/>
      <c r="BT1199" s="1"/>
      <c r="BU1199" s="1"/>
      <c r="BV1199" s="1"/>
      <c r="BW1199" s="1"/>
    </row>
    <row r="1200" spans="1:75" x14ac:dyDescent="0.2">
      <c r="A1200" s="137">
        <f t="shared" si="447"/>
        <v>43421</v>
      </c>
      <c r="B1200" s="124">
        <f t="shared" si="438"/>
        <v>1201.965925</v>
      </c>
      <c r="C1200" s="124">
        <f t="shared" si="448"/>
        <v>1000</v>
      </c>
      <c r="D1200" s="138">
        <f t="shared" si="449"/>
        <v>5103.6899999999996</v>
      </c>
      <c r="E1200" s="126">
        <f>IF(K1200=1,VLOOKUP(A1199,[1]Plan1!$DA$106:$DC$226,3),E1199)</f>
        <v>5092.97</v>
      </c>
      <c r="F1200" s="127">
        <f t="shared" si="450"/>
        <v>43421</v>
      </c>
      <c r="G1200" s="128">
        <f t="shared" si="439"/>
        <v>-2.1004410534337659E-3</v>
      </c>
      <c r="H1200" s="127">
        <f t="shared" si="451"/>
        <v>43451</v>
      </c>
      <c r="I1200" s="127">
        <f t="shared" si="440"/>
        <v>43451</v>
      </c>
      <c r="J1200" s="130">
        <f t="shared" si="452"/>
        <v>21</v>
      </c>
      <c r="K1200" s="130">
        <f t="shared" si="441"/>
        <v>1</v>
      </c>
      <c r="L1200" s="131">
        <f t="shared" si="442"/>
        <v>0.99989987000000002</v>
      </c>
      <c r="M1200" s="132">
        <f t="shared" si="459"/>
        <v>1.00449926</v>
      </c>
      <c r="N1200" s="132">
        <f t="shared" si="457"/>
        <v>1.1767488140186269</v>
      </c>
      <c r="O1200" s="131">
        <f t="shared" si="458"/>
        <v>1.1766309800000001</v>
      </c>
      <c r="P1200" s="124">
        <f t="shared" si="443"/>
        <v>1176.6309799999999</v>
      </c>
      <c r="Q1200" s="133">
        <f t="shared" si="444"/>
        <v>0</v>
      </c>
      <c r="R1200" s="134">
        <f t="shared" si="445"/>
        <v>0</v>
      </c>
      <c r="S1200" s="124">
        <f t="shared" si="446"/>
        <v>0</v>
      </c>
      <c r="T1200" s="134">
        <f t="shared" si="453"/>
        <v>8.7499999999999994E-2</v>
      </c>
      <c r="U1200" s="133">
        <f t="shared" si="454"/>
        <v>64</v>
      </c>
      <c r="V1200" s="133">
        <v>252</v>
      </c>
      <c r="W1200" s="132">
        <f t="shared" si="437"/>
        <v>1.021531768</v>
      </c>
      <c r="X1200" s="124">
        <f t="shared" si="456"/>
        <v>25.334945000000001</v>
      </c>
      <c r="Y1200" s="136" t="s">
        <v>64</v>
      </c>
      <c r="Z1200" s="127">
        <f t="shared" si="455"/>
        <v>43511</v>
      </c>
      <c r="AA1200" s="6"/>
      <c r="AB1200" s="1"/>
      <c r="AC1200" s="10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6"/>
      <c r="BR1200" s="1"/>
      <c r="BS1200" s="1"/>
      <c r="BT1200" s="1"/>
      <c r="BU1200" s="1"/>
      <c r="BV1200" s="1"/>
      <c r="BW1200" s="1"/>
    </row>
    <row r="1201" spans="1:75" x14ac:dyDescent="0.2">
      <c r="A1201" s="137">
        <f t="shared" si="447"/>
        <v>43422</v>
      </c>
      <c r="B1201" s="124">
        <f t="shared" si="438"/>
        <v>1201.965925</v>
      </c>
      <c r="C1201" s="124">
        <f t="shared" si="448"/>
        <v>1000</v>
      </c>
      <c r="D1201" s="138">
        <f t="shared" si="449"/>
        <v>5103.6899999999996</v>
      </c>
      <c r="E1201" s="126">
        <f>IF(K1201=1,VLOOKUP(A1200,[1]Plan1!$DA$106:$DC$226,3),E1200)</f>
        <v>5092.97</v>
      </c>
      <c r="F1201" s="127">
        <f t="shared" si="450"/>
        <v>43421</v>
      </c>
      <c r="G1201" s="128">
        <f t="shared" si="439"/>
        <v>-2.1004410534337659E-3</v>
      </c>
      <c r="H1201" s="127">
        <f t="shared" si="451"/>
        <v>43451</v>
      </c>
      <c r="I1201" s="127">
        <f t="shared" si="440"/>
        <v>43451</v>
      </c>
      <c r="J1201" s="130">
        <f t="shared" si="452"/>
        <v>21</v>
      </c>
      <c r="K1201" s="130">
        <f t="shared" si="441"/>
        <v>1</v>
      </c>
      <c r="L1201" s="131">
        <f t="shared" si="442"/>
        <v>0.99989987000000002</v>
      </c>
      <c r="M1201" s="132">
        <f t="shared" si="459"/>
        <v>1.00449926</v>
      </c>
      <c r="N1201" s="132">
        <f t="shared" si="457"/>
        <v>1.1767488140186269</v>
      </c>
      <c r="O1201" s="131">
        <f t="shared" si="458"/>
        <v>1.1766309800000001</v>
      </c>
      <c r="P1201" s="124">
        <f t="shared" si="443"/>
        <v>1176.6309799999999</v>
      </c>
      <c r="Q1201" s="133">
        <f t="shared" si="444"/>
        <v>0</v>
      </c>
      <c r="R1201" s="134">
        <f t="shared" si="445"/>
        <v>0</v>
      </c>
      <c r="S1201" s="124">
        <f t="shared" si="446"/>
        <v>0</v>
      </c>
      <c r="T1201" s="134">
        <f t="shared" si="453"/>
        <v>8.7499999999999994E-2</v>
      </c>
      <c r="U1201" s="133">
        <f t="shared" si="454"/>
        <v>64</v>
      </c>
      <c r="V1201" s="133">
        <v>252</v>
      </c>
      <c r="W1201" s="132">
        <f t="shared" si="437"/>
        <v>1.021531768</v>
      </c>
      <c r="X1201" s="124">
        <f t="shared" si="456"/>
        <v>25.334945000000001</v>
      </c>
      <c r="Y1201" s="136" t="s">
        <v>64</v>
      </c>
      <c r="Z1201" s="127">
        <f t="shared" si="455"/>
        <v>43511</v>
      </c>
      <c r="AA1201" s="6"/>
      <c r="AB1201" s="1"/>
      <c r="AC1201" s="10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6"/>
      <c r="BR1201" s="1"/>
      <c r="BS1201" s="1"/>
      <c r="BT1201" s="1"/>
      <c r="BU1201" s="1"/>
      <c r="BV1201" s="1"/>
      <c r="BW1201" s="1"/>
    </row>
    <row r="1202" spans="1:75" x14ac:dyDescent="0.2">
      <c r="A1202" s="137">
        <f t="shared" si="447"/>
        <v>43423</v>
      </c>
      <c r="B1202" s="124">
        <f t="shared" si="438"/>
        <v>1201.965925</v>
      </c>
      <c r="C1202" s="124">
        <f t="shared" si="448"/>
        <v>1000</v>
      </c>
      <c r="D1202" s="138">
        <f t="shared" si="449"/>
        <v>5103.6899999999996</v>
      </c>
      <c r="E1202" s="126">
        <f>IF(K1202=1,VLOOKUP(A1201,[1]Plan1!$DA$106:$DC$226,3),E1201)</f>
        <v>5092.97</v>
      </c>
      <c r="F1202" s="127">
        <f t="shared" si="450"/>
        <v>43421</v>
      </c>
      <c r="G1202" s="128">
        <f t="shared" si="439"/>
        <v>-2.1004410534337659E-3</v>
      </c>
      <c r="H1202" s="127">
        <f t="shared" si="451"/>
        <v>43451</v>
      </c>
      <c r="I1202" s="127">
        <f t="shared" si="440"/>
        <v>43451</v>
      </c>
      <c r="J1202" s="130">
        <f t="shared" si="452"/>
        <v>21</v>
      </c>
      <c r="K1202" s="130">
        <f t="shared" si="441"/>
        <v>1</v>
      </c>
      <c r="L1202" s="131">
        <f t="shared" si="442"/>
        <v>0.99989987000000002</v>
      </c>
      <c r="M1202" s="132">
        <f t="shared" si="459"/>
        <v>1.00449926</v>
      </c>
      <c r="N1202" s="132">
        <f t="shared" si="457"/>
        <v>1.1767488140186269</v>
      </c>
      <c r="O1202" s="131">
        <f t="shared" si="458"/>
        <v>1.1766309800000001</v>
      </c>
      <c r="P1202" s="124">
        <f t="shared" si="443"/>
        <v>1176.6309799999999</v>
      </c>
      <c r="Q1202" s="133">
        <f t="shared" si="444"/>
        <v>0</v>
      </c>
      <c r="R1202" s="134">
        <f t="shared" si="445"/>
        <v>0</v>
      </c>
      <c r="S1202" s="124">
        <f t="shared" si="446"/>
        <v>0</v>
      </c>
      <c r="T1202" s="134">
        <f t="shared" si="453"/>
        <v>8.7499999999999994E-2</v>
      </c>
      <c r="U1202" s="133">
        <f t="shared" si="454"/>
        <v>64</v>
      </c>
      <c r="V1202" s="133">
        <v>252</v>
      </c>
      <c r="W1202" s="132">
        <f t="shared" si="437"/>
        <v>1.021531768</v>
      </c>
      <c r="X1202" s="124">
        <f t="shared" si="456"/>
        <v>25.334945000000001</v>
      </c>
      <c r="Y1202" s="136" t="s">
        <v>64</v>
      </c>
      <c r="Z1202" s="127">
        <f t="shared" si="455"/>
        <v>43511</v>
      </c>
      <c r="AA1202" s="6"/>
      <c r="AB1202" s="1"/>
      <c r="AC1202" s="10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6"/>
      <c r="BR1202" s="1"/>
      <c r="BS1202" s="1"/>
      <c r="BT1202" s="1"/>
      <c r="BU1202" s="1"/>
      <c r="BV1202" s="1"/>
      <c r="BW1202" s="1"/>
    </row>
    <row r="1203" spans="1:75" x14ac:dyDescent="0.2">
      <c r="A1203" s="137">
        <f t="shared" si="447"/>
        <v>43424</v>
      </c>
      <c r="B1203" s="124">
        <f t="shared" si="438"/>
        <v>1202.2457049999998</v>
      </c>
      <c r="C1203" s="124">
        <f t="shared" si="448"/>
        <v>1000</v>
      </c>
      <c r="D1203" s="138">
        <f t="shared" si="449"/>
        <v>5103.6899999999996</v>
      </c>
      <c r="E1203" s="126">
        <f>IF(K1203=1,VLOOKUP(A1202,[1]Plan1!$DA$106:$DC$226,3),E1202)</f>
        <v>5092.97</v>
      </c>
      <c r="F1203" s="127">
        <f t="shared" si="450"/>
        <v>43421</v>
      </c>
      <c r="G1203" s="128">
        <f t="shared" si="439"/>
        <v>-2.1004410534337659E-3</v>
      </c>
      <c r="H1203" s="127">
        <f t="shared" si="451"/>
        <v>43451</v>
      </c>
      <c r="I1203" s="127">
        <f t="shared" si="440"/>
        <v>43451</v>
      </c>
      <c r="J1203" s="130">
        <f t="shared" si="452"/>
        <v>21</v>
      </c>
      <c r="K1203" s="130">
        <f t="shared" si="441"/>
        <v>2</v>
      </c>
      <c r="L1203" s="131">
        <f t="shared" si="442"/>
        <v>0.99979976000000004</v>
      </c>
      <c r="M1203" s="132">
        <f t="shared" si="459"/>
        <v>1.00449926</v>
      </c>
      <c r="N1203" s="132">
        <f t="shared" si="457"/>
        <v>1.1767488140186269</v>
      </c>
      <c r="O1203" s="131">
        <f t="shared" si="458"/>
        <v>1.1765131799999999</v>
      </c>
      <c r="P1203" s="124">
        <f t="shared" si="443"/>
        <v>1176.5131799999999</v>
      </c>
      <c r="Q1203" s="133">
        <f t="shared" si="444"/>
        <v>0</v>
      </c>
      <c r="R1203" s="134">
        <f t="shared" si="445"/>
        <v>0</v>
      </c>
      <c r="S1203" s="124">
        <f t="shared" si="446"/>
        <v>0</v>
      </c>
      <c r="T1203" s="134">
        <f t="shared" si="453"/>
        <v>8.7499999999999994E-2</v>
      </c>
      <c r="U1203" s="133">
        <f t="shared" si="454"/>
        <v>65</v>
      </c>
      <c r="V1203" s="133">
        <v>252</v>
      </c>
      <c r="W1203" s="132">
        <f t="shared" si="437"/>
        <v>1.0218718550000001</v>
      </c>
      <c r="X1203" s="124">
        <f t="shared" si="456"/>
        <v>25.732524999999999</v>
      </c>
      <c r="Y1203" s="136" t="s">
        <v>64</v>
      </c>
      <c r="Z1203" s="127">
        <f t="shared" si="455"/>
        <v>43511</v>
      </c>
      <c r="AA1203" s="6"/>
      <c r="AB1203" s="1"/>
      <c r="AC1203" s="10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6"/>
      <c r="BR1203" s="1"/>
      <c r="BS1203" s="1"/>
      <c r="BT1203" s="1"/>
      <c r="BU1203" s="1"/>
      <c r="BV1203" s="1"/>
      <c r="BW1203" s="1"/>
    </row>
    <row r="1204" spans="1:75" x14ac:dyDescent="0.2">
      <c r="A1204" s="137">
        <f t="shared" si="447"/>
        <v>43425</v>
      </c>
      <c r="B1204" s="124">
        <f t="shared" si="438"/>
        <v>1202.5255379999999</v>
      </c>
      <c r="C1204" s="124">
        <f t="shared" si="448"/>
        <v>1000</v>
      </c>
      <c r="D1204" s="138">
        <f t="shared" si="449"/>
        <v>5103.6899999999996</v>
      </c>
      <c r="E1204" s="126">
        <f>IF(K1204=1,VLOOKUP(A1203,[1]Plan1!$DA$106:$DC$226,3),E1203)</f>
        <v>5092.97</v>
      </c>
      <c r="F1204" s="127">
        <f t="shared" si="450"/>
        <v>43421</v>
      </c>
      <c r="G1204" s="128">
        <f t="shared" si="439"/>
        <v>-2.1004410534337659E-3</v>
      </c>
      <c r="H1204" s="127">
        <f t="shared" si="451"/>
        <v>43451</v>
      </c>
      <c r="I1204" s="127">
        <f t="shared" si="440"/>
        <v>43451</v>
      </c>
      <c r="J1204" s="130">
        <f t="shared" si="452"/>
        <v>21</v>
      </c>
      <c r="K1204" s="130">
        <f t="shared" si="441"/>
        <v>3</v>
      </c>
      <c r="L1204" s="131">
        <f t="shared" si="442"/>
        <v>0.99969965999999999</v>
      </c>
      <c r="M1204" s="132">
        <f t="shared" si="459"/>
        <v>1.00449926</v>
      </c>
      <c r="N1204" s="132">
        <f t="shared" si="457"/>
        <v>1.1767488140186269</v>
      </c>
      <c r="O1204" s="131">
        <f t="shared" si="458"/>
        <v>1.17639538</v>
      </c>
      <c r="P1204" s="124">
        <f t="shared" si="443"/>
        <v>1176.3953799999999</v>
      </c>
      <c r="Q1204" s="133">
        <f t="shared" si="444"/>
        <v>0</v>
      </c>
      <c r="R1204" s="134">
        <f t="shared" si="445"/>
        <v>0</v>
      </c>
      <c r="S1204" s="124">
        <f t="shared" si="446"/>
        <v>0</v>
      </c>
      <c r="T1204" s="134">
        <f t="shared" si="453"/>
        <v>8.7499999999999994E-2</v>
      </c>
      <c r="U1204" s="133">
        <f t="shared" si="454"/>
        <v>66</v>
      </c>
      <c r="V1204" s="133">
        <v>252</v>
      </c>
      <c r="W1204" s="132">
        <f t="shared" si="437"/>
        <v>1.022212055</v>
      </c>
      <c r="X1204" s="124">
        <f t="shared" si="456"/>
        <v>26.130158000000002</v>
      </c>
      <c r="Y1204" s="136" t="s">
        <v>64</v>
      </c>
      <c r="Z1204" s="127">
        <f t="shared" si="455"/>
        <v>43511</v>
      </c>
      <c r="AA1204" s="6"/>
      <c r="AB1204" s="1"/>
      <c r="AC1204" s="10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6"/>
      <c r="BR1204" s="1"/>
      <c r="BS1204" s="1"/>
      <c r="BT1204" s="1"/>
      <c r="BU1204" s="1"/>
      <c r="BV1204" s="1"/>
      <c r="BW1204" s="1"/>
    </row>
    <row r="1205" spans="1:75" x14ac:dyDescent="0.2">
      <c r="A1205" s="137">
        <f t="shared" si="447"/>
        <v>43426</v>
      </c>
      <c r="B1205" s="124">
        <f t="shared" si="438"/>
        <v>1202.805445</v>
      </c>
      <c r="C1205" s="124">
        <f t="shared" si="448"/>
        <v>1000</v>
      </c>
      <c r="D1205" s="138">
        <f t="shared" si="449"/>
        <v>5103.6899999999996</v>
      </c>
      <c r="E1205" s="126">
        <f>IF(K1205=1,VLOOKUP(A1204,[1]Plan1!$DA$106:$DC$226,3),E1204)</f>
        <v>5092.97</v>
      </c>
      <c r="F1205" s="127">
        <f t="shared" si="450"/>
        <v>43421</v>
      </c>
      <c r="G1205" s="128">
        <f t="shared" si="439"/>
        <v>-2.1004410534337659E-3</v>
      </c>
      <c r="H1205" s="127">
        <f t="shared" si="451"/>
        <v>43451</v>
      </c>
      <c r="I1205" s="127">
        <f t="shared" si="440"/>
        <v>43451</v>
      </c>
      <c r="J1205" s="130">
        <f t="shared" si="452"/>
        <v>21</v>
      </c>
      <c r="K1205" s="130">
        <f t="shared" si="441"/>
        <v>4</v>
      </c>
      <c r="L1205" s="131">
        <f t="shared" si="442"/>
        <v>0.99959956999999999</v>
      </c>
      <c r="M1205" s="132">
        <f t="shared" si="459"/>
        <v>1.00449926</v>
      </c>
      <c r="N1205" s="132">
        <f t="shared" si="457"/>
        <v>1.1767488140186269</v>
      </c>
      <c r="O1205" s="131">
        <f t="shared" si="458"/>
        <v>1.1762775999999999</v>
      </c>
      <c r="P1205" s="124">
        <f t="shared" si="443"/>
        <v>1176.2775999999999</v>
      </c>
      <c r="Q1205" s="133">
        <f t="shared" si="444"/>
        <v>0</v>
      </c>
      <c r="R1205" s="134">
        <f t="shared" si="445"/>
        <v>0</v>
      </c>
      <c r="S1205" s="124">
        <f t="shared" si="446"/>
        <v>0</v>
      </c>
      <c r="T1205" s="134">
        <f t="shared" si="453"/>
        <v>8.7499999999999994E-2</v>
      </c>
      <c r="U1205" s="133">
        <f t="shared" si="454"/>
        <v>67</v>
      </c>
      <c r="V1205" s="133">
        <v>252</v>
      </c>
      <c r="W1205" s="132">
        <f t="shared" si="437"/>
        <v>1.0225523679999999</v>
      </c>
      <c r="X1205" s="124">
        <f t="shared" si="456"/>
        <v>26.527844999999999</v>
      </c>
      <c r="Y1205" s="136" t="s">
        <v>64</v>
      </c>
      <c r="Z1205" s="127">
        <f t="shared" si="455"/>
        <v>43511</v>
      </c>
      <c r="AA1205" s="6"/>
      <c r="AB1205" s="1"/>
      <c r="AC1205" s="10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6"/>
      <c r="BR1205" s="1"/>
      <c r="BS1205" s="1"/>
      <c r="BT1205" s="1"/>
      <c r="BU1205" s="1"/>
      <c r="BV1205" s="1"/>
      <c r="BW1205" s="1"/>
    </row>
    <row r="1206" spans="1:75" x14ac:dyDescent="0.2">
      <c r="A1206" s="137">
        <f t="shared" si="447"/>
        <v>43427</v>
      </c>
      <c r="B1206" s="124">
        <f t="shared" si="438"/>
        <v>1203.0854140000001</v>
      </c>
      <c r="C1206" s="124">
        <f t="shared" si="448"/>
        <v>1000</v>
      </c>
      <c r="D1206" s="138">
        <f t="shared" si="449"/>
        <v>5103.6899999999996</v>
      </c>
      <c r="E1206" s="126">
        <f>IF(K1206=1,VLOOKUP(A1205,[1]Plan1!$DA$106:$DC$226,3),E1205)</f>
        <v>5092.97</v>
      </c>
      <c r="F1206" s="127">
        <f t="shared" si="450"/>
        <v>43421</v>
      </c>
      <c r="G1206" s="128">
        <f t="shared" si="439"/>
        <v>-2.1004410534337659E-3</v>
      </c>
      <c r="H1206" s="127">
        <f t="shared" si="451"/>
        <v>43451</v>
      </c>
      <c r="I1206" s="127">
        <f t="shared" si="440"/>
        <v>43451</v>
      </c>
      <c r="J1206" s="130">
        <f t="shared" si="452"/>
        <v>21</v>
      </c>
      <c r="K1206" s="130">
        <f t="shared" si="441"/>
        <v>5</v>
      </c>
      <c r="L1206" s="131">
        <f t="shared" si="442"/>
        <v>0.99949949000000005</v>
      </c>
      <c r="M1206" s="132">
        <f t="shared" si="459"/>
        <v>1.00449926</v>
      </c>
      <c r="N1206" s="132">
        <f t="shared" si="457"/>
        <v>1.1767488140186269</v>
      </c>
      <c r="O1206" s="131">
        <f t="shared" si="458"/>
        <v>1.17615983</v>
      </c>
      <c r="P1206" s="124">
        <f t="shared" si="443"/>
        <v>1176.1598300000001</v>
      </c>
      <c r="Q1206" s="133">
        <f t="shared" si="444"/>
        <v>0</v>
      </c>
      <c r="R1206" s="134">
        <f t="shared" si="445"/>
        <v>0</v>
      </c>
      <c r="S1206" s="124">
        <f t="shared" si="446"/>
        <v>0</v>
      </c>
      <c r="T1206" s="134">
        <f t="shared" si="453"/>
        <v>8.7499999999999994E-2</v>
      </c>
      <c r="U1206" s="133">
        <f t="shared" si="454"/>
        <v>68</v>
      </c>
      <c r="V1206" s="133">
        <v>252</v>
      </c>
      <c r="W1206" s="132">
        <f t="shared" si="437"/>
        <v>1.0228927940000001</v>
      </c>
      <c r="X1206" s="124">
        <f t="shared" si="456"/>
        <v>26.925584000000001</v>
      </c>
      <c r="Y1206" s="136" t="s">
        <v>64</v>
      </c>
      <c r="Z1206" s="127">
        <f t="shared" si="455"/>
        <v>43511</v>
      </c>
      <c r="AA1206" s="6"/>
      <c r="AB1206" s="1"/>
      <c r="AC1206" s="10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6"/>
      <c r="BR1206" s="1"/>
      <c r="BS1206" s="1"/>
      <c r="BT1206" s="1"/>
      <c r="BU1206" s="1"/>
      <c r="BV1206" s="1"/>
      <c r="BW1206" s="1"/>
    </row>
    <row r="1207" spans="1:75" x14ac:dyDescent="0.2">
      <c r="A1207" s="137">
        <f t="shared" si="447"/>
        <v>43428</v>
      </c>
      <c r="B1207" s="124">
        <f t="shared" si="438"/>
        <v>1203.365458</v>
      </c>
      <c r="C1207" s="124">
        <f t="shared" si="448"/>
        <v>1000</v>
      </c>
      <c r="D1207" s="138">
        <f t="shared" si="449"/>
        <v>5103.6899999999996</v>
      </c>
      <c r="E1207" s="126">
        <f>IF(K1207=1,VLOOKUP(A1206,[1]Plan1!$DA$106:$DC$226,3),E1206)</f>
        <v>5092.97</v>
      </c>
      <c r="F1207" s="127">
        <f t="shared" si="450"/>
        <v>43421</v>
      </c>
      <c r="G1207" s="128">
        <f t="shared" si="439"/>
        <v>-2.1004410534337659E-3</v>
      </c>
      <c r="H1207" s="127">
        <f t="shared" si="451"/>
        <v>43451</v>
      </c>
      <c r="I1207" s="127">
        <f t="shared" si="440"/>
        <v>43451</v>
      </c>
      <c r="J1207" s="130">
        <f t="shared" si="452"/>
        <v>21</v>
      </c>
      <c r="K1207" s="130">
        <f t="shared" si="441"/>
        <v>6</v>
      </c>
      <c r="L1207" s="131">
        <f t="shared" si="442"/>
        <v>0.99939942000000004</v>
      </c>
      <c r="M1207" s="132">
        <f t="shared" si="459"/>
        <v>1.00449926</v>
      </c>
      <c r="N1207" s="132">
        <f t="shared" si="457"/>
        <v>1.1767488140186269</v>
      </c>
      <c r="O1207" s="131">
        <f t="shared" si="458"/>
        <v>1.17604208</v>
      </c>
      <c r="P1207" s="124">
        <f t="shared" si="443"/>
        <v>1176.0420799999999</v>
      </c>
      <c r="Q1207" s="133">
        <f t="shared" si="444"/>
        <v>0</v>
      </c>
      <c r="R1207" s="134">
        <f t="shared" si="445"/>
        <v>0</v>
      </c>
      <c r="S1207" s="124">
        <f t="shared" si="446"/>
        <v>0</v>
      </c>
      <c r="T1207" s="134">
        <f t="shared" si="453"/>
        <v>8.7499999999999994E-2</v>
      </c>
      <c r="U1207" s="133">
        <f t="shared" si="454"/>
        <v>69</v>
      </c>
      <c r="V1207" s="133">
        <v>252</v>
      </c>
      <c r="W1207" s="132">
        <f t="shared" si="437"/>
        <v>1.0232333339999999</v>
      </c>
      <c r="X1207" s="124">
        <f t="shared" si="456"/>
        <v>27.323378000000002</v>
      </c>
      <c r="Y1207" s="136" t="s">
        <v>64</v>
      </c>
      <c r="Z1207" s="127">
        <f t="shared" si="455"/>
        <v>43511</v>
      </c>
      <c r="AA1207" s="6"/>
      <c r="AB1207" s="1"/>
      <c r="AC1207" s="10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6"/>
      <c r="BR1207" s="1"/>
      <c r="BS1207" s="1"/>
      <c r="BT1207" s="1"/>
      <c r="BU1207" s="1"/>
      <c r="BV1207" s="1"/>
      <c r="BW1207" s="1"/>
    </row>
    <row r="1208" spans="1:75" x14ac:dyDescent="0.2">
      <c r="A1208" s="137">
        <f t="shared" si="447"/>
        <v>43429</v>
      </c>
      <c r="B1208" s="124">
        <f t="shared" si="438"/>
        <v>1203.365458</v>
      </c>
      <c r="C1208" s="124">
        <f t="shared" si="448"/>
        <v>1000</v>
      </c>
      <c r="D1208" s="138">
        <f t="shared" si="449"/>
        <v>5103.6899999999996</v>
      </c>
      <c r="E1208" s="126">
        <f>IF(K1208=1,VLOOKUP(A1207,[1]Plan1!$DA$106:$DC$226,3),E1207)</f>
        <v>5092.97</v>
      </c>
      <c r="F1208" s="127">
        <f t="shared" si="450"/>
        <v>43421</v>
      </c>
      <c r="G1208" s="128">
        <f t="shared" si="439"/>
        <v>-2.1004410534337659E-3</v>
      </c>
      <c r="H1208" s="127">
        <f t="shared" si="451"/>
        <v>43451</v>
      </c>
      <c r="I1208" s="127">
        <f t="shared" si="440"/>
        <v>43451</v>
      </c>
      <c r="J1208" s="130">
        <f t="shared" si="452"/>
        <v>21</v>
      </c>
      <c r="K1208" s="130">
        <f t="shared" si="441"/>
        <v>6</v>
      </c>
      <c r="L1208" s="131">
        <f t="shared" si="442"/>
        <v>0.99939942000000004</v>
      </c>
      <c r="M1208" s="132">
        <f t="shared" si="459"/>
        <v>1.00449926</v>
      </c>
      <c r="N1208" s="132">
        <f t="shared" si="457"/>
        <v>1.1767488140186269</v>
      </c>
      <c r="O1208" s="131">
        <f t="shared" si="458"/>
        <v>1.17604208</v>
      </c>
      <c r="P1208" s="124">
        <f t="shared" si="443"/>
        <v>1176.0420799999999</v>
      </c>
      <c r="Q1208" s="133">
        <f t="shared" si="444"/>
        <v>0</v>
      </c>
      <c r="R1208" s="134">
        <f t="shared" si="445"/>
        <v>0</v>
      </c>
      <c r="S1208" s="124">
        <f t="shared" si="446"/>
        <v>0</v>
      </c>
      <c r="T1208" s="134">
        <f t="shared" si="453"/>
        <v>8.7499999999999994E-2</v>
      </c>
      <c r="U1208" s="133">
        <f t="shared" si="454"/>
        <v>69</v>
      </c>
      <c r="V1208" s="133">
        <v>252</v>
      </c>
      <c r="W1208" s="132">
        <f t="shared" si="437"/>
        <v>1.0232333339999999</v>
      </c>
      <c r="X1208" s="124">
        <f t="shared" si="456"/>
        <v>27.323378000000002</v>
      </c>
      <c r="Y1208" s="136" t="s">
        <v>64</v>
      </c>
      <c r="Z1208" s="127">
        <f t="shared" si="455"/>
        <v>43511</v>
      </c>
      <c r="AA1208" s="6"/>
      <c r="AB1208" s="1"/>
      <c r="AC1208" s="10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6"/>
      <c r="BR1208" s="1"/>
      <c r="BS1208" s="1"/>
      <c r="BT1208" s="1"/>
      <c r="BU1208" s="1"/>
      <c r="BV1208" s="1"/>
      <c r="BW1208" s="1"/>
    </row>
    <row r="1209" spans="1:75" x14ac:dyDescent="0.2">
      <c r="A1209" s="137">
        <f t="shared" si="447"/>
        <v>43430</v>
      </c>
      <c r="B1209" s="124">
        <f t="shared" si="438"/>
        <v>1203.365458</v>
      </c>
      <c r="C1209" s="124">
        <f t="shared" si="448"/>
        <v>1000</v>
      </c>
      <c r="D1209" s="138">
        <f t="shared" si="449"/>
        <v>5103.6899999999996</v>
      </c>
      <c r="E1209" s="126">
        <f>IF(K1209=1,VLOOKUP(A1208,[1]Plan1!$DA$106:$DC$226,3),E1208)</f>
        <v>5092.97</v>
      </c>
      <c r="F1209" s="127">
        <f t="shared" si="450"/>
        <v>43421</v>
      </c>
      <c r="G1209" s="128">
        <f t="shared" si="439"/>
        <v>-2.1004410534337659E-3</v>
      </c>
      <c r="H1209" s="127">
        <f t="shared" si="451"/>
        <v>43451</v>
      </c>
      <c r="I1209" s="127">
        <f t="shared" si="440"/>
        <v>43451</v>
      </c>
      <c r="J1209" s="130">
        <f t="shared" si="452"/>
        <v>21</v>
      </c>
      <c r="K1209" s="130">
        <f t="shared" si="441"/>
        <v>6</v>
      </c>
      <c r="L1209" s="131">
        <f t="shared" si="442"/>
        <v>0.99939942000000004</v>
      </c>
      <c r="M1209" s="132">
        <f t="shared" si="459"/>
        <v>1.00449926</v>
      </c>
      <c r="N1209" s="132">
        <f t="shared" si="457"/>
        <v>1.1767488140186269</v>
      </c>
      <c r="O1209" s="131">
        <f t="shared" si="458"/>
        <v>1.17604208</v>
      </c>
      <c r="P1209" s="124">
        <f t="shared" si="443"/>
        <v>1176.0420799999999</v>
      </c>
      <c r="Q1209" s="133">
        <f t="shared" si="444"/>
        <v>0</v>
      </c>
      <c r="R1209" s="134">
        <f t="shared" si="445"/>
        <v>0</v>
      </c>
      <c r="S1209" s="124">
        <f t="shared" si="446"/>
        <v>0</v>
      </c>
      <c r="T1209" s="134">
        <f t="shared" si="453"/>
        <v>8.7499999999999994E-2</v>
      </c>
      <c r="U1209" s="133">
        <f t="shared" si="454"/>
        <v>69</v>
      </c>
      <c r="V1209" s="133">
        <v>252</v>
      </c>
      <c r="W1209" s="132">
        <f t="shared" ref="W1209:W1272" si="460">ROUND((1+T1209)^(U1209/V1209),9)</f>
        <v>1.0232333339999999</v>
      </c>
      <c r="X1209" s="124">
        <f t="shared" si="456"/>
        <v>27.323378000000002</v>
      </c>
      <c r="Y1209" s="136" t="s">
        <v>64</v>
      </c>
      <c r="Z1209" s="127">
        <f t="shared" si="455"/>
        <v>43511</v>
      </c>
      <c r="AA1209" s="6"/>
      <c r="AB1209" s="1"/>
      <c r="AC1209" s="10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6"/>
      <c r="BR1209" s="1"/>
      <c r="BS1209" s="1"/>
      <c r="BT1209" s="1"/>
      <c r="BU1209" s="1"/>
      <c r="BV1209" s="1"/>
      <c r="BW1209" s="1"/>
    </row>
    <row r="1210" spans="1:75" x14ac:dyDescent="0.2">
      <c r="A1210" s="137">
        <f t="shared" si="447"/>
        <v>43431</v>
      </c>
      <c r="B1210" s="124">
        <f t="shared" si="438"/>
        <v>1203.6455539999999</v>
      </c>
      <c r="C1210" s="124">
        <f t="shared" si="448"/>
        <v>1000</v>
      </c>
      <c r="D1210" s="138">
        <f t="shared" si="449"/>
        <v>5103.6899999999996</v>
      </c>
      <c r="E1210" s="126">
        <f>IF(K1210=1,VLOOKUP(A1209,[1]Plan1!$DA$106:$DC$226,3),E1209)</f>
        <v>5092.97</v>
      </c>
      <c r="F1210" s="127">
        <f t="shared" si="450"/>
        <v>43421</v>
      </c>
      <c r="G1210" s="128">
        <f t="shared" si="439"/>
        <v>-2.1004410534337659E-3</v>
      </c>
      <c r="H1210" s="127">
        <f t="shared" si="451"/>
        <v>43451</v>
      </c>
      <c r="I1210" s="127">
        <f t="shared" si="440"/>
        <v>43451</v>
      </c>
      <c r="J1210" s="130">
        <f t="shared" si="452"/>
        <v>21</v>
      </c>
      <c r="K1210" s="130">
        <f t="shared" si="441"/>
        <v>7</v>
      </c>
      <c r="L1210" s="131">
        <f t="shared" si="442"/>
        <v>0.99929935999999997</v>
      </c>
      <c r="M1210" s="132">
        <f t="shared" si="459"/>
        <v>1.00449926</v>
      </c>
      <c r="N1210" s="132">
        <f t="shared" si="457"/>
        <v>1.1767488140186269</v>
      </c>
      <c r="O1210" s="131">
        <f t="shared" si="458"/>
        <v>1.17592433</v>
      </c>
      <c r="P1210" s="124">
        <f t="shared" si="443"/>
        <v>1175.9243300000001</v>
      </c>
      <c r="Q1210" s="133">
        <f t="shared" si="444"/>
        <v>0</v>
      </c>
      <c r="R1210" s="134">
        <f t="shared" si="445"/>
        <v>0</v>
      </c>
      <c r="S1210" s="124">
        <f t="shared" si="446"/>
        <v>0</v>
      </c>
      <c r="T1210" s="134">
        <f t="shared" si="453"/>
        <v>8.7499999999999994E-2</v>
      </c>
      <c r="U1210" s="133">
        <f t="shared" si="454"/>
        <v>70</v>
      </c>
      <c r="V1210" s="133">
        <v>252</v>
      </c>
      <c r="W1210" s="132">
        <f t="shared" si="460"/>
        <v>1.023573987</v>
      </c>
      <c r="X1210" s="124">
        <f t="shared" si="456"/>
        <v>27.721223999999999</v>
      </c>
      <c r="Y1210" s="136" t="s">
        <v>64</v>
      </c>
      <c r="Z1210" s="127">
        <f t="shared" si="455"/>
        <v>43511</v>
      </c>
      <c r="AA1210" s="6"/>
      <c r="AB1210" s="1"/>
      <c r="AC1210" s="10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6"/>
      <c r="BR1210" s="1"/>
      <c r="BS1210" s="1"/>
      <c r="BT1210" s="1"/>
      <c r="BU1210" s="1"/>
      <c r="BV1210" s="1"/>
      <c r="BW1210" s="1"/>
    </row>
    <row r="1211" spans="1:75" x14ac:dyDescent="0.2">
      <c r="A1211" s="137">
        <f t="shared" si="447"/>
        <v>43432</v>
      </c>
      <c r="B1211" s="124">
        <f t="shared" si="438"/>
        <v>1203.9257249999998</v>
      </c>
      <c r="C1211" s="124">
        <f t="shared" si="448"/>
        <v>1000</v>
      </c>
      <c r="D1211" s="138">
        <f t="shared" si="449"/>
        <v>5103.6899999999996</v>
      </c>
      <c r="E1211" s="126">
        <f>IF(K1211=1,VLOOKUP(A1210,[1]Plan1!$DA$106:$DC$226,3),E1210)</f>
        <v>5092.97</v>
      </c>
      <c r="F1211" s="127">
        <f t="shared" si="450"/>
        <v>43421</v>
      </c>
      <c r="G1211" s="128">
        <f t="shared" si="439"/>
        <v>-2.1004410534337659E-3</v>
      </c>
      <c r="H1211" s="127">
        <f t="shared" si="451"/>
        <v>43451</v>
      </c>
      <c r="I1211" s="127">
        <f t="shared" si="440"/>
        <v>43451</v>
      </c>
      <c r="J1211" s="130">
        <f t="shared" si="452"/>
        <v>21</v>
      </c>
      <c r="K1211" s="130">
        <f t="shared" si="441"/>
        <v>8</v>
      </c>
      <c r="L1211" s="131">
        <f t="shared" si="442"/>
        <v>0.99919930999999995</v>
      </c>
      <c r="M1211" s="132">
        <f t="shared" si="459"/>
        <v>1.00449926</v>
      </c>
      <c r="N1211" s="132">
        <f t="shared" si="457"/>
        <v>1.1767488140186269</v>
      </c>
      <c r="O1211" s="131">
        <f t="shared" si="458"/>
        <v>1.1758066</v>
      </c>
      <c r="P1211" s="124">
        <f t="shared" si="443"/>
        <v>1175.8065999999999</v>
      </c>
      <c r="Q1211" s="133">
        <f t="shared" si="444"/>
        <v>0</v>
      </c>
      <c r="R1211" s="134">
        <f t="shared" si="445"/>
        <v>0</v>
      </c>
      <c r="S1211" s="124">
        <f t="shared" si="446"/>
        <v>0</v>
      </c>
      <c r="T1211" s="134">
        <f t="shared" si="453"/>
        <v>8.7499999999999994E-2</v>
      </c>
      <c r="U1211" s="133">
        <f t="shared" si="454"/>
        <v>71</v>
      </c>
      <c r="V1211" s="133">
        <v>252</v>
      </c>
      <c r="W1211" s="132">
        <f t="shared" si="460"/>
        <v>1.023914754</v>
      </c>
      <c r="X1211" s="124">
        <f t="shared" si="456"/>
        <v>28.119125</v>
      </c>
      <c r="Y1211" s="136" t="s">
        <v>64</v>
      </c>
      <c r="Z1211" s="127">
        <f t="shared" si="455"/>
        <v>43511</v>
      </c>
      <c r="AA1211" s="6"/>
      <c r="AB1211" s="1"/>
      <c r="AC1211" s="10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6"/>
      <c r="BR1211" s="1"/>
      <c r="BS1211" s="1"/>
      <c r="BT1211" s="1"/>
      <c r="BU1211" s="1"/>
      <c r="BV1211" s="1"/>
      <c r="BW1211" s="1"/>
    </row>
    <row r="1212" spans="1:75" x14ac:dyDescent="0.2">
      <c r="A1212" s="137">
        <f t="shared" si="447"/>
        <v>43433</v>
      </c>
      <c r="B1212" s="124">
        <f t="shared" si="438"/>
        <v>1204.2059589999999</v>
      </c>
      <c r="C1212" s="124">
        <f t="shared" si="448"/>
        <v>1000</v>
      </c>
      <c r="D1212" s="138">
        <f t="shared" si="449"/>
        <v>5103.6899999999996</v>
      </c>
      <c r="E1212" s="126">
        <f>IF(K1212=1,VLOOKUP(A1211,[1]Plan1!$DA$106:$DC$226,3),E1211)</f>
        <v>5092.97</v>
      </c>
      <c r="F1212" s="127">
        <f t="shared" si="450"/>
        <v>43421</v>
      </c>
      <c r="G1212" s="128">
        <f t="shared" si="439"/>
        <v>-2.1004410534337659E-3</v>
      </c>
      <c r="H1212" s="127">
        <f t="shared" si="451"/>
        <v>43451</v>
      </c>
      <c r="I1212" s="127">
        <f t="shared" si="440"/>
        <v>43451</v>
      </c>
      <c r="J1212" s="130">
        <f t="shared" si="452"/>
        <v>21</v>
      </c>
      <c r="K1212" s="130">
        <f t="shared" si="441"/>
        <v>9</v>
      </c>
      <c r="L1212" s="131">
        <f t="shared" si="442"/>
        <v>0.99909926999999998</v>
      </c>
      <c r="M1212" s="132">
        <f t="shared" si="459"/>
        <v>1.00449926</v>
      </c>
      <c r="N1212" s="132">
        <f t="shared" si="457"/>
        <v>1.1767488140186269</v>
      </c>
      <c r="O1212" s="131">
        <f t="shared" si="458"/>
        <v>1.17568888</v>
      </c>
      <c r="P1212" s="124">
        <f t="shared" si="443"/>
        <v>1175.6888799999999</v>
      </c>
      <c r="Q1212" s="133">
        <f t="shared" si="444"/>
        <v>0</v>
      </c>
      <c r="R1212" s="134">
        <f t="shared" si="445"/>
        <v>0</v>
      </c>
      <c r="S1212" s="124">
        <f t="shared" si="446"/>
        <v>0</v>
      </c>
      <c r="T1212" s="134">
        <f t="shared" si="453"/>
        <v>8.7499999999999994E-2</v>
      </c>
      <c r="U1212" s="133">
        <f t="shared" si="454"/>
        <v>72</v>
      </c>
      <c r="V1212" s="133">
        <v>252</v>
      </c>
      <c r="W1212" s="132">
        <f t="shared" si="460"/>
        <v>1.024255634</v>
      </c>
      <c r="X1212" s="124">
        <f t="shared" si="456"/>
        <v>28.517078999999999</v>
      </c>
      <c r="Y1212" s="136" t="s">
        <v>64</v>
      </c>
      <c r="Z1212" s="127">
        <f t="shared" si="455"/>
        <v>43511</v>
      </c>
      <c r="AA1212" s="6"/>
      <c r="AB1212" s="1"/>
      <c r="AC1212" s="10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6"/>
      <c r="BR1212" s="1"/>
      <c r="BS1212" s="1"/>
      <c r="BT1212" s="1"/>
      <c r="BU1212" s="1"/>
      <c r="BV1212" s="1"/>
      <c r="BW1212" s="1"/>
    </row>
    <row r="1213" spans="1:75" x14ac:dyDescent="0.2">
      <c r="A1213" s="137">
        <f t="shared" si="447"/>
        <v>43434</v>
      </c>
      <c r="B1213" s="124">
        <f t="shared" si="438"/>
        <v>1204.486236</v>
      </c>
      <c r="C1213" s="124">
        <f t="shared" si="448"/>
        <v>1000</v>
      </c>
      <c r="D1213" s="138">
        <f t="shared" si="449"/>
        <v>5103.6899999999996</v>
      </c>
      <c r="E1213" s="126">
        <f>IF(K1213=1,VLOOKUP(A1212,[1]Plan1!$DA$106:$DC$226,3),E1212)</f>
        <v>5092.97</v>
      </c>
      <c r="F1213" s="127">
        <f t="shared" si="450"/>
        <v>43421</v>
      </c>
      <c r="G1213" s="128">
        <f t="shared" si="439"/>
        <v>-2.1004410534337659E-3</v>
      </c>
      <c r="H1213" s="127">
        <f t="shared" si="451"/>
        <v>43451</v>
      </c>
      <c r="I1213" s="127">
        <f t="shared" si="440"/>
        <v>43451</v>
      </c>
      <c r="J1213" s="130">
        <f t="shared" si="452"/>
        <v>21</v>
      </c>
      <c r="K1213" s="130">
        <f t="shared" si="441"/>
        <v>10</v>
      </c>
      <c r="L1213" s="131">
        <f t="shared" si="442"/>
        <v>0.99899923000000002</v>
      </c>
      <c r="M1213" s="132">
        <f t="shared" si="459"/>
        <v>1.00449926</v>
      </c>
      <c r="N1213" s="132">
        <f t="shared" si="457"/>
        <v>1.1767488140186269</v>
      </c>
      <c r="O1213" s="131">
        <f t="shared" si="458"/>
        <v>1.1755711499999999</v>
      </c>
      <c r="P1213" s="124">
        <f t="shared" si="443"/>
        <v>1175.57115</v>
      </c>
      <c r="Q1213" s="133">
        <f t="shared" si="444"/>
        <v>0</v>
      </c>
      <c r="R1213" s="134">
        <f t="shared" si="445"/>
        <v>0</v>
      </c>
      <c r="S1213" s="124">
        <f t="shared" si="446"/>
        <v>0</v>
      </c>
      <c r="T1213" s="134">
        <f t="shared" si="453"/>
        <v>8.7499999999999994E-2</v>
      </c>
      <c r="U1213" s="133">
        <f t="shared" si="454"/>
        <v>73</v>
      </c>
      <c r="V1213" s="133">
        <v>252</v>
      </c>
      <c r="W1213" s="132">
        <f t="shared" si="460"/>
        <v>1.0245966280000001</v>
      </c>
      <c r="X1213" s="124">
        <f t="shared" si="456"/>
        <v>28.915085999999999</v>
      </c>
      <c r="Y1213" s="136" t="s">
        <v>64</v>
      </c>
      <c r="Z1213" s="127">
        <f t="shared" si="455"/>
        <v>43511</v>
      </c>
      <c r="AA1213" s="6"/>
      <c r="AB1213" s="1"/>
      <c r="AC1213" s="10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6"/>
      <c r="BR1213" s="1"/>
      <c r="BS1213" s="1"/>
      <c r="BT1213" s="1"/>
      <c r="BU1213" s="1"/>
      <c r="BV1213" s="1"/>
      <c r="BW1213" s="1"/>
    </row>
    <row r="1214" spans="1:75" x14ac:dyDescent="0.2">
      <c r="A1214" s="137">
        <f t="shared" si="447"/>
        <v>43435</v>
      </c>
      <c r="B1214" s="124">
        <f t="shared" si="438"/>
        <v>1204.7666059999999</v>
      </c>
      <c r="C1214" s="124">
        <f t="shared" si="448"/>
        <v>1000</v>
      </c>
      <c r="D1214" s="138">
        <f t="shared" si="449"/>
        <v>5103.6899999999996</v>
      </c>
      <c r="E1214" s="126">
        <f>IF(K1214=1,VLOOKUP(A1213,[1]Plan1!$DA$106:$DC$226,3),E1213)</f>
        <v>5092.97</v>
      </c>
      <c r="F1214" s="127">
        <f t="shared" si="450"/>
        <v>43421</v>
      </c>
      <c r="G1214" s="128">
        <f t="shared" si="439"/>
        <v>-2.1004410534337659E-3</v>
      </c>
      <c r="H1214" s="127">
        <f t="shared" si="451"/>
        <v>43451</v>
      </c>
      <c r="I1214" s="127">
        <f t="shared" si="440"/>
        <v>43451</v>
      </c>
      <c r="J1214" s="130">
        <f t="shared" si="452"/>
        <v>21</v>
      </c>
      <c r="K1214" s="130">
        <f t="shared" si="441"/>
        <v>11</v>
      </c>
      <c r="L1214" s="131">
        <f t="shared" si="442"/>
        <v>0.99889921000000004</v>
      </c>
      <c r="M1214" s="132">
        <f t="shared" si="459"/>
        <v>1.00449926</v>
      </c>
      <c r="N1214" s="132">
        <f t="shared" si="457"/>
        <v>1.1767488140186269</v>
      </c>
      <c r="O1214" s="131">
        <f t="shared" si="458"/>
        <v>1.17545346</v>
      </c>
      <c r="P1214" s="124">
        <f t="shared" si="443"/>
        <v>1175.45346</v>
      </c>
      <c r="Q1214" s="133">
        <f t="shared" si="444"/>
        <v>0</v>
      </c>
      <c r="R1214" s="134">
        <f t="shared" si="445"/>
        <v>0</v>
      </c>
      <c r="S1214" s="124">
        <f t="shared" si="446"/>
        <v>0</v>
      </c>
      <c r="T1214" s="134">
        <f t="shared" si="453"/>
        <v>8.7499999999999994E-2</v>
      </c>
      <c r="U1214" s="133">
        <f t="shared" si="454"/>
        <v>74</v>
      </c>
      <c r="V1214" s="133">
        <v>252</v>
      </c>
      <c r="W1214" s="132">
        <f t="shared" si="460"/>
        <v>1.024937735</v>
      </c>
      <c r="X1214" s="124">
        <f t="shared" si="456"/>
        <v>29.313146</v>
      </c>
      <c r="Y1214" s="136" t="s">
        <v>64</v>
      </c>
      <c r="Z1214" s="127">
        <f t="shared" si="455"/>
        <v>43511</v>
      </c>
      <c r="AA1214" s="6"/>
      <c r="AB1214" s="1"/>
      <c r="AC1214" s="10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6"/>
      <c r="BR1214" s="1"/>
      <c r="BS1214" s="1"/>
      <c r="BT1214" s="1"/>
      <c r="BU1214" s="1"/>
      <c r="BV1214" s="1"/>
      <c r="BW1214" s="1"/>
    </row>
    <row r="1215" spans="1:75" x14ac:dyDescent="0.2">
      <c r="A1215" s="137">
        <f t="shared" si="447"/>
        <v>43436</v>
      </c>
      <c r="B1215" s="124">
        <f t="shared" si="438"/>
        <v>1204.7666059999999</v>
      </c>
      <c r="C1215" s="124">
        <f t="shared" si="448"/>
        <v>1000</v>
      </c>
      <c r="D1215" s="138">
        <f t="shared" si="449"/>
        <v>5103.6899999999996</v>
      </c>
      <c r="E1215" s="126">
        <f>IF(K1215=1,VLOOKUP(A1214,[1]Plan1!$DA$106:$DC$226,3),E1214)</f>
        <v>5092.97</v>
      </c>
      <c r="F1215" s="127">
        <f t="shared" si="450"/>
        <v>43421</v>
      </c>
      <c r="G1215" s="128">
        <f t="shared" si="439"/>
        <v>-2.1004410534337659E-3</v>
      </c>
      <c r="H1215" s="127">
        <f t="shared" si="451"/>
        <v>43451</v>
      </c>
      <c r="I1215" s="127">
        <f t="shared" si="440"/>
        <v>43451</v>
      </c>
      <c r="J1215" s="130">
        <f t="shared" si="452"/>
        <v>21</v>
      </c>
      <c r="K1215" s="130">
        <f t="shared" si="441"/>
        <v>11</v>
      </c>
      <c r="L1215" s="131">
        <f t="shared" si="442"/>
        <v>0.99889921000000004</v>
      </c>
      <c r="M1215" s="132">
        <f t="shared" si="459"/>
        <v>1.00449926</v>
      </c>
      <c r="N1215" s="132">
        <f t="shared" si="457"/>
        <v>1.1767488140186269</v>
      </c>
      <c r="O1215" s="131">
        <f t="shared" si="458"/>
        <v>1.17545346</v>
      </c>
      <c r="P1215" s="124">
        <f t="shared" si="443"/>
        <v>1175.45346</v>
      </c>
      <c r="Q1215" s="133">
        <f t="shared" si="444"/>
        <v>0</v>
      </c>
      <c r="R1215" s="134">
        <f t="shared" si="445"/>
        <v>0</v>
      </c>
      <c r="S1215" s="124">
        <f t="shared" si="446"/>
        <v>0</v>
      </c>
      <c r="T1215" s="134">
        <f t="shared" si="453"/>
        <v>8.7499999999999994E-2</v>
      </c>
      <c r="U1215" s="133">
        <f t="shared" si="454"/>
        <v>74</v>
      </c>
      <c r="V1215" s="133">
        <v>252</v>
      </c>
      <c r="W1215" s="132">
        <f t="shared" si="460"/>
        <v>1.024937735</v>
      </c>
      <c r="X1215" s="124">
        <f t="shared" si="456"/>
        <v>29.313146</v>
      </c>
      <c r="Y1215" s="136" t="s">
        <v>64</v>
      </c>
      <c r="Z1215" s="127">
        <f t="shared" si="455"/>
        <v>43511</v>
      </c>
      <c r="AA1215" s="6"/>
      <c r="AB1215" s="1"/>
      <c r="AC1215" s="10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6"/>
      <c r="BR1215" s="1"/>
      <c r="BS1215" s="1"/>
      <c r="BT1215" s="1"/>
      <c r="BU1215" s="1"/>
      <c r="BV1215" s="1"/>
      <c r="BW1215" s="1"/>
    </row>
    <row r="1216" spans="1:75" x14ac:dyDescent="0.2">
      <c r="A1216" s="137">
        <f t="shared" si="447"/>
        <v>43437</v>
      </c>
      <c r="B1216" s="124">
        <f t="shared" si="438"/>
        <v>1204.7666059999999</v>
      </c>
      <c r="C1216" s="124">
        <f t="shared" si="448"/>
        <v>1000</v>
      </c>
      <c r="D1216" s="138">
        <f t="shared" si="449"/>
        <v>5103.6899999999996</v>
      </c>
      <c r="E1216" s="126">
        <f>IF(K1216=1,VLOOKUP(A1215,[1]Plan1!$DA$106:$DC$226,3),E1215)</f>
        <v>5092.97</v>
      </c>
      <c r="F1216" s="127">
        <f t="shared" si="450"/>
        <v>43421</v>
      </c>
      <c r="G1216" s="128">
        <f t="shared" si="439"/>
        <v>-2.1004410534337659E-3</v>
      </c>
      <c r="H1216" s="127">
        <f t="shared" si="451"/>
        <v>43451</v>
      </c>
      <c r="I1216" s="127">
        <f t="shared" si="440"/>
        <v>43451</v>
      </c>
      <c r="J1216" s="130">
        <f t="shared" si="452"/>
        <v>21</v>
      </c>
      <c r="K1216" s="130">
        <f t="shared" si="441"/>
        <v>11</v>
      </c>
      <c r="L1216" s="131">
        <f t="shared" si="442"/>
        <v>0.99889921000000004</v>
      </c>
      <c r="M1216" s="132">
        <f t="shared" si="459"/>
        <v>1.00449926</v>
      </c>
      <c r="N1216" s="132">
        <f t="shared" si="457"/>
        <v>1.1767488140186269</v>
      </c>
      <c r="O1216" s="131">
        <f t="shared" si="458"/>
        <v>1.17545346</v>
      </c>
      <c r="P1216" s="124">
        <f t="shared" si="443"/>
        <v>1175.45346</v>
      </c>
      <c r="Q1216" s="133">
        <f t="shared" si="444"/>
        <v>0</v>
      </c>
      <c r="R1216" s="134">
        <f t="shared" si="445"/>
        <v>0</v>
      </c>
      <c r="S1216" s="124">
        <f t="shared" si="446"/>
        <v>0</v>
      </c>
      <c r="T1216" s="134">
        <f t="shared" si="453"/>
        <v>8.7499999999999994E-2</v>
      </c>
      <c r="U1216" s="133">
        <f t="shared" si="454"/>
        <v>74</v>
      </c>
      <c r="V1216" s="133">
        <v>252</v>
      </c>
      <c r="W1216" s="132">
        <f t="shared" si="460"/>
        <v>1.024937735</v>
      </c>
      <c r="X1216" s="124">
        <f t="shared" si="456"/>
        <v>29.313146</v>
      </c>
      <c r="Y1216" s="136" t="s">
        <v>64</v>
      </c>
      <c r="Z1216" s="127">
        <f t="shared" si="455"/>
        <v>43511</v>
      </c>
      <c r="AA1216" s="6"/>
      <c r="AB1216" s="1"/>
      <c r="AC1216" s="10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6"/>
      <c r="BR1216" s="1"/>
      <c r="BS1216" s="1"/>
      <c r="BT1216" s="1"/>
      <c r="BU1216" s="1"/>
      <c r="BV1216" s="1"/>
      <c r="BW1216" s="1"/>
    </row>
    <row r="1217" spans="1:75" x14ac:dyDescent="0.2">
      <c r="A1217" s="137">
        <f t="shared" si="447"/>
        <v>43438</v>
      </c>
      <c r="B1217" s="124">
        <f t="shared" si="438"/>
        <v>1205.0470309999998</v>
      </c>
      <c r="C1217" s="124">
        <f t="shared" si="448"/>
        <v>1000</v>
      </c>
      <c r="D1217" s="138">
        <f t="shared" si="449"/>
        <v>5103.6899999999996</v>
      </c>
      <c r="E1217" s="126">
        <f>IF(K1217=1,VLOOKUP(A1216,[1]Plan1!$DA$106:$DC$226,3),E1216)</f>
        <v>5092.97</v>
      </c>
      <c r="F1217" s="127">
        <f t="shared" si="450"/>
        <v>43421</v>
      </c>
      <c r="G1217" s="128">
        <f t="shared" si="439"/>
        <v>-2.1004410534337659E-3</v>
      </c>
      <c r="H1217" s="127">
        <f t="shared" si="451"/>
        <v>43451</v>
      </c>
      <c r="I1217" s="127">
        <f t="shared" si="440"/>
        <v>43451</v>
      </c>
      <c r="J1217" s="130">
        <f t="shared" si="452"/>
        <v>21</v>
      </c>
      <c r="K1217" s="130">
        <f t="shared" si="441"/>
        <v>12</v>
      </c>
      <c r="L1217" s="131">
        <f t="shared" si="442"/>
        <v>0.9987992</v>
      </c>
      <c r="M1217" s="132">
        <f t="shared" si="459"/>
        <v>1.00449926</v>
      </c>
      <c r="N1217" s="132">
        <f t="shared" si="457"/>
        <v>1.1767488140186269</v>
      </c>
      <c r="O1217" s="131">
        <f t="shared" si="458"/>
        <v>1.17533577</v>
      </c>
      <c r="P1217" s="124">
        <f t="shared" si="443"/>
        <v>1175.3357699999999</v>
      </c>
      <c r="Q1217" s="133">
        <f t="shared" si="444"/>
        <v>0</v>
      </c>
      <c r="R1217" s="134">
        <f t="shared" si="445"/>
        <v>0</v>
      </c>
      <c r="S1217" s="124">
        <f t="shared" si="446"/>
        <v>0</v>
      </c>
      <c r="T1217" s="134">
        <f t="shared" si="453"/>
        <v>8.7499999999999994E-2</v>
      </c>
      <c r="U1217" s="133">
        <f t="shared" si="454"/>
        <v>75</v>
      </c>
      <c r="V1217" s="133">
        <v>252</v>
      </c>
      <c r="W1217" s="132">
        <f t="shared" si="460"/>
        <v>1.025278956</v>
      </c>
      <c r="X1217" s="124">
        <f t="shared" si="456"/>
        <v>29.711261</v>
      </c>
      <c r="Y1217" s="136" t="s">
        <v>64</v>
      </c>
      <c r="Z1217" s="127">
        <f t="shared" si="455"/>
        <v>43511</v>
      </c>
      <c r="AA1217" s="6"/>
      <c r="AB1217" s="1"/>
      <c r="AC1217" s="10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6"/>
      <c r="BR1217" s="1"/>
      <c r="BS1217" s="1"/>
      <c r="BT1217" s="1"/>
      <c r="BU1217" s="1"/>
      <c r="BV1217" s="1"/>
      <c r="BW1217" s="1"/>
    </row>
    <row r="1218" spans="1:75" x14ac:dyDescent="0.2">
      <c r="A1218" s="137">
        <f t="shared" si="447"/>
        <v>43439</v>
      </c>
      <c r="B1218" s="124">
        <f t="shared" si="438"/>
        <v>1205.3275180000001</v>
      </c>
      <c r="C1218" s="124">
        <f t="shared" si="448"/>
        <v>1000</v>
      </c>
      <c r="D1218" s="138">
        <f t="shared" si="449"/>
        <v>5103.6899999999996</v>
      </c>
      <c r="E1218" s="126">
        <f>IF(K1218=1,VLOOKUP(A1217,[1]Plan1!$DA$106:$DC$226,3),E1217)</f>
        <v>5092.97</v>
      </c>
      <c r="F1218" s="127">
        <f t="shared" si="450"/>
        <v>43421</v>
      </c>
      <c r="G1218" s="128">
        <f t="shared" si="439"/>
        <v>-2.1004410534337659E-3</v>
      </c>
      <c r="H1218" s="127">
        <f t="shared" si="451"/>
        <v>43451</v>
      </c>
      <c r="I1218" s="127">
        <f t="shared" si="440"/>
        <v>43451</v>
      </c>
      <c r="J1218" s="130">
        <f t="shared" si="452"/>
        <v>21</v>
      </c>
      <c r="K1218" s="130">
        <f t="shared" si="441"/>
        <v>13</v>
      </c>
      <c r="L1218" s="131">
        <f t="shared" si="442"/>
        <v>0.99869920000000001</v>
      </c>
      <c r="M1218" s="132">
        <f t="shared" si="459"/>
        <v>1.00449926</v>
      </c>
      <c r="N1218" s="132">
        <f t="shared" si="457"/>
        <v>1.1767488140186269</v>
      </c>
      <c r="O1218" s="131">
        <f t="shared" si="458"/>
        <v>1.17521809</v>
      </c>
      <c r="P1218" s="124">
        <f t="shared" si="443"/>
        <v>1175.2180900000001</v>
      </c>
      <c r="Q1218" s="133">
        <f t="shared" si="444"/>
        <v>0</v>
      </c>
      <c r="R1218" s="134">
        <f t="shared" si="445"/>
        <v>0</v>
      </c>
      <c r="S1218" s="124">
        <f t="shared" si="446"/>
        <v>0</v>
      </c>
      <c r="T1218" s="134">
        <f t="shared" si="453"/>
        <v>8.7499999999999994E-2</v>
      </c>
      <c r="U1218" s="133">
        <f t="shared" si="454"/>
        <v>76</v>
      </c>
      <c r="V1218" s="133">
        <v>252</v>
      </c>
      <c r="W1218" s="132">
        <f t="shared" si="460"/>
        <v>1.02562029</v>
      </c>
      <c r="X1218" s="124">
        <f t="shared" si="456"/>
        <v>30.109428000000001</v>
      </c>
      <c r="Y1218" s="136" t="s">
        <v>64</v>
      </c>
      <c r="Z1218" s="127">
        <f t="shared" si="455"/>
        <v>43511</v>
      </c>
      <c r="AA1218" s="6"/>
      <c r="AB1218" s="1"/>
      <c r="AC1218" s="10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6"/>
      <c r="BR1218" s="1"/>
      <c r="BS1218" s="1"/>
      <c r="BT1218" s="1"/>
      <c r="BU1218" s="1"/>
      <c r="BV1218" s="1"/>
      <c r="BW1218" s="1"/>
    </row>
    <row r="1219" spans="1:75" x14ac:dyDescent="0.2">
      <c r="A1219" s="137">
        <f t="shared" si="447"/>
        <v>43440</v>
      </c>
      <c r="B1219" s="124">
        <f t="shared" si="438"/>
        <v>1205.6080789999999</v>
      </c>
      <c r="C1219" s="124">
        <f t="shared" si="448"/>
        <v>1000</v>
      </c>
      <c r="D1219" s="138">
        <f t="shared" si="449"/>
        <v>5103.6899999999996</v>
      </c>
      <c r="E1219" s="126">
        <f>IF(K1219=1,VLOOKUP(A1218,[1]Plan1!$DA$106:$DC$226,3),E1218)</f>
        <v>5092.97</v>
      </c>
      <c r="F1219" s="127">
        <f t="shared" si="450"/>
        <v>43421</v>
      </c>
      <c r="G1219" s="128">
        <f t="shared" si="439"/>
        <v>-2.1004410534337659E-3</v>
      </c>
      <c r="H1219" s="127">
        <f t="shared" si="451"/>
        <v>43451</v>
      </c>
      <c r="I1219" s="127">
        <f t="shared" si="440"/>
        <v>43451</v>
      </c>
      <c r="J1219" s="130">
        <f t="shared" si="452"/>
        <v>21</v>
      </c>
      <c r="K1219" s="130">
        <f t="shared" si="441"/>
        <v>14</v>
      </c>
      <c r="L1219" s="131">
        <f t="shared" si="442"/>
        <v>0.99859920999999996</v>
      </c>
      <c r="M1219" s="132">
        <f t="shared" si="459"/>
        <v>1.00449926</v>
      </c>
      <c r="N1219" s="132">
        <f t="shared" si="457"/>
        <v>1.1767488140186269</v>
      </c>
      <c r="O1219" s="131">
        <f t="shared" si="458"/>
        <v>1.1751004300000001</v>
      </c>
      <c r="P1219" s="124">
        <f t="shared" si="443"/>
        <v>1175.10043</v>
      </c>
      <c r="Q1219" s="133">
        <f t="shared" si="444"/>
        <v>0</v>
      </c>
      <c r="R1219" s="134">
        <f t="shared" si="445"/>
        <v>0</v>
      </c>
      <c r="S1219" s="124">
        <f t="shared" si="446"/>
        <v>0</v>
      </c>
      <c r="T1219" s="134">
        <f t="shared" si="453"/>
        <v>8.7499999999999994E-2</v>
      </c>
      <c r="U1219" s="133">
        <f t="shared" si="454"/>
        <v>77</v>
      </c>
      <c r="V1219" s="133">
        <v>252</v>
      </c>
      <c r="W1219" s="132">
        <f t="shared" si="460"/>
        <v>1.0259617379999999</v>
      </c>
      <c r="X1219" s="124">
        <f t="shared" si="456"/>
        <v>30.507649000000001</v>
      </c>
      <c r="Y1219" s="136" t="s">
        <v>64</v>
      </c>
      <c r="Z1219" s="127">
        <f t="shared" si="455"/>
        <v>43511</v>
      </c>
      <c r="AA1219" s="6"/>
      <c r="AB1219" s="1"/>
      <c r="AC1219" s="10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6"/>
      <c r="BR1219" s="1"/>
      <c r="BS1219" s="1"/>
      <c r="BT1219" s="1"/>
      <c r="BU1219" s="1"/>
      <c r="BV1219" s="1"/>
      <c r="BW1219" s="1"/>
    </row>
    <row r="1220" spans="1:75" x14ac:dyDescent="0.2">
      <c r="A1220" s="137">
        <f t="shared" si="447"/>
        <v>43441</v>
      </c>
      <c r="B1220" s="124">
        <f t="shared" si="438"/>
        <v>1205.8887030000001</v>
      </c>
      <c r="C1220" s="124">
        <f t="shared" si="448"/>
        <v>1000</v>
      </c>
      <c r="D1220" s="138">
        <f t="shared" si="449"/>
        <v>5103.6899999999996</v>
      </c>
      <c r="E1220" s="126">
        <f>IF(K1220=1,VLOOKUP(A1219,[1]Plan1!$DA$106:$DC$226,3),E1219)</f>
        <v>5092.97</v>
      </c>
      <c r="F1220" s="127">
        <f t="shared" si="450"/>
        <v>43421</v>
      </c>
      <c r="G1220" s="128">
        <f t="shared" si="439"/>
        <v>-2.1004410534337659E-3</v>
      </c>
      <c r="H1220" s="127">
        <f t="shared" si="451"/>
        <v>43451</v>
      </c>
      <c r="I1220" s="127">
        <f t="shared" si="440"/>
        <v>43451</v>
      </c>
      <c r="J1220" s="130">
        <f t="shared" si="452"/>
        <v>21</v>
      </c>
      <c r="K1220" s="130">
        <f t="shared" si="441"/>
        <v>15</v>
      </c>
      <c r="L1220" s="131">
        <f t="shared" si="442"/>
        <v>0.99849922999999996</v>
      </c>
      <c r="M1220" s="132">
        <f t="shared" si="459"/>
        <v>1.00449926</v>
      </c>
      <c r="N1220" s="132">
        <f t="shared" si="457"/>
        <v>1.1767488140186269</v>
      </c>
      <c r="O1220" s="131">
        <f t="shared" si="458"/>
        <v>1.1749827799999999</v>
      </c>
      <c r="P1220" s="124">
        <f t="shared" si="443"/>
        <v>1174.98278</v>
      </c>
      <c r="Q1220" s="133">
        <f t="shared" si="444"/>
        <v>0</v>
      </c>
      <c r="R1220" s="134">
        <f t="shared" si="445"/>
        <v>0</v>
      </c>
      <c r="S1220" s="124">
        <f t="shared" si="446"/>
        <v>0</v>
      </c>
      <c r="T1220" s="134">
        <f t="shared" si="453"/>
        <v>8.7499999999999994E-2</v>
      </c>
      <c r="U1220" s="133">
        <f t="shared" si="454"/>
        <v>78</v>
      </c>
      <c r="V1220" s="133">
        <v>252</v>
      </c>
      <c r="W1220" s="132">
        <f t="shared" si="460"/>
        <v>1.0263032990000001</v>
      </c>
      <c r="X1220" s="124">
        <f t="shared" si="456"/>
        <v>30.905923000000001</v>
      </c>
      <c r="Y1220" s="136" t="s">
        <v>64</v>
      </c>
      <c r="Z1220" s="127">
        <f t="shared" si="455"/>
        <v>43511</v>
      </c>
      <c r="AA1220" s="6"/>
      <c r="AB1220" s="1"/>
      <c r="AC1220" s="10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6"/>
      <c r="BR1220" s="1"/>
      <c r="BS1220" s="1"/>
      <c r="BT1220" s="1"/>
      <c r="BU1220" s="1"/>
      <c r="BV1220" s="1"/>
      <c r="BW1220" s="1"/>
    </row>
    <row r="1221" spans="1:75" x14ac:dyDescent="0.2">
      <c r="A1221" s="137">
        <f t="shared" si="447"/>
        <v>43442</v>
      </c>
      <c r="B1221" s="124">
        <f t="shared" si="438"/>
        <v>1206.169392</v>
      </c>
      <c r="C1221" s="124">
        <f t="shared" si="448"/>
        <v>1000</v>
      </c>
      <c r="D1221" s="138">
        <f t="shared" si="449"/>
        <v>5103.6899999999996</v>
      </c>
      <c r="E1221" s="126">
        <f>IF(K1221=1,VLOOKUP(A1220,[1]Plan1!$DA$106:$DC$226,3),E1220)</f>
        <v>5092.97</v>
      </c>
      <c r="F1221" s="127">
        <f t="shared" si="450"/>
        <v>43421</v>
      </c>
      <c r="G1221" s="128">
        <f t="shared" si="439"/>
        <v>-2.1004410534337659E-3</v>
      </c>
      <c r="H1221" s="127">
        <f t="shared" si="451"/>
        <v>43451</v>
      </c>
      <c r="I1221" s="127">
        <f t="shared" si="440"/>
        <v>43451</v>
      </c>
      <c r="J1221" s="130">
        <f t="shared" si="452"/>
        <v>21</v>
      </c>
      <c r="K1221" s="130">
        <f t="shared" si="441"/>
        <v>16</v>
      </c>
      <c r="L1221" s="131">
        <f t="shared" si="442"/>
        <v>0.99839926000000001</v>
      </c>
      <c r="M1221" s="132">
        <f t="shared" si="459"/>
        <v>1.00449926</v>
      </c>
      <c r="N1221" s="132">
        <f t="shared" si="457"/>
        <v>1.1767488140186269</v>
      </c>
      <c r="O1221" s="131">
        <f t="shared" si="458"/>
        <v>1.1748651400000001</v>
      </c>
      <c r="P1221" s="124">
        <f t="shared" si="443"/>
        <v>1174.8651400000001</v>
      </c>
      <c r="Q1221" s="133">
        <f t="shared" si="444"/>
        <v>0</v>
      </c>
      <c r="R1221" s="134">
        <f t="shared" si="445"/>
        <v>0</v>
      </c>
      <c r="S1221" s="124">
        <f t="shared" si="446"/>
        <v>0</v>
      </c>
      <c r="T1221" s="134">
        <f t="shared" si="453"/>
        <v>8.7499999999999994E-2</v>
      </c>
      <c r="U1221" s="133">
        <f t="shared" si="454"/>
        <v>79</v>
      </c>
      <c r="V1221" s="133">
        <v>252</v>
      </c>
      <c r="W1221" s="132">
        <f t="shared" si="460"/>
        <v>1.026644975</v>
      </c>
      <c r="X1221" s="124">
        <f t="shared" si="456"/>
        <v>31.304252000000002</v>
      </c>
      <c r="Y1221" s="136" t="s">
        <v>64</v>
      </c>
      <c r="Z1221" s="127">
        <f t="shared" si="455"/>
        <v>43511</v>
      </c>
      <c r="AA1221" s="6"/>
      <c r="AB1221" s="1"/>
      <c r="AC1221" s="10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6"/>
      <c r="BR1221" s="1"/>
      <c r="BS1221" s="1"/>
      <c r="BT1221" s="1"/>
      <c r="BU1221" s="1"/>
      <c r="BV1221" s="1"/>
      <c r="BW1221" s="1"/>
    </row>
    <row r="1222" spans="1:75" x14ac:dyDescent="0.2">
      <c r="A1222" s="137">
        <f t="shared" si="447"/>
        <v>43443</v>
      </c>
      <c r="B1222" s="124">
        <f t="shared" si="438"/>
        <v>1206.169392</v>
      </c>
      <c r="C1222" s="124">
        <f t="shared" si="448"/>
        <v>1000</v>
      </c>
      <c r="D1222" s="138">
        <f t="shared" si="449"/>
        <v>5103.6899999999996</v>
      </c>
      <c r="E1222" s="126">
        <f>IF(K1222=1,VLOOKUP(A1221,[1]Plan1!$DA$106:$DC$226,3),E1221)</f>
        <v>5092.97</v>
      </c>
      <c r="F1222" s="127">
        <f t="shared" si="450"/>
        <v>43421</v>
      </c>
      <c r="G1222" s="128">
        <f t="shared" si="439"/>
        <v>-2.1004410534337659E-3</v>
      </c>
      <c r="H1222" s="127">
        <f t="shared" si="451"/>
        <v>43451</v>
      </c>
      <c r="I1222" s="127">
        <f t="shared" si="440"/>
        <v>43451</v>
      </c>
      <c r="J1222" s="130">
        <f t="shared" si="452"/>
        <v>21</v>
      </c>
      <c r="K1222" s="130">
        <f t="shared" si="441"/>
        <v>16</v>
      </c>
      <c r="L1222" s="131">
        <f t="shared" si="442"/>
        <v>0.99839926000000001</v>
      </c>
      <c r="M1222" s="132">
        <f t="shared" si="459"/>
        <v>1.00449926</v>
      </c>
      <c r="N1222" s="132">
        <f t="shared" si="457"/>
        <v>1.1767488140186269</v>
      </c>
      <c r="O1222" s="131">
        <f t="shared" si="458"/>
        <v>1.1748651400000001</v>
      </c>
      <c r="P1222" s="124">
        <f t="shared" si="443"/>
        <v>1174.8651400000001</v>
      </c>
      <c r="Q1222" s="133">
        <f t="shared" si="444"/>
        <v>0</v>
      </c>
      <c r="R1222" s="134">
        <f t="shared" si="445"/>
        <v>0</v>
      </c>
      <c r="S1222" s="124">
        <f t="shared" si="446"/>
        <v>0</v>
      </c>
      <c r="T1222" s="134">
        <f t="shared" si="453"/>
        <v>8.7499999999999994E-2</v>
      </c>
      <c r="U1222" s="133">
        <f t="shared" si="454"/>
        <v>79</v>
      </c>
      <c r="V1222" s="133">
        <v>252</v>
      </c>
      <c r="W1222" s="132">
        <f t="shared" si="460"/>
        <v>1.026644975</v>
      </c>
      <c r="X1222" s="124">
        <f t="shared" si="456"/>
        <v>31.304252000000002</v>
      </c>
      <c r="Y1222" s="136" t="s">
        <v>64</v>
      </c>
      <c r="Z1222" s="127">
        <f t="shared" si="455"/>
        <v>43511</v>
      </c>
      <c r="AA1222" s="6"/>
      <c r="AB1222" s="1"/>
      <c r="AC1222" s="10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6"/>
      <c r="BR1222" s="1"/>
      <c r="BS1222" s="1"/>
      <c r="BT1222" s="1"/>
      <c r="BU1222" s="1"/>
      <c r="BV1222" s="1"/>
      <c r="BW1222" s="1"/>
    </row>
    <row r="1223" spans="1:75" x14ac:dyDescent="0.2">
      <c r="A1223" s="137">
        <f t="shared" si="447"/>
        <v>43444</v>
      </c>
      <c r="B1223" s="124">
        <f t="shared" si="438"/>
        <v>1206.169392</v>
      </c>
      <c r="C1223" s="124">
        <f t="shared" si="448"/>
        <v>1000</v>
      </c>
      <c r="D1223" s="138">
        <f t="shared" si="449"/>
        <v>5103.6899999999996</v>
      </c>
      <c r="E1223" s="126">
        <f>IF(K1223=1,VLOOKUP(A1222,[1]Plan1!$DA$106:$DC$226,3),E1222)</f>
        <v>5092.97</v>
      </c>
      <c r="F1223" s="127">
        <f t="shared" si="450"/>
        <v>43421</v>
      </c>
      <c r="G1223" s="128">
        <f t="shared" si="439"/>
        <v>-2.1004410534337659E-3</v>
      </c>
      <c r="H1223" s="127">
        <f t="shared" si="451"/>
        <v>43451</v>
      </c>
      <c r="I1223" s="127">
        <f t="shared" si="440"/>
        <v>43451</v>
      </c>
      <c r="J1223" s="130">
        <f t="shared" si="452"/>
        <v>21</v>
      </c>
      <c r="K1223" s="130">
        <f t="shared" si="441"/>
        <v>16</v>
      </c>
      <c r="L1223" s="131">
        <f t="shared" si="442"/>
        <v>0.99839926000000001</v>
      </c>
      <c r="M1223" s="132">
        <f t="shared" si="459"/>
        <v>1.00449926</v>
      </c>
      <c r="N1223" s="132">
        <f t="shared" si="457"/>
        <v>1.1767488140186269</v>
      </c>
      <c r="O1223" s="131">
        <f t="shared" si="458"/>
        <v>1.1748651400000001</v>
      </c>
      <c r="P1223" s="124">
        <f t="shared" si="443"/>
        <v>1174.8651400000001</v>
      </c>
      <c r="Q1223" s="133">
        <f t="shared" si="444"/>
        <v>0</v>
      </c>
      <c r="R1223" s="134">
        <f t="shared" si="445"/>
        <v>0</v>
      </c>
      <c r="S1223" s="124">
        <f t="shared" si="446"/>
        <v>0</v>
      </c>
      <c r="T1223" s="134">
        <f t="shared" si="453"/>
        <v>8.7499999999999994E-2</v>
      </c>
      <c r="U1223" s="133">
        <f t="shared" si="454"/>
        <v>79</v>
      </c>
      <c r="V1223" s="133">
        <v>252</v>
      </c>
      <c r="W1223" s="132">
        <f t="shared" si="460"/>
        <v>1.026644975</v>
      </c>
      <c r="X1223" s="124">
        <f t="shared" si="456"/>
        <v>31.304252000000002</v>
      </c>
      <c r="Y1223" s="136" t="s">
        <v>64</v>
      </c>
      <c r="Z1223" s="127">
        <f t="shared" si="455"/>
        <v>43511</v>
      </c>
      <c r="AA1223" s="6"/>
      <c r="AB1223" s="1"/>
      <c r="AC1223" s="10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6"/>
      <c r="BR1223" s="1"/>
      <c r="BS1223" s="1"/>
      <c r="BT1223" s="1"/>
      <c r="BU1223" s="1"/>
      <c r="BV1223" s="1"/>
      <c r="BW1223" s="1"/>
    </row>
    <row r="1224" spans="1:75" x14ac:dyDescent="0.2">
      <c r="A1224" s="137">
        <f t="shared" si="447"/>
        <v>43445</v>
      </c>
      <c r="B1224" s="124">
        <f t="shared" si="438"/>
        <v>1206.450143</v>
      </c>
      <c r="C1224" s="124">
        <f t="shared" si="448"/>
        <v>1000</v>
      </c>
      <c r="D1224" s="138">
        <f t="shared" si="449"/>
        <v>5103.6899999999996</v>
      </c>
      <c r="E1224" s="126">
        <f>IF(K1224=1,VLOOKUP(A1223,[1]Plan1!$DA$106:$DC$226,3),E1223)</f>
        <v>5092.97</v>
      </c>
      <c r="F1224" s="127">
        <f t="shared" si="450"/>
        <v>43421</v>
      </c>
      <c r="G1224" s="128">
        <f t="shared" si="439"/>
        <v>-2.1004410534337659E-3</v>
      </c>
      <c r="H1224" s="127">
        <f t="shared" si="451"/>
        <v>43451</v>
      </c>
      <c r="I1224" s="127">
        <f t="shared" si="440"/>
        <v>43451</v>
      </c>
      <c r="J1224" s="130">
        <f t="shared" si="452"/>
        <v>21</v>
      </c>
      <c r="K1224" s="130">
        <f t="shared" si="441"/>
        <v>17</v>
      </c>
      <c r="L1224" s="131">
        <f t="shared" si="442"/>
        <v>0.9982993</v>
      </c>
      <c r="M1224" s="132">
        <f t="shared" si="459"/>
        <v>1.00449926</v>
      </c>
      <c r="N1224" s="132">
        <f t="shared" si="457"/>
        <v>1.1767488140186269</v>
      </c>
      <c r="O1224" s="131">
        <f t="shared" si="458"/>
        <v>1.17474751</v>
      </c>
      <c r="P1224" s="124">
        <f t="shared" si="443"/>
        <v>1174.7475099999999</v>
      </c>
      <c r="Q1224" s="133">
        <f t="shared" si="444"/>
        <v>0</v>
      </c>
      <c r="R1224" s="134">
        <f t="shared" si="445"/>
        <v>0</v>
      </c>
      <c r="S1224" s="124">
        <f t="shared" si="446"/>
        <v>0</v>
      </c>
      <c r="T1224" s="134">
        <f t="shared" si="453"/>
        <v>8.7499999999999994E-2</v>
      </c>
      <c r="U1224" s="133">
        <f t="shared" si="454"/>
        <v>80</v>
      </c>
      <c r="V1224" s="133">
        <v>252</v>
      </c>
      <c r="W1224" s="132">
        <f t="shared" si="460"/>
        <v>1.0269867640000001</v>
      </c>
      <c r="X1224" s="124">
        <f t="shared" si="456"/>
        <v>31.702632999999999</v>
      </c>
      <c r="Y1224" s="136" t="s">
        <v>64</v>
      </c>
      <c r="Z1224" s="127">
        <f t="shared" si="455"/>
        <v>43511</v>
      </c>
      <c r="AA1224" s="6"/>
      <c r="AB1224" s="1"/>
      <c r="AC1224" s="10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6"/>
      <c r="BR1224" s="1"/>
      <c r="BS1224" s="1"/>
      <c r="BT1224" s="1"/>
      <c r="BU1224" s="1"/>
      <c r="BV1224" s="1"/>
      <c r="BW1224" s="1"/>
    </row>
    <row r="1225" spans="1:75" x14ac:dyDescent="0.2">
      <c r="A1225" s="137">
        <f t="shared" si="447"/>
        <v>43446</v>
      </c>
      <c r="B1225" s="124">
        <f t="shared" si="438"/>
        <v>1206.730969</v>
      </c>
      <c r="C1225" s="124">
        <f t="shared" si="448"/>
        <v>1000</v>
      </c>
      <c r="D1225" s="138">
        <f t="shared" si="449"/>
        <v>5103.6899999999996</v>
      </c>
      <c r="E1225" s="126">
        <f>IF(K1225=1,VLOOKUP(A1224,[1]Plan1!$DA$106:$DC$226,3),E1224)</f>
        <v>5092.97</v>
      </c>
      <c r="F1225" s="127">
        <f t="shared" si="450"/>
        <v>43421</v>
      </c>
      <c r="G1225" s="128">
        <f t="shared" si="439"/>
        <v>-2.1004410534337659E-3</v>
      </c>
      <c r="H1225" s="127">
        <f t="shared" si="451"/>
        <v>43451</v>
      </c>
      <c r="I1225" s="127">
        <f t="shared" si="440"/>
        <v>43451</v>
      </c>
      <c r="J1225" s="130">
        <f t="shared" si="452"/>
        <v>21</v>
      </c>
      <c r="K1225" s="130">
        <f t="shared" si="441"/>
        <v>18</v>
      </c>
      <c r="L1225" s="131">
        <f t="shared" si="442"/>
        <v>0.99819935000000004</v>
      </c>
      <c r="M1225" s="132">
        <f t="shared" si="459"/>
        <v>1.00449926</v>
      </c>
      <c r="N1225" s="132">
        <f t="shared" si="457"/>
        <v>1.1767488140186269</v>
      </c>
      <c r="O1225" s="131">
        <f t="shared" si="458"/>
        <v>1.1746299</v>
      </c>
      <c r="P1225" s="124">
        <f t="shared" si="443"/>
        <v>1174.6298999999999</v>
      </c>
      <c r="Q1225" s="133">
        <f t="shared" si="444"/>
        <v>0</v>
      </c>
      <c r="R1225" s="134">
        <f t="shared" si="445"/>
        <v>0</v>
      </c>
      <c r="S1225" s="124">
        <f t="shared" si="446"/>
        <v>0</v>
      </c>
      <c r="T1225" s="134">
        <f t="shared" si="453"/>
        <v>8.7499999999999994E-2</v>
      </c>
      <c r="U1225" s="133">
        <f t="shared" si="454"/>
        <v>81</v>
      </c>
      <c r="V1225" s="133">
        <v>252</v>
      </c>
      <c r="W1225" s="132">
        <f t="shared" si="460"/>
        <v>1.0273286669999999</v>
      </c>
      <c r="X1225" s="124">
        <f t="shared" si="456"/>
        <v>32.101069000000003</v>
      </c>
      <c r="Y1225" s="136" t="s">
        <v>64</v>
      </c>
      <c r="Z1225" s="127">
        <f t="shared" si="455"/>
        <v>43511</v>
      </c>
      <c r="AA1225" s="6"/>
      <c r="AB1225" s="1"/>
      <c r="AC1225" s="10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6"/>
      <c r="BR1225" s="1"/>
      <c r="BS1225" s="1"/>
      <c r="BT1225" s="1"/>
      <c r="BU1225" s="1"/>
      <c r="BV1225" s="1"/>
      <c r="BW1225" s="1"/>
    </row>
    <row r="1226" spans="1:75" x14ac:dyDescent="0.2">
      <c r="A1226" s="137">
        <f t="shared" si="447"/>
        <v>43447</v>
      </c>
      <c r="B1226" s="124">
        <f t="shared" ref="B1226:B1289" si="461">(P1226+X1226)</f>
        <v>1207.011847</v>
      </c>
      <c r="C1226" s="124">
        <f t="shared" si="448"/>
        <v>1000</v>
      </c>
      <c r="D1226" s="138">
        <f t="shared" si="449"/>
        <v>5103.6899999999996</v>
      </c>
      <c r="E1226" s="126">
        <f>IF(K1226=1,VLOOKUP(A1225,[1]Plan1!$DA$106:$DC$226,3),E1225)</f>
        <v>5092.97</v>
      </c>
      <c r="F1226" s="127">
        <f t="shared" si="450"/>
        <v>43421</v>
      </c>
      <c r="G1226" s="128">
        <f t="shared" ref="G1226:G1289" si="462">(E1226/D1226)-1</f>
        <v>-2.1004410534337659E-3</v>
      </c>
      <c r="H1226" s="127">
        <f t="shared" si="451"/>
        <v>43451</v>
      </c>
      <c r="I1226" s="127">
        <f t="shared" ref="I1226:I1289" si="463">IF(A1226&gt;I1225,H1226,I1225)</f>
        <v>43451</v>
      </c>
      <c r="J1226" s="130">
        <f t="shared" si="452"/>
        <v>21</v>
      </c>
      <c r="K1226" s="130">
        <f t="shared" ref="K1226:K1289" si="464">(J1226-(NETWORKDAYS(A1226,I1226,AC$118:AC$502)-1))</f>
        <v>19</v>
      </c>
      <c r="L1226" s="131">
        <f t="shared" ref="L1226:L1289" si="465">TRUNC((E1226/D1226)^TRUNC((K1226/J1226),9),8)</f>
        <v>0.99809941000000002</v>
      </c>
      <c r="M1226" s="132">
        <f t="shared" si="459"/>
        <v>1.00449926</v>
      </c>
      <c r="N1226" s="132">
        <f t="shared" si="457"/>
        <v>1.1767488140186269</v>
      </c>
      <c r="O1226" s="131">
        <f t="shared" si="458"/>
        <v>1.17451229</v>
      </c>
      <c r="P1226" s="124">
        <f t="shared" ref="P1226:P1289" si="466">TRUNC(C1226*O1226,6)</f>
        <v>1174.5122899999999</v>
      </c>
      <c r="Q1226" s="133">
        <f t="shared" ref="Q1226:Q1289" si="467">IF(VLOOKUP(A1226,AC$10:AJ$114,8)=VLOOKUP(A1225,AC$10:AJ$114,8),0,VLOOKUP(A1226,AC$10:AJ$114,8))</f>
        <v>0</v>
      </c>
      <c r="R1226" s="134">
        <f t="shared" ref="R1226:R1289" si="468">IF(Q1226&gt;0,VLOOKUP($A1226,$AC$10:$AH$114,6),0)</f>
        <v>0</v>
      </c>
      <c r="S1226" s="124">
        <f t="shared" ref="S1226:S1289" si="469">IF(R1226&gt;0,TRUNC(R1226*P1226,6),0)</f>
        <v>0</v>
      </c>
      <c r="T1226" s="134">
        <f t="shared" si="453"/>
        <v>8.7499999999999994E-2</v>
      </c>
      <c r="U1226" s="133">
        <f t="shared" si="454"/>
        <v>82</v>
      </c>
      <c r="V1226" s="133">
        <v>252</v>
      </c>
      <c r="W1226" s="132">
        <f t="shared" si="460"/>
        <v>1.027670683</v>
      </c>
      <c r="X1226" s="124">
        <f t="shared" si="456"/>
        <v>32.499557000000003</v>
      </c>
      <c r="Y1226" s="136" t="s">
        <v>64</v>
      </c>
      <c r="Z1226" s="127">
        <f t="shared" si="455"/>
        <v>43511</v>
      </c>
      <c r="AA1226" s="6"/>
      <c r="AB1226" s="1"/>
      <c r="AC1226" s="10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6"/>
      <c r="BR1226" s="1"/>
      <c r="BS1226" s="1"/>
      <c r="BT1226" s="1"/>
      <c r="BU1226" s="1"/>
      <c r="BV1226" s="1"/>
      <c r="BW1226" s="1"/>
    </row>
    <row r="1227" spans="1:75" x14ac:dyDescent="0.2">
      <c r="A1227" s="137">
        <f t="shared" ref="A1227:A1290" si="470">(A1226+1)</f>
        <v>43448</v>
      </c>
      <c r="B1227" s="124">
        <f t="shared" si="461"/>
        <v>1207.29279</v>
      </c>
      <c r="C1227" s="124">
        <f t="shared" ref="C1227:C1290" si="471">TRUNC(IF(Q1226&gt;0,VLOOKUP(A1226,$AC$12:$AD$114,2),C1226),6)</f>
        <v>1000</v>
      </c>
      <c r="D1227" s="138">
        <f t="shared" ref="D1227:D1290" si="472">IF(E1227=E1226,D1226,E1226)</f>
        <v>5103.6899999999996</v>
      </c>
      <c r="E1227" s="126">
        <f>IF(K1227=1,VLOOKUP(A1226,[1]Plan1!$DA$106:$DC$226,3),E1226)</f>
        <v>5092.97</v>
      </c>
      <c r="F1227" s="127">
        <f t="shared" ref="F1227:F1290" si="473">IF(D1227=D1226,F1226,A1227)</f>
        <v>43421</v>
      </c>
      <c r="G1227" s="128">
        <f t="shared" si="462"/>
        <v>-2.1004410534337659E-3</v>
      </c>
      <c r="H1227" s="127">
        <f t="shared" ref="H1227:H1290" si="474">IF(DAY(A1227)=15,VLOOKUP(A1227,AG$118:AL$450,4),H1226)</f>
        <v>43451</v>
      </c>
      <c r="I1227" s="127">
        <f t="shared" si="463"/>
        <v>43451</v>
      </c>
      <c r="J1227" s="130">
        <f t="shared" ref="J1227:J1290" si="475">IF(I1227=I1226,J1226,NETWORKDAYS(I1226,I1227,$AC$118:$AC$502)-1)</f>
        <v>21</v>
      </c>
      <c r="K1227" s="130">
        <f t="shared" si="464"/>
        <v>20</v>
      </c>
      <c r="L1227" s="131">
        <f t="shared" si="465"/>
        <v>0.99799947</v>
      </c>
      <c r="M1227" s="132">
        <f t="shared" si="459"/>
        <v>1.00449926</v>
      </c>
      <c r="N1227" s="132">
        <f t="shared" si="457"/>
        <v>1.1767488140186269</v>
      </c>
      <c r="O1227" s="131">
        <f t="shared" si="458"/>
        <v>1.17439469</v>
      </c>
      <c r="P1227" s="124">
        <f t="shared" si="466"/>
        <v>1174.3946900000001</v>
      </c>
      <c r="Q1227" s="133">
        <f t="shared" si="467"/>
        <v>0</v>
      </c>
      <c r="R1227" s="134">
        <f t="shared" si="468"/>
        <v>0</v>
      </c>
      <c r="S1227" s="124">
        <f t="shared" si="469"/>
        <v>0</v>
      </c>
      <c r="T1227" s="134">
        <f t="shared" ref="T1227:T1290" si="476">(T1226)</f>
        <v>8.7499999999999994E-2</v>
      </c>
      <c r="U1227" s="133">
        <f t="shared" ref="U1227:U1290" si="477">IF(Q1226&gt;0,1,IF(K1227=K1226,U1226,U1226+1))</f>
        <v>83</v>
      </c>
      <c r="V1227" s="133">
        <v>252</v>
      </c>
      <c r="W1227" s="132">
        <f t="shared" si="460"/>
        <v>1.028012814</v>
      </c>
      <c r="X1227" s="124">
        <f t="shared" si="456"/>
        <v>32.898099999999999</v>
      </c>
      <c r="Y1227" s="136" t="s">
        <v>64</v>
      </c>
      <c r="Z1227" s="127">
        <f t="shared" ref="Z1227:Z1290" si="478">IF(Q1226&gt;0,VLOOKUP(A1226,$AC$10:$AK$114,9),Z1226)</f>
        <v>43511</v>
      </c>
      <c r="AA1227" s="6"/>
      <c r="AB1227" s="1"/>
      <c r="AC1227" s="10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6"/>
      <c r="BR1227" s="1"/>
      <c r="BS1227" s="1"/>
      <c r="BT1227" s="1"/>
      <c r="BU1227" s="1"/>
      <c r="BV1227" s="1"/>
      <c r="BW1227" s="1"/>
    </row>
    <row r="1228" spans="1:75" x14ac:dyDescent="0.2">
      <c r="A1228" s="137">
        <f t="shared" si="470"/>
        <v>43449</v>
      </c>
      <c r="B1228" s="124">
        <f t="shared" si="461"/>
        <v>1207.573805</v>
      </c>
      <c r="C1228" s="124">
        <f t="shared" si="471"/>
        <v>1000</v>
      </c>
      <c r="D1228" s="138">
        <f t="shared" si="472"/>
        <v>5103.6899999999996</v>
      </c>
      <c r="E1228" s="126">
        <f>IF(K1228=1,VLOOKUP(A1227,[1]Plan1!$DA$106:$DC$226,3),E1227)</f>
        <v>5092.97</v>
      </c>
      <c r="F1228" s="127">
        <f t="shared" si="473"/>
        <v>43421</v>
      </c>
      <c r="G1228" s="128">
        <f t="shared" si="462"/>
        <v>-2.1004410534337659E-3</v>
      </c>
      <c r="H1228" s="127">
        <f t="shared" si="474"/>
        <v>43480</v>
      </c>
      <c r="I1228" s="127">
        <f t="shared" si="463"/>
        <v>43451</v>
      </c>
      <c r="J1228" s="130">
        <f t="shared" si="475"/>
        <v>21</v>
      </c>
      <c r="K1228" s="130">
        <f t="shared" si="464"/>
        <v>21</v>
      </c>
      <c r="L1228" s="131">
        <f t="shared" si="465"/>
        <v>0.99789954999999997</v>
      </c>
      <c r="M1228" s="132">
        <f t="shared" si="459"/>
        <v>1.00449926</v>
      </c>
      <c r="N1228" s="132">
        <f t="shared" si="457"/>
        <v>1.1767488140186269</v>
      </c>
      <c r="O1228" s="131">
        <f t="shared" si="458"/>
        <v>1.17427711</v>
      </c>
      <c r="P1228" s="124">
        <f t="shared" si="466"/>
        <v>1174.27711</v>
      </c>
      <c r="Q1228" s="133">
        <f t="shared" si="467"/>
        <v>0</v>
      </c>
      <c r="R1228" s="134">
        <f t="shared" si="468"/>
        <v>0</v>
      </c>
      <c r="S1228" s="124">
        <f t="shared" si="469"/>
        <v>0</v>
      </c>
      <c r="T1228" s="134">
        <f t="shared" si="476"/>
        <v>8.7499999999999994E-2</v>
      </c>
      <c r="U1228" s="133">
        <f t="shared" si="477"/>
        <v>84</v>
      </c>
      <c r="V1228" s="133">
        <v>252</v>
      </c>
      <c r="W1228" s="132">
        <f t="shared" si="460"/>
        <v>1.028355058</v>
      </c>
      <c r="X1228" s="124">
        <f t="shared" si="456"/>
        <v>33.296695</v>
      </c>
      <c r="Y1228" s="136" t="s">
        <v>64</v>
      </c>
      <c r="Z1228" s="127">
        <f t="shared" si="478"/>
        <v>43511</v>
      </c>
      <c r="AA1228" s="6"/>
      <c r="AB1228" s="1"/>
      <c r="AC1228" s="10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6"/>
      <c r="BR1228" s="1"/>
      <c r="BS1228" s="1"/>
      <c r="BT1228" s="1"/>
      <c r="BU1228" s="1"/>
      <c r="BV1228" s="1"/>
      <c r="BW1228" s="1"/>
    </row>
    <row r="1229" spans="1:75" x14ac:dyDescent="0.2">
      <c r="A1229" s="137">
        <f t="shared" si="470"/>
        <v>43450</v>
      </c>
      <c r="B1229" s="124">
        <f t="shared" si="461"/>
        <v>1207.573805</v>
      </c>
      <c r="C1229" s="124">
        <f t="shared" si="471"/>
        <v>1000</v>
      </c>
      <c r="D1229" s="138">
        <f t="shared" si="472"/>
        <v>5103.6899999999996</v>
      </c>
      <c r="E1229" s="126">
        <f>IF(K1229=1,VLOOKUP(A1228,[1]Plan1!$DA$106:$DC$226,3),E1228)</f>
        <v>5092.97</v>
      </c>
      <c r="F1229" s="127">
        <f t="shared" si="473"/>
        <v>43421</v>
      </c>
      <c r="G1229" s="128">
        <f t="shared" si="462"/>
        <v>-2.1004410534337659E-3</v>
      </c>
      <c r="H1229" s="127">
        <f t="shared" si="474"/>
        <v>43480</v>
      </c>
      <c r="I1229" s="127">
        <f t="shared" si="463"/>
        <v>43451</v>
      </c>
      <c r="J1229" s="130">
        <f t="shared" si="475"/>
        <v>21</v>
      </c>
      <c r="K1229" s="130">
        <f t="shared" si="464"/>
        <v>21</v>
      </c>
      <c r="L1229" s="131">
        <f t="shared" si="465"/>
        <v>0.99789954999999997</v>
      </c>
      <c r="M1229" s="132">
        <f t="shared" si="459"/>
        <v>1.00449926</v>
      </c>
      <c r="N1229" s="132">
        <f t="shared" si="457"/>
        <v>1.1767488140186269</v>
      </c>
      <c r="O1229" s="131">
        <f t="shared" si="458"/>
        <v>1.17427711</v>
      </c>
      <c r="P1229" s="124">
        <f t="shared" si="466"/>
        <v>1174.27711</v>
      </c>
      <c r="Q1229" s="133">
        <f t="shared" si="467"/>
        <v>0</v>
      </c>
      <c r="R1229" s="134">
        <f t="shared" si="468"/>
        <v>0</v>
      </c>
      <c r="S1229" s="124">
        <f t="shared" si="469"/>
        <v>0</v>
      </c>
      <c r="T1229" s="134">
        <f t="shared" si="476"/>
        <v>8.7499999999999994E-2</v>
      </c>
      <c r="U1229" s="133">
        <f t="shared" si="477"/>
        <v>84</v>
      </c>
      <c r="V1229" s="133">
        <v>252</v>
      </c>
      <c r="W1229" s="132">
        <f t="shared" si="460"/>
        <v>1.028355058</v>
      </c>
      <c r="X1229" s="124">
        <f t="shared" si="456"/>
        <v>33.296695</v>
      </c>
      <c r="Y1229" s="136" t="s">
        <v>64</v>
      </c>
      <c r="Z1229" s="127">
        <f t="shared" si="478"/>
        <v>43511</v>
      </c>
      <c r="AA1229" s="6"/>
      <c r="AB1229" s="1"/>
      <c r="AC1229" s="10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6"/>
      <c r="BR1229" s="1"/>
      <c r="BS1229" s="1"/>
      <c r="BT1229" s="1"/>
      <c r="BU1229" s="1"/>
      <c r="BV1229" s="1"/>
      <c r="BW1229" s="1"/>
    </row>
    <row r="1230" spans="1:75" x14ac:dyDescent="0.2">
      <c r="A1230" s="137">
        <f t="shared" si="470"/>
        <v>43451</v>
      </c>
      <c r="B1230" s="124">
        <f t="shared" si="461"/>
        <v>1207.573805</v>
      </c>
      <c r="C1230" s="124">
        <f t="shared" si="471"/>
        <v>1000</v>
      </c>
      <c r="D1230" s="138">
        <f t="shared" si="472"/>
        <v>5103.6899999999996</v>
      </c>
      <c r="E1230" s="126">
        <f>IF(K1230=1,VLOOKUP(A1229,[1]Plan1!$DA$106:$DC$226,3),E1229)</f>
        <v>5092.97</v>
      </c>
      <c r="F1230" s="127">
        <f t="shared" si="473"/>
        <v>43421</v>
      </c>
      <c r="G1230" s="128">
        <f t="shared" si="462"/>
        <v>-2.1004410534337659E-3</v>
      </c>
      <c r="H1230" s="127">
        <f t="shared" si="474"/>
        <v>43480</v>
      </c>
      <c r="I1230" s="127">
        <f t="shared" si="463"/>
        <v>43451</v>
      </c>
      <c r="J1230" s="130">
        <f t="shared" si="475"/>
        <v>21</v>
      </c>
      <c r="K1230" s="130">
        <f t="shared" si="464"/>
        <v>21</v>
      </c>
      <c r="L1230" s="131">
        <f t="shared" si="465"/>
        <v>0.99789954999999997</v>
      </c>
      <c r="M1230" s="132">
        <f t="shared" si="459"/>
        <v>1.00449926</v>
      </c>
      <c r="N1230" s="132">
        <f t="shared" si="457"/>
        <v>1.1767488140186269</v>
      </c>
      <c r="O1230" s="131">
        <f t="shared" si="458"/>
        <v>1.17427711</v>
      </c>
      <c r="P1230" s="124">
        <f t="shared" si="466"/>
        <v>1174.27711</v>
      </c>
      <c r="Q1230" s="133">
        <f t="shared" si="467"/>
        <v>0</v>
      </c>
      <c r="R1230" s="134">
        <f t="shared" si="468"/>
        <v>0</v>
      </c>
      <c r="S1230" s="124">
        <f t="shared" si="469"/>
        <v>0</v>
      </c>
      <c r="T1230" s="134">
        <f t="shared" si="476"/>
        <v>8.7499999999999994E-2</v>
      </c>
      <c r="U1230" s="133">
        <f t="shared" si="477"/>
        <v>84</v>
      </c>
      <c r="V1230" s="133">
        <v>252</v>
      </c>
      <c r="W1230" s="132">
        <f t="shared" si="460"/>
        <v>1.028355058</v>
      </c>
      <c r="X1230" s="124">
        <f t="shared" si="456"/>
        <v>33.296695</v>
      </c>
      <c r="Y1230" s="136" t="s">
        <v>64</v>
      </c>
      <c r="Z1230" s="127">
        <f t="shared" si="478"/>
        <v>43511</v>
      </c>
      <c r="AA1230" s="6"/>
      <c r="AB1230" s="1"/>
      <c r="AC1230" s="10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6"/>
      <c r="BR1230" s="1"/>
      <c r="BS1230" s="1"/>
      <c r="BT1230" s="1"/>
      <c r="BU1230" s="1"/>
      <c r="BV1230" s="1"/>
      <c r="BW1230" s="1"/>
    </row>
    <row r="1231" spans="1:75" x14ac:dyDescent="0.2">
      <c r="A1231" s="137">
        <f t="shared" si="470"/>
        <v>43452</v>
      </c>
      <c r="B1231" s="124">
        <f t="shared" si="461"/>
        <v>1208.0711270000002</v>
      </c>
      <c r="C1231" s="124">
        <f t="shared" si="471"/>
        <v>1000</v>
      </c>
      <c r="D1231" s="138">
        <f t="shared" si="472"/>
        <v>5092.97</v>
      </c>
      <c r="E1231" s="126">
        <f>IF(K1231=1,VLOOKUP(A1230,[1]Plan1!$DA$106:$DC$226,3),E1230)</f>
        <v>5100.6099999999997</v>
      </c>
      <c r="F1231" s="127">
        <f t="shared" si="473"/>
        <v>43452</v>
      </c>
      <c r="G1231" s="128">
        <f t="shared" si="462"/>
        <v>1.5001070102511616E-3</v>
      </c>
      <c r="H1231" s="127">
        <f t="shared" si="474"/>
        <v>43480</v>
      </c>
      <c r="I1231" s="127">
        <f t="shared" si="463"/>
        <v>43480</v>
      </c>
      <c r="J1231" s="130">
        <f t="shared" si="475"/>
        <v>19</v>
      </c>
      <c r="K1231" s="130">
        <f t="shared" si="464"/>
        <v>1</v>
      </c>
      <c r="L1231" s="131">
        <f t="shared" si="465"/>
        <v>1.0000788899999999</v>
      </c>
      <c r="M1231" s="132">
        <f t="shared" si="459"/>
        <v>0.99789954999999997</v>
      </c>
      <c r="N1231" s="132">
        <f t="shared" si="457"/>
        <v>1.1742771119722213</v>
      </c>
      <c r="O1231" s="131">
        <f t="shared" si="458"/>
        <v>1.1743697500000001</v>
      </c>
      <c r="P1231" s="124">
        <f t="shared" si="466"/>
        <v>1174.3697500000001</v>
      </c>
      <c r="Q1231" s="133">
        <f t="shared" si="467"/>
        <v>0</v>
      </c>
      <c r="R1231" s="134">
        <f t="shared" si="468"/>
        <v>0</v>
      </c>
      <c r="S1231" s="124">
        <f t="shared" si="469"/>
        <v>0</v>
      </c>
      <c r="T1231" s="134">
        <f t="shared" si="476"/>
        <v>8.7499999999999994E-2</v>
      </c>
      <c r="U1231" s="133">
        <f t="shared" si="477"/>
        <v>85</v>
      </c>
      <c r="V1231" s="133">
        <v>252</v>
      </c>
      <c r="W1231" s="132">
        <f t="shared" si="460"/>
        <v>1.028697416</v>
      </c>
      <c r="X1231" s="124">
        <f t="shared" si="456"/>
        <v>33.701377000000001</v>
      </c>
      <c r="Y1231" s="136" t="s">
        <v>64</v>
      </c>
      <c r="Z1231" s="127">
        <f t="shared" si="478"/>
        <v>43511</v>
      </c>
      <c r="AA1231" s="6"/>
      <c r="AB1231" s="1"/>
      <c r="AC1231" s="10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6"/>
      <c r="BR1231" s="1"/>
      <c r="BS1231" s="1"/>
      <c r="BT1231" s="1"/>
      <c r="BU1231" s="1"/>
      <c r="BV1231" s="1"/>
      <c r="BW1231" s="1"/>
    </row>
    <row r="1232" spans="1:75" x14ac:dyDescent="0.2">
      <c r="A1232" s="137">
        <f t="shared" si="470"/>
        <v>43453</v>
      </c>
      <c r="B1232" s="124">
        <f t="shared" si="461"/>
        <v>1208.5686680000001</v>
      </c>
      <c r="C1232" s="124">
        <f t="shared" si="471"/>
        <v>1000</v>
      </c>
      <c r="D1232" s="138">
        <f t="shared" si="472"/>
        <v>5092.97</v>
      </c>
      <c r="E1232" s="126">
        <f>IF(K1232=1,VLOOKUP(A1231,[1]Plan1!$DA$106:$DC$226,3),E1231)</f>
        <v>5100.6099999999997</v>
      </c>
      <c r="F1232" s="127">
        <f t="shared" si="473"/>
        <v>43452</v>
      </c>
      <c r="G1232" s="128">
        <f t="shared" si="462"/>
        <v>1.5001070102511616E-3</v>
      </c>
      <c r="H1232" s="127">
        <f t="shared" si="474"/>
        <v>43480</v>
      </c>
      <c r="I1232" s="127">
        <f t="shared" si="463"/>
        <v>43480</v>
      </c>
      <c r="J1232" s="130">
        <f t="shared" si="475"/>
        <v>19</v>
      </c>
      <c r="K1232" s="130">
        <f t="shared" si="464"/>
        <v>2</v>
      </c>
      <c r="L1232" s="131">
        <f t="shared" si="465"/>
        <v>1.0001578</v>
      </c>
      <c r="M1232" s="132">
        <f t="shared" si="459"/>
        <v>0.99789954999999997</v>
      </c>
      <c r="N1232" s="132">
        <f t="shared" si="457"/>
        <v>1.1742771119722213</v>
      </c>
      <c r="O1232" s="131">
        <f t="shared" si="458"/>
        <v>1.1744624100000001</v>
      </c>
      <c r="P1232" s="124">
        <f t="shared" si="466"/>
        <v>1174.4624100000001</v>
      </c>
      <c r="Q1232" s="133">
        <f t="shared" si="467"/>
        <v>0</v>
      </c>
      <c r="R1232" s="134">
        <f t="shared" si="468"/>
        <v>0</v>
      </c>
      <c r="S1232" s="124">
        <f t="shared" si="469"/>
        <v>0</v>
      </c>
      <c r="T1232" s="134">
        <f t="shared" si="476"/>
        <v>8.7499999999999994E-2</v>
      </c>
      <c r="U1232" s="133">
        <f t="shared" si="477"/>
        <v>86</v>
      </c>
      <c r="V1232" s="133">
        <v>252</v>
      </c>
      <c r="W1232" s="132">
        <f t="shared" si="460"/>
        <v>1.0290398890000001</v>
      </c>
      <c r="X1232" s="124">
        <f t="shared" ref="X1232:X1295" si="479">TRUNC((P1232*(W1232-1)),6)</f>
        <v>34.106257999999997</v>
      </c>
      <c r="Y1232" s="136" t="s">
        <v>64</v>
      </c>
      <c r="Z1232" s="127">
        <f t="shared" si="478"/>
        <v>43511</v>
      </c>
      <c r="AA1232" s="6"/>
      <c r="AB1232" s="1"/>
      <c r="AC1232" s="10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6"/>
      <c r="BR1232" s="1"/>
      <c r="BS1232" s="1"/>
      <c r="BT1232" s="1"/>
      <c r="BU1232" s="1"/>
      <c r="BV1232" s="1"/>
      <c r="BW1232" s="1"/>
    </row>
    <row r="1233" spans="1:75" x14ac:dyDescent="0.2">
      <c r="A1233" s="137">
        <f t="shared" si="470"/>
        <v>43454</v>
      </c>
      <c r="B1233" s="124">
        <f t="shared" si="461"/>
        <v>1209.0663939999999</v>
      </c>
      <c r="C1233" s="124">
        <f t="shared" si="471"/>
        <v>1000</v>
      </c>
      <c r="D1233" s="138">
        <f t="shared" si="472"/>
        <v>5092.97</v>
      </c>
      <c r="E1233" s="126">
        <f>IF(K1233=1,VLOOKUP(A1232,[1]Plan1!$DA$106:$DC$226,3),E1232)</f>
        <v>5100.6099999999997</v>
      </c>
      <c r="F1233" s="127">
        <f t="shared" si="473"/>
        <v>43452</v>
      </c>
      <c r="G1233" s="128">
        <f t="shared" si="462"/>
        <v>1.5001070102511616E-3</v>
      </c>
      <c r="H1233" s="127">
        <f t="shared" si="474"/>
        <v>43480</v>
      </c>
      <c r="I1233" s="127">
        <f t="shared" si="463"/>
        <v>43480</v>
      </c>
      <c r="J1233" s="130">
        <f t="shared" si="475"/>
        <v>19</v>
      </c>
      <c r="K1233" s="130">
        <f t="shared" si="464"/>
        <v>3</v>
      </c>
      <c r="L1233" s="131">
        <f t="shared" si="465"/>
        <v>1.0002367000000001</v>
      </c>
      <c r="M1233" s="132">
        <f t="shared" si="459"/>
        <v>0.99789954999999997</v>
      </c>
      <c r="N1233" s="132">
        <f t="shared" si="457"/>
        <v>1.1742771119722213</v>
      </c>
      <c r="O1233" s="131">
        <f t="shared" si="458"/>
        <v>1.1745550600000001</v>
      </c>
      <c r="P1233" s="124">
        <f t="shared" si="466"/>
        <v>1174.5550599999999</v>
      </c>
      <c r="Q1233" s="133">
        <f t="shared" si="467"/>
        <v>0</v>
      </c>
      <c r="R1233" s="134">
        <f t="shared" si="468"/>
        <v>0</v>
      </c>
      <c r="S1233" s="124">
        <f t="shared" si="469"/>
        <v>0</v>
      </c>
      <c r="T1233" s="134">
        <f t="shared" si="476"/>
        <v>8.7499999999999994E-2</v>
      </c>
      <c r="U1233" s="133">
        <f t="shared" si="477"/>
        <v>87</v>
      </c>
      <c r="V1233" s="133">
        <v>252</v>
      </c>
      <c r="W1233" s="132">
        <f t="shared" si="460"/>
        <v>1.029382475</v>
      </c>
      <c r="X1233" s="124">
        <f t="shared" si="479"/>
        <v>34.511333999999998</v>
      </c>
      <c r="Y1233" s="136" t="s">
        <v>64</v>
      </c>
      <c r="Z1233" s="127">
        <f t="shared" si="478"/>
        <v>43511</v>
      </c>
      <c r="AA1233" s="6"/>
      <c r="AB1233" s="1"/>
      <c r="AC1233" s="10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6"/>
      <c r="BR1233" s="1"/>
      <c r="BS1233" s="1"/>
      <c r="BT1233" s="1"/>
      <c r="BU1233" s="1"/>
      <c r="BV1233" s="1"/>
      <c r="BW1233" s="1"/>
    </row>
    <row r="1234" spans="1:75" x14ac:dyDescent="0.2">
      <c r="A1234" s="137">
        <f t="shared" si="470"/>
        <v>43455</v>
      </c>
      <c r="B1234" s="124">
        <f t="shared" si="461"/>
        <v>1209.5643399999999</v>
      </c>
      <c r="C1234" s="124">
        <f t="shared" si="471"/>
        <v>1000</v>
      </c>
      <c r="D1234" s="138">
        <f t="shared" si="472"/>
        <v>5092.97</v>
      </c>
      <c r="E1234" s="126">
        <f>IF(K1234=1,VLOOKUP(A1233,[1]Plan1!$DA$106:$DC$226,3),E1233)</f>
        <v>5100.6099999999997</v>
      </c>
      <c r="F1234" s="127">
        <f t="shared" si="473"/>
        <v>43452</v>
      </c>
      <c r="G1234" s="128">
        <f t="shared" si="462"/>
        <v>1.5001070102511616E-3</v>
      </c>
      <c r="H1234" s="127">
        <f t="shared" si="474"/>
        <v>43480</v>
      </c>
      <c r="I1234" s="127">
        <f t="shared" si="463"/>
        <v>43480</v>
      </c>
      <c r="J1234" s="130">
        <f t="shared" si="475"/>
        <v>19</v>
      </c>
      <c r="K1234" s="130">
        <f t="shared" si="464"/>
        <v>4</v>
      </c>
      <c r="L1234" s="131">
        <f t="shared" si="465"/>
        <v>1.0003156200000001</v>
      </c>
      <c r="M1234" s="132">
        <f t="shared" si="459"/>
        <v>0.99789954999999997</v>
      </c>
      <c r="N1234" s="132">
        <f t="shared" si="457"/>
        <v>1.1742771119722213</v>
      </c>
      <c r="O1234" s="131">
        <f t="shared" si="458"/>
        <v>1.17464773</v>
      </c>
      <c r="P1234" s="124">
        <f t="shared" si="466"/>
        <v>1174.6477299999999</v>
      </c>
      <c r="Q1234" s="133">
        <f t="shared" si="467"/>
        <v>0</v>
      </c>
      <c r="R1234" s="134">
        <f t="shared" si="468"/>
        <v>0</v>
      </c>
      <c r="S1234" s="124">
        <f t="shared" si="469"/>
        <v>0</v>
      </c>
      <c r="T1234" s="134">
        <f t="shared" si="476"/>
        <v>8.7499999999999994E-2</v>
      </c>
      <c r="U1234" s="133">
        <f t="shared" si="477"/>
        <v>88</v>
      </c>
      <c r="V1234" s="133">
        <v>252</v>
      </c>
      <c r="W1234" s="132">
        <f t="shared" si="460"/>
        <v>1.0297251759999999</v>
      </c>
      <c r="X1234" s="124">
        <f t="shared" si="479"/>
        <v>34.916609999999999</v>
      </c>
      <c r="Y1234" s="136" t="s">
        <v>64</v>
      </c>
      <c r="Z1234" s="127">
        <f t="shared" si="478"/>
        <v>43511</v>
      </c>
      <c r="AA1234" s="6"/>
      <c r="AB1234" s="1"/>
      <c r="AC1234" s="10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6"/>
      <c r="BR1234" s="1"/>
      <c r="BS1234" s="1"/>
      <c r="BT1234" s="1"/>
      <c r="BU1234" s="1"/>
      <c r="BV1234" s="1"/>
      <c r="BW1234" s="1"/>
    </row>
    <row r="1235" spans="1:75" x14ac:dyDescent="0.2">
      <c r="A1235" s="137">
        <f t="shared" si="470"/>
        <v>43456</v>
      </c>
      <c r="B1235" s="124">
        <f t="shared" si="461"/>
        <v>1210.062492</v>
      </c>
      <c r="C1235" s="124">
        <f t="shared" si="471"/>
        <v>1000</v>
      </c>
      <c r="D1235" s="138">
        <f t="shared" si="472"/>
        <v>5092.97</v>
      </c>
      <c r="E1235" s="126">
        <f>IF(K1235=1,VLOOKUP(A1234,[1]Plan1!$DA$106:$DC$226,3),E1234)</f>
        <v>5100.6099999999997</v>
      </c>
      <c r="F1235" s="127">
        <f t="shared" si="473"/>
        <v>43452</v>
      </c>
      <c r="G1235" s="128">
        <f t="shared" si="462"/>
        <v>1.5001070102511616E-3</v>
      </c>
      <c r="H1235" s="127">
        <f t="shared" si="474"/>
        <v>43480</v>
      </c>
      <c r="I1235" s="127">
        <f t="shared" si="463"/>
        <v>43480</v>
      </c>
      <c r="J1235" s="130">
        <f t="shared" si="475"/>
        <v>19</v>
      </c>
      <c r="K1235" s="130">
        <f t="shared" si="464"/>
        <v>5</v>
      </c>
      <c r="L1235" s="131">
        <f t="shared" si="465"/>
        <v>1.0003945400000001</v>
      </c>
      <c r="M1235" s="132">
        <f t="shared" si="459"/>
        <v>0.99789954999999997</v>
      </c>
      <c r="N1235" s="132">
        <f t="shared" si="457"/>
        <v>1.1742771119722213</v>
      </c>
      <c r="O1235" s="131">
        <f t="shared" si="458"/>
        <v>1.1747404100000001</v>
      </c>
      <c r="P1235" s="124">
        <f t="shared" si="466"/>
        <v>1174.7404100000001</v>
      </c>
      <c r="Q1235" s="133">
        <f t="shared" si="467"/>
        <v>0</v>
      </c>
      <c r="R1235" s="134">
        <f t="shared" si="468"/>
        <v>0</v>
      </c>
      <c r="S1235" s="124">
        <f t="shared" si="469"/>
        <v>0</v>
      </c>
      <c r="T1235" s="134">
        <f t="shared" si="476"/>
        <v>8.7499999999999994E-2</v>
      </c>
      <c r="U1235" s="133">
        <f t="shared" si="477"/>
        <v>89</v>
      </c>
      <c r="V1235" s="133">
        <v>252</v>
      </c>
      <c r="W1235" s="132">
        <f t="shared" si="460"/>
        <v>1.03006799</v>
      </c>
      <c r="X1235" s="124">
        <f t="shared" si="479"/>
        <v>35.322082000000002</v>
      </c>
      <c r="Y1235" s="136" t="s">
        <v>64</v>
      </c>
      <c r="Z1235" s="127">
        <f t="shared" si="478"/>
        <v>43511</v>
      </c>
      <c r="AA1235" s="6"/>
      <c r="AB1235" s="1"/>
      <c r="AC1235" s="10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6"/>
      <c r="BR1235" s="1"/>
      <c r="BS1235" s="1"/>
      <c r="BT1235" s="1"/>
      <c r="BU1235" s="1"/>
      <c r="BV1235" s="1"/>
      <c r="BW1235" s="1"/>
    </row>
    <row r="1236" spans="1:75" x14ac:dyDescent="0.2">
      <c r="A1236" s="137">
        <f t="shared" si="470"/>
        <v>43457</v>
      </c>
      <c r="B1236" s="124">
        <f t="shared" si="461"/>
        <v>1210.062492</v>
      </c>
      <c r="C1236" s="124">
        <f t="shared" si="471"/>
        <v>1000</v>
      </c>
      <c r="D1236" s="138">
        <f t="shared" si="472"/>
        <v>5092.97</v>
      </c>
      <c r="E1236" s="126">
        <f>IF(K1236=1,VLOOKUP(A1235,[1]Plan1!$DA$106:$DC$226,3),E1235)</f>
        <v>5100.6099999999997</v>
      </c>
      <c r="F1236" s="127">
        <f t="shared" si="473"/>
        <v>43452</v>
      </c>
      <c r="G1236" s="128">
        <f t="shared" si="462"/>
        <v>1.5001070102511616E-3</v>
      </c>
      <c r="H1236" s="127">
        <f t="shared" si="474"/>
        <v>43480</v>
      </c>
      <c r="I1236" s="127">
        <f t="shared" si="463"/>
        <v>43480</v>
      </c>
      <c r="J1236" s="130">
        <f t="shared" si="475"/>
        <v>19</v>
      </c>
      <c r="K1236" s="130">
        <f t="shared" si="464"/>
        <v>5</v>
      </c>
      <c r="L1236" s="131">
        <f t="shared" si="465"/>
        <v>1.0003945400000001</v>
      </c>
      <c r="M1236" s="132">
        <f t="shared" si="459"/>
        <v>0.99789954999999997</v>
      </c>
      <c r="N1236" s="132">
        <f t="shared" si="457"/>
        <v>1.1742771119722213</v>
      </c>
      <c r="O1236" s="131">
        <f t="shared" si="458"/>
        <v>1.1747404100000001</v>
      </c>
      <c r="P1236" s="124">
        <f t="shared" si="466"/>
        <v>1174.7404100000001</v>
      </c>
      <c r="Q1236" s="133">
        <f t="shared" si="467"/>
        <v>0</v>
      </c>
      <c r="R1236" s="134">
        <f t="shared" si="468"/>
        <v>0</v>
      </c>
      <c r="S1236" s="124">
        <f t="shared" si="469"/>
        <v>0</v>
      </c>
      <c r="T1236" s="134">
        <f t="shared" si="476"/>
        <v>8.7499999999999994E-2</v>
      </c>
      <c r="U1236" s="133">
        <f t="shared" si="477"/>
        <v>89</v>
      </c>
      <c r="V1236" s="133">
        <v>252</v>
      </c>
      <c r="W1236" s="132">
        <f t="shared" si="460"/>
        <v>1.03006799</v>
      </c>
      <c r="X1236" s="124">
        <f t="shared" si="479"/>
        <v>35.322082000000002</v>
      </c>
      <c r="Y1236" s="136" t="s">
        <v>64</v>
      </c>
      <c r="Z1236" s="127">
        <f t="shared" si="478"/>
        <v>43511</v>
      </c>
      <c r="AA1236" s="6"/>
      <c r="AB1236" s="1"/>
      <c r="AC1236" s="10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6"/>
      <c r="BR1236" s="1"/>
      <c r="BS1236" s="1"/>
      <c r="BT1236" s="1"/>
      <c r="BU1236" s="1"/>
      <c r="BV1236" s="1"/>
      <c r="BW1236" s="1"/>
    </row>
    <row r="1237" spans="1:75" x14ac:dyDescent="0.2">
      <c r="A1237" s="137">
        <f t="shared" si="470"/>
        <v>43458</v>
      </c>
      <c r="B1237" s="124">
        <f t="shared" si="461"/>
        <v>1210.062492</v>
      </c>
      <c r="C1237" s="124">
        <f t="shared" si="471"/>
        <v>1000</v>
      </c>
      <c r="D1237" s="138">
        <f t="shared" si="472"/>
        <v>5092.97</v>
      </c>
      <c r="E1237" s="126">
        <f>IF(K1237=1,VLOOKUP(A1236,[1]Plan1!$DA$106:$DC$226,3),E1236)</f>
        <v>5100.6099999999997</v>
      </c>
      <c r="F1237" s="127">
        <f t="shared" si="473"/>
        <v>43452</v>
      </c>
      <c r="G1237" s="128">
        <f t="shared" si="462"/>
        <v>1.5001070102511616E-3</v>
      </c>
      <c r="H1237" s="127">
        <f t="shared" si="474"/>
        <v>43480</v>
      </c>
      <c r="I1237" s="127">
        <f t="shared" si="463"/>
        <v>43480</v>
      </c>
      <c r="J1237" s="130">
        <f t="shared" si="475"/>
        <v>19</v>
      </c>
      <c r="K1237" s="130">
        <f t="shared" si="464"/>
        <v>5</v>
      </c>
      <c r="L1237" s="131">
        <f t="shared" si="465"/>
        <v>1.0003945400000001</v>
      </c>
      <c r="M1237" s="132">
        <f t="shared" si="459"/>
        <v>0.99789954999999997</v>
      </c>
      <c r="N1237" s="132">
        <f t="shared" si="457"/>
        <v>1.1742771119722213</v>
      </c>
      <c r="O1237" s="131">
        <f t="shared" si="458"/>
        <v>1.1747404100000001</v>
      </c>
      <c r="P1237" s="124">
        <f t="shared" si="466"/>
        <v>1174.7404100000001</v>
      </c>
      <c r="Q1237" s="133">
        <f t="shared" si="467"/>
        <v>0</v>
      </c>
      <c r="R1237" s="134">
        <f t="shared" si="468"/>
        <v>0</v>
      </c>
      <c r="S1237" s="124">
        <f t="shared" si="469"/>
        <v>0</v>
      </c>
      <c r="T1237" s="134">
        <f t="shared" si="476"/>
        <v>8.7499999999999994E-2</v>
      </c>
      <c r="U1237" s="133">
        <f t="shared" si="477"/>
        <v>89</v>
      </c>
      <c r="V1237" s="133">
        <v>252</v>
      </c>
      <c r="W1237" s="132">
        <f t="shared" si="460"/>
        <v>1.03006799</v>
      </c>
      <c r="X1237" s="124">
        <f t="shared" si="479"/>
        <v>35.322082000000002</v>
      </c>
      <c r="Y1237" s="136" t="s">
        <v>64</v>
      </c>
      <c r="Z1237" s="127">
        <f t="shared" si="478"/>
        <v>43511</v>
      </c>
      <c r="AA1237" s="6"/>
      <c r="AB1237" s="1"/>
      <c r="AC1237" s="10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6"/>
      <c r="BR1237" s="1"/>
      <c r="BS1237" s="1"/>
      <c r="BT1237" s="1"/>
      <c r="BU1237" s="1"/>
      <c r="BV1237" s="1"/>
      <c r="BW1237" s="1"/>
    </row>
    <row r="1238" spans="1:75" x14ac:dyDescent="0.2">
      <c r="A1238" s="137">
        <f t="shared" si="470"/>
        <v>43459</v>
      </c>
      <c r="B1238" s="124">
        <f t="shared" si="461"/>
        <v>1210.560843</v>
      </c>
      <c r="C1238" s="124">
        <f t="shared" si="471"/>
        <v>1000</v>
      </c>
      <c r="D1238" s="138">
        <f t="shared" si="472"/>
        <v>5092.97</v>
      </c>
      <c r="E1238" s="126">
        <f>IF(K1238=1,VLOOKUP(A1237,[1]Plan1!$DA$106:$DC$226,3),E1237)</f>
        <v>5100.6099999999997</v>
      </c>
      <c r="F1238" s="127">
        <f t="shared" si="473"/>
        <v>43452</v>
      </c>
      <c r="G1238" s="128">
        <f t="shared" si="462"/>
        <v>1.5001070102511616E-3</v>
      </c>
      <c r="H1238" s="127">
        <f t="shared" si="474"/>
        <v>43480</v>
      </c>
      <c r="I1238" s="127">
        <f t="shared" si="463"/>
        <v>43480</v>
      </c>
      <c r="J1238" s="130">
        <f t="shared" si="475"/>
        <v>19</v>
      </c>
      <c r="K1238" s="130">
        <f t="shared" si="464"/>
        <v>6</v>
      </c>
      <c r="L1238" s="131">
        <f t="shared" si="465"/>
        <v>1.00047347</v>
      </c>
      <c r="M1238" s="132">
        <f t="shared" si="459"/>
        <v>0.99789954999999997</v>
      </c>
      <c r="N1238" s="132">
        <f t="shared" si="457"/>
        <v>1.1742771119722213</v>
      </c>
      <c r="O1238" s="131">
        <f t="shared" si="458"/>
        <v>1.1748330899999999</v>
      </c>
      <c r="P1238" s="124">
        <f t="shared" si="466"/>
        <v>1174.8330900000001</v>
      </c>
      <c r="Q1238" s="133">
        <f t="shared" si="467"/>
        <v>0</v>
      </c>
      <c r="R1238" s="134">
        <f t="shared" si="468"/>
        <v>0</v>
      </c>
      <c r="S1238" s="124">
        <f t="shared" si="469"/>
        <v>0</v>
      </c>
      <c r="T1238" s="134">
        <f t="shared" si="476"/>
        <v>8.7499999999999994E-2</v>
      </c>
      <c r="U1238" s="133">
        <f t="shared" si="477"/>
        <v>90</v>
      </c>
      <c r="V1238" s="133">
        <v>252</v>
      </c>
      <c r="W1238" s="132">
        <f t="shared" si="460"/>
        <v>1.0304109189999999</v>
      </c>
      <c r="X1238" s="124">
        <f t="shared" si="479"/>
        <v>35.727753</v>
      </c>
      <c r="Y1238" s="136" t="s">
        <v>64</v>
      </c>
      <c r="Z1238" s="127">
        <f t="shared" si="478"/>
        <v>43511</v>
      </c>
      <c r="AA1238" s="6"/>
      <c r="AB1238" s="1"/>
      <c r="AC1238" s="10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6"/>
      <c r="BR1238" s="1"/>
      <c r="BS1238" s="1"/>
      <c r="BT1238" s="1"/>
      <c r="BU1238" s="1"/>
      <c r="BV1238" s="1"/>
      <c r="BW1238" s="1"/>
    </row>
    <row r="1239" spans="1:75" x14ac:dyDescent="0.2">
      <c r="A1239" s="137">
        <f t="shared" si="470"/>
        <v>43460</v>
      </c>
      <c r="B1239" s="124">
        <f t="shared" si="461"/>
        <v>1210.560843</v>
      </c>
      <c r="C1239" s="124">
        <f t="shared" si="471"/>
        <v>1000</v>
      </c>
      <c r="D1239" s="138">
        <f t="shared" si="472"/>
        <v>5092.97</v>
      </c>
      <c r="E1239" s="126">
        <f>IF(K1239=1,VLOOKUP(A1238,[1]Plan1!$DA$106:$DC$226,3),E1238)</f>
        <v>5100.6099999999997</v>
      </c>
      <c r="F1239" s="127">
        <f t="shared" si="473"/>
        <v>43452</v>
      </c>
      <c r="G1239" s="128">
        <f t="shared" si="462"/>
        <v>1.5001070102511616E-3</v>
      </c>
      <c r="H1239" s="127">
        <f t="shared" si="474"/>
        <v>43480</v>
      </c>
      <c r="I1239" s="127">
        <f t="shared" si="463"/>
        <v>43480</v>
      </c>
      <c r="J1239" s="130">
        <f t="shared" si="475"/>
        <v>19</v>
      </c>
      <c r="K1239" s="130">
        <f t="shared" si="464"/>
        <v>6</v>
      </c>
      <c r="L1239" s="131">
        <f t="shared" si="465"/>
        <v>1.00047347</v>
      </c>
      <c r="M1239" s="132">
        <f t="shared" si="459"/>
        <v>0.99789954999999997</v>
      </c>
      <c r="N1239" s="132">
        <f t="shared" si="457"/>
        <v>1.1742771119722213</v>
      </c>
      <c r="O1239" s="131">
        <f t="shared" si="458"/>
        <v>1.1748330899999999</v>
      </c>
      <c r="P1239" s="124">
        <f t="shared" si="466"/>
        <v>1174.8330900000001</v>
      </c>
      <c r="Q1239" s="133">
        <f t="shared" si="467"/>
        <v>0</v>
      </c>
      <c r="R1239" s="134">
        <f t="shared" si="468"/>
        <v>0</v>
      </c>
      <c r="S1239" s="124">
        <f t="shared" si="469"/>
        <v>0</v>
      </c>
      <c r="T1239" s="134">
        <f t="shared" si="476"/>
        <v>8.7499999999999994E-2</v>
      </c>
      <c r="U1239" s="133">
        <f t="shared" si="477"/>
        <v>90</v>
      </c>
      <c r="V1239" s="133">
        <v>252</v>
      </c>
      <c r="W1239" s="132">
        <f t="shared" si="460"/>
        <v>1.0304109189999999</v>
      </c>
      <c r="X1239" s="124">
        <f t="shared" si="479"/>
        <v>35.727753</v>
      </c>
      <c r="Y1239" s="136" t="s">
        <v>64</v>
      </c>
      <c r="Z1239" s="127">
        <f t="shared" si="478"/>
        <v>43511</v>
      </c>
      <c r="AA1239" s="6"/>
      <c r="AB1239" s="1"/>
      <c r="AC1239" s="10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6"/>
      <c r="BR1239" s="1"/>
      <c r="BS1239" s="1"/>
      <c r="BT1239" s="1"/>
      <c r="BU1239" s="1"/>
      <c r="BV1239" s="1"/>
      <c r="BW1239" s="1"/>
    </row>
    <row r="1240" spans="1:75" x14ac:dyDescent="0.2">
      <c r="A1240" s="137">
        <f t="shared" si="470"/>
        <v>43461</v>
      </c>
      <c r="B1240" s="124">
        <f t="shared" si="461"/>
        <v>1211.059401</v>
      </c>
      <c r="C1240" s="124">
        <f t="shared" si="471"/>
        <v>1000</v>
      </c>
      <c r="D1240" s="138">
        <f t="shared" si="472"/>
        <v>5092.97</v>
      </c>
      <c r="E1240" s="126">
        <f>IF(K1240=1,VLOOKUP(A1239,[1]Plan1!$DA$106:$DC$226,3),E1239)</f>
        <v>5100.6099999999997</v>
      </c>
      <c r="F1240" s="127">
        <f t="shared" si="473"/>
        <v>43452</v>
      </c>
      <c r="G1240" s="128">
        <f t="shared" si="462"/>
        <v>1.5001070102511616E-3</v>
      </c>
      <c r="H1240" s="127">
        <f t="shared" si="474"/>
        <v>43480</v>
      </c>
      <c r="I1240" s="127">
        <f t="shared" si="463"/>
        <v>43480</v>
      </c>
      <c r="J1240" s="130">
        <f t="shared" si="475"/>
        <v>19</v>
      </c>
      <c r="K1240" s="130">
        <f t="shared" si="464"/>
        <v>7</v>
      </c>
      <c r="L1240" s="131">
        <f t="shared" si="465"/>
        <v>1.0005523999999999</v>
      </c>
      <c r="M1240" s="132">
        <f t="shared" si="459"/>
        <v>0.99789954999999997</v>
      </c>
      <c r="N1240" s="132">
        <f t="shared" si="457"/>
        <v>1.1742771119722213</v>
      </c>
      <c r="O1240" s="131">
        <f t="shared" si="458"/>
        <v>1.1749257799999999</v>
      </c>
      <c r="P1240" s="124">
        <f t="shared" si="466"/>
        <v>1174.92578</v>
      </c>
      <c r="Q1240" s="133">
        <f t="shared" si="467"/>
        <v>0</v>
      </c>
      <c r="R1240" s="134">
        <f t="shared" si="468"/>
        <v>0</v>
      </c>
      <c r="S1240" s="124">
        <f t="shared" si="469"/>
        <v>0</v>
      </c>
      <c r="T1240" s="134">
        <f t="shared" si="476"/>
        <v>8.7499999999999994E-2</v>
      </c>
      <c r="U1240" s="133">
        <f t="shared" si="477"/>
        <v>91</v>
      </c>
      <c r="V1240" s="133">
        <v>252</v>
      </c>
      <c r="W1240" s="132">
        <f t="shared" si="460"/>
        <v>1.0307539610000001</v>
      </c>
      <c r="X1240" s="124">
        <f t="shared" si="479"/>
        <v>36.133620999999998</v>
      </c>
      <c r="Y1240" s="136" t="s">
        <v>64</v>
      </c>
      <c r="Z1240" s="127">
        <f t="shared" si="478"/>
        <v>43511</v>
      </c>
      <c r="AA1240" s="6"/>
      <c r="AB1240" s="1"/>
      <c r="AC1240" s="10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6"/>
      <c r="BR1240" s="1"/>
      <c r="BS1240" s="1"/>
      <c r="BT1240" s="1"/>
      <c r="BU1240" s="1"/>
      <c r="BV1240" s="1"/>
      <c r="BW1240" s="1"/>
    </row>
    <row r="1241" spans="1:75" x14ac:dyDescent="0.2">
      <c r="A1241" s="137">
        <f t="shared" si="470"/>
        <v>43462</v>
      </c>
      <c r="B1241" s="124">
        <f t="shared" si="461"/>
        <v>1211.558168</v>
      </c>
      <c r="C1241" s="124">
        <f t="shared" si="471"/>
        <v>1000</v>
      </c>
      <c r="D1241" s="138">
        <f t="shared" si="472"/>
        <v>5092.97</v>
      </c>
      <c r="E1241" s="126">
        <f>IF(K1241=1,VLOOKUP(A1240,[1]Plan1!$DA$106:$DC$226,3),E1240)</f>
        <v>5100.6099999999997</v>
      </c>
      <c r="F1241" s="127">
        <f t="shared" si="473"/>
        <v>43452</v>
      </c>
      <c r="G1241" s="128">
        <f t="shared" si="462"/>
        <v>1.5001070102511616E-3</v>
      </c>
      <c r="H1241" s="127">
        <f t="shared" si="474"/>
        <v>43480</v>
      </c>
      <c r="I1241" s="127">
        <f t="shared" si="463"/>
        <v>43480</v>
      </c>
      <c r="J1241" s="130">
        <f t="shared" si="475"/>
        <v>19</v>
      </c>
      <c r="K1241" s="130">
        <f t="shared" si="464"/>
        <v>8</v>
      </c>
      <c r="L1241" s="131">
        <f t="shared" si="465"/>
        <v>1.00063134</v>
      </c>
      <c r="M1241" s="132">
        <f t="shared" si="459"/>
        <v>0.99789954999999997</v>
      </c>
      <c r="N1241" s="132">
        <f t="shared" si="457"/>
        <v>1.1742771119722213</v>
      </c>
      <c r="O1241" s="131">
        <f t="shared" si="458"/>
        <v>1.1750184800000001</v>
      </c>
      <c r="P1241" s="124">
        <f t="shared" si="466"/>
        <v>1175.01848</v>
      </c>
      <c r="Q1241" s="133">
        <f t="shared" si="467"/>
        <v>0</v>
      </c>
      <c r="R1241" s="134">
        <f t="shared" si="468"/>
        <v>0</v>
      </c>
      <c r="S1241" s="124">
        <f t="shared" si="469"/>
        <v>0</v>
      </c>
      <c r="T1241" s="134">
        <f t="shared" si="476"/>
        <v>8.7499999999999994E-2</v>
      </c>
      <c r="U1241" s="133">
        <f t="shared" si="477"/>
        <v>92</v>
      </c>
      <c r="V1241" s="133">
        <v>252</v>
      </c>
      <c r="W1241" s="132">
        <f t="shared" si="460"/>
        <v>1.0310971179999999</v>
      </c>
      <c r="X1241" s="124">
        <f t="shared" si="479"/>
        <v>36.539687999999998</v>
      </c>
      <c r="Y1241" s="136" t="s">
        <v>64</v>
      </c>
      <c r="Z1241" s="127">
        <f t="shared" si="478"/>
        <v>43511</v>
      </c>
      <c r="AA1241" s="6"/>
      <c r="AB1241" s="1"/>
      <c r="AC1241" s="10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6"/>
      <c r="BR1241" s="1"/>
      <c r="BS1241" s="1"/>
      <c r="BT1241" s="1"/>
      <c r="BU1241" s="1"/>
      <c r="BV1241" s="1"/>
      <c r="BW1241" s="1"/>
    </row>
    <row r="1242" spans="1:75" x14ac:dyDescent="0.2">
      <c r="A1242" s="137">
        <f t="shared" si="470"/>
        <v>43463</v>
      </c>
      <c r="B1242" s="124">
        <f t="shared" si="461"/>
        <v>1212.057133</v>
      </c>
      <c r="C1242" s="124">
        <f t="shared" si="471"/>
        <v>1000</v>
      </c>
      <c r="D1242" s="138">
        <f t="shared" si="472"/>
        <v>5092.97</v>
      </c>
      <c r="E1242" s="126">
        <f>IF(K1242=1,VLOOKUP(A1241,[1]Plan1!$DA$106:$DC$226,3),E1241)</f>
        <v>5100.6099999999997</v>
      </c>
      <c r="F1242" s="127">
        <f t="shared" si="473"/>
        <v>43452</v>
      </c>
      <c r="G1242" s="128">
        <f t="shared" si="462"/>
        <v>1.5001070102511616E-3</v>
      </c>
      <c r="H1242" s="127">
        <f t="shared" si="474"/>
        <v>43480</v>
      </c>
      <c r="I1242" s="127">
        <f t="shared" si="463"/>
        <v>43480</v>
      </c>
      <c r="J1242" s="130">
        <f t="shared" si="475"/>
        <v>19</v>
      </c>
      <c r="K1242" s="130">
        <f t="shared" si="464"/>
        <v>9</v>
      </c>
      <c r="L1242" s="131">
        <f t="shared" si="465"/>
        <v>1.00071029</v>
      </c>
      <c r="M1242" s="132">
        <f t="shared" si="459"/>
        <v>0.99789954999999997</v>
      </c>
      <c r="N1242" s="132">
        <f t="shared" si="457"/>
        <v>1.1742771119722213</v>
      </c>
      <c r="O1242" s="131">
        <f t="shared" si="458"/>
        <v>1.17511118</v>
      </c>
      <c r="P1242" s="124">
        <f t="shared" si="466"/>
        <v>1175.1111800000001</v>
      </c>
      <c r="Q1242" s="133">
        <f t="shared" si="467"/>
        <v>0</v>
      </c>
      <c r="R1242" s="134">
        <f t="shared" si="468"/>
        <v>0</v>
      </c>
      <c r="S1242" s="124">
        <f t="shared" si="469"/>
        <v>0</v>
      </c>
      <c r="T1242" s="134">
        <f t="shared" si="476"/>
        <v>8.7499999999999994E-2</v>
      </c>
      <c r="U1242" s="133">
        <f t="shared" si="477"/>
        <v>93</v>
      </c>
      <c r="V1242" s="133">
        <v>252</v>
      </c>
      <c r="W1242" s="132">
        <f t="shared" si="460"/>
        <v>1.03144039</v>
      </c>
      <c r="X1242" s="124">
        <f t="shared" si="479"/>
        <v>36.945953000000003</v>
      </c>
      <c r="Y1242" s="136" t="s">
        <v>64</v>
      </c>
      <c r="Z1242" s="127">
        <f t="shared" si="478"/>
        <v>43511</v>
      </c>
      <c r="AA1242" s="6"/>
      <c r="AB1242" s="1"/>
      <c r="AC1242" s="10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6"/>
      <c r="BR1242" s="1"/>
      <c r="BS1242" s="1"/>
      <c r="BT1242" s="1"/>
      <c r="BU1242" s="1"/>
      <c r="BV1242" s="1"/>
      <c r="BW1242" s="1"/>
    </row>
    <row r="1243" spans="1:75" x14ac:dyDescent="0.2">
      <c r="A1243" s="137">
        <f t="shared" si="470"/>
        <v>43464</v>
      </c>
      <c r="B1243" s="124">
        <f t="shared" si="461"/>
        <v>1212.057133</v>
      </c>
      <c r="C1243" s="124">
        <f t="shared" si="471"/>
        <v>1000</v>
      </c>
      <c r="D1243" s="138">
        <f t="shared" si="472"/>
        <v>5092.97</v>
      </c>
      <c r="E1243" s="126">
        <f>IF(K1243=1,VLOOKUP(A1242,[1]Plan1!$DA$106:$DC$226,3),E1242)</f>
        <v>5100.6099999999997</v>
      </c>
      <c r="F1243" s="127">
        <f t="shared" si="473"/>
        <v>43452</v>
      </c>
      <c r="G1243" s="128">
        <f t="shared" si="462"/>
        <v>1.5001070102511616E-3</v>
      </c>
      <c r="H1243" s="127">
        <f t="shared" si="474"/>
        <v>43480</v>
      </c>
      <c r="I1243" s="127">
        <f t="shared" si="463"/>
        <v>43480</v>
      </c>
      <c r="J1243" s="130">
        <f t="shared" si="475"/>
        <v>19</v>
      </c>
      <c r="K1243" s="130">
        <f t="shared" si="464"/>
        <v>9</v>
      </c>
      <c r="L1243" s="131">
        <f t="shared" si="465"/>
        <v>1.00071029</v>
      </c>
      <c r="M1243" s="132">
        <f t="shared" si="459"/>
        <v>0.99789954999999997</v>
      </c>
      <c r="N1243" s="132">
        <f t="shared" si="457"/>
        <v>1.1742771119722213</v>
      </c>
      <c r="O1243" s="131">
        <f t="shared" si="458"/>
        <v>1.17511118</v>
      </c>
      <c r="P1243" s="124">
        <f t="shared" si="466"/>
        <v>1175.1111800000001</v>
      </c>
      <c r="Q1243" s="133">
        <f t="shared" si="467"/>
        <v>0</v>
      </c>
      <c r="R1243" s="134">
        <f t="shared" si="468"/>
        <v>0</v>
      </c>
      <c r="S1243" s="124">
        <f t="shared" si="469"/>
        <v>0</v>
      </c>
      <c r="T1243" s="134">
        <f t="shared" si="476"/>
        <v>8.7499999999999994E-2</v>
      </c>
      <c r="U1243" s="133">
        <f t="shared" si="477"/>
        <v>93</v>
      </c>
      <c r="V1243" s="133">
        <v>252</v>
      </c>
      <c r="W1243" s="132">
        <f t="shared" si="460"/>
        <v>1.03144039</v>
      </c>
      <c r="X1243" s="124">
        <f t="shared" si="479"/>
        <v>36.945953000000003</v>
      </c>
      <c r="Y1243" s="136" t="s">
        <v>64</v>
      </c>
      <c r="Z1243" s="127">
        <f t="shared" si="478"/>
        <v>43511</v>
      </c>
      <c r="AA1243" s="6"/>
      <c r="AB1243" s="1"/>
      <c r="AC1243" s="10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6"/>
      <c r="BR1243" s="1"/>
      <c r="BS1243" s="1"/>
      <c r="BT1243" s="1"/>
      <c r="BU1243" s="1"/>
      <c r="BV1243" s="1"/>
      <c r="BW1243" s="1"/>
    </row>
    <row r="1244" spans="1:75" x14ac:dyDescent="0.2">
      <c r="A1244" s="137">
        <f t="shared" si="470"/>
        <v>43465</v>
      </c>
      <c r="B1244" s="124">
        <f t="shared" si="461"/>
        <v>1212.057133</v>
      </c>
      <c r="C1244" s="124">
        <f t="shared" si="471"/>
        <v>1000</v>
      </c>
      <c r="D1244" s="138">
        <f t="shared" si="472"/>
        <v>5092.97</v>
      </c>
      <c r="E1244" s="126">
        <f>IF(K1244=1,VLOOKUP(A1243,[1]Plan1!$DA$106:$DC$226,3),E1243)</f>
        <v>5100.6099999999997</v>
      </c>
      <c r="F1244" s="127">
        <f t="shared" si="473"/>
        <v>43452</v>
      </c>
      <c r="G1244" s="128">
        <f t="shared" si="462"/>
        <v>1.5001070102511616E-3</v>
      </c>
      <c r="H1244" s="127">
        <f t="shared" si="474"/>
        <v>43480</v>
      </c>
      <c r="I1244" s="127">
        <f t="shared" si="463"/>
        <v>43480</v>
      </c>
      <c r="J1244" s="130">
        <f t="shared" si="475"/>
        <v>19</v>
      </c>
      <c r="K1244" s="130">
        <f t="shared" si="464"/>
        <v>9</v>
      </c>
      <c r="L1244" s="131">
        <f t="shared" si="465"/>
        <v>1.00071029</v>
      </c>
      <c r="M1244" s="132">
        <f t="shared" si="459"/>
        <v>0.99789954999999997</v>
      </c>
      <c r="N1244" s="132">
        <f t="shared" si="457"/>
        <v>1.1742771119722213</v>
      </c>
      <c r="O1244" s="131">
        <f t="shared" si="458"/>
        <v>1.17511118</v>
      </c>
      <c r="P1244" s="124">
        <f t="shared" si="466"/>
        <v>1175.1111800000001</v>
      </c>
      <c r="Q1244" s="133">
        <f t="shared" si="467"/>
        <v>0</v>
      </c>
      <c r="R1244" s="134">
        <f t="shared" si="468"/>
        <v>0</v>
      </c>
      <c r="S1244" s="124">
        <f t="shared" si="469"/>
        <v>0</v>
      </c>
      <c r="T1244" s="134">
        <f t="shared" si="476"/>
        <v>8.7499999999999994E-2</v>
      </c>
      <c r="U1244" s="133">
        <f t="shared" si="477"/>
        <v>93</v>
      </c>
      <c r="V1244" s="133">
        <v>252</v>
      </c>
      <c r="W1244" s="132">
        <f t="shared" si="460"/>
        <v>1.03144039</v>
      </c>
      <c r="X1244" s="124">
        <f t="shared" si="479"/>
        <v>36.945953000000003</v>
      </c>
      <c r="Y1244" s="136" t="s">
        <v>64</v>
      </c>
      <c r="Z1244" s="127">
        <f t="shared" si="478"/>
        <v>43511</v>
      </c>
      <c r="AA1244" s="6"/>
      <c r="AB1244" s="1"/>
      <c r="AC1244" s="10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6"/>
      <c r="BR1244" s="1"/>
      <c r="BS1244" s="1"/>
      <c r="BT1244" s="1"/>
      <c r="BU1244" s="1"/>
      <c r="BV1244" s="1"/>
      <c r="BW1244" s="1"/>
    </row>
    <row r="1245" spans="1:75" x14ac:dyDescent="0.2">
      <c r="A1245" s="137">
        <f t="shared" si="470"/>
        <v>43466</v>
      </c>
      <c r="B1245" s="124">
        <f t="shared" si="461"/>
        <v>1212.5563059999999</v>
      </c>
      <c r="C1245" s="124">
        <f t="shared" si="471"/>
        <v>1000</v>
      </c>
      <c r="D1245" s="138">
        <f t="shared" si="472"/>
        <v>5092.97</v>
      </c>
      <c r="E1245" s="126">
        <f>IF(K1245=1,VLOOKUP(A1244,[1]Plan1!$DA$106:$DC$226,3),E1244)</f>
        <v>5100.6099999999997</v>
      </c>
      <c r="F1245" s="127">
        <f t="shared" si="473"/>
        <v>43452</v>
      </c>
      <c r="G1245" s="128">
        <f t="shared" si="462"/>
        <v>1.5001070102511616E-3</v>
      </c>
      <c r="H1245" s="127">
        <f t="shared" si="474"/>
        <v>43480</v>
      </c>
      <c r="I1245" s="127">
        <f t="shared" si="463"/>
        <v>43480</v>
      </c>
      <c r="J1245" s="130">
        <f t="shared" si="475"/>
        <v>19</v>
      </c>
      <c r="K1245" s="130">
        <f t="shared" si="464"/>
        <v>10</v>
      </c>
      <c r="L1245" s="131">
        <f t="shared" si="465"/>
        <v>1.00078924</v>
      </c>
      <c r="M1245" s="132">
        <f t="shared" si="459"/>
        <v>0.99789954999999997</v>
      </c>
      <c r="N1245" s="132">
        <f t="shared" si="457"/>
        <v>1.1742771119722213</v>
      </c>
      <c r="O1245" s="131">
        <f t="shared" si="458"/>
        <v>1.1752038899999999</v>
      </c>
      <c r="P1245" s="124">
        <f t="shared" si="466"/>
        <v>1175.20389</v>
      </c>
      <c r="Q1245" s="133">
        <f t="shared" si="467"/>
        <v>0</v>
      </c>
      <c r="R1245" s="134">
        <f t="shared" si="468"/>
        <v>0</v>
      </c>
      <c r="S1245" s="124">
        <f t="shared" si="469"/>
        <v>0</v>
      </c>
      <c r="T1245" s="134">
        <f t="shared" si="476"/>
        <v>8.7499999999999994E-2</v>
      </c>
      <c r="U1245" s="133">
        <f t="shared" si="477"/>
        <v>94</v>
      </c>
      <c r="V1245" s="133">
        <v>252</v>
      </c>
      <c r="W1245" s="132">
        <f t="shared" si="460"/>
        <v>1.0317837750000001</v>
      </c>
      <c r="X1245" s="124">
        <f t="shared" si="479"/>
        <v>37.352415999999998</v>
      </c>
      <c r="Y1245" s="136" t="s">
        <v>64</v>
      </c>
      <c r="Z1245" s="127">
        <f t="shared" si="478"/>
        <v>43511</v>
      </c>
      <c r="AA1245" s="6"/>
      <c r="AB1245" s="1"/>
      <c r="AC1245" s="10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6"/>
      <c r="BR1245" s="1"/>
      <c r="BS1245" s="1"/>
      <c r="BT1245" s="1"/>
      <c r="BU1245" s="1"/>
      <c r="BV1245" s="1"/>
      <c r="BW1245" s="1"/>
    </row>
    <row r="1246" spans="1:75" x14ac:dyDescent="0.2">
      <c r="A1246" s="137">
        <f t="shared" si="470"/>
        <v>43467</v>
      </c>
      <c r="B1246" s="124">
        <f t="shared" si="461"/>
        <v>1212.5563059999999</v>
      </c>
      <c r="C1246" s="124">
        <f t="shared" si="471"/>
        <v>1000</v>
      </c>
      <c r="D1246" s="138">
        <f t="shared" si="472"/>
        <v>5092.97</v>
      </c>
      <c r="E1246" s="126">
        <f>IF(K1246=1,VLOOKUP(A1245,[1]Plan1!$DA$106:$DC$226,3),E1245)</f>
        <v>5100.6099999999997</v>
      </c>
      <c r="F1246" s="127">
        <f t="shared" si="473"/>
        <v>43452</v>
      </c>
      <c r="G1246" s="128">
        <f t="shared" si="462"/>
        <v>1.5001070102511616E-3</v>
      </c>
      <c r="H1246" s="127">
        <f t="shared" si="474"/>
        <v>43480</v>
      </c>
      <c r="I1246" s="127">
        <f t="shared" si="463"/>
        <v>43480</v>
      </c>
      <c r="J1246" s="130">
        <f t="shared" si="475"/>
        <v>19</v>
      </c>
      <c r="K1246" s="130">
        <f t="shared" si="464"/>
        <v>10</v>
      </c>
      <c r="L1246" s="131">
        <f t="shared" si="465"/>
        <v>1.00078924</v>
      </c>
      <c r="M1246" s="132">
        <f t="shared" si="459"/>
        <v>0.99789954999999997</v>
      </c>
      <c r="N1246" s="132">
        <f t="shared" si="457"/>
        <v>1.1742771119722213</v>
      </c>
      <c r="O1246" s="131">
        <f t="shared" si="458"/>
        <v>1.1752038899999999</v>
      </c>
      <c r="P1246" s="124">
        <f t="shared" si="466"/>
        <v>1175.20389</v>
      </c>
      <c r="Q1246" s="133">
        <f t="shared" si="467"/>
        <v>0</v>
      </c>
      <c r="R1246" s="134">
        <f t="shared" si="468"/>
        <v>0</v>
      </c>
      <c r="S1246" s="124">
        <f t="shared" si="469"/>
        <v>0</v>
      </c>
      <c r="T1246" s="134">
        <f t="shared" si="476"/>
        <v>8.7499999999999994E-2</v>
      </c>
      <c r="U1246" s="133">
        <f t="shared" si="477"/>
        <v>94</v>
      </c>
      <c r="V1246" s="133">
        <v>252</v>
      </c>
      <c r="W1246" s="132">
        <f t="shared" si="460"/>
        <v>1.0317837750000001</v>
      </c>
      <c r="X1246" s="124">
        <f t="shared" si="479"/>
        <v>37.352415999999998</v>
      </c>
      <c r="Y1246" s="136" t="s">
        <v>64</v>
      </c>
      <c r="Z1246" s="127">
        <f t="shared" si="478"/>
        <v>43511</v>
      </c>
      <c r="AA1246" s="6"/>
      <c r="AB1246" s="1"/>
      <c r="AC1246" s="10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6"/>
      <c r="BR1246" s="1"/>
      <c r="BS1246" s="1"/>
      <c r="BT1246" s="1"/>
      <c r="BU1246" s="1"/>
      <c r="BV1246" s="1"/>
      <c r="BW1246" s="1"/>
    </row>
    <row r="1247" spans="1:75" x14ac:dyDescent="0.2">
      <c r="A1247" s="137">
        <f t="shared" si="470"/>
        <v>43468</v>
      </c>
      <c r="B1247" s="124">
        <f t="shared" si="461"/>
        <v>1213.055687</v>
      </c>
      <c r="C1247" s="124">
        <f t="shared" si="471"/>
        <v>1000</v>
      </c>
      <c r="D1247" s="138">
        <f t="shared" si="472"/>
        <v>5092.97</v>
      </c>
      <c r="E1247" s="126">
        <f>IF(K1247=1,VLOOKUP(A1246,[1]Plan1!$DA$106:$DC$226,3),E1246)</f>
        <v>5100.6099999999997</v>
      </c>
      <c r="F1247" s="127">
        <f t="shared" si="473"/>
        <v>43452</v>
      </c>
      <c r="G1247" s="128">
        <f t="shared" si="462"/>
        <v>1.5001070102511616E-3</v>
      </c>
      <c r="H1247" s="127">
        <f t="shared" si="474"/>
        <v>43480</v>
      </c>
      <c r="I1247" s="127">
        <f t="shared" si="463"/>
        <v>43480</v>
      </c>
      <c r="J1247" s="130">
        <f t="shared" si="475"/>
        <v>19</v>
      </c>
      <c r="K1247" s="130">
        <f t="shared" si="464"/>
        <v>11</v>
      </c>
      <c r="L1247" s="131">
        <f t="shared" si="465"/>
        <v>1.0008682</v>
      </c>
      <c r="M1247" s="132">
        <f t="shared" si="459"/>
        <v>0.99789954999999997</v>
      </c>
      <c r="N1247" s="132">
        <f t="shared" ref="N1247:N1310" si="480">IF(I1247&gt;I1246,N1246*M1247,N1246)</f>
        <v>1.1742771119722213</v>
      </c>
      <c r="O1247" s="131">
        <f t="shared" si="458"/>
        <v>1.17529661</v>
      </c>
      <c r="P1247" s="124">
        <f t="shared" si="466"/>
        <v>1175.2966100000001</v>
      </c>
      <c r="Q1247" s="133">
        <f t="shared" si="467"/>
        <v>0</v>
      </c>
      <c r="R1247" s="134">
        <f t="shared" si="468"/>
        <v>0</v>
      </c>
      <c r="S1247" s="124">
        <f t="shared" si="469"/>
        <v>0</v>
      </c>
      <c r="T1247" s="134">
        <f t="shared" si="476"/>
        <v>8.7499999999999994E-2</v>
      </c>
      <c r="U1247" s="133">
        <f t="shared" si="477"/>
        <v>95</v>
      </c>
      <c r="V1247" s="133">
        <v>252</v>
      </c>
      <c r="W1247" s="132">
        <f t="shared" si="460"/>
        <v>1.0321272749999999</v>
      </c>
      <c r="X1247" s="124">
        <f t="shared" si="479"/>
        <v>37.759076999999998</v>
      </c>
      <c r="Y1247" s="136" t="s">
        <v>64</v>
      </c>
      <c r="Z1247" s="127">
        <f t="shared" si="478"/>
        <v>43511</v>
      </c>
      <c r="AA1247" s="6"/>
      <c r="AB1247" s="1"/>
      <c r="AC1247" s="10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6"/>
      <c r="BR1247" s="1"/>
      <c r="BS1247" s="1"/>
      <c r="BT1247" s="1"/>
      <c r="BU1247" s="1"/>
      <c r="BV1247" s="1"/>
      <c r="BW1247" s="1"/>
    </row>
    <row r="1248" spans="1:75" x14ac:dyDescent="0.2">
      <c r="A1248" s="137">
        <f t="shared" si="470"/>
        <v>43469</v>
      </c>
      <c r="B1248" s="124">
        <f t="shared" si="461"/>
        <v>1213.5552869999999</v>
      </c>
      <c r="C1248" s="124">
        <f t="shared" si="471"/>
        <v>1000</v>
      </c>
      <c r="D1248" s="138">
        <f t="shared" si="472"/>
        <v>5092.97</v>
      </c>
      <c r="E1248" s="126">
        <f>IF(K1248=1,VLOOKUP(A1247,[1]Plan1!$DA$106:$DC$226,3),E1247)</f>
        <v>5100.6099999999997</v>
      </c>
      <c r="F1248" s="127">
        <f t="shared" si="473"/>
        <v>43452</v>
      </c>
      <c r="G1248" s="128">
        <f t="shared" si="462"/>
        <v>1.5001070102511616E-3</v>
      </c>
      <c r="H1248" s="127">
        <f t="shared" si="474"/>
        <v>43480</v>
      </c>
      <c r="I1248" s="127">
        <f t="shared" si="463"/>
        <v>43480</v>
      </c>
      <c r="J1248" s="130">
        <f t="shared" si="475"/>
        <v>19</v>
      </c>
      <c r="K1248" s="130">
        <f t="shared" si="464"/>
        <v>12</v>
      </c>
      <c r="L1248" s="131">
        <f t="shared" si="465"/>
        <v>1.0009471700000001</v>
      </c>
      <c r="M1248" s="132">
        <f t="shared" si="459"/>
        <v>0.99789954999999997</v>
      </c>
      <c r="N1248" s="132">
        <f t="shared" si="480"/>
        <v>1.1742771119722213</v>
      </c>
      <c r="O1248" s="131">
        <f t="shared" si="458"/>
        <v>1.1753893500000001</v>
      </c>
      <c r="P1248" s="124">
        <f t="shared" si="466"/>
        <v>1175.3893499999999</v>
      </c>
      <c r="Q1248" s="133">
        <f t="shared" si="467"/>
        <v>0</v>
      </c>
      <c r="R1248" s="134">
        <f t="shared" si="468"/>
        <v>0</v>
      </c>
      <c r="S1248" s="124">
        <f t="shared" si="469"/>
        <v>0</v>
      </c>
      <c r="T1248" s="134">
        <f t="shared" si="476"/>
        <v>8.7499999999999994E-2</v>
      </c>
      <c r="U1248" s="133">
        <f t="shared" si="477"/>
        <v>96</v>
      </c>
      <c r="V1248" s="133">
        <v>252</v>
      </c>
      <c r="W1248" s="132">
        <f t="shared" si="460"/>
        <v>1.0324708890000001</v>
      </c>
      <c r="X1248" s="124">
        <f t="shared" si="479"/>
        <v>38.165937</v>
      </c>
      <c r="Y1248" s="136" t="s">
        <v>64</v>
      </c>
      <c r="Z1248" s="127">
        <f t="shared" si="478"/>
        <v>43511</v>
      </c>
      <c r="AA1248" s="6"/>
      <c r="AB1248" s="1"/>
      <c r="AC1248" s="10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6"/>
      <c r="BR1248" s="1"/>
      <c r="BS1248" s="1"/>
      <c r="BT1248" s="1"/>
      <c r="BU1248" s="1"/>
      <c r="BV1248" s="1"/>
      <c r="BW1248" s="1"/>
    </row>
    <row r="1249" spans="1:75" x14ac:dyDescent="0.2">
      <c r="A1249" s="137">
        <f t="shared" si="470"/>
        <v>43470</v>
      </c>
      <c r="B1249" s="124">
        <f t="shared" si="461"/>
        <v>1214.055075</v>
      </c>
      <c r="C1249" s="124">
        <f t="shared" si="471"/>
        <v>1000</v>
      </c>
      <c r="D1249" s="138">
        <f t="shared" si="472"/>
        <v>5092.97</v>
      </c>
      <c r="E1249" s="126">
        <f>IF(K1249=1,VLOOKUP(A1248,[1]Plan1!$DA$106:$DC$226,3),E1248)</f>
        <v>5100.6099999999997</v>
      </c>
      <c r="F1249" s="127">
        <f t="shared" si="473"/>
        <v>43452</v>
      </c>
      <c r="G1249" s="128">
        <f t="shared" si="462"/>
        <v>1.5001070102511616E-3</v>
      </c>
      <c r="H1249" s="127">
        <f t="shared" si="474"/>
        <v>43480</v>
      </c>
      <c r="I1249" s="127">
        <f t="shared" si="463"/>
        <v>43480</v>
      </c>
      <c r="J1249" s="130">
        <f t="shared" si="475"/>
        <v>19</v>
      </c>
      <c r="K1249" s="130">
        <f t="shared" si="464"/>
        <v>13</v>
      </c>
      <c r="L1249" s="131">
        <f t="shared" si="465"/>
        <v>1.00102614</v>
      </c>
      <c r="M1249" s="132">
        <f t="shared" si="459"/>
        <v>0.99789954999999997</v>
      </c>
      <c r="N1249" s="132">
        <f t="shared" si="480"/>
        <v>1.1742771119722213</v>
      </c>
      <c r="O1249" s="131">
        <f t="shared" si="458"/>
        <v>1.1754820800000001</v>
      </c>
      <c r="P1249" s="124">
        <f t="shared" si="466"/>
        <v>1175.48208</v>
      </c>
      <c r="Q1249" s="133">
        <f t="shared" si="467"/>
        <v>0</v>
      </c>
      <c r="R1249" s="134">
        <f t="shared" si="468"/>
        <v>0</v>
      </c>
      <c r="S1249" s="124">
        <f t="shared" si="469"/>
        <v>0</v>
      </c>
      <c r="T1249" s="134">
        <f t="shared" si="476"/>
        <v>8.7499999999999994E-2</v>
      </c>
      <c r="U1249" s="133">
        <f t="shared" si="477"/>
        <v>97</v>
      </c>
      <c r="V1249" s="133">
        <v>252</v>
      </c>
      <c r="W1249" s="132">
        <f t="shared" si="460"/>
        <v>1.032814618</v>
      </c>
      <c r="X1249" s="124">
        <f t="shared" si="479"/>
        <v>38.572994999999999</v>
      </c>
      <c r="Y1249" s="136" t="s">
        <v>64</v>
      </c>
      <c r="Z1249" s="127">
        <f t="shared" si="478"/>
        <v>43511</v>
      </c>
      <c r="AA1249" s="6"/>
      <c r="AB1249" s="1"/>
      <c r="AC1249" s="10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6"/>
      <c r="BR1249" s="1"/>
      <c r="BS1249" s="1"/>
      <c r="BT1249" s="1"/>
      <c r="BU1249" s="1"/>
      <c r="BV1249" s="1"/>
      <c r="BW1249" s="1"/>
    </row>
    <row r="1250" spans="1:75" x14ac:dyDescent="0.2">
      <c r="A1250" s="137">
        <f t="shared" si="470"/>
        <v>43471</v>
      </c>
      <c r="B1250" s="124">
        <f t="shared" si="461"/>
        <v>1214.055075</v>
      </c>
      <c r="C1250" s="124">
        <f t="shared" si="471"/>
        <v>1000</v>
      </c>
      <c r="D1250" s="138">
        <f t="shared" si="472"/>
        <v>5092.97</v>
      </c>
      <c r="E1250" s="126">
        <f>IF(K1250=1,VLOOKUP(A1249,[1]Plan1!$DA$106:$DC$226,3),E1249)</f>
        <v>5100.6099999999997</v>
      </c>
      <c r="F1250" s="127">
        <f t="shared" si="473"/>
        <v>43452</v>
      </c>
      <c r="G1250" s="128">
        <f t="shared" si="462"/>
        <v>1.5001070102511616E-3</v>
      </c>
      <c r="H1250" s="127">
        <f t="shared" si="474"/>
        <v>43480</v>
      </c>
      <c r="I1250" s="127">
        <f t="shared" si="463"/>
        <v>43480</v>
      </c>
      <c r="J1250" s="130">
        <f t="shared" si="475"/>
        <v>19</v>
      </c>
      <c r="K1250" s="130">
        <f t="shared" si="464"/>
        <v>13</v>
      </c>
      <c r="L1250" s="131">
        <f t="shared" si="465"/>
        <v>1.00102614</v>
      </c>
      <c r="M1250" s="132">
        <f t="shared" si="459"/>
        <v>0.99789954999999997</v>
      </c>
      <c r="N1250" s="132">
        <f t="shared" si="480"/>
        <v>1.1742771119722213</v>
      </c>
      <c r="O1250" s="131">
        <f t="shared" si="458"/>
        <v>1.1754820800000001</v>
      </c>
      <c r="P1250" s="124">
        <f t="shared" si="466"/>
        <v>1175.48208</v>
      </c>
      <c r="Q1250" s="133">
        <f t="shared" si="467"/>
        <v>0</v>
      </c>
      <c r="R1250" s="134">
        <f t="shared" si="468"/>
        <v>0</v>
      </c>
      <c r="S1250" s="124">
        <f t="shared" si="469"/>
        <v>0</v>
      </c>
      <c r="T1250" s="134">
        <f t="shared" si="476"/>
        <v>8.7499999999999994E-2</v>
      </c>
      <c r="U1250" s="133">
        <f t="shared" si="477"/>
        <v>97</v>
      </c>
      <c r="V1250" s="133">
        <v>252</v>
      </c>
      <c r="W1250" s="132">
        <f t="shared" si="460"/>
        <v>1.032814618</v>
      </c>
      <c r="X1250" s="124">
        <f t="shared" si="479"/>
        <v>38.572994999999999</v>
      </c>
      <c r="Y1250" s="136" t="s">
        <v>64</v>
      </c>
      <c r="Z1250" s="127">
        <f t="shared" si="478"/>
        <v>43511</v>
      </c>
      <c r="AA1250" s="6"/>
      <c r="AB1250" s="1"/>
      <c r="AC1250" s="10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6"/>
      <c r="BR1250" s="1"/>
      <c r="BS1250" s="1"/>
      <c r="BT1250" s="1"/>
      <c r="BU1250" s="1"/>
      <c r="BV1250" s="1"/>
      <c r="BW1250" s="1"/>
    </row>
    <row r="1251" spans="1:75" x14ac:dyDescent="0.2">
      <c r="A1251" s="137">
        <f t="shared" si="470"/>
        <v>43472</v>
      </c>
      <c r="B1251" s="124">
        <f t="shared" si="461"/>
        <v>1214.055075</v>
      </c>
      <c r="C1251" s="124">
        <f t="shared" si="471"/>
        <v>1000</v>
      </c>
      <c r="D1251" s="138">
        <f t="shared" si="472"/>
        <v>5092.97</v>
      </c>
      <c r="E1251" s="126">
        <f>IF(K1251=1,VLOOKUP(A1250,[1]Plan1!$DA$106:$DC$226,3),E1250)</f>
        <v>5100.6099999999997</v>
      </c>
      <c r="F1251" s="127">
        <f t="shared" si="473"/>
        <v>43452</v>
      </c>
      <c r="G1251" s="128">
        <f t="shared" si="462"/>
        <v>1.5001070102511616E-3</v>
      </c>
      <c r="H1251" s="127">
        <f t="shared" si="474"/>
        <v>43480</v>
      </c>
      <c r="I1251" s="127">
        <f t="shared" si="463"/>
        <v>43480</v>
      </c>
      <c r="J1251" s="130">
        <f t="shared" si="475"/>
        <v>19</v>
      </c>
      <c r="K1251" s="130">
        <f t="shared" si="464"/>
        <v>13</v>
      </c>
      <c r="L1251" s="131">
        <f t="shared" si="465"/>
        <v>1.00102614</v>
      </c>
      <c r="M1251" s="132">
        <f t="shared" si="459"/>
        <v>0.99789954999999997</v>
      </c>
      <c r="N1251" s="132">
        <f t="shared" si="480"/>
        <v>1.1742771119722213</v>
      </c>
      <c r="O1251" s="131">
        <f t="shared" si="458"/>
        <v>1.1754820800000001</v>
      </c>
      <c r="P1251" s="124">
        <f t="shared" si="466"/>
        <v>1175.48208</v>
      </c>
      <c r="Q1251" s="133">
        <f t="shared" si="467"/>
        <v>0</v>
      </c>
      <c r="R1251" s="134">
        <f t="shared" si="468"/>
        <v>0</v>
      </c>
      <c r="S1251" s="124">
        <f t="shared" si="469"/>
        <v>0</v>
      </c>
      <c r="T1251" s="134">
        <f t="shared" si="476"/>
        <v>8.7499999999999994E-2</v>
      </c>
      <c r="U1251" s="133">
        <f t="shared" si="477"/>
        <v>97</v>
      </c>
      <c r="V1251" s="133">
        <v>252</v>
      </c>
      <c r="W1251" s="132">
        <f t="shared" si="460"/>
        <v>1.032814618</v>
      </c>
      <c r="X1251" s="124">
        <f t="shared" si="479"/>
        <v>38.572994999999999</v>
      </c>
      <c r="Y1251" s="136" t="s">
        <v>64</v>
      </c>
      <c r="Z1251" s="127">
        <f t="shared" si="478"/>
        <v>43511</v>
      </c>
      <c r="AA1251" s="6"/>
      <c r="AB1251" s="1"/>
      <c r="AC1251" s="10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6"/>
      <c r="BR1251" s="1"/>
      <c r="BS1251" s="1"/>
      <c r="BT1251" s="1"/>
      <c r="BU1251" s="1"/>
      <c r="BV1251" s="1"/>
      <c r="BW1251" s="1"/>
    </row>
    <row r="1252" spans="1:75" x14ac:dyDescent="0.2">
      <c r="A1252" s="137">
        <f t="shared" si="470"/>
        <v>43473</v>
      </c>
      <c r="B1252" s="124">
        <f t="shared" si="461"/>
        <v>1214.555071</v>
      </c>
      <c r="C1252" s="124">
        <f t="shared" si="471"/>
        <v>1000</v>
      </c>
      <c r="D1252" s="138">
        <f t="shared" si="472"/>
        <v>5092.97</v>
      </c>
      <c r="E1252" s="126">
        <f>IF(K1252=1,VLOOKUP(A1251,[1]Plan1!$DA$106:$DC$226,3),E1251)</f>
        <v>5100.6099999999997</v>
      </c>
      <c r="F1252" s="127">
        <f t="shared" si="473"/>
        <v>43452</v>
      </c>
      <c r="G1252" s="128">
        <f t="shared" si="462"/>
        <v>1.5001070102511616E-3</v>
      </c>
      <c r="H1252" s="127">
        <f t="shared" si="474"/>
        <v>43480</v>
      </c>
      <c r="I1252" s="127">
        <f t="shared" si="463"/>
        <v>43480</v>
      </c>
      <c r="J1252" s="130">
        <f t="shared" si="475"/>
        <v>19</v>
      </c>
      <c r="K1252" s="130">
        <f t="shared" si="464"/>
        <v>14</v>
      </c>
      <c r="L1252" s="131">
        <f t="shared" si="465"/>
        <v>1.0011051200000001</v>
      </c>
      <c r="M1252" s="132">
        <f t="shared" si="459"/>
        <v>0.99789954999999997</v>
      </c>
      <c r="N1252" s="132">
        <f t="shared" si="480"/>
        <v>1.1742771119722213</v>
      </c>
      <c r="O1252" s="131">
        <f t="shared" si="458"/>
        <v>1.17557482</v>
      </c>
      <c r="P1252" s="124">
        <f t="shared" si="466"/>
        <v>1175.57482</v>
      </c>
      <c r="Q1252" s="133">
        <f t="shared" si="467"/>
        <v>0</v>
      </c>
      <c r="R1252" s="134">
        <f t="shared" si="468"/>
        <v>0</v>
      </c>
      <c r="S1252" s="124">
        <f t="shared" si="469"/>
        <v>0</v>
      </c>
      <c r="T1252" s="134">
        <f t="shared" si="476"/>
        <v>8.7499999999999994E-2</v>
      </c>
      <c r="U1252" s="133">
        <f t="shared" si="477"/>
        <v>98</v>
      </c>
      <c r="V1252" s="133">
        <v>252</v>
      </c>
      <c r="W1252" s="132">
        <f t="shared" si="460"/>
        <v>1.033158461</v>
      </c>
      <c r="X1252" s="124">
        <f t="shared" si="479"/>
        <v>38.980251000000003</v>
      </c>
      <c r="Y1252" s="136" t="s">
        <v>64</v>
      </c>
      <c r="Z1252" s="127">
        <f t="shared" si="478"/>
        <v>43511</v>
      </c>
      <c r="AA1252" s="6"/>
      <c r="AB1252" s="1"/>
      <c r="AC1252" s="10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6"/>
      <c r="BR1252" s="1"/>
      <c r="BS1252" s="1"/>
      <c r="BT1252" s="1"/>
      <c r="BU1252" s="1"/>
      <c r="BV1252" s="1"/>
      <c r="BW1252" s="1"/>
    </row>
    <row r="1253" spans="1:75" x14ac:dyDescent="0.2">
      <c r="A1253" s="137">
        <f t="shared" si="470"/>
        <v>43474</v>
      </c>
      <c r="B1253" s="124">
        <f t="shared" si="461"/>
        <v>1215.055276</v>
      </c>
      <c r="C1253" s="124">
        <f t="shared" si="471"/>
        <v>1000</v>
      </c>
      <c r="D1253" s="138">
        <f t="shared" si="472"/>
        <v>5092.97</v>
      </c>
      <c r="E1253" s="126">
        <f>IF(K1253=1,VLOOKUP(A1252,[1]Plan1!$DA$106:$DC$226,3),E1252)</f>
        <v>5100.6099999999997</v>
      </c>
      <c r="F1253" s="127">
        <f t="shared" si="473"/>
        <v>43452</v>
      </c>
      <c r="G1253" s="128">
        <f t="shared" si="462"/>
        <v>1.5001070102511616E-3</v>
      </c>
      <c r="H1253" s="127">
        <f t="shared" si="474"/>
        <v>43480</v>
      </c>
      <c r="I1253" s="127">
        <f t="shared" si="463"/>
        <v>43480</v>
      </c>
      <c r="J1253" s="130">
        <f t="shared" si="475"/>
        <v>19</v>
      </c>
      <c r="K1253" s="130">
        <f t="shared" si="464"/>
        <v>15</v>
      </c>
      <c r="L1253" s="131">
        <f t="shared" si="465"/>
        <v>1.0011840999999999</v>
      </c>
      <c r="M1253" s="132">
        <f t="shared" si="459"/>
        <v>0.99789954999999997</v>
      </c>
      <c r="N1253" s="132">
        <f t="shared" si="480"/>
        <v>1.1742771119722213</v>
      </c>
      <c r="O1253" s="131">
        <f t="shared" si="458"/>
        <v>1.1756675700000001</v>
      </c>
      <c r="P1253" s="124">
        <f t="shared" si="466"/>
        <v>1175.6675700000001</v>
      </c>
      <c r="Q1253" s="133">
        <f t="shared" si="467"/>
        <v>0</v>
      </c>
      <c r="R1253" s="134">
        <f t="shared" si="468"/>
        <v>0</v>
      </c>
      <c r="S1253" s="124">
        <f t="shared" si="469"/>
        <v>0</v>
      </c>
      <c r="T1253" s="134">
        <f t="shared" si="476"/>
        <v>8.7499999999999994E-2</v>
      </c>
      <c r="U1253" s="133">
        <f t="shared" si="477"/>
        <v>99</v>
      </c>
      <c r="V1253" s="133">
        <v>252</v>
      </c>
      <c r="W1253" s="132">
        <f t="shared" si="460"/>
        <v>1.0335024180000001</v>
      </c>
      <c r="X1253" s="124">
        <f t="shared" si="479"/>
        <v>39.387706000000001</v>
      </c>
      <c r="Y1253" s="136" t="s">
        <v>64</v>
      </c>
      <c r="Z1253" s="127">
        <f t="shared" si="478"/>
        <v>43511</v>
      </c>
      <c r="AA1253" s="6"/>
      <c r="AB1253" s="1"/>
      <c r="AC1253" s="10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6"/>
      <c r="BR1253" s="1"/>
      <c r="BS1253" s="1"/>
      <c r="BT1253" s="1"/>
      <c r="BU1253" s="1"/>
      <c r="BV1253" s="1"/>
      <c r="BW1253" s="1"/>
    </row>
    <row r="1254" spans="1:75" x14ac:dyDescent="0.2">
      <c r="A1254" s="137">
        <f t="shared" si="470"/>
        <v>43475</v>
      </c>
      <c r="B1254" s="124">
        <f t="shared" si="461"/>
        <v>1215.5556790000001</v>
      </c>
      <c r="C1254" s="124">
        <f t="shared" si="471"/>
        <v>1000</v>
      </c>
      <c r="D1254" s="138">
        <f t="shared" si="472"/>
        <v>5092.97</v>
      </c>
      <c r="E1254" s="126">
        <f>IF(K1254=1,VLOOKUP(A1253,[1]Plan1!$DA$106:$DC$226,3),E1253)</f>
        <v>5100.6099999999997</v>
      </c>
      <c r="F1254" s="127">
        <f t="shared" si="473"/>
        <v>43452</v>
      </c>
      <c r="G1254" s="128">
        <f t="shared" si="462"/>
        <v>1.5001070102511616E-3</v>
      </c>
      <c r="H1254" s="127">
        <f t="shared" si="474"/>
        <v>43480</v>
      </c>
      <c r="I1254" s="127">
        <f t="shared" si="463"/>
        <v>43480</v>
      </c>
      <c r="J1254" s="130">
        <f t="shared" si="475"/>
        <v>19</v>
      </c>
      <c r="K1254" s="130">
        <f t="shared" si="464"/>
        <v>16</v>
      </c>
      <c r="L1254" s="131">
        <f t="shared" si="465"/>
        <v>1.0012630899999999</v>
      </c>
      <c r="M1254" s="132">
        <f t="shared" si="459"/>
        <v>0.99789954999999997</v>
      </c>
      <c r="N1254" s="132">
        <f t="shared" si="480"/>
        <v>1.1742771119722213</v>
      </c>
      <c r="O1254" s="131">
        <f t="shared" si="458"/>
        <v>1.17576032</v>
      </c>
      <c r="P1254" s="124">
        <f t="shared" si="466"/>
        <v>1175.7603200000001</v>
      </c>
      <c r="Q1254" s="133">
        <f t="shared" si="467"/>
        <v>0</v>
      </c>
      <c r="R1254" s="134">
        <f t="shared" si="468"/>
        <v>0</v>
      </c>
      <c r="S1254" s="124">
        <f t="shared" si="469"/>
        <v>0</v>
      </c>
      <c r="T1254" s="134">
        <f t="shared" si="476"/>
        <v>8.7499999999999994E-2</v>
      </c>
      <c r="U1254" s="133">
        <f t="shared" si="477"/>
        <v>100</v>
      </c>
      <c r="V1254" s="133">
        <v>252</v>
      </c>
      <c r="W1254" s="132">
        <f t="shared" si="460"/>
        <v>1.03384649</v>
      </c>
      <c r="X1254" s="124">
        <f t="shared" si="479"/>
        <v>39.795358999999998</v>
      </c>
      <c r="Y1254" s="136" t="s">
        <v>64</v>
      </c>
      <c r="Z1254" s="127">
        <f t="shared" si="478"/>
        <v>43511</v>
      </c>
      <c r="AA1254" s="6"/>
      <c r="AB1254" s="1"/>
      <c r="AC1254" s="10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6"/>
      <c r="BR1254" s="1"/>
      <c r="BS1254" s="1"/>
      <c r="BT1254" s="1"/>
      <c r="BU1254" s="1"/>
      <c r="BV1254" s="1"/>
      <c r="BW1254" s="1"/>
    </row>
    <row r="1255" spans="1:75" x14ac:dyDescent="0.2">
      <c r="A1255" s="137">
        <f t="shared" si="470"/>
        <v>43476</v>
      </c>
      <c r="B1255" s="124">
        <f t="shared" si="461"/>
        <v>1216.0563030000001</v>
      </c>
      <c r="C1255" s="124">
        <f t="shared" si="471"/>
        <v>1000</v>
      </c>
      <c r="D1255" s="138">
        <f t="shared" si="472"/>
        <v>5092.97</v>
      </c>
      <c r="E1255" s="126">
        <f>IF(K1255=1,VLOOKUP(A1254,[1]Plan1!$DA$106:$DC$226,3),E1254)</f>
        <v>5100.6099999999997</v>
      </c>
      <c r="F1255" s="127">
        <f t="shared" si="473"/>
        <v>43452</v>
      </c>
      <c r="G1255" s="128">
        <f t="shared" si="462"/>
        <v>1.5001070102511616E-3</v>
      </c>
      <c r="H1255" s="127">
        <f t="shared" si="474"/>
        <v>43480</v>
      </c>
      <c r="I1255" s="127">
        <f t="shared" si="463"/>
        <v>43480</v>
      </c>
      <c r="J1255" s="130">
        <f t="shared" si="475"/>
        <v>19</v>
      </c>
      <c r="K1255" s="130">
        <f t="shared" si="464"/>
        <v>17</v>
      </c>
      <c r="L1255" s="131">
        <f t="shared" si="465"/>
        <v>1.0013420900000001</v>
      </c>
      <c r="M1255" s="132">
        <f t="shared" si="459"/>
        <v>0.99789954999999997</v>
      </c>
      <c r="N1255" s="132">
        <f t="shared" si="480"/>
        <v>1.1742771119722213</v>
      </c>
      <c r="O1255" s="131">
        <f t="shared" si="458"/>
        <v>1.1758530899999999</v>
      </c>
      <c r="P1255" s="124">
        <f t="shared" si="466"/>
        <v>1175.8530900000001</v>
      </c>
      <c r="Q1255" s="133">
        <f t="shared" si="467"/>
        <v>0</v>
      </c>
      <c r="R1255" s="134">
        <f t="shared" si="468"/>
        <v>0</v>
      </c>
      <c r="S1255" s="124">
        <f t="shared" si="469"/>
        <v>0</v>
      </c>
      <c r="T1255" s="134">
        <f t="shared" si="476"/>
        <v>8.7499999999999994E-2</v>
      </c>
      <c r="U1255" s="133">
        <f t="shared" si="477"/>
        <v>101</v>
      </c>
      <c r="V1255" s="133">
        <v>252</v>
      </c>
      <c r="W1255" s="132">
        <f t="shared" si="460"/>
        <v>1.034190677</v>
      </c>
      <c r="X1255" s="124">
        <f t="shared" si="479"/>
        <v>40.203212999999998</v>
      </c>
      <c r="Y1255" s="136" t="s">
        <v>64</v>
      </c>
      <c r="Z1255" s="127">
        <f t="shared" si="478"/>
        <v>43511</v>
      </c>
      <c r="AA1255" s="6"/>
      <c r="AB1255" s="1"/>
      <c r="AC1255" s="10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6"/>
      <c r="BR1255" s="1"/>
      <c r="BS1255" s="1"/>
      <c r="BT1255" s="1"/>
      <c r="BU1255" s="1"/>
      <c r="BV1255" s="1"/>
      <c r="BW1255" s="1"/>
    </row>
    <row r="1256" spans="1:75" x14ac:dyDescent="0.2">
      <c r="A1256" s="137">
        <f t="shared" si="470"/>
        <v>43477</v>
      </c>
      <c r="B1256" s="124">
        <f t="shared" si="461"/>
        <v>1216.5571239999999</v>
      </c>
      <c r="C1256" s="124">
        <f t="shared" si="471"/>
        <v>1000</v>
      </c>
      <c r="D1256" s="138">
        <f t="shared" si="472"/>
        <v>5092.97</v>
      </c>
      <c r="E1256" s="126">
        <f>IF(K1256=1,VLOOKUP(A1255,[1]Plan1!$DA$106:$DC$226,3),E1255)</f>
        <v>5100.6099999999997</v>
      </c>
      <c r="F1256" s="127">
        <f t="shared" si="473"/>
        <v>43452</v>
      </c>
      <c r="G1256" s="128">
        <f t="shared" si="462"/>
        <v>1.5001070102511616E-3</v>
      </c>
      <c r="H1256" s="127">
        <f t="shared" si="474"/>
        <v>43480</v>
      </c>
      <c r="I1256" s="127">
        <f t="shared" si="463"/>
        <v>43480</v>
      </c>
      <c r="J1256" s="130">
        <f t="shared" si="475"/>
        <v>19</v>
      </c>
      <c r="K1256" s="130">
        <f t="shared" si="464"/>
        <v>18</v>
      </c>
      <c r="L1256" s="131">
        <f t="shared" si="465"/>
        <v>1.00142109</v>
      </c>
      <c r="M1256" s="132">
        <f t="shared" si="459"/>
        <v>0.99789954999999997</v>
      </c>
      <c r="N1256" s="132">
        <f t="shared" si="480"/>
        <v>1.1742771119722213</v>
      </c>
      <c r="O1256" s="131">
        <f t="shared" si="458"/>
        <v>1.1759458599999999</v>
      </c>
      <c r="P1256" s="124">
        <f t="shared" si="466"/>
        <v>1175.94586</v>
      </c>
      <c r="Q1256" s="133">
        <f t="shared" si="467"/>
        <v>0</v>
      </c>
      <c r="R1256" s="134">
        <f t="shared" si="468"/>
        <v>0</v>
      </c>
      <c r="S1256" s="124">
        <f t="shared" si="469"/>
        <v>0</v>
      </c>
      <c r="T1256" s="134">
        <f t="shared" si="476"/>
        <v>8.7499999999999994E-2</v>
      </c>
      <c r="U1256" s="133">
        <f t="shared" si="477"/>
        <v>102</v>
      </c>
      <c r="V1256" s="133">
        <v>252</v>
      </c>
      <c r="W1256" s="132">
        <f t="shared" si="460"/>
        <v>1.0345349779999999</v>
      </c>
      <c r="X1256" s="124">
        <f t="shared" si="479"/>
        <v>40.611263999999998</v>
      </c>
      <c r="Y1256" s="136" t="s">
        <v>64</v>
      </c>
      <c r="Z1256" s="127">
        <f t="shared" si="478"/>
        <v>43511</v>
      </c>
      <c r="AA1256" s="6"/>
      <c r="AB1256" s="1"/>
      <c r="AC1256" s="10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6"/>
      <c r="BR1256" s="1"/>
      <c r="BS1256" s="1"/>
      <c r="BT1256" s="1"/>
      <c r="BU1256" s="1"/>
      <c r="BV1256" s="1"/>
      <c r="BW1256" s="1"/>
    </row>
    <row r="1257" spans="1:75" x14ac:dyDescent="0.2">
      <c r="A1257" s="137">
        <f t="shared" si="470"/>
        <v>43478</v>
      </c>
      <c r="B1257" s="124">
        <f t="shared" si="461"/>
        <v>1216.5571239999999</v>
      </c>
      <c r="C1257" s="124">
        <f t="shared" si="471"/>
        <v>1000</v>
      </c>
      <c r="D1257" s="138">
        <f t="shared" si="472"/>
        <v>5092.97</v>
      </c>
      <c r="E1257" s="126">
        <f>IF(K1257=1,VLOOKUP(A1256,[1]Plan1!$DA$106:$DC$226,3),E1256)</f>
        <v>5100.6099999999997</v>
      </c>
      <c r="F1257" s="127">
        <f t="shared" si="473"/>
        <v>43452</v>
      </c>
      <c r="G1257" s="128">
        <f t="shared" si="462"/>
        <v>1.5001070102511616E-3</v>
      </c>
      <c r="H1257" s="127">
        <f t="shared" si="474"/>
        <v>43480</v>
      </c>
      <c r="I1257" s="127">
        <f t="shared" si="463"/>
        <v>43480</v>
      </c>
      <c r="J1257" s="130">
        <f t="shared" si="475"/>
        <v>19</v>
      </c>
      <c r="K1257" s="130">
        <f t="shared" si="464"/>
        <v>18</v>
      </c>
      <c r="L1257" s="131">
        <f t="shared" si="465"/>
        <v>1.00142109</v>
      </c>
      <c r="M1257" s="132">
        <f t="shared" si="459"/>
        <v>0.99789954999999997</v>
      </c>
      <c r="N1257" s="132">
        <f t="shared" si="480"/>
        <v>1.1742771119722213</v>
      </c>
      <c r="O1257" s="131">
        <f t="shared" ref="O1257:O1320" si="481">TRUNC(TRUNC((L1257*N1257),15),8)</f>
        <v>1.1759458599999999</v>
      </c>
      <c r="P1257" s="124">
        <f t="shared" si="466"/>
        <v>1175.94586</v>
      </c>
      <c r="Q1257" s="133">
        <f t="shared" si="467"/>
        <v>0</v>
      </c>
      <c r="R1257" s="134">
        <f t="shared" si="468"/>
        <v>0</v>
      </c>
      <c r="S1257" s="124">
        <f t="shared" si="469"/>
        <v>0</v>
      </c>
      <c r="T1257" s="134">
        <f t="shared" si="476"/>
        <v>8.7499999999999994E-2</v>
      </c>
      <c r="U1257" s="133">
        <f t="shared" si="477"/>
        <v>102</v>
      </c>
      <c r="V1257" s="133">
        <v>252</v>
      </c>
      <c r="W1257" s="132">
        <f t="shared" si="460"/>
        <v>1.0345349779999999</v>
      </c>
      <c r="X1257" s="124">
        <f t="shared" si="479"/>
        <v>40.611263999999998</v>
      </c>
      <c r="Y1257" s="136" t="s">
        <v>64</v>
      </c>
      <c r="Z1257" s="127">
        <f t="shared" si="478"/>
        <v>43511</v>
      </c>
      <c r="AA1257" s="6"/>
      <c r="AB1257" s="1"/>
      <c r="AC1257" s="10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6"/>
      <c r="BR1257" s="1"/>
      <c r="BS1257" s="1"/>
      <c r="BT1257" s="1"/>
      <c r="BU1257" s="1"/>
      <c r="BV1257" s="1"/>
      <c r="BW1257" s="1"/>
    </row>
    <row r="1258" spans="1:75" x14ac:dyDescent="0.2">
      <c r="A1258" s="137">
        <f t="shared" si="470"/>
        <v>43479</v>
      </c>
      <c r="B1258" s="124">
        <f t="shared" si="461"/>
        <v>1216.5571239999999</v>
      </c>
      <c r="C1258" s="124">
        <f t="shared" si="471"/>
        <v>1000</v>
      </c>
      <c r="D1258" s="138">
        <f t="shared" si="472"/>
        <v>5092.97</v>
      </c>
      <c r="E1258" s="126">
        <f>IF(K1258=1,VLOOKUP(A1257,[1]Plan1!$DA$106:$DC$226,3),E1257)</f>
        <v>5100.6099999999997</v>
      </c>
      <c r="F1258" s="127">
        <f t="shared" si="473"/>
        <v>43452</v>
      </c>
      <c r="G1258" s="128">
        <f t="shared" si="462"/>
        <v>1.5001070102511616E-3</v>
      </c>
      <c r="H1258" s="127">
        <f t="shared" si="474"/>
        <v>43480</v>
      </c>
      <c r="I1258" s="127">
        <f t="shared" si="463"/>
        <v>43480</v>
      </c>
      <c r="J1258" s="130">
        <f t="shared" si="475"/>
        <v>19</v>
      </c>
      <c r="K1258" s="130">
        <f t="shared" si="464"/>
        <v>18</v>
      </c>
      <c r="L1258" s="131">
        <f t="shared" si="465"/>
        <v>1.00142109</v>
      </c>
      <c r="M1258" s="132">
        <f t="shared" ref="M1258:M1321" si="482">IF(I1258&gt;I1257,L1257,M1257)</f>
        <v>0.99789954999999997</v>
      </c>
      <c r="N1258" s="132">
        <f t="shared" si="480"/>
        <v>1.1742771119722213</v>
      </c>
      <c r="O1258" s="131">
        <f t="shared" si="481"/>
        <v>1.1759458599999999</v>
      </c>
      <c r="P1258" s="124">
        <f t="shared" si="466"/>
        <v>1175.94586</v>
      </c>
      <c r="Q1258" s="133">
        <f t="shared" si="467"/>
        <v>0</v>
      </c>
      <c r="R1258" s="134">
        <f t="shared" si="468"/>
        <v>0</v>
      </c>
      <c r="S1258" s="124">
        <f t="shared" si="469"/>
        <v>0</v>
      </c>
      <c r="T1258" s="134">
        <f t="shared" si="476"/>
        <v>8.7499999999999994E-2</v>
      </c>
      <c r="U1258" s="133">
        <f t="shared" si="477"/>
        <v>102</v>
      </c>
      <c r="V1258" s="133">
        <v>252</v>
      </c>
      <c r="W1258" s="132">
        <f t="shared" si="460"/>
        <v>1.0345349779999999</v>
      </c>
      <c r="X1258" s="124">
        <f t="shared" si="479"/>
        <v>40.611263999999998</v>
      </c>
      <c r="Y1258" s="136" t="s">
        <v>64</v>
      </c>
      <c r="Z1258" s="127">
        <f t="shared" si="478"/>
        <v>43511</v>
      </c>
      <c r="AA1258" s="6"/>
      <c r="AB1258" s="1"/>
      <c r="AC1258" s="10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6"/>
      <c r="BR1258" s="1"/>
      <c r="BS1258" s="1"/>
      <c r="BT1258" s="1"/>
      <c r="BU1258" s="1"/>
      <c r="BV1258" s="1"/>
      <c r="BW1258" s="1"/>
    </row>
    <row r="1259" spans="1:75" x14ac:dyDescent="0.2">
      <c r="A1259" s="137">
        <f t="shared" si="470"/>
        <v>43480</v>
      </c>
      <c r="B1259" s="124">
        <f t="shared" si="461"/>
        <v>1217.0581549999999</v>
      </c>
      <c r="C1259" s="124">
        <f t="shared" si="471"/>
        <v>1000</v>
      </c>
      <c r="D1259" s="138">
        <f t="shared" si="472"/>
        <v>5092.97</v>
      </c>
      <c r="E1259" s="126">
        <f>IF(K1259=1,VLOOKUP(A1258,[1]Plan1!$DA$106:$DC$226,3),E1258)</f>
        <v>5100.6099999999997</v>
      </c>
      <c r="F1259" s="127">
        <f t="shared" si="473"/>
        <v>43452</v>
      </c>
      <c r="G1259" s="128">
        <f t="shared" si="462"/>
        <v>1.5001070102511616E-3</v>
      </c>
      <c r="H1259" s="127">
        <f t="shared" si="474"/>
        <v>43511</v>
      </c>
      <c r="I1259" s="127">
        <f t="shared" si="463"/>
        <v>43480</v>
      </c>
      <c r="J1259" s="130">
        <f t="shared" si="475"/>
        <v>19</v>
      </c>
      <c r="K1259" s="130">
        <f t="shared" si="464"/>
        <v>19</v>
      </c>
      <c r="L1259" s="131">
        <f t="shared" si="465"/>
        <v>1.0015000999999999</v>
      </c>
      <c r="M1259" s="132">
        <f t="shared" si="482"/>
        <v>0.99789954999999997</v>
      </c>
      <c r="N1259" s="132">
        <f t="shared" si="480"/>
        <v>1.1742771119722213</v>
      </c>
      <c r="O1259" s="131">
        <f t="shared" si="481"/>
        <v>1.17603864</v>
      </c>
      <c r="P1259" s="124">
        <f t="shared" si="466"/>
        <v>1176.03864</v>
      </c>
      <c r="Q1259" s="133">
        <f t="shared" si="467"/>
        <v>0</v>
      </c>
      <c r="R1259" s="134">
        <f t="shared" si="468"/>
        <v>0</v>
      </c>
      <c r="S1259" s="124">
        <f t="shared" si="469"/>
        <v>0</v>
      </c>
      <c r="T1259" s="134">
        <f t="shared" si="476"/>
        <v>8.7499999999999994E-2</v>
      </c>
      <c r="U1259" s="133">
        <f t="shared" si="477"/>
        <v>103</v>
      </c>
      <c r="V1259" s="133">
        <v>252</v>
      </c>
      <c r="W1259" s="132">
        <f t="shared" si="460"/>
        <v>1.0348793940000001</v>
      </c>
      <c r="X1259" s="124">
        <f t="shared" si="479"/>
        <v>41.019514999999998</v>
      </c>
      <c r="Y1259" s="136" t="s">
        <v>64</v>
      </c>
      <c r="Z1259" s="127">
        <f t="shared" si="478"/>
        <v>43511</v>
      </c>
      <c r="AA1259" s="6"/>
      <c r="AB1259" s="1"/>
      <c r="AC1259" s="10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6"/>
      <c r="BR1259" s="1"/>
      <c r="BS1259" s="1"/>
      <c r="BT1259" s="1"/>
      <c r="BU1259" s="1"/>
      <c r="BV1259" s="1"/>
      <c r="BW1259" s="1"/>
    </row>
    <row r="1260" spans="1:75" x14ac:dyDescent="0.2">
      <c r="A1260" s="137">
        <f t="shared" si="470"/>
        <v>43481</v>
      </c>
      <c r="B1260" s="124">
        <f t="shared" si="461"/>
        <v>1217.632439</v>
      </c>
      <c r="C1260" s="124">
        <f t="shared" si="471"/>
        <v>1000</v>
      </c>
      <c r="D1260" s="138">
        <f t="shared" si="472"/>
        <v>5100.6099999999997</v>
      </c>
      <c r="E1260" s="126">
        <f>IF(K1260=1,VLOOKUP(A1259,[1]Plan1!$DA$106:$DC$226,3),E1259)</f>
        <v>5116.93</v>
      </c>
      <c r="F1260" s="127">
        <f t="shared" si="473"/>
        <v>43481</v>
      </c>
      <c r="G1260" s="128">
        <f t="shared" si="462"/>
        <v>3.199617300675861E-3</v>
      </c>
      <c r="H1260" s="127">
        <f t="shared" si="474"/>
        <v>43511</v>
      </c>
      <c r="I1260" s="127">
        <f t="shared" si="463"/>
        <v>43511</v>
      </c>
      <c r="J1260" s="130">
        <f t="shared" si="475"/>
        <v>23</v>
      </c>
      <c r="K1260" s="130">
        <f t="shared" si="464"/>
        <v>1</v>
      </c>
      <c r="L1260" s="131">
        <f t="shared" si="465"/>
        <v>1.0001389000000001</v>
      </c>
      <c r="M1260" s="132">
        <f t="shared" si="482"/>
        <v>1.0015000999999999</v>
      </c>
      <c r="N1260" s="132">
        <f t="shared" si="480"/>
        <v>1.1760386450678908</v>
      </c>
      <c r="O1260" s="131">
        <f t="shared" si="481"/>
        <v>1.17620199</v>
      </c>
      <c r="P1260" s="124">
        <f t="shared" si="466"/>
        <v>1176.20199</v>
      </c>
      <c r="Q1260" s="133">
        <f t="shared" si="467"/>
        <v>0</v>
      </c>
      <c r="R1260" s="134">
        <f t="shared" si="468"/>
        <v>0</v>
      </c>
      <c r="S1260" s="124">
        <f t="shared" si="469"/>
        <v>0</v>
      </c>
      <c r="T1260" s="134">
        <f t="shared" si="476"/>
        <v>8.7499999999999994E-2</v>
      </c>
      <c r="U1260" s="133">
        <f t="shared" si="477"/>
        <v>104</v>
      </c>
      <c r="V1260" s="133">
        <v>252</v>
      </c>
      <c r="W1260" s="132">
        <f t="shared" si="460"/>
        <v>1.0352239240000001</v>
      </c>
      <c r="X1260" s="124">
        <f t="shared" si="479"/>
        <v>41.430449000000003</v>
      </c>
      <c r="Y1260" s="136" t="s">
        <v>64</v>
      </c>
      <c r="Z1260" s="127">
        <f t="shared" si="478"/>
        <v>43511</v>
      </c>
      <c r="AA1260" s="6"/>
      <c r="AB1260" s="1"/>
      <c r="AC1260" s="10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6"/>
      <c r="BR1260" s="1"/>
      <c r="BS1260" s="1"/>
      <c r="BT1260" s="1"/>
      <c r="BU1260" s="1"/>
      <c r="BV1260" s="1"/>
      <c r="BW1260" s="1"/>
    </row>
    <row r="1261" spans="1:75" x14ac:dyDescent="0.2">
      <c r="A1261" s="137">
        <f t="shared" si="470"/>
        <v>43482</v>
      </c>
      <c r="B1261" s="124">
        <f t="shared" si="461"/>
        <v>1218.2070019999999</v>
      </c>
      <c r="C1261" s="124">
        <f t="shared" si="471"/>
        <v>1000</v>
      </c>
      <c r="D1261" s="138">
        <f t="shared" si="472"/>
        <v>5100.6099999999997</v>
      </c>
      <c r="E1261" s="126">
        <f>IF(K1261=1,VLOOKUP(A1260,[1]Plan1!$DA$106:$DC$226,3),E1260)</f>
        <v>5116.93</v>
      </c>
      <c r="F1261" s="127">
        <f t="shared" si="473"/>
        <v>43481</v>
      </c>
      <c r="G1261" s="128">
        <f t="shared" si="462"/>
        <v>3.199617300675861E-3</v>
      </c>
      <c r="H1261" s="127">
        <f t="shared" si="474"/>
        <v>43511</v>
      </c>
      <c r="I1261" s="127">
        <f t="shared" si="463"/>
        <v>43511</v>
      </c>
      <c r="J1261" s="130">
        <f t="shared" si="475"/>
        <v>23</v>
      </c>
      <c r="K1261" s="130">
        <f t="shared" si="464"/>
        <v>2</v>
      </c>
      <c r="L1261" s="131">
        <f t="shared" si="465"/>
        <v>1.00027782</v>
      </c>
      <c r="M1261" s="132">
        <f t="shared" si="482"/>
        <v>1.0015000999999999</v>
      </c>
      <c r="N1261" s="132">
        <f t="shared" si="480"/>
        <v>1.1760386450678908</v>
      </c>
      <c r="O1261" s="131">
        <f t="shared" si="481"/>
        <v>1.1763653700000001</v>
      </c>
      <c r="P1261" s="124">
        <f t="shared" si="466"/>
        <v>1176.36537</v>
      </c>
      <c r="Q1261" s="133">
        <f t="shared" si="467"/>
        <v>0</v>
      </c>
      <c r="R1261" s="134">
        <f t="shared" si="468"/>
        <v>0</v>
      </c>
      <c r="S1261" s="124">
        <f t="shared" si="469"/>
        <v>0</v>
      </c>
      <c r="T1261" s="134">
        <f t="shared" si="476"/>
        <v>8.7499999999999994E-2</v>
      </c>
      <c r="U1261" s="133">
        <f t="shared" si="477"/>
        <v>105</v>
      </c>
      <c r="V1261" s="133">
        <v>252</v>
      </c>
      <c r="W1261" s="132">
        <f t="shared" si="460"/>
        <v>1.035568569</v>
      </c>
      <c r="X1261" s="124">
        <f t="shared" si="479"/>
        <v>41.841631999999997</v>
      </c>
      <c r="Y1261" s="136" t="s">
        <v>64</v>
      </c>
      <c r="Z1261" s="127">
        <f t="shared" si="478"/>
        <v>43511</v>
      </c>
      <c r="AA1261" s="6"/>
      <c r="AB1261" s="1"/>
      <c r="AC1261" s="10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6"/>
      <c r="BR1261" s="1"/>
      <c r="BS1261" s="1"/>
      <c r="BT1261" s="1"/>
      <c r="BU1261" s="1"/>
      <c r="BV1261" s="1"/>
      <c r="BW1261" s="1"/>
    </row>
    <row r="1262" spans="1:75" x14ac:dyDescent="0.2">
      <c r="A1262" s="137">
        <f t="shared" si="470"/>
        <v>43483</v>
      </c>
      <c r="B1262" s="124">
        <f t="shared" si="461"/>
        <v>1218.7818339999999</v>
      </c>
      <c r="C1262" s="124">
        <f t="shared" si="471"/>
        <v>1000</v>
      </c>
      <c r="D1262" s="138">
        <f t="shared" si="472"/>
        <v>5100.6099999999997</v>
      </c>
      <c r="E1262" s="126">
        <f>IF(K1262=1,VLOOKUP(A1261,[1]Plan1!$DA$106:$DC$226,3),E1261)</f>
        <v>5116.93</v>
      </c>
      <c r="F1262" s="127">
        <f t="shared" si="473"/>
        <v>43481</v>
      </c>
      <c r="G1262" s="128">
        <f t="shared" si="462"/>
        <v>3.199617300675861E-3</v>
      </c>
      <c r="H1262" s="127">
        <f t="shared" si="474"/>
        <v>43511</v>
      </c>
      <c r="I1262" s="127">
        <f t="shared" si="463"/>
        <v>43511</v>
      </c>
      <c r="J1262" s="130">
        <f t="shared" si="475"/>
        <v>23</v>
      </c>
      <c r="K1262" s="130">
        <f t="shared" si="464"/>
        <v>3</v>
      </c>
      <c r="L1262" s="131">
        <f t="shared" si="465"/>
        <v>1.00041676</v>
      </c>
      <c r="M1262" s="132">
        <f t="shared" si="482"/>
        <v>1.0015000999999999</v>
      </c>
      <c r="N1262" s="132">
        <f t="shared" si="480"/>
        <v>1.1760386450678908</v>
      </c>
      <c r="O1262" s="131">
        <f t="shared" si="481"/>
        <v>1.17652877</v>
      </c>
      <c r="P1262" s="124">
        <f t="shared" si="466"/>
        <v>1176.5287699999999</v>
      </c>
      <c r="Q1262" s="133">
        <f t="shared" si="467"/>
        <v>0</v>
      </c>
      <c r="R1262" s="134">
        <f t="shared" si="468"/>
        <v>0</v>
      </c>
      <c r="S1262" s="124">
        <f t="shared" si="469"/>
        <v>0</v>
      </c>
      <c r="T1262" s="134">
        <f t="shared" si="476"/>
        <v>8.7499999999999994E-2</v>
      </c>
      <c r="U1262" s="133">
        <f t="shared" si="477"/>
        <v>106</v>
      </c>
      <c r="V1262" s="133">
        <v>252</v>
      </c>
      <c r="W1262" s="132">
        <f t="shared" si="460"/>
        <v>1.035913329</v>
      </c>
      <c r="X1262" s="124">
        <f t="shared" si="479"/>
        <v>42.253064000000002</v>
      </c>
      <c r="Y1262" s="136" t="s">
        <v>64</v>
      </c>
      <c r="Z1262" s="127">
        <f t="shared" si="478"/>
        <v>43511</v>
      </c>
      <c r="AA1262" s="6"/>
      <c r="AB1262" s="1"/>
      <c r="AC1262" s="10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6"/>
      <c r="BR1262" s="1"/>
      <c r="BS1262" s="1"/>
      <c r="BT1262" s="1"/>
      <c r="BU1262" s="1"/>
      <c r="BV1262" s="1"/>
      <c r="BW1262" s="1"/>
    </row>
    <row r="1263" spans="1:75" x14ac:dyDescent="0.2">
      <c r="A1263" s="137">
        <f t="shared" si="470"/>
        <v>43484</v>
      </c>
      <c r="B1263" s="124">
        <f t="shared" si="461"/>
        <v>1219.356935</v>
      </c>
      <c r="C1263" s="124">
        <f t="shared" si="471"/>
        <v>1000</v>
      </c>
      <c r="D1263" s="138">
        <f t="shared" si="472"/>
        <v>5100.6099999999997</v>
      </c>
      <c r="E1263" s="126">
        <f>IF(K1263=1,VLOOKUP(A1262,[1]Plan1!$DA$106:$DC$226,3),E1262)</f>
        <v>5116.93</v>
      </c>
      <c r="F1263" s="127">
        <f t="shared" si="473"/>
        <v>43481</v>
      </c>
      <c r="G1263" s="128">
        <f t="shared" si="462"/>
        <v>3.199617300675861E-3</v>
      </c>
      <c r="H1263" s="127">
        <f t="shared" si="474"/>
        <v>43511</v>
      </c>
      <c r="I1263" s="127">
        <f t="shared" si="463"/>
        <v>43511</v>
      </c>
      <c r="J1263" s="130">
        <f t="shared" si="475"/>
        <v>23</v>
      </c>
      <c r="K1263" s="130">
        <f t="shared" si="464"/>
        <v>4</v>
      </c>
      <c r="L1263" s="131">
        <f t="shared" si="465"/>
        <v>1.0005557199999999</v>
      </c>
      <c r="M1263" s="132">
        <f t="shared" si="482"/>
        <v>1.0015000999999999</v>
      </c>
      <c r="N1263" s="132">
        <f t="shared" si="480"/>
        <v>1.1760386450678908</v>
      </c>
      <c r="O1263" s="131">
        <f t="shared" si="481"/>
        <v>1.17669219</v>
      </c>
      <c r="P1263" s="124">
        <f t="shared" si="466"/>
        <v>1176.69219</v>
      </c>
      <c r="Q1263" s="133">
        <f t="shared" si="467"/>
        <v>0</v>
      </c>
      <c r="R1263" s="134">
        <f t="shared" si="468"/>
        <v>0</v>
      </c>
      <c r="S1263" s="124">
        <f t="shared" si="469"/>
        <v>0</v>
      </c>
      <c r="T1263" s="134">
        <f t="shared" si="476"/>
        <v>8.7499999999999994E-2</v>
      </c>
      <c r="U1263" s="133">
        <f t="shared" si="477"/>
        <v>107</v>
      </c>
      <c r="V1263" s="133">
        <v>252</v>
      </c>
      <c r="W1263" s="132">
        <f t="shared" si="460"/>
        <v>1.0362582039999999</v>
      </c>
      <c r="X1263" s="124">
        <f t="shared" si="479"/>
        <v>42.664745000000003</v>
      </c>
      <c r="Y1263" s="136" t="s">
        <v>64</v>
      </c>
      <c r="Z1263" s="127">
        <f t="shared" si="478"/>
        <v>43511</v>
      </c>
      <c r="AA1263" s="6"/>
      <c r="AB1263" s="1"/>
      <c r="AC1263" s="10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6"/>
      <c r="BR1263" s="1"/>
      <c r="BS1263" s="1"/>
      <c r="BT1263" s="1"/>
      <c r="BU1263" s="1"/>
      <c r="BV1263" s="1"/>
      <c r="BW1263" s="1"/>
    </row>
    <row r="1264" spans="1:75" x14ac:dyDescent="0.2">
      <c r="A1264" s="137">
        <f t="shared" si="470"/>
        <v>43485</v>
      </c>
      <c r="B1264" s="124">
        <f t="shared" si="461"/>
        <v>1219.356935</v>
      </c>
      <c r="C1264" s="124">
        <f t="shared" si="471"/>
        <v>1000</v>
      </c>
      <c r="D1264" s="138">
        <f t="shared" si="472"/>
        <v>5100.6099999999997</v>
      </c>
      <c r="E1264" s="126">
        <f>IF(K1264=1,VLOOKUP(A1263,[1]Plan1!$DA$106:$DC$226,3),E1263)</f>
        <v>5116.93</v>
      </c>
      <c r="F1264" s="127">
        <f t="shared" si="473"/>
        <v>43481</v>
      </c>
      <c r="G1264" s="128">
        <f t="shared" si="462"/>
        <v>3.199617300675861E-3</v>
      </c>
      <c r="H1264" s="127">
        <f t="shared" si="474"/>
        <v>43511</v>
      </c>
      <c r="I1264" s="127">
        <f t="shared" si="463"/>
        <v>43511</v>
      </c>
      <c r="J1264" s="130">
        <f t="shared" si="475"/>
        <v>23</v>
      </c>
      <c r="K1264" s="130">
        <f t="shared" si="464"/>
        <v>4</v>
      </c>
      <c r="L1264" s="131">
        <f t="shared" si="465"/>
        <v>1.0005557199999999</v>
      </c>
      <c r="M1264" s="132">
        <f t="shared" si="482"/>
        <v>1.0015000999999999</v>
      </c>
      <c r="N1264" s="132">
        <f t="shared" si="480"/>
        <v>1.1760386450678908</v>
      </c>
      <c r="O1264" s="131">
        <f t="shared" si="481"/>
        <v>1.17669219</v>
      </c>
      <c r="P1264" s="124">
        <f t="shared" si="466"/>
        <v>1176.69219</v>
      </c>
      <c r="Q1264" s="133">
        <f t="shared" si="467"/>
        <v>0</v>
      </c>
      <c r="R1264" s="134">
        <f t="shared" si="468"/>
        <v>0</v>
      </c>
      <c r="S1264" s="124">
        <f t="shared" si="469"/>
        <v>0</v>
      </c>
      <c r="T1264" s="134">
        <f t="shared" si="476"/>
        <v>8.7499999999999994E-2</v>
      </c>
      <c r="U1264" s="133">
        <f t="shared" si="477"/>
        <v>107</v>
      </c>
      <c r="V1264" s="133">
        <v>252</v>
      </c>
      <c r="W1264" s="132">
        <f t="shared" si="460"/>
        <v>1.0362582039999999</v>
      </c>
      <c r="X1264" s="124">
        <f t="shared" si="479"/>
        <v>42.664745000000003</v>
      </c>
      <c r="Y1264" s="136" t="s">
        <v>64</v>
      </c>
      <c r="Z1264" s="127">
        <f t="shared" si="478"/>
        <v>43511</v>
      </c>
      <c r="AA1264" s="6"/>
      <c r="AB1264" s="1"/>
      <c r="AC1264" s="10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6"/>
      <c r="BR1264" s="1"/>
      <c r="BS1264" s="1"/>
      <c r="BT1264" s="1"/>
      <c r="BU1264" s="1"/>
      <c r="BV1264" s="1"/>
      <c r="BW1264" s="1"/>
    </row>
    <row r="1265" spans="1:75" x14ac:dyDescent="0.2">
      <c r="A1265" s="137">
        <f t="shared" si="470"/>
        <v>43486</v>
      </c>
      <c r="B1265" s="124">
        <f t="shared" si="461"/>
        <v>1219.356935</v>
      </c>
      <c r="C1265" s="124">
        <f t="shared" si="471"/>
        <v>1000</v>
      </c>
      <c r="D1265" s="138">
        <f t="shared" si="472"/>
        <v>5100.6099999999997</v>
      </c>
      <c r="E1265" s="126">
        <f>IF(K1265=1,VLOOKUP(A1264,[1]Plan1!$DA$106:$DC$226,3),E1264)</f>
        <v>5116.93</v>
      </c>
      <c r="F1265" s="127">
        <f t="shared" si="473"/>
        <v>43481</v>
      </c>
      <c r="G1265" s="128">
        <f t="shared" si="462"/>
        <v>3.199617300675861E-3</v>
      </c>
      <c r="H1265" s="127">
        <f t="shared" si="474"/>
        <v>43511</v>
      </c>
      <c r="I1265" s="127">
        <f t="shared" si="463"/>
        <v>43511</v>
      </c>
      <c r="J1265" s="130">
        <f t="shared" si="475"/>
        <v>23</v>
      </c>
      <c r="K1265" s="130">
        <f t="shared" si="464"/>
        <v>4</v>
      </c>
      <c r="L1265" s="131">
        <f t="shared" si="465"/>
        <v>1.0005557199999999</v>
      </c>
      <c r="M1265" s="132">
        <f t="shared" si="482"/>
        <v>1.0015000999999999</v>
      </c>
      <c r="N1265" s="132">
        <f t="shared" si="480"/>
        <v>1.1760386450678908</v>
      </c>
      <c r="O1265" s="131">
        <f t="shared" si="481"/>
        <v>1.17669219</v>
      </c>
      <c r="P1265" s="124">
        <f t="shared" si="466"/>
        <v>1176.69219</v>
      </c>
      <c r="Q1265" s="133">
        <f t="shared" si="467"/>
        <v>0</v>
      </c>
      <c r="R1265" s="134">
        <f t="shared" si="468"/>
        <v>0</v>
      </c>
      <c r="S1265" s="124">
        <f t="shared" si="469"/>
        <v>0</v>
      </c>
      <c r="T1265" s="134">
        <f t="shared" si="476"/>
        <v>8.7499999999999994E-2</v>
      </c>
      <c r="U1265" s="133">
        <f t="shared" si="477"/>
        <v>107</v>
      </c>
      <c r="V1265" s="133">
        <v>252</v>
      </c>
      <c r="W1265" s="132">
        <f t="shared" si="460"/>
        <v>1.0362582039999999</v>
      </c>
      <c r="X1265" s="124">
        <f t="shared" si="479"/>
        <v>42.664745000000003</v>
      </c>
      <c r="Y1265" s="136" t="s">
        <v>64</v>
      </c>
      <c r="Z1265" s="127">
        <f t="shared" si="478"/>
        <v>43511</v>
      </c>
      <c r="AA1265" s="6"/>
      <c r="AB1265" s="1"/>
      <c r="AC1265" s="10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6"/>
      <c r="BR1265" s="1"/>
      <c r="BS1265" s="1"/>
      <c r="BT1265" s="1"/>
      <c r="BU1265" s="1"/>
      <c r="BV1265" s="1"/>
      <c r="BW1265" s="1"/>
    </row>
    <row r="1266" spans="1:75" x14ac:dyDescent="0.2">
      <c r="A1266" s="137">
        <f t="shared" si="470"/>
        <v>43487</v>
      </c>
      <c r="B1266" s="124">
        <f t="shared" si="461"/>
        <v>1219.9322930000001</v>
      </c>
      <c r="C1266" s="124">
        <f t="shared" si="471"/>
        <v>1000</v>
      </c>
      <c r="D1266" s="138">
        <f t="shared" si="472"/>
        <v>5100.6099999999997</v>
      </c>
      <c r="E1266" s="126">
        <f>IF(K1266=1,VLOOKUP(A1265,[1]Plan1!$DA$106:$DC$226,3),E1265)</f>
        <v>5116.93</v>
      </c>
      <c r="F1266" s="127">
        <f t="shared" si="473"/>
        <v>43481</v>
      </c>
      <c r="G1266" s="128">
        <f t="shared" si="462"/>
        <v>3.199617300675861E-3</v>
      </c>
      <c r="H1266" s="127">
        <f t="shared" si="474"/>
        <v>43511</v>
      </c>
      <c r="I1266" s="127">
        <f t="shared" si="463"/>
        <v>43511</v>
      </c>
      <c r="J1266" s="130">
        <f t="shared" si="475"/>
        <v>23</v>
      </c>
      <c r="K1266" s="130">
        <f t="shared" si="464"/>
        <v>5</v>
      </c>
      <c r="L1266" s="131">
        <f t="shared" si="465"/>
        <v>1.00069469</v>
      </c>
      <c r="M1266" s="132">
        <f t="shared" si="482"/>
        <v>1.0015000999999999</v>
      </c>
      <c r="N1266" s="132">
        <f t="shared" si="480"/>
        <v>1.1760386450678908</v>
      </c>
      <c r="O1266" s="131">
        <f t="shared" si="481"/>
        <v>1.17685562</v>
      </c>
      <c r="P1266" s="124">
        <f t="shared" si="466"/>
        <v>1176.85562</v>
      </c>
      <c r="Q1266" s="133">
        <f t="shared" si="467"/>
        <v>0</v>
      </c>
      <c r="R1266" s="134">
        <f t="shared" si="468"/>
        <v>0</v>
      </c>
      <c r="S1266" s="124">
        <f t="shared" si="469"/>
        <v>0</v>
      </c>
      <c r="T1266" s="134">
        <f t="shared" si="476"/>
        <v>8.7499999999999994E-2</v>
      </c>
      <c r="U1266" s="133">
        <f t="shared" si="477"/>
        <v>108</v>
      </c>
      <c r="V1266" s="133">
        <v>252</v>
      </c>
      <c r="W1266" s="132">
        <f t="shared" si="460"/>
        <v>1.0366031929999999</v>
      </c>
      <c r="X1266" s="124">
        <f t="shared" si="479"/>
        <v>43.076673</v>
      </c>
      <c r="Y1266" s="136" t="s">
        <v>64</v>
      </c>
      <c r="Z1266" s="127">
        <f t="shared" si="478"/>
        <v>43511</v>
      </c>
      <c r="AA1266" s="6"/>
      <c r="AB1266" s="1"/>
      <c r="AC1266" s="10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6"/>
      <c r="BR1266" s="1"/>
      <c r="BS1266" s="1"/>
      <c r="BT1266" s="1"/>
      <c r="BU1266" s="1"/>
      <c r="BV1266" s="1"/>
      <c r="BW1266" s="1"/>
    </row>
    <row r="1267" spans="1:75" x14ac:dyDescent="0.2">
      <c r="A1267" s="137">
        <f t="shared" si="470"/>
        <v>43488</v>
      </c>
      <c r="B1267" s="124">
        <f t="shared" si="461"/>
        <v>1220.507942</v>
      </c>
      <c r="C1267" s="124">
        <f t="shared" si="471"/>
        <v>1000</v>
      </c>
      <c r="D1267" s="138">
        <f t="shared" si="472"/>
        <v>5100.6099999999997</v>
      </c>
      <c r="E1267" s="126">
        <f>IF(K1267=1,VLOOKUP(A1266,[1]Plan1!$DA$106:$DC$226,3),E1266)</f>
        <v>5116.93</v>
      </c>
      <c r="F1267" s="127">
        <f t="shared" si="473"/>
        <v>43481</v>
      </c>
      <c r="G1267" s="128">
        <f t="shared" si="462"/>
        <v>3.199617300675861E-3</v>
      </c>
      <c r="H1267" s="127">
        <f t="shared" si="474"/>
        <v>43511</v>
      </c>
      <c r="I1267" s="127">
        <f t="shared" si="463"/>
        <v>43511</v>
      </c>
      <c r="J1267" s="130">
        <f t="shared" si="475"/>
        <v>23</v>
      </c>
      <c r="K1267" s="130">
        <f t="shared" si="464"/>
        <v>6</v>
      </c>
      <c r="L1267" s="131">
        <f t="shared" si="465"/>
        <v>1.0008336900000001</v>
      </c>
      <c r="M1267" s="132">
        <f t="shared" si="482"/>
        <v>1.0015000999999999</v>
      </c>
      <c r="N1267" s="132">
        <f t="shared" si="480"/>
        <v>1.1760386450678908</v>
      </c>
      <c r="O1267" s="131">
        <f t="shared" si="481"/>
        <v>1.1770190899999999</v>
      </c>
      <c r="P1267" s="124">
        <f t="shared" si="466"/>
        <v>1177.01909</v>
      </c>
      <c r="Q1267" s="133">
        <f t="shared" si="467"/>
        <v>0</v>
      </c>
      <c r="R1267" s="134">
        <f t="shared" si="468"/>
        <v>0</v>
      </c>
      <c r="S1267" s="124">
        <f t="shared" si="469"/>
        <v>0</v>
      </c>
      <c r="T1267" s="134">
        <f t="shared" si="476"/>
        <v>8.7499999999999994E-2</v>
      </c>
      <c r="U1267" s="133">
        <f t="shared" si="477"/>
        <v>109</v>
      </c>
      <c r="V1267" s="133">
        <v>252</v>
      </c>
      <c r="W1267" s="132">
        <f t="shared" si="460"/>
        <v>1.036948298</v>
      </c>
      <c r="X1267" s="124">
        <f t="shared" si="479"/>
        <v>43.488852000000001</v>
      </c>
      <c r="Y1267" s="136" t="s">
        <v>64</v>
      </c>
      <c r="Z1267" s="127">
        <f t="shared" si="478"/>
        <v>43511</v>
      </c>
      <c r="AA1267" s="6"/>
      <c r="AB1267" s="1"/>
      <c r="AC1267" s="10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6"/>
      <c r="BR1267" s="1"/>
      <c r="BS1267" s="1"/>
      <c r="BT1267" s="1"/>
      <c r="BU1267" s="1"/>
      <c r="BV1267" s="1"/>
      <c r="BW1267" s="1"/>
    </row>
    <row r="1268" spans="1:75" x14ac:dyDescent="0.2">
      <c r="A1268" s="137">
        <f t="shared" si="470"/>
        <v>43489</v>
      </c>
      <c r="B1268" s="124">
        <f t="shared" si="461"/>
        <v>1221.083858</v>
      </c>
      <c r="C1268" s="124">
        <f t="shared" si="471"/>
        <v>1000</v>
      </c>
      <c r="D1268" s="138">
        <f t="shared" si="472"/>
        <v>5100.6099999999997</v>
      </c>
      <c r="E1268" s="126">
        <f>IF(K1268=1,VLOOKUP(A1267,[1]Plan1!$DA$106:$DC$226,3),E1267)</f>
        <v>5116.93</v>
      </c>
      <c r="F1268" s="127">
        <f t="shared" si="473"/>
        <v>43481</v>
      </c>
      <c r="G1268" s="128">
        <f t="shared" si="462"/>
        <v>3.199617300675861E-3</v>
      </c>
      <c r="H1268" s="127">
        <f t="shared" si="474"/>
        <v>43511</v>
      </c>
      <c r="I1268" s="127">
        <f t="shared" si="463"/>
        <v>43511</v>
      </c>
      <c r="J1268" s="130">
        <f t="shared" si="475"/>
        <v>23</v>
      </c>
      <c r="K1268" s="130">
        <f t="shared" si="464"/>
        <v>7</v>
      </c>
      <c r="L1268" s="131">
        <f t="shared" si="465"/>
        <v>1.0009727100000001</v>
      </c>
      <c r="M1268" s="132">
        <f t="shared" si="482"/>
        <v>1.0015000999999999</v>
      </c>
      <c r="N1268" s="132">
        <f t="shared" si="480"/>
        <v>1.1760386450678908</v>
      </c>
      <c r="O1268" s="131">
        <f t="shared" si="481"/>
        <v>1.17718258</v>
      </c>
      <c r="P1268" s="124">
        <f t="shared" si="466"/>
        <v>1177.1825799999999</v>
      </c>
      <c r="Q1268" s="133">
        <f t="shared" si="467"/>
        <v>0</v>
      </c>
      <c r="R1268" s="134">
        <f t="shared" si="468"/>
        <v>0</v>
      </c>
      <c r="S1268" s="124">
        <f t="shared" si="469"/>
        <v>0</v>
      </c>
      <c r="T1268" s="134">
        <f t="shared" si="476"/>
        <v>8.7499999999999994E-2</v>
      </c>
      <c r="U1268" s="133">
        <f t="shared" si="477"/>
        <v>110</v>
      </c>
      <c r="V1268" s="133">
        <v>252</v>
      </c>
      <c r="W1268" s="132">
        <f t="shared" si="460"/>
        <v>1.0372935169999999</v>
      </c>
      <c r="X1268" s="124">
        <f t="shared" si="479"/>
        <v>43.901277999999998</v>
      </c>
      <c r="Y1268" s="136" t="s">
        <v>64</v>
      </c>
      <c r="Z1268" s="127">
        <f t="shared" si="478"/>
        <v>43511</v>
      </c>
      <c r="AA1268" s="6"/>
      <c r="AB1268" s="1"/>
      <c r="AC1268" s="10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6"/>
      <c r="BR1268" s="1"/>
      <c r="BS1268" s="1"/>
      <c r="BT1268" s="1"/>
      <c r="BU1268" s="1"/>
      <c r="BV1268" s="1"/>
      <c r="BW1268" s="1"/>
    </row>
    <row r="1269" spans="1:75" x14ac:dyDescent="0.2">
      <c r="A1269" s="137">
        <f t="shared" si="470"/>
        <v>43490</v>
      </c>
      <c r="B1269" s="124">
        <f t="shared" si="461"/>
        <v>1221.6600539999999</v>
      </c>
      <c r="C1269" s="124">
        <f t="shared" si="471"/>
        <v>1000</v>
      </c>
      <c r="D1269" s="138">
        <f t="shared" si="472"/>
        <v>5100.6099999999997</v>
      </c>
      <c r="E1269" s="126">
        <f>IF(K1269=1,VLOOKUP(A1268,[1]Plan1!$DA$106:$DC$226,3),E1268)</f>
        <v>5116.93</v>
      </c>
      <c r="F1269" s="127">
        <f t="shared" si="473"/>
        <v>43481</v>
      </c>
      <c r="G1269" s="128">
        <f t="shared" si="462"/>
        <v>3.199617300675861E-3</v>
      </c>
      <c r="H1269" s="127">
        <f t="shared" si="474"/>
        <v>43511</v>
      </c>
      <c r="I1269" s="127">
        <f t="shared" si="463"/>
        <v>43511</v>
      </c>
      <c r="J1269" s="130">
        <f t="shared" si="475"/>
        <v>23</v>
      </c>
      <c r="K1269" s="130">
        <f t="shared" si="464"/>
        <v>8</v>
      </c>
      <c r="L1269" s="131">
        <f t="shared" si="465"/>
        <v>1.00111175</v>
      </c>
      <c r="M1269" s="132">
        <f t="shared" si="482"/>
        <v>1.0015000999999999</v>
      </c>
      <c r="N1269" s="132">
        <f t="shared" si="480"/>
        <v>1.1760386450678908</v>
      </c>
      <c r="O1269" s="131">
        <f t="shared" si="481"/>
        <v>1.1773461000000001</v>
      </c>
      <c r="P1269" s="124">
        <f t="shared" si="466"/>
        <v>1177.3461</v>
      </c>
      <c r="Q1269" s="133">
        <f t="shared" si="467"/>
        <v>0</v>
      </c>
      <c r="R1269" s="134">
        <f t="shared" si="468"/>
        <v>0</v>
      </c>
      <c r="S1269" s="124">
        <f t="shared" si="469"/>
        <v>0</v>
      </c>
      <c r="T1269" s="134">
        <f t="shared" si="476"/>
        <v>8.7499999999999994E-2</v>
      </c>
      <c r="U1269" s="133">
        <f t="shared" si="477"/>
        <v>111</v>
      </c>
      <c r="V1269" s="133">
        <v>252</v>
      </c>
      <c r="W1269" s="132">
        <f t="shared" si="460"/>
        <v>1.0376388510000001</v>
      </c>
      <c r="X1269" s="124">
        <f t="shared" si="479"/>
        <v>44.313954000000003</v>
      </c>
      <c r="Y1269" s="136" t="s">
        <v>64</v>
      </c>
      <c r="Z1269" s="127">
        <f t="shared" si="478"/>
        <v>43511</v>
      </c>
      <c r="AA1269" s="6"/>
      <c r="AB1269" s="1"/>
      <c r="AC1269" s="10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6"/>
      <c r="BR1269" s="1"/>
      <c r="BS1269" s="1"/>
      <c r="BT1269" s="1"/>
      <c r="BU1269" s="1"/>
      <c r="BV1269" s="1"/>
      <c r="BW1269" s="1"/>
    </row>
    <row r="1270" spans="1:75" x14ac:dyDescent="0.2">
      <c r="A1270" s="137">
        <f t="shared" si="470"/>
        <v>43491</v>
      </c>
      <c r="B1270" s="124">
        <f t="shared" si="461"/>
        <v>1222.2365090000001</v>
      </c>
      <c r="C1270" s="124">
        <f t="shared" si="471"/>
        <v>1000</v>
      </c>
      <c r="D1270" s="138">
        <f t="shared" si="472"/>
        <v>5100.6099999999997</v>
      </c>
      <c r="E1270" s="126">
        <f>IF(K1270=1,VLOOKUP(A1269,[1]Plan1!$DA$106:$DC$226,3),E1269)</f>
        <v>5116.93</v>
      </c>
      <c r="F1270" s="127">
        <f t="shared" si="473"/>
        <v>43481</v>
      </c>
      <c r="G1270" s="128">
        <f t="shared" si="462"/>
        <v>3.199617300675861E-3</v>
      </c>
      <c r="H1270" s="127">
        <f t="shared" si="474"/>
        <v>43511</v>
      </c>
      <c r="I1270" s="127">
        <f t="shared" si="463"/>
        <v>43511</v>
      </c>
      <c r="J1270" s="130">
        <f t="shared" si="475"/>
        <v>23</v>
      </c>
      <c r="K1270" s="130">
        <f t="shared" si="464"/>
        <v>9</v>
      </c>
      <c r="L1270" s="131">
        <f t="shared" si="465"/>
        <v>1.0012508</v>
      </c>
      <c r="M1270" s="132">
        <f t="shared" si="482"/>
        <v>1.0015000999999999</v>
      </c>
      <c r="N1270" s="132">
        <f t="shared" si="480"/>
        <v>1.1760386450678908</v>
      </c>
      <c r="O1270" s="131">
        <f t="shared" si="481"/>
        <v>1.1775096300000001</v>
      </c>
      <c r="P1270" s="124">
        <f t="shared" si="466"/>
        <v>1177.50963</v>
      </c>
      <c r="Q1270" s="133">
        <f t="shared" si="467"/>
        <v>0</v>
      </c>
      <c r="R1270" s="134">
        <f t="shared" si="468"/>
        <v>0</v>
      </c>
      <c r="S1270" s="124">
        <f t="shared" si="469"/>
        <v>0</v>
      </c>
      <c r="T1270" s="134">
        <f t="shared" si="476"/>
        <v>8.7499999999999994E-2</v>
      </c>
      <c r="U1270" s="133">
        <f t="shared" si="477"/>
        <v>112</v>
      </c>
      <c r="V1270" s="133">
        <v>252</v>
      </c>
      <c r="W1270" s="132">
        <f t="shared" si="460"/>
        <v>1.0379843</v>
      </c>
      <c r="X1270" s="124">
        <f t="shared" si="479"/>
        <v>44.726878999999997</v>
      </c>
      <c r="Y1270" s="136" t="s">
        <v>64</v>
      </c>
      <c r="Z1270" s="127">
        <f t="shared" si="478"/>
        <v>43511</v>
      </c>
      <c r="AA1270" s="6"/>
      <c r="AB1270" s="1"/>
      <c r="AC1270" s="10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6"/>
      <c r="BR1270" s="1"/>
      <c r="BS1270" s="1"/>
      <c r="BT1270" s="1"/>
      <c r="BU1270" s="1"/>
      <c r="BV1270" s="1"/>
      <c r="BW1270" s="1"/>
    </row>
    <row r="1271" spans="1:75" x14ac:dyDescent="0.2">
      <c r="A1271" s="137">
        <f t="shared" si="470"/>
        <v>43492</v>
      </c>
      <c r="B1271" s="124">
        <f t="shared" si="461"/>
        <v>1222.2365090000001</v>
      </c>
      <c r="C1271" s="124">
        <f t="shared" si="471"/>
        <v>1000</v>
      </c>
      <c r="D1271" s="138">
        <f t="shared" si="472"/>
        <v>5100.6099999999997</v>
      </c>
      <c r="E1271" s="126">
        <f>IF(K1271=1,VLOOKUP(A1270,[1]Plan1!$DA$106:$DC$226,3),E1270)</f>
        <v>5116.93</v>
      </c>
      <c r="F1271" s="127">
        <f t="shared" si="473"/>
        <v>43481</v>
      </c>
      <c r="G1271" s="128">
        <f t="shared" si="462"/>
        <v>3.199617300675861E-3</v>
      </c>
      <c r="H1271" s="127">
        <f t="shared" si="474"/>
        <v>43511</v>
      </c>
      <c r="I1271" s="127">
        <f t="shared" si="463"/>
        <v>43511</v>
      </c>
      <c r="J1271" s="130">
        <f t="shared" si="475"/>
        <v>23</v>
      </c>
      <c r="K1271" s="130">
        <f t="shared" si="464"/>
        <v>9</v>
      </c>
      <c r="L1271" s="131">
        <f t="shared" si="465"/>
        <v>1.0012508</v>
      </c>
      <c r="M1271" s="132">
        <f t="shared" si="482"/>
        <v>1.0015000999999999</v>
      </c>
      <c r="N1271" s="132">
        <f t="shared" si="480"/>
        <v>1.1760386450678908</v>
      </c>
      <c r="O1271" s="131">
        <f t="shared" si="481"/>
        <v>1.1775096300000001</v>
      </c>
      <c r="P1271" s="124">
        <f t="shared" si="466"/>
        <v>1177.50963</v>
      </c>
      <c r="Q1271" s="133">
        <f t="shared" si="467"/>
        <v>0</v>
      </c>
      <c r="R1271" s="134">
        <f t="shared" si="468"/>
        <v>0</v>
      </c>
      <c r="S1271" s="124">
        <f t="shared" si="469"/>
        <v>0</v>
      </c>
      <c r="T1271" s="134">
        <f t="shared" si="476"/>
        <v>8.7499999999999994E-2</v>
      </c>
      <c r="U1271" s="133">
        <f t="shared" si="477"/>
        <v>112</v>
      </c>
      <c r="V1271" s="133">
        <v>252</v>
      </c>
      <c r="W1271" s="132">
        <f t="shared" si="460"/>
        <v>1.0379843</v>
      </c>
      <c r="X1271" s="124">
        <f t="shared" si="479"/>
        <v>44.726878999999997</v>
      </c>
      <c r="Y1271" s="136" t="s">
        <v>64</v>
      </c>
      <c r="Z1271" s="127">
        <f t="shared" si="478"/>
        <v>43511</v>
      </c>
      <c r="AA1271" s="6"/>
      <c r="AB1271" s="1"/>
      <c r="AC1271" s="10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6"/>
      <c r="BR1271" s="1"/>
      <c r="BS1271" s="1"/>
      <c r="BT1271" s="1"/>
      <c r="BU1271" s="1"/>
      <c r="BV1271" s="1"/>
      <c r="BW1271" s="1"/>
    </row>
    <row r="1272" spans="1:75" x14ac:dyDescent="0.2">
      <c r="A1272" s="137">
        <f t="shared" si="470"/>
        <v>43493</v>
      </c>
      <c r="B1272" s="124">
        <f t="shared" si="461"/>
        <v>1222.2365090000001</v>
      </c>
      <c r="C1272" s="124">
        <f t="shared" si="471"/>
        <v>1000</v>
      </c>
      <c r="D1272" s="138">
        <f t="shared" si="472"/>
        <v>5100.6099999999997</v>
      </c>
      <c r="E1272" s="126">
        <f>IF(K1272=1,VLOOKUP(A1271,[1]Plan1!$DA$106:$DC$226,3),E1271)</f>
        <v>5116.93</v>
      </c>
      <c r="F1272" s="127">
        <f t="shared" si="473"/>
        <v>43481</v>
      </c>
      <c r="G1272" s="128">
        <f t="shared" si="462"/>
        <v>3.199617300675861E-3</v>
      </c>
      <c r="H1272" s="127">
        <f t="shared" si="474"/>
        <v>43511</v>
      </c>
      <c r="I1272" s="127">
        <f t="shared" si="463"/>
        <v>43511</v>
      </c>
      <c r="J1272" s="130">
        <f t="shared" si="475"/>
        <v>23</v>
      </c>
      <c r="K1272" s="130">
        <f t="shared" si="464"/>
        <v>9</v>
      </c>
      <c r="L1272" s="131">
        <f t="shared" si="465"/>
        <v>1.0012508</v>
      </c>
      <c r="M1272" s="132">
        <f t="shared" si="482"/>
        <v>1.0015000999999999</v>
      </c>
      <c r="N1272" s="132">
        <f t="shared" si="480"/>
        <v>1.1760386450678908</v>
      </c>
      <c r="O1272" s="131">
        <f t="shared" si="481"/>
        <v>1.1775096300000001</v>
      </c>
      <c r="P1272" s="124">
        <f t="shared" si="466"/>
        <v>1177.50963</v>
      </c>
      <c r="Q1272" s="133">
        <f t="shared" si="467"/>
        <v>0</v>
      </c>
      <c r="R1272" s="134">
        <f t="shared" si="468"/>
        <v>0</v>
      </c>
      <c r="S1272" s="124">
        <f t="shared" si="469"/>
        <v>0</v>
      </c>
      <c r="T1272" s="134">
        <f t="shared" si="476"/>
        <v>8.7499999999999994E-2</v>
      </c>
      <c r="U1272" s="133">
        <f t="shared" si="477"/>
        <v>112</v>
      </c>
      <c r="V1272" s="133">
        <v>252</v>
      </c>
      <c r="W1272" s="132">
        <f t="shared" si="460"/>
        <v>1.0379843</v>
      </c>
      <c r="X1272" s="124">
        <f t="shared" si="479"/>
        <v>44.726878999999997</v>
      </c>
      <c r="Y1272" s="136" t="s">
        <v>64</v>
      </c>
      <c r="Z1272" s="127">
        <f t="shared" si="478"/>
        <v>43511</v>
      </c>
      <c r="AA1272" s="6"/>
      <c r="AB1272" s="1"/>
      <c r="AC1272" s="10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6"/>
      <c r="BR1272" s="1"/>
      <c r="BS1272" s="1"/>
      <c r="BT1272" s="1"/>
      <c r="BU1272" s="1"/>
      <c r="BV1272" s="1"/>
      <c r="BW1272" s="1"/>
    </row>
    <row r="1273" spans="1:75" x14ac:dyDescent="0.2">
      <c r="A1273" s="137">
        <f t="shared" si="470"/>
        <v>43494</v>
      </c>
      <c r="B1273" s="124">
        <f t="shared" si="461"/>
        <v>1222.8132430000001</v>
      </c>
      <c r="C1273" s="124">
        <f t="shared" si="471"/>
        <v>1000</v>
      </c>
      <c r="D1273" s="138">
        <f t="shared" si="472"/>
        <v>5100.6099999999997</v>
      </c>
      <c r="E1273" s="126">
        <f>IF(K1273=1,VLOOKUP(A1272,[1]Plan1!$DA$106:$DC$226,3),E1272)</f>
        <v>5116.93</v>
      </c>
      <c r="F1273" s="127">
        <f t="shared" si="473"/>
        <v>43481</v>
      </c>
      <c r="G1273" s="128">
        <f t="shared" si="462"/>
        <v>3.199617300675861E-3</v>
      </c>
      <c r="H1273" s="127">
        <f t="shared" si="474"/>
        <v>43511</v>
      </c>
      <c r="I1273" s="127">
        <f t="shared" si="463"/>
        <v>43511</v>
      </c>
      <c r="J1273" s="130">
        <f t="shared" si="475"/>
        <v>23</v>
      </c>
      <c r="K1273" s="130">
        <f t="shared" si="464"/>
        <v>10</v>
      </c>
      <c r="L1273" s="131">
        <f t="shared" si="465"/>
        <v>1.0013898800000001</v>
      </c>
      <c r="M1273" s="132">
        <f t="shared" si="482"/>
        <v>1.0015000999999999</v>
      </c>
      <c r="N1273" s="132">
        <f t="shared" si="480"/>
        <v>1.1760386450678908</v>
      </c>
      <c r="O1273" s="131">
        <f t="shared" si="481"/>
        <v>1.1776731899999999</v>
      </c>
      <c r="P1273" s="124">
        <f t="shared" si="466"/>
        <v>1177.67319</v>
      </c>
      <c r="Q1273" s="133">
        <f t="shared" si="467"/>
        <v>0</v>
      </c>
      <c r="R1273" s="134">
        <f t="shared" si="468"/>
        <v>0</v>
      </c>
      <c r="S1273" s="124">
        <f t="shared" si="469"/>
        <v>0</v>
      </c>
      <c r="T1273" s="134">
        <f t="shared" si="476"/>
        <v>8.7499999999999994E-2</v>
      </c>
      <c r="U1273" s="133">
        <f t="shared" si="477"/>
        <v>113</v>
      </c>
      <c r="V1273" s="133">
        <v>252</v>
      </c>
      <c r="W1273" s="132">
        <f t="shared" ref="W1273:W1336" si="483">ROUND((1+T1273)^(U1273/V1273),9)</f>
        <v>1.038329864</v>
      </c>
      <c r="X1273" s="124">
        <f t="shared" si="479"/>
        <v>45.140053000000002</v>
      </c>
      <c r="Y1273" s="136" t="s">
        <v>64</v>
      </c>
      <c r="Z1273" s="127">
        <f t="shared" si="478"/>
        <v>43511</v>
      </c>
      <c r="AA1273" s="6"/>
      <c r="AB1273" s="1"/>
      <c r="AC1273" s="10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6"/>
      <c r="BR1273" s="1"/>
      <c r="BS1273" s="1"/>
      <c r="BT1273" s="1"/>
      <c r="BU1273" s="1"/>
      <c r="BV1273" s="1"/>
      <c r="BW1273" s="1"/>
    </row>
    <row r="1274" spans="1:75" x14ac:dyDescent="0.2">
      <c r="A1274" s="137">
        <f t="shared" si="470"/>
        <v>43495</v>
      </c>
      <c r="B1274" s="124">
        <f t="shared" si="461"/>
        <v>1223.3902459999999</v>
      </c>
      <c r="C1274" s="124">
        <f t="shared" si="471"/>
        <v>1000</v>
      </c>
      <c r="D1274" s="138">
        <f t="shared" si="472"/>
        <v>5100.6099999999997</v>
      </c>
      <c r="E1274" s="126">
        <f>IF(K1274=1,VLOOKUP(A1273,[1]Plan1!$DA$106:$DC$226,3),E1273)</f>
        <v>5116.93</v>
      </c>
      <c r="F1274" s="127">
        <f t="shared" si="473"/>
        <v>43481</v>
      </c>
      <c r="G1274" s="128">
        <f t="shared" si="462"/>
        <v>3.199617300675861E-3</v>
      </c>
      <c r="H1274" s="127">
        <f t="shared" si="474"/>
        <v>43511</v>
      </c>
      <c r="I1274" s="127">
        <f t="shared" si="463"/>
        <v>43511</v>
      </c>
      <c r="J1274" s="130">
        <f t="shared" si="475"/>
        <v>23</v>
      </c>
      <c r="K1274" s="130">
        <f t="shared" si="464"/>
        <v>11</v>
      </c>
      <c r="L1274" s="131">
        <f t="shared" si="465"/>
        <v>1.0015289700000001</v>
      </c>
      <c r="M1274" s="132">
        <f t="shared" si="482"/>
        <v>1.0015000999999999</v>
      </c>
      <c r="N1274" s="132">
        <f t="shared" si="480"/>
        <v>1.1760386450678908</v>
      </c>
      <c r="O1274" s="131">
        <f t="shared" si="481"/>
        <v>1.1778367700000001</v>
      </c>
      <c r="P1274" s="124">
        <f t="shared" si="466"/>
        <v>1177.8367699999999</v>
      </c>
      <c r="Q1274" s="133">
        <f t="shared" si="467"/>
        <v>0</v>
      </c>
      <c r="R1274" s="134">
        <f t="shared" si="468"/>
        <v>0</v>
      </c>
      <c r="S1274" s="124">
        <f t="shared" si="469"/>
        <v>0</v>
      </c>
      <c r="T1274" s="134">
        <f t="shared" si="476"/>
        <v>8.7499999999999994E-2</v>
      </c>
      <c r="U1274" s="133">
        <f t="shared" si="477"/>
        <v>114</v>
      </c>
      <c r="V1274" s="133">
        <v>252</v>
      </c>
      <c r="W1274" s="132">
        <f t="shared" si="483"/>
        <v>1.0386755430000001</v>
      </c>
      <c r="X1274" s="124">
        <f t="shared" si="479"/>
        <v>45.553476000000003</v>
      </c>
      <c r="Y1274" s="136" t="s">
        <v>64</v>
      </c>
      <c r="Z1274" s="127">
        <f t="shared" si="478"/>
        <v>43511</v>
      </c>
      <c r="AA1274" s="6"/>
      <c r="AB1274" s="1"/>
      <c r="AC1274" s="10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6"/>
      <c r="BR1274" s="1"/>
      <c r="BS1274" s="1"/>
      <c r="BT1274" s="1"/>
      <c r="BU1274" s="1"/>
      <c r="BV1274" s="1"/>
      <c r="BW1274" s="1"/>
    </row>
    <row r="1275" spans="1:75" x14ac:dyDescent="0.2">
      <c r="A1275" s="137">
        <f t="shared" si="470"/>
        <v>43496</v>
      </c>
      <c r="B1275" s="124">
        <f t="shared" si="461"/>
        <v>1223.9675299999999</v>
      </c>
      <c r="C1275" s="124">
        <f t="shared" si="471"/>
        <v>1000</v>
      </c>
      <c r="D1275" s="138">
        <f t="shared" si="472"/>
        <v>5100.6099999999997</v>
      </c>
      <c r="E1275" s="126">
        <f>IF(K1275=1,VLOOKUP(A1274,[1]Plan1!$DA$106:$DC$226,3),E1274)</f>
        <v>5116.93</v>
      </c>
      <c r="F1275" s="127">
        <f t="shared" si="473"/>
        <v>43481</v>
      </c>
      <c r="G1275" s="128">
        <f t="shared" si="462"/>
        <v>3.199617300675861E-3</v>
      </c>
      <c r="H1275" s="127">
        <f t="shared" si="474"/>
        <v>43511</v>
      </c>
      <c r="I1275" s="127">
        <f t="shared" si="463"/>
        <v>43511</v>
      </c>
      <c r="J1275" s="130">
        <f t="shared" si="475"/>
        <v>23</v>
      </c>
      <c r="K1275" s="130">
        <f t="shared" si="464"/>
        <v>12</v>
      </c>
      <c r="L1275" s="131">
        <f t="shared" si="465"/>
        <v>1.0016680899999999</v>
      </c>
      <c r="M1275" s="132">
        <f t="shared" si="482"/>
        <v>1.0015000999999999</v>
      </c>
      <c r="N1275" s="132">
        <f t="shared" si="480"/>
        <v>1.1760386450678908</v>
      </c>
      <c r="O1275" s="131">
        <f t="shared" si="481"/>
        <v>1.1780003800000001</v>
      </c>
      <c r="P1275" s="124">
        <f t="shared" si="466"/>
        <v>1178.00038</v>
      </c>
      <c r="Q1275" s="133">
        <f t="shared" si="467"/>
        <v>0</v>
      </c>
      <c r="R1275" s="134">
        <f t="shared" si="468"/>
        <v>0</v>
      </c>
      <c r="S1275" s="124">
        <f t="shared" si="469"/>
        <v>0</v>
      </c>
      <c r="T1275" s="134">
        <f t="shared" si="476"/>
        <v>8.7499999999999994E-2</v>
      </c>
      <c r="U1275" s="133">
        <f t="shared" si="477"/>
        <v>115</v>
      </c>
      <c r="V1275" s="133">
        <v>252</v>
      </c>
      <c r="W1275" s="132">
        <f t="shared" si="483"/>
        <v>1.039021338</v>
      </c>
      <c r="X1275" s="124">
        <f t="shared" si="479"/>
        <v>45.967149999999997</v>
      </c>
      <c r="Y1275" s="136" t="s">
        <v>64</v>
      </c>
      <c r="Z1275" s="127">
        <f t="shared" si="478"/>
        <v>43511</v>
      </c>
      <c r="AA1275" s="6"/>
      <c r="AB1275" s="1"/>
      <c r="AC1275" s="10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6"/>
      <c r="BR1275" s="1"/>
      <c r="BS1275" s="1"/>
      <c r="BT1275" s="1"/>
      <c r="BU1275" s="1"/>
      <c r="BV1275" s="1"/>
      <c r="BW1275" s="1"/>
    </row>
    <row r="1276" spans="1:75" x14ac:dyDescent="0.2">
      <c r="A1276" s="137">
        <f t="shared" si="470"/>
        <v>43497</v>
      </c>
      <c r="B1276" s="124">
        <f t="shared" si="461"/>
        <v>1224.545073</v>
      </c>
      <c r="C1276" s="124">
        <f t="shared" si="471"/>
        <v>1000</v>
      </c>
      <c r="D1276" s="138">
        <f t="shared" si="472"/>
        <v>5100.6099999999997</v>
      </c>
      <c r="E1276" s="126">
        <f>IF(K1276=1,VLOOKUP(A1275,[1]Plan1!$DA$106:$DC$226,3),E1275)</f>
        <v>5116.93</v>
      </c>
      <c r="F1276" s="127">
        <f t="shared" si="473"/>
        <v>43481</v>
      </c>
      <c r="G1276" s="128">
        <f t="shared" si="462"/>
        <v>3.199617300675861E-3</v>
      </c>
      <c r="H1276" s="127">
        <f t="shared" si="474"/>
        <v>43511</v>
      </c>
      <c r="I1276" s="127">
        <f t="shared" si="463"/>
        <v>43511</v>
      </c>
      <c r="J1276" s="130">
        <f t="shared" si="475"/>
        <v>23</v>
      </c>
      <c r="K1276" s="130">
        <f t="shared" si="464"/>
        <v>13</v>
      </c>
      <c r="L1276" s="131">
        <f t="shared" si="465"/>
        <v>1.0018072200000001</v>
      </c>
      <c r="M1276" s="132">
        <f t="shared" si="482"/>
        <v>1.0015000999999999</v>
      </c>
      <c r="N1276" s="132">
        <f t="shared" si="480"/>
        <v>1.1760386450678908</v>
      </c>
      <c r="O1276" s="131">
        <f t="shared" si="481"/>
        <v>1.178164</v>
      </c>
      <c r="P1276" s="124">
        <f t="shared" si="466"/>
        <v>1178.164</v>
      </c>
      <c r="Q1276" s="133">
        <f t="shared" si="467"/>
        <v>0</v>
      </c>
      <c r="R1276" s="134">
        <f t="shared" si="468"/>
        <v>0</v>
      </c>
      <c r="S1276" s="124">
        <f t="shared" si="469"/>
        <v>0</v>
      </c>
      <c r="T1276" s="134">
        <f t="shared" si="476"/>
        <v>8.7499999999999994E-2</v>
      </c>
      <c r="U1276" s="133">
        <f t="shared" si="477"/>
        <v>116</v>
      </c>
      <c r="V1276" s="133">
        <v>252</v>
      </c>
      <c r="W1276" s="132">
        <f t="shared" si="483"/>
        <v>1.0393672469999999</v>
      </c>
      <c r="X1276" s="124">
        <f t="shared" si="479"/>
        <v>46.381073000000001</v>
      </c>
      <c r="Y1276" s="136" t="s">
        <v>64</v>
      </c>
      <c r="Z1276" s="127">
        <f t="shared" si="478"/>
        <v>43511</v>
      </c>
      <c r="AA1276" s="6"/>
      <c r="AB1276" s="1"/>
      <c r="AC1276" s="10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6"/>
      <c r="BR1276" s="1"/>
      <c r="BS1276" s="1"/>
      <c r="BT1276" s="1"/>
      <c r="BU1276" s="1"/>
      <c r="BV1276" s="1"/>
      <c r="BW1276" s="1"/>
    </row>
    <row r="1277" spans="1:75" x14ac:dyDescent="0.2">
      <c r="A1277" s="137">
        <f t="shared" si="470"/>
        <v>43498</v>
      </c>
      <c r="B1277" s="124">
        <f t="shared" si="461"/>
        <v>1225.1228959999999</v>
      </c>
      <c r="C1277" s="124">
        <f t="shared" si="471"/>
        <v>1000</v>
      </c>
      <c r="D1277" s="138">
        <f t="shared" si="472"/>
        <v>5100.6099999999997</v>
      </c>
      <c r="E1277" s="126">
        <f>IF(K1277=1,VLOOKUP(A1276,[1]Plan1!$DA$106:$DC$226,3),E1276)</f>
        <v>5116.93</v>
      </c>
      <c r="F1277" s="127">
        <f t="shared" si="473"/>
        <v>43481</v>
      </c>
      <c r="G1277" s="128">
        <f t="shared" si="462"/>
        <v>3.199617300675861E-3</v>
      </c>
      <c r="H1277" s="127">
        <f t="shared" si="474"/>
        <v>43511</v>
      </c>
      <c r="I1277" s="127">
        <f t="shared" si="463"/>
        <v>43511</v>
      </c>
      <c r="J1277" s="130">
        <f t="shared" si="475"/>
        <v>23</v>
      </c>
      <c r="K1277" s="130">
        <f t="shared" si="464"/>
        <v>14</v>
      </c>
      <c r="L1277" s="131">
        <f t="shared" si="465"/>
        <v>1.00194637</v>
      </c>
      <c r="M1277" s="132">
        <f t="shared" si="482"/>
        <v>1.0015000999999999</v>
      </c>
      <c r="N1277" s="132">
        <f t="shared" si="480"/>
        <v>1.1760386450678908</v>
      </c>
      <c r="O1277" s="131">
        <f t="shared" si="481"/>
        <v>1.1783276499999999</v>
      </c>
      <c r="P1277" s="124">
        <f t="shared" si="466"/>
        <v>1178.3276499999999</v>
      </c>
      <c r="Q1277" s="133">
        <f t="shared" si="467"/>
        <v>0</v>
      </c>
      <c r="R1277" s="134">
        <f t="shared" si="468"/>
        <v>0</v>
      </c>
      <c r="S1277" s="124">
        <f t="shared" si="469"/>
        <v>0</v>
      </c>
      <c r="T1277" s="134">
        <f t="shared" si="476"/>
        <v>8.7499999999999994E-2</v>
      </c>
      <c r="U1277" s="133">
        <f t="shared" si="477"/>
        <v>117</v>
      </c>
      <c r="V1277" s="133">
        <v>252</v>
      </c>
      <c r="W1277" s="132">
        <f t="shared" si="483"/>
        <v>1.039713272</v>
      </c>
      <c r="X1277" s="124">
        <f t="shared" si="479"/>
        <v>46.795245999999999</v>
      </c>
      <c r="Y1277" s="136" t="s">
        <v>64</v>
      </c>
      <c r="Z1277" s="127">
        <f t="shared" si="478"/>
        <v>43511</v>
      </c>
      <c r="AA1277" s="6"/>
      <c r="AB1277" s="1"/>
      <c r="AC1277" s="10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6"/>
      <c r="BR1277" s="1"/>
      <c r="BS1277" s="1"/>
      <c r="BT1277" s="1"/>
      <c r="BU1277" s="1"/>
      <c r="BV1277" s="1"/>
      <c r="BW1277" s="1"/>
    </row>
    <row r="1278" spans="1:75" x14ac:dyDescent="0.2">
      <c r="A1278" s="137">
        <f t="shared" si="470"/>
        <v>43499</v>
      </c>
      <c r="B1278" s="124">
        <f t="shared" si="461"/>
        <v>1225.1228959999999</v>
      </c>
      <c r="C1278" s="124">
        <f t="shared" si="471"/>
        <v>1000</v>
      </c>
      <c r="D1278" s="138">
        <f t="shared" si="472"/>
        <v>5100.6099999999997</v>
      </c>
      <c r="E1278" s="126">
        <f>IF(K1278=1,VLOOKUP(A1277,[1]Plan1!$DA$106:$DC$226,3),E1277)</f>
        <v>5116.93</v>
      </c>
      <c r="F1278" s="127">
        <f t="shared" si="473"/>
        <v>43481</v>
      </c>
      <c r="G1278" s="128">
        <f t="shared" si="462"/>
        <v>3.199617300675861E-3</v>
      </c>
      <c r="H1278" s="127">
        <f t="shared" si="474"/>
        <v>43511</v>
      </c>
      <c r="I1278" s="127">
        <f t="shared" si="463"/>
        <v>43511</v>
      </c>
      <c r="J1278" s="130">
        <f t="shared" si="475"/>
        <v>23</v>
      </c>
      <c r="K1278" s="130">
        <f t="shared" si="464"/>
        <v>14</v>
      </c>
      <c r="L1278" s="131">
        <f t="shared" si="465"/>
        <v>1.00194637</v>
      </c>
      <c r="M1278" s="132">
        <f t="shared" si="482"/>
        <v>1.0015000999999999</v>
      </c>
      <c r="N1278" s="132">
        <f t="shared" si="480"/>
        <v>1.1760386450678908</v>
      </c>
      <c r="O1278" s="131">
        <f t="shared" si="481"/>
        <v>1.1783276499999999</v>
      </c>
      <c r="P1278" s="124">
        <f t="shared" si="466"/>
        <v>1178.3276499999999</v>
      </c>
      <c r="Q1278" s="133">
        <f t="shared" si="467"/>
        <v>0</v>
      </c>
      <c r="R1278" s="134">
        <f t="shared" si="468"/>
        <v>0</v>
      </c>
      <c r="S1278" s="124">
        <f t="shared" si="469"/>
        <v>0</v>
      </c>
      <c r="T1278" s="134">
        <f t="shared" si="476"/>
        <v>8.7499999999999994E-2</v>
      </c>
      <c r="U1278" s="133">
        <f t="shared" si="477"/>
        <v>117</v>
      </c>
      <c r="V1278" s="133">
        <v>252</v>
      </c>
      <c r="W1278" s="132">
        <f t="shared" si="483"/>
        <v>1.039713272</v>
      </c>
      <c r="X1278" s="124">
        <f t="shared" si="479"/>
        <v>46.795245999999999</v>
      </c>
      <c r="Y1278" s="136" t="s">
        <v>64</v>
      </c>
      <c r="Z1278" s="127">
        <f t="shared" si="478"/>
        <v>43511</v>
      </c>
      <c r="AA1278" s="6"/>
      <c r="AB1278" s="1"/>
      <c r="AC1278" s="10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6"/>
      <c r="BR1278" s="1"/>
      <c r="BS1278" s="1"/>
      <c r="BT1278" s="1"/>
      <c r="BU1278" s="1"/>
      <c r="BV1278" s="1"/>
      <c r="BW1278" s="1"/>
    </row>
    <row r="1279" spans="1:75" x14ac:dyDescent="0.2">
      <c r="A1279" s="137">
        <f t="shared" si="470"/>
        <v>43500</v>
      </c>
      <c r="B1279" s="124">
        <f t="shared" si="461"/>
        <v>1225.1228959999999</v>
      </c>
      <c r="C1279" s="124">
        <f t="shared" si="471"/>
        <v>1000</v>
      </c>
      <c r="D1279" s="138">
        <f t="shared" si="472"/>
        <v>5100.6099999999997</v>
      </c>
      <c r="E1279" s="126">
        <f>IF(K1279=1,VLOOKUP(A1278,[1]Plan1!$DA$106:$DC$226,3),E1278)</f>
        <v>5116.93</v>
      </c>
      <c r="F1279" s="127">
        <f t="shared" si="473"/>
        <v>43481</v>
      </c>
      <c r="G1279" s="128">
        <f t="shared" si="462"/>
        <v>3.199617300675861E-3</v>
      </c>
      <c r="H1279" s="127">
        <f t="shared" si="474"/>
        <v>43511</v>
      </c>
      <c r="I1279" s="127">
        <f t="shared" si="463"/>
        <v>43511</v>
      </c>
      <c r="J1279" s="130">
        <f t="shared" si="475"/>
        <v>23</v>
      </c>
      <c r="K1279" s="130">
        <f t="shared" si="464"/>
        <v>14</v>
      </c>
      <c r="L1279" s="131">
        <f t="shared" si="465"/>
        <v>1.00194637</v>
      </c>
      <c r="M1279" s="132">
        <f t="shared" si="482"/>
        <v>1.0015000999999999</v>
      </c>
      <c r="N1279" s="132">
        <f t="shared" si="480"/>
        <v>1.1760386450678908</v>
      </c>
      <c r="O1279" s="131">
        <f t="shared" si="481"/>
        <v>1.1783276499999999</v>
      </c>
      <c r="P1279" s="124">
        <f t="shared" si="466"/>
        <v>1178.3276499999999</v>
      </c>
      <c r="Q1279" s="133">
        <f t="shared" si="467"/>
        <v>0</v>
      </c>
      <c r="R1279" s="134">
        <f t="shared" si="468"/>
        <v>0</v>
      </c>
      <c r="S1279" s="124">
        <f t="shared" si="469"/>
        <v>0</v>
      </c>
      <c r="T1279" s="134">
        <f t="shared" si="476"/>
        <v>8.7499999999999994E-2</v>
      </c>
      <c r="U1279" s="133">
        <f t="shared" si="477"/>
        <v>117</v>
      </c>
      <c r="V1279" s="133">
        <v>252</v>
      </c>
      <c r="W1279" s="132">
        <f t="shared" si="483"/>
        <v>1.039713272</v>
      </c>
      <c r="X1279" s="124">
        <f t="shared" si="479"/>
        <v>46.795245999999999</v>
      </c>
      <c r="Y1279" s="136" t="s">
        <v>64</v>
      </c>
      <c r="Z1279" s="127">
        <f t="shared" si="478"/>
        <v>43511</v>
      </c>
      <c r="AA1279" s="6"/>
      <c r="AB1279" s="1"/>
      <c r="AC1279" s="10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6"/>
      <c r="BR1279" s="1"/>
      <c r="BS1279" s="1"/>
      <c r="BT1279" s="1"/>
      <c r="BU1279" s="1"/>
      <c r="BV1279" s="1"/>
      <c r="BW1279" s="1"/>
    </row>
    <row r="1280" spans="1:75" x14ac:dyDescent="0.2">
      <c r="A1280" s="137">
        <f t="shared" si="470"/>
        <v>43501</v>
      </c>
      <c r="B1280" s="124">
        <f t="shared" si="461"/>
        <v>1225.7009880000001</v>
      </c>
      <c r="C1280" s="124">
        <f t="shared" si="471"/>
        <v>1000</v>
      </c>
      <c r="D1280" s="138">
        <f t="shared" si="472"/>
        <v>5100.6099999999997</v>
      </c>
      <c r="E1280" s="126">
        <f>IF(K1280=1,VLOOKUP(A1279,[1]Plan1!$DA$106:$DC$226,3),E1279)</f>
        <v>5116.93</v>
      </c>
      <c r="F1280" s="127">
        <f t="shared" si="473"/>
        <v>43481</v>
      </c>
      <c r="G1280" s="128">
        <f t="shared" si="462"/>
        <v>3.199617300675861E-3</v>
      </c>
      <c r="H1280" s="127">
        <f t="shared" si="474"/>
        <v>43511</v>
      </c>
      <c r="I1280" s="127">
        <f t="shared" si="463"/>
        <v>43511</v>
      </c>
      <c r="J1280" s="130">
        <f t="shared" si="475"/>
        <v>23</v>
      </c>
      <c r="K1280" s="130">
        <f t="shared" si="464"/>
        <v>15</v>
      </c>
      <c r="L1280" s="131">
        <f t="shared" si="465"/>
        <v>1.0020855399999999</v>
      </c>
      <c r="M1280" s="132">
        <f t="shared" si="482"/>
        <v>1.0015000999999999</v>
      </c>
      <c r="N1280" s="132">
        <f t="shared" si="480"/>
        <v>1.1760386450678908</v>
      </c>
      <c r="O1280" s="131">
        <f t="shared" si="481"/>
        <v>1.17849132</v>
      </c>
      <c r="P1280" s="124">
        <f t="shared" si="466"/>
        <v>1178.4913200000001</v>
      </c>
      <c r="Q1280" s="133">
        <f t="shared" si="467"/>
        <v>0</v>
      </c>
      <c r="R1280" s="134">
        <f t="shared" si="468"/>
        <v>0</v>
      </c>
      <c r="S1280" s="124">
        <f t="shared" si="469"/>
        <v>0</v>
      </c>
      <c r="T1280" s="134">
        <f t="shared" si="476"/>
        <v>8.7499999999999994E-2</v>
      </c>
      <c r="U1280" s="133">
        <f t="shared" si="477"/>
        <v>118</v>
      </c>
      <c r="V1280" s="133">
        <v>252</v>
      </c>
      <c r="W1280" s="132">
        <f t="shared" si="483"/>
        <v>1.0400594110000001</v>
      </c>
      <c r="X1280" s="124">
        <f t="shared" si="479"/>
        <v>47.209668000000001</v>
      </c>
      <c r="Y1280" s="136" t="s">
        <v>64</v>
      </c>
      <c r="Z1280" s="127">
        <f t="shared" si="478"/>
        <v>43511</v>
      </c>
      <c r="AA1280" s="6"/>
      <c r="AB1280" s="1"/>
      <c r="AC1280" s="10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6"/>
      <c r="BR1280" s="1"/>
      <c r="BS1280" s="1"/>
      <c r="BT1280" s="1"/>
      <c r="BU1280" s="1"/>
      <c r="BV1280" s="1"/>
      <c r="BW1280" s="1"/>
    </row>
    <row r="1281" spans="1:75" x14ac:dyDescent="0.2">
      <c r="A1281" s="137">
        <f t="shared" si="470"/>
        <v>43502</v>
      </c>
      <c r="B1281" s="124">
        <f t="shared" si="461"/>
        <v>1226.27935</v>
      </c>
      <c r="C1281" s="124">
        <f t="shared" si="471"/>
        <v>1000</v>
      </c>
      <c r="D1281" s="138">
        <f t="shared" si="472"/>
        <v>5100.6099999999997</v>
      </c>
      <c r="E1281" s="126">
        <f>IF(K1281=1,VLOOKUP(A1280,[1]Plan1!$DA$106:$DC$226,3),E1280)</f>
        <v>5116.93</v>
      </c>
      <c r="F1281" s="127">
        <f t="shared" si="473"/>
        <v>43481</v>
      </c>
      <c r="G1281" s="128">
        <f t="shared" si="462"/>
        <v>3.199617300675861E-3</v>
      </c>
      <c r="H1281" s="127">
        <f t="shared" si="474"/>
        <v>43511</v>
      </c>
      <c r="I1281" s="127">
        <f t="shared" si="463"/>
        <v>43511</v>
      </c>
      <c r="J1281" s="130">
        <f t="shared" si="475"/>
        <v>23</v>
      </c>
      <c r="K1281" s="130">
        <f t="shared" si="464"/>
        <v>16</v>
      </c>
      <c r="L1281" s="131">
        <f t="shared" si="465"/>
        <v>1.00222473</v>
      </c>
      <c r="M1281" s="132">
        <f t="shared" si="482"/>
        <v>1.0015000999999999</v>
      </c>
      <c r="N1281" s="132">
        <f t="shared" si="480"/>
        <v>1.1760386450678908</v>
      </c>
      <c r="O1281" s="131">
        <f t="shared" si="481"/>
        <v>1.1786550099999999</v>
      </c>
      <c r="P1281" s="124">
        <f t="shared" si="466"/>
        <v>1178.6550099999999</v>
      </c>
      <c r="Q1281" s="133">
        <f t="shared" si="467"/>
        <v>0</v>
      </c>
      <c r="R1281" s="134">
        <f t="shared" si="468"/>
        <v>0</v>
      </c>
      <c r="S1281" s="124">
        <f t="shared" si="469"/>
        <v>0</v>
      </c>
      <c r="T1281" s="134">
        <f t="shared" si="476"/>
        <v>8.7499999999999994E-2</v>
      </c>
      <c r="U1281" s="133">
        <f t="shared" si="477"/>
        <v>119</v>
      </c>
      <c r="V1281" s="133">
        <v>252</v>
      </c>
      <c r="W1281" s="132">
        <f t="shared" si="483"/>
        <v>1.0404056660000001</v>
      </c>
      <c r="X1281" s="124">
        <f t="shared" si="479"/>
        <v>47.624339999999997</v>
      </c>
      <c r="Y1281" s="136" t="s">
        <v>64</v>
      </c>
      <c r="Z1281" s="127">
        <f t="shared" si="478"/>
        <v>43511</v>
      </c>
      <c r="AA1281" s="6"/>
      <c r="AB1281" s="1"/>
      <c r="AC1281" s="10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6"/>
      <c r="BR1281" s="1"/>
      <c r="BS1281" s="1"/>
      <c r="BT1281" s="1"/>
      <c r="BU1281" s="1"/>
      <c r="BV1281" s="1"/>
      <c r="BW1281" s="1"/>
    </row>
    <row r="1282" spans="1:75" x14ac:dyDescent="0.2">
      <c r="A1282" s="137">
        <f t="shared" si="470"/>
        <v>43503</v>
      </c>
      <c r="B1282" s="124">
        <f t="shared" si="461"/>
        <v>1226.857982</v>
      </c>
      <c r="C1282" s="124">
        <f t="shared" si="471"/>
        <v>1000</v>
      </c>
      <c r="D1282" s="138">
        <f t="shared" si="472"/>
        <v>5100.6099999999997</v>
      </c>
      <c r="E1282" s="126">
        <f>IF(K1282=1,VLOOKUP(A1281,[1]Plan1!$DA$106:$DC$226,3),E1281)</f>
        <v>5116.93</v>
      </c>
      <c r="F1282" s="127">
        <f t="shared" si="473"/>
        <v>43481</v>
      </c>
      <c r="G1282" s="128">
        <f t="shared" si="462"/>
        <v>3.199617300675861E-3</v>
      </c>
      <c r="H1282" s="127">
        <f t="shared" si="474"/>
        <v>43511</v>
      </c>
      <c r="I1282" s="127">
        <f t="shared" si="463"/>
        <v>43511</v>
      </c>
      <c r="J1282" s="130">
        <f t="shared" si="475"/>
        <v>23</v>
      </c>
      <c r="K1282" s="130">
        <f t="shared" si="464"/>
        <v>17</v>
      </c>
      <c r="L1282" s="131">
        <f t="shared" si="465"/>
        <v>1.00236394</v>
      </c>
      <c r="M1282" s="132">
        <f t="shared" si="482"/>
        <v>1.0015000999999999</v>
      </c>
      <c r="N1282" s="132">
        <f t="shared" si="480"/>
        <v>1.1760386450678908</v>
      </c>
      <c r="O1282" s="131">
        <f t="shared" si="481"/>
        <v>1.17881872</v>
      </c>
      <c r="P1282" s="124">
        <f t="shared" si="466"/>
        <v>1178.81872</v>
      </c>
      <c r="Q1282" s="133">
        <f t="shared" si="467"/>
        <v>0</v>
      </c>
      <c r="R1282" s="134">
        <f t="shared" si="468"/>
        <v>0</v>
      </c>
      <c r="S1282" s="124">
        <f t="shared" si="469"/>
        <v>0</v>
      </c>
      <c r="T1282" s="134">
        <f t="shared" si="476"/>
        <v>8.7499999999999994E-2</v>
      </c>
      <c r="U1282" s="133">
        <f t="shared" si="477"/>
        <v>120</v>
      </c>
      <c r="V1282" s="133">
        <v>252</v>
      </c>
      <c r="W1282" s="132">
        <f t="shared" si="483"/>
        <v>1.040752036</v>
      </c>
      <c r="X1282" s="124">
        <f t="shared" si="479"/>
        <v>48.039262000000001</v>
      </c>
      <c r="Y1282" s="136" t="s">
        <v>64</v>
      </c>
      <c r="Z1282" s="127">
        <f t="shared" si="478"/>
        <v>43511</v>
      </c>
      <c r="AA1282" s="6"/>
      <c r="AB1282" s="1"/>
      <c r="AC1282" s="10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6"/>
      <c r="BR1282" s="1"/>
      <c r="BS1282" s="1"/>
      <c r="BT1282" s="1"/>
      <c r="BU1282" s="1"/>
      <c r="BV1282" s="1"/>
      <c r="BW1282" s="1"/>
    </row>
    <row r="1283" spans="1:75" x14ac:dyDescent="0.2">
      <c r="A1283" s="137">
        <f t="shared" si="470"/>
        <v>43504</v>
      </c>
      <c r="B1283" s="124">
        <f t="shared" si="461"/>
        <v>1227.4368959999999</v>
      </c>
      <c r="C1283" s="124">
        <f t="shared" si="471"/>
        <v>1000</v>
      </c>
      <c r="D1283" s="138">
        <f t="shared" si="472"/>
        <v>5100.6099999999997</v>
      </c>
      <c r="E1283" s="126">
        <f>IF(K1283=1,VLOOKUP(A1282,[1]Plan1!$DA$106:$DC$226,3),E1282)</f>
        <v>5116.93</v>
      </c>
      <c r="F1283" s="127">
        <f t="shared" si="473"/>
        <v>43481</v>
      </c>
      <c r="G1283" s="128">
        <f t="shared" si="462"/>
        <v>3.199617300675861E-3</v>
      </c>
      <c r="H1283" s="127">
        <f t="shared" si="474"/>
        <v>43511</v>
      </c>
      <c r="I1283" s="127">
        <f t="shared" si="463"/>
        <v>43511</v>
      </c>
      <c r="J1283" s="130">
        <f t="shared" si="475"/>
        <v>23</v>
      </c>
      <c r="K1283" s="130">
        <f t="shared" si="464"/>
        <v>18</v>
      </c>
      <c r="L1283" s="131">
        <f t="shared" si="465"/>
        <v>1.00250317</v>
      </c>
      <c r="M1283" s="132">
        <f t="shared" si="482"/>
        <v>1.0015000999999999</v>
      </c>
      <c r="N1283" s="132">
        <f t="shared" si="480"/>
        <v>1.1760386450678908</v>
      </c>
      <c r="O1283" s="131">
        <f t="shared" si="481"/>
        <v>1.1789824600000001</v>
      </c>
      <c r="P1283" s="124">
        <f t="shared" si="466"/>
        <v>1178.9824599999999</v>
      </c>
      <c r="Q1283" s="133">
        <f t="shared" si="467"/>
        <v>0</v>
      </c>
      <c r="R1283" s="134">
        <f t="shared" si="468"/>
        <v>0</v>
      </c>
      <c r="S1283" s="124">
        <f t="shared" si="469"/>
        <v>0</v>
      </c>
      <c r="T1283" s="134">
        <f t="shared" si="476"/>
        <v>8.7499999999999994E-2</v>
      </c>
      <c r="U1283" s="133">
        <f t="shared" si="477"/>
        <v>121</v>
      </c>
      <c r="V1283" s="133">
        <v>252</v>
      </c>
      <c r="W1283" s="132">
        <f t="shared" si="483"/>
        <v>1.041098522</v>
      </c>
      <c r="X1283" s="124">
        <f t="shared" si="479"/>
        <v>48.454436000000001</v>
      </c>
      <c r="Y1283" s="136" t="s">
        <v>64</v>
      </c>
      <c r="Z1283" s="127">
        <f t="shared" si="478"/>
        <v>43511</v>
      </c>
      <c r="AA1283" s="6"/>
      <c r="AB1283" s="1"/>
      <c r="AC1283" s="10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6"/>
      <c r="BR1283" s="1"/>
      <c r="BS1283" s="1"/>
      <c r="BT1283" s="1"/>
      <c r="BU1283" s="1"/>
      <c r="BV1283" s="1"/>
      <c r="BW1283" s="1"/>
    </row>
    <row r="1284" spans="1:75" x14ac:dyDescent="0.2">
      <c r="A1284" s="137">
        <f t="shared" si="470"/>
        <v>43505</v>
      </c>
      <c r="B1284" s="124">
        <f t="shared" si="461"/>
        <v>1228.0160900000001</v>
      </c>
      <c r="C1284" s="124">
        <f t="shared" si="471"/>
        <v>1000</v>
      </c>
      <c r="D1284" s="138">
        <f t="shared" si="472"/>
        <v>5100.6099999999997</v>
      </c>
      <c r="E1284" s="126">
        <f>IF(K1284=1,VLOOKUP(A1283,[1]Plan1!$DA$106:$DC$226,3),E1283)</f>
        <v>5116.93</v>
      </c>
      <c r="F1284" s="127">
        <f t="shared" si="473"/>
        <v>43481</v>
      </c>
      <c r="G1284" s="128">
        <f t="shared" si="462"/>
        <v>3.199617300675861E-3</v>
      </c>
      <c r="H1284" s="127">
        <f t="shared" si="474"/>
        <v>43511</v>
      </c>
      <c r="I1284" s="127">
        <f t="shared" si="463"/>
        <v>43511</v>
      </c>
      <c r="J1284" s="130">
        <f t="shared" si="475"/>
        <v>23</v>
      </c>
      <c r="K1284" s="130">
        <f t="shared" si="464"/>
        <v>19</v>
      </c>
      <c r="L1284" s="131">
        <f t="shared" si="465"/>
        <v>1.0026424199999999</v>
      </c>
      <c r="M1284" s="132">
        <f t="shared" si="482"/>
        <v>1.0015000999999999</v>
      </c>
      <c r="N1284" s="132">
        <f t="shared" si="480"/>
        <v>1.1760386450678908</v>
      </c>
      <c r="O1284" s="131">
        <f t="shared" si="481"/>
        <v>1.17914623</v>
      </c>
      <c r="P1284" s="124">
        <f t="shared" si="466"/>
        <v>1179.1462300000001</v>
      </c>
      <c r="Q1284" s="133">
        <f t="shared" si="467"/>
        <v>0</v>
      </c>
      <c r="R1284" s="134">
        <f t="shared" si="468"/>
        <v>0</v>
      </c>
      <c r="S1284" s="124">
        <f t="shared" si="469"/>
        <v>0</v>
      </c>
      <c r="T1284" s="134">
        <f t="shared" si="476"/>
        <v>8.7499999999999994E-2</v>
      </c>
      <c r="U1284" s="133">
        <f t="shared" si="477"/>
        <v>122</v>
      </c>
      <c r="V1284" s="133">
        <v>252</v>
      </c>
      <c r="W1284" s="132">
        <f t="shared" si="483"/>
        <v>1.0414451229999999</v>
      </c>
      <c r="X1284" s="124">
        <f t="shared" si="479"/>
        <v>48.869860000000003</v>
      </c>
      <c r="Y1284" s="136" t="s">
        <v>64</v>
      </c>
      <c r="Z1284" s="127">
        <f t="shared" si="478"/>
        <v>43511</v>
      </c>
      <c r="AA1284" s="6"/>
      <c r="AB1284" s="1"/>
      <c r="AC1284" s="10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6"/>
      <c r="BR1284" s="1"/>
      <c r="BS1284" s="1"/>
      <c r="BT1284" s="1"/>
      <c r="BU1284" s="1"/>
      <c r="BV1284" s="1"/>
      <c r="BW1284" s="1"/>
    </row>
    <row r="1285" spans="1:75" x14ac:dyDescent="0.2">
      <c r="A1285" s="137">
        <f t="shared" si="470"/>
        <v>43506</v>
      </c>
      <c r="B1285" s="124">
        <f t="shared" si="461"/>
        <v>1228.0160900000001</v>
      </c>
      <c r="C1285" s="124">
        <f t="shared" si="471"/>
        <v>1000</v>
      </c>
      <c r="D1285" s="138">
        <f t="shared" si="472"/>
        <v>5100.6099999999997</v>
      </c>
      <c r="E1285" s="126">
        <f>IF(K1285=1,VLOOKUP(A1284,[1]Plan1!$DA$106:$DC$226,3),E1284)</f>
        <v>5116.93</v>
      </c>
      <c r="F1285" s="127">
        <f t="shared" si="473"/>
        <v>43481</v>
      </c>
      <c r="G1285" s="128">
        <f t="shared" si="462"/>
        <v>3.199617300675861E-3</v>
      </c>
      <c r="H1285" s="127">
        <f t="shared" si="474"/>
        <v>43511</v>
      </c>
      <c r="I1285" s="127">
        <f t="shared" si="463"/>
        <v>43511</v>
      </c>
      <c r="J1285" s="130">
        <f t="shared" si="475"/>
        <v>23</v>
      </c>
      <c r="K1285" s="130">
        <f t="shared" si="464"/>
        <v>19</v>
      </c>
      <c r="L1285" s="131">
        <f t="shared" si="465"/>
        <v>1.0026424199999999</v>
      </c>
      <c r="M1285" s="132">
        <f t="shared" si="482"/>
        <v>1.0015000999999999</v>
      </c>
      <c r="N1285" s="132">
        <f t="shared" si="480"/>
        <v>1.1760386450678908</v>
      </c>
      <c r="O1285" s="131">
        <f t="shared" si="481"/>
        <v>1.17914623</v>
      </c>
      <c r="P1285" s="124">
        <f t="shared" si="466"/>
        <v>1179.1462300000001</v>
      </c>
      <c r="Q1285" s="133">
        <f t="shared" si="467"/>
        <v>0</v>
      </c>
      <c r="R1285" s="134">
        <f t="shared" si="468"/>
        <v>0</v>
      </c>
      <c r="S1285" s="124">
        <f t="shared" si="469"/>
        <v>0</v>
      </c>
      <c r="T1285" s="134">
        <f t="shared" si="476"/>
        <v>8.7499999999999994E-2</v>
      </c>
      <c r="U1285" s="133">
        <f t="shared" si="477"/>
        <v>122</v>
      </c>
      <c r="V1285" s="133">
        <v>252</v>
      </c>
      <c r="W1285" s="132">
        <f t="shared" si="483"/>
        <v>1.0414451229999999</v>
      </c>
      <c r="X1285" s="124">
        <f t="shared" si="479"/>
        <v>48.869860000000003</v>
      </c>
      <c r="Y1285" s="136" t="s">
        <v>64</v>
      </c>
      <c r="Z1285" s="127">
        <f t="shared" si="478"/>
        <v>43511</v>
      </c>
      <c r="AA1285" s="6"/>
      <c r="AB1285" s="1"/>
      <c r="AC1285" s="10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6"/>
      <c r="BR1285" s="1"/>
      <c r="BS1285" s="1"/>
      <c r="BT1285" s="1"/>
      <c r="BU1285" s="1"/>
      <c r="BV1285" s="1"/>
      <c r="BW1285" s="1"/>
    </row>
    <row r="1286" spans="1:75" x14ac:dyDescent="0.2">
      <c r="A1286" s="137">
        <f t="shared" si="470"/>
        <v>43507</v>
      </c>
      <c r="B1286" s="124">
        <f t="shared" si="461"/>
        <v>1228.0160900000001</v>
      </c>
      <c r="C1286" s="124">
        <f t="shared" si="471"/>
        <v>1000</v>
      </c>
      <c r="D1286" s="138">
        <f t="shared" si="472"/>
        <v>5100.6099999999997</v>
      </c>
      <c r="E1286" s="126">
        <f>IF(K1286=1,VLOOKUP(A1285,[1]Plan1!$DA$106:$DC$226,3),E1285)</f>
        <v>5116.93</v>
      </c>
      <c r="F1286" s="127">
        <f t="shared" si="473"/>
        <v>43481</v>
      </c>
      <c r="G1286" s="128">
        <f t="shared" si="462"/>
        <v>3.199617300675861E-3</v>
      </c>
      <c r="H1286" s="127">
        <f t="shared" si="474"/>
        <v>43511</v>
      </c>
      <c r="I1286" s="127">
        <f t="shared" si="463"/>
        <v>43511</v>
      </c>
      <c r="J1286" s="130">
        <f t="shared" si="475"/>
        <v>23</v>
      </c>
      <c r="K1286" s="130">
        <f t="shared" si="464"/>
        <v>19</v>
      </c>
      <c r="L1286" s="131">
        <f t="shared" si="465"/>
        <v>1.0026424199999999</v>
      </c>
      <c r="M1286" s="132">
        <f t="shared" si="482"/>
        <v>1.0015000999999999</v>
      </c>
      <c r="N1286" s="132">
        <f t="shared" si="480"/>
        <v>1.1760386450678908</v>
      </c>
      <c r="O1286" s="131">
        <f t="shared" si="481"/>
        <v>1.17914623</v>
      </c>
      <c r="P1286" s="124">
        <f t="shared" si="466"/>
        <v>1179.1462300000001</v>
      </c>
      <c r="Q1286" s="133">
        <f t="shared" si="467"/>
        <v>0</v>
      </c>
      <c r="R1286" s="134">
        <f t="shared" si="468"/>
        <v>0</v>
      </c>
      <c r="S1286" s="124">
        <f t="shared" si="469"/>
        <v>0</v>
      </c>
      <c r="T1286" s="134">
        <f t="shared" si="476"/>
        <v>8.7499999999999994E-2</v>
      </c>
      <c r="U1286" s="133">
        <f t="shared" si="477"/>
        <v>122</v>
      </c>
      <c r="V1286" s="133">
        <v>252</v>
      </c>
      <c r="W1286" s="132">
        <f t="shared" si="483"/>
        <v>1.0414451229999999</v>
      </c>
      <c r="X1286" s="124">
        <f t="shared" si="479"/>
        <v>48.869860000000003</v>
      </c>
      <c r="Y1286" s="136" t="s">
        <v>64</v>
      </c>
      <c r="Z1286" s="127">
        <f t="shared" si="478"/>
        <v>43511</v>
      </c>
      <c r="AA1286" s="6"/>
      <c r="AB1286" s="1"/>
      <c r="AC1286" s="10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6"/>
      <c r="BR1286" s="1"/>
      <c r="BS1286" s="1"/>
      <c r="BT1286" s="1"/>
      <c r="BU1286" s="1"/>
      <c r="BV1286" s="1"/>
      <c r="BW1286" s="1"/>
    </row>
    <row r="1287" spans="1:75" x14ac:dyDescent="0.2">
      <c r="A1287" s="137">
        <f t="shared" si="470"/>
        <v>43508</v>
      </c>
      <c r="B1287" s="124">
        <f t="shared" si="461"/>
        <v>1228.595554</v>
      </c>
      <c r="C1287" s="124">
        <f t="shared" si="471"/>
        <v>1000</v>
      </c>
      <c r="D1287" s="138">
        <f t="shared" si="472"/>
        <v>5100.6099999999997</v>
      </c>
      <c r="E1287" s="126">
        <f>IF(K1287=1,VLOOKUP(A1286,[1]Plan1!$DA$106:$DC$226,3),E1286)</f>
        <v>5116.93</v>
      </c>
      <c r="F1287" s="127">
        <f t="shared" si="473"/>
        <v>43481</v>
      </c>
      <c r="G1287" s="128">
        <f t="shared" si="462"/>
        <v>3.199617300675861E-3</v>
      </c>
      <c r="H1287" s="127">
        <f t="shared" si="474"/>
        <v>43511</v>
      </c>
      <c r="I1287" s="127">
        <f t="shared" si="463"/>
        <v>43511</v>
      </c>
      <c r="J1287" s="130">
        <f t="shared" si="475"/>
        <v>23</v>
      </c>
      <c r="K1287" s="130">
        <f t="shared" si="464"/>
        <v>20</v>
      </c>
      <c r="L1287" s="131">
        <f t="shared" si="465"/>
        <v>1.0027816899999999</v>
      </c>
      <c r="M1287" s="132">
        <f t="shared" si="482"/>
        <v>1.0015000999999999</v>
      </c>
      <c r="N1287" s="132">
        <f t="shared" si="480"/>
        <v>1.1760386450678908</v>
      </c>
      <c r="O1287" s="131">
        <f t="shared" si="481"/>
        <v>1.17931002</v>
      </c>
      <c r="P1287" s="124">
        <f t="shared" si="466"/>
        <v>1179.3100199999999</v>
      </c>
      <c r="Q1287" s="133">
        <f t="shared" si="467"/>
        <v>0</v>
      </c>
      <c r="R1287" s="134">
        <f t="shared" si="468"/>
        <v>0</v>
      </c>
      <c r="S1287" s="124">
        <f t="shared" si="469"/>
        <v>0</v>
      </c>
      <c r="T1287" s="134">
        <f t="shared" si="476"/>
        <v>8.7499999999999994E-2</v>
      </c>
      <c r="U1287" s="133">
        <f t="shared" si="477"/>
        <v>123</v>
      </c>
      <c r="V1287" s="133">
        <v>252</v>
      </c>
      <c r="W1287" s="132">
        <f t="shared" si="483"/>
        <v>1.0417918390000001</v>
      </c>
      <c r="X1287" s="124">
        <f t="shared" si="479"/>
        <v>49.285533999999998</v>
      </c>
      <c r="Y1287" s="136" t="s">
        <v>64</v>
      </c>
      <c r="Z1287" s="127">
        <f t="shared" si="478"/>
        <v>43511</v>
      </c>
      <c r="AA1287" s="6"/>
      <c r="AB1287" s="1"/>
      <c r="AC1287" s="10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6"/>
      <c r="BR1287" s="1"/>
      <c r="BS1287" s="1"/>
      <c r="BT1287" s="1"/>
      <c r="BU1287" s="1"/>
      <c r="BV1287" s="1"/>
      <c r="BW1287" s="1"/>
    </row>
    <row r="1288" spans="1:75" x14ac:dyDescent="0.2">
      <c r="A1288" s="137">
        <f t="shared" si="470"/>
        <v>43509</v>
      </c>
      <c r="B1288" s="124">
        <f t="shared" si="461"/>
        <v>1229.1752889999998</v>
      </c>
      <c r="C1288" s="124">
        <f t="shared" si="471"/>
        <v>1000</v>
      </c>
      <c r="D1288" s="138">
        <f t="shared" si="472"/>
        <v>5100.6099999999997</v>
      </c>
      <c r="E1288" s="126">
        <f>IF(K1288=1,VLOOKUP(A1287,[1]Plan1!$DA$106:$DC$226,3),E1287)</f>
        <v>5116.93</v>
      </c>
      <c r="F1288" s="127">
        <f t="shared" si="473"/>
        <v>43481</v>
      </c>
      <c r="G1288" s="128">
        <f t="shared" si="462"/>
        <v>3.199617300675861E-3</v>
      </c>
      <c r="H1288" s="127">
        <f t="shared" si="474"/>
        <v>43511</v>
      </c>
      <c r="I1288" s="127">
        <f t="shared" si="463"/>
        <v>43511</v>
      </c>
      <c r="J1288" s="130">
        <f t="shared" si="475"/>
        <v>23</v>
      </c>
      <c r="K1288" s="130">
        <f t="shared" si="464"/>
        <v>21</v>
      </c>
      <c r="L1288" s="131">
        <f t="shared" si="465"/>
        <v>1.0029209800000001</v>
      </c>
      <c r="M1288" s="132">
        <f t="shared" si="482"/>
        <v>1.0015000999999999</v>
      </c>
      <c r="N1288" s="132">
        <f t="shared" si="480"/>
        <v>1.1760386450678908</v>
      </c>
      <c r="O1288" s="131">
        <f t="shared" si="481"/>
        <v>1.1794738300000001</v>
      </c>
      <c r="P1288" s="124">
        <f t="shared" si="466"/>
        <v>1179.4738299999999</v>
      </c>
      <c r="Q1288" s="133">
        <f t="shared" si="467"/>
        <v>0</v>
      </c>
      <c r="R1288" s="134">
        <f t="shared" si="468"/>
        <v>0</v>
      </c>
      <c r="S1288" s="124">
        <f t="shared" si="469"/>
        <v>0</v>
      </c>
      <c r="T1288" s="134">
        <f t="shared" si="476"/>
        <v>8.7499999999999994E-2</v>
      </c>
      <c r="U1288" s="133">
        <f t="shared" si="477"/>
        <v>124</v>
      </c>
      <c r="V1288" s="133">
        <v>252</v>
      </c>
      <c r="W1288" s="132">
        <f t="shared" si="483"/>
        <v>1.042138671</v>
      </c>
      <c r="X1288" s="124">
        <f t="shared" si="479"/>
        <v>49.701459</v>
      </c>
      <c r="Y1288" s="136" t="s">
        <v>64</v>
      </c>
      <c r="Z1288" s="127">
        <f t="shared" si="478"/>
        <v>43511</v>
      </c>
      <c r="AA1288" s="6"/>
      <c r="AB1288" s="1"/>
      <c r="AC1288" s="10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6"/>
      <c r="BR1288" s="1"/>
      <c r="BS1288" s="1"/>
      <c r="BT1288" s="1"/>
      <c r="BU1288" s="1"/>
      <c r="BV1288" s="1"/>
      <c r="BW1288" s="1"/>
    </row>
    <row r="1289" spans="1:75" x14ac:dyDescent="0.2">
      <c r="A1289" s="137">
        <f t="shared" si="470"/>
        <v>43510</v>
      </c>
      <c r="B1289" s="124">
        <f t="shared" si="461"/>
        <v>1229.7552950000002</v>
      </c>
      <c r="C1289" s="124">
        <f t="shared" si="471"/>
        <v>1000</v>
      </c>
      <c r="D1289" s="138">
        <f t="shared" si="472"/>
        <v>5100.6099999999997</v>
      </c>
      <c r="E1289" s="126">
        <f>IF(K1289=1,VLOOKUP(A1288,[1]Plan1!$DA$106:$DC$226,3),E1288)</f>
        <v>5116.93</v>
      </c>
      <c r="F1289" s="127">
        <f t="shared" si="473"/>
        <v>43481</v>
      </c>
      <c r="G1289" s="128">
        <f t="shared" si="462"/>
        <v>3.199617300675861E-3</v>
      </c>
      <c r="H1289" s="127">
        <f t="shared" si="474"/>
        <v>43511</v>
      </c>
      <c r="I1289" s="127">
        <f t="shared" si="463"/>
        <v>43511</v>
      </c>
      <c r="J1289" s="130">
        <f t="shared" si="475"/>
        <v>23</v>
      </c>
      <c r="K1289" s="130">
        <f t="shared" si="464"/>
        <v>22</v>
      </c>
      <c r="L1289" s="131">
        <f t="shared" si="465"/>
        <v>1.0030602900000001</v>
      </c>
      <c r="M1289" s="132">
        <f t="shared" si="482"/>
        <v>1.0015000999999999</v>
      </c>
      <c r="N1289" s="132">
        <f t="shared" si="480"/>
        <v>1.1760386450678908</v>
      </c>
      <c r="O1289" s="131">
        <f t="shared" si="481"/>
        <v>1.17963766</v>
      </c>
      <c r="P1289" s="124">
        <f t="shared" si="466"/>
        <v>1179.6376600000001</v>
      </c>
      <c r="Q1289" s="133">
        <f t="shared" si="467"/>
        <v>0</v>
      </c>
      <c r="R1289" s="134">
        <f t="shared" si="468"/>
        <v>0</v>
      </c>
      <c r="S1289" s="124">
        <f t="shared" si="469"/>
        <v>0</v>
      </c>
      <c r="T1289" s="134">
        <f t="shared" si="476"/>
        <v>8.7499999999999994E-2</v>
      </c>
      <c r="U1289" s="133">
        <f t="shared" si="477"/>
        <v>125</v>
      </c>
      <c r="V1289" s="133">
        <v>252</v>
      </c>
      <c r="W1289" s="132">
        <f t="shared" si="483"/>
        <v>1.0424856179999999</v>
      </c>
      <c r="X1289" s="124">
        <f t="shared" si="479"/>
        <v>50.117635</v>
      </c>
      <c r="Y1289" s="136" t="s">
        <v>64</v>
      </c>
      <c r="Z1289" s="127">
        <f t="shared" si="478"/>
        <v>43511</v>
      </c>
      <c r="AA1289" s="6"/>
      <c r="AB1289" s="1"/>
      <c r="AC1289" s="10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6"/>
      <c r="BR1289" s="1"/>
      <c r="BS1289" s="1"/>
      <c r="BT1289" s="1"/>
      <c r="BU1289" s="1"/>
      <c r="BV1289" s="1"/>
      <c r="BW1289" s="1"/>
    </row>
    <row r="1290" spans="1:75" x14ac:dyDescent="0.2">
      <c r="A1290" s="137">
        <f t="shared" si="470"/>
        <v>43511</v>
      </c>
      <c r="B1290" s="124">
        <f t="shared" ref="B1290:B1353" si="484">(P1290+X1290)</f>
        <v>1230.3355710000001</v>
      </c>
      <c r="C1290" s="124">
        <f t="shared" si="471"/>
        <v>1000</v>
      </c>
      <c r="D1290" s="138">
        <f t="shared" si="472"/>
        <v>5100.6099999999997</v>
      </c>
      <c r="E1290" s="126">
        <f>IF(K1290=1,VLOOKUP(A1289,[1]Plan1!$DA$106:$DC$226,3),E1289)</f>
        <v>5116.93</v>
      </c>
      <c r="F1290" s="127">
        <f t="shared" si="473"/>
        <v>43481</v>
      </c>
      <c r="G1290" s="128">
        <f t="shared" ref="G1290:G1353" si="485">(E1290/D1290)-1</f>
        <v>3.199617300675861E-3</v>
      </c>
      <c r="H1290" s="127">
        <f t="shared" si="474"/>
        <v>43539</v>
      </c>
      <c r="I1290" s="127">
        <f t="shared" ref="I1290:I1353" si="486">IF(A1290&gt;I1289,H1290,I1289)</f>
        <v>43511</v>
      </c>
      <c r="J1290" s="130">
        <f t="shared" si="475"/>
        <v>23</v>
      </c>
      <c r="K1290" s="130">
        <f t="shared" ref="K1290:K1353" si="487">(J1290-(NETWORKDAYS(A1290,I1290,AC$118:AC$502)-1))</f>
        <v>23</v>
      </c>
      <c r="L1290" s="131">
        <f t="shared" ref="L1290:L1353" si="488">TRUNC((E1290/D1290)^TRUNC((K1290/J1290),9),8)</f>
        <v>1.00319961</v>
      </c>
      <c r="M1290" s="132">
        <f t="shared" si="482"/>
        <v>1.0015000999999999</v>
      </c>
      <c r="N1290" s="132">
        <f t="shared" si="480"/>
        <v>1.1760386450678908</v>
      </c>
      <c r="O1290" s="131">
        <f t="shared" si="481"/>
        <v>1.1798015100000001</v>
      </c>
      <c r="P1290" s="124">
        <f t="shared" ref="P1290:P1353" si="489">TRUNC(C1290*O1290,6)</f>
        <v>1179.80151</v>
      </c>
      <c r="Q1290" s="133">
        <f t="shared" ref="Q1290:Q1353" si="490">IF(VLOOKUP(A1290,AC$10:AJ$114,8)=VLOOKUP(A1289,AC$10:AJ$114,8),0,VLOOKUP(A1290,AC$10:AJ$114,8))</f>
        <v>7</v>
      </c>
      <c r="R1290" s="134">
        <f t="shared" ref="R1290:R1353" si="491">IF(Q1290&gt;0,VLOOKUP($A1290,$AC$10:$AH$114,6),0)</f>
        <v>0</v>
      </c>
      <c r="S1290" s="124">
        <f t="shared" ref="S1290:S1353" si="492">IF(R1290&gt;0,TRUNC(R1290*P1290,6),0)</f>
        <v>0</v>
      </c>
      <c r="T1290" s="134">
        <f t="shared" si="476"/>
        <v>8.7499999999999994E-2</v>
      </c>
      <c r="U1290" s="133">
        <f t="shared" si="477"/>
        <v>126</v>
      </c>
      <c r="V1290" s="133">
        <v>252</v>
      </c>
      <c r="W1290" s="132">
        <f t="shared" si="483"/>
        <v>1.0428326809999999</v>
      </c>
      <c r="X1290" s="124">
        <f t="shared" si="479"/>
        <v>50.534061000000001</v>
      </c>
      <c r="Y1290" s="136" t="s">
        <v>64</v>
      </c>
      <c r="Z1290" s="127">
        <f t="shared" si="478"/>
        <v>43511</v>
      </c>
      <c r="AA1290" s="6"/>
      <c r="AB1290" s="1"/>
      <c r="AC1290" s="10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6"/>
      <c r="BR1290" s="1"/>
      <c r="BS1290" s="1"/>
      <c r="BT1290" s="1"/>
      <c r="BU1290" s="1"/>
      <c r="BV1290" s="1"/>
      <c r="BW1290" s="1"/>
    </row>
    <row r="1291" spans="1:75" x14ac:dyDescent="0.2">
      <c r="A1291" s="137">
        <f t="shared" ref="A1291:A1354" si="493">(A1290+1)</f>
        <v>43512</v>
      </c>
      <c r="B1291" s="124">
        <f t="shared" si="484"/>
        <v>1180.4756</v>
      </c>
      <c r="C1291" s="124">
        <f t="shared" ref="C1291:C1354" si="494">TRUNC(IF(Q1290&gt;0,VLOOKUP(A1290,$AC$12:$AD$114,2),C1290),6)</f>
        <v>1000</v>
      </c>
      <c r="D1291" s="138">
        <f t="shared" ref="D1291:D1354" si="495">IF(E1291=E1290,D1290,E1290)</f>
        <v>5116.93</v>
      </c>
      <c r="E1291" s="126">
        <f>IF(K1291=1,VLOOKUP(A1290,[1]Plan1!$DA$106:$DC$226,3),E1290)</f>
        <v>5138.93</v>
      </c>
      <c r="F1291" s="127">
        <f t="shared" ref="F1291:F1354" si="496">IF(D1291=D1290,F1290,A1291)</f>
        <v>43512</v>
      </c>
      <c r="G1291" s="128">
        <f t="shared" si="485"/>
        <v>4.2994529923214841E-3</v>
      </c>
      <c r="H1291" s="127">
        <f t="shared" ref="H1291:H1354" si="497">IF(DAY(A1291)=15,VLOOKUP(A1291,AG$118:AL$450,4),H1290)</f>
        <v>43539</v>
      </c>
      <c r="I1291" s="127">
        <f t="shared" si="486"/>
        <v>43539</v>
      </c>
      <c r="J1291" s="130">
        <f t="shared" ref="J1291:J1354" si="498">IF(I1291=I1290,J1290,NETWORKDAYS(I1290,I1291,$AC$118:$AC$502)-1)</f>
        <v>18</v>
      </c>
      <c r="K1291" s="130">
        <f t="shared" si="487"/>
        <v>1</v>
      </c>
      <c r="L1291" s="131">
        <f t="shared" si="488"/>
        <v>1.0002383699999999</v>
      </c>
      <c r="M1291" s="132">
        <f t="shared" si="482"/>
        <v>1.00319961</v>
      </c>
      <c r="N1291" s="132">
        <f t="shared" si="480"/>
        <v>1.1798015100770365</v>
      </c>
      <c r="O1291" s="131">
        <f t="shared" si="481"/>
        <v>1.1800827300000001</v>
      </c>
      <c r="P1291" s="124">
        <f t="shared" si="489"/>
        <v>1180.0827300000001</v>
      </c>
      <c r="Q1291" s="133">
        <f t="shared" si="490"/>
        <v>0</v>
      </c>
      <c r="R1291" s="134">
        <f t="shared" si="491"/>
        <v>0</v>
      </c>
      <c r="S1291" s="124">
        <f t="shared" si="492"/>
        <v>0</v>
      </c>
      <c r="T1291" s="134">
        <f t="shared" ref="T1291:T1354" si="499">(T1290)</f>
        <v>8.7499999999999994E-2</v>
      </c>
      <c r="U1291" s="133">
        <f t="shared" ref="U1291:U1354" si="500">IF(Q1290&gt;0,1,IF(K1291=K1290,U1290,U1290+1))</f>
        <v>1</v>
      </c>
      <c r="V1291" s="133">
        <v>252</v>
      </c>
      <c r="W1291" s="132">
        <f t="shared" si="483"/>
        <v>1.000332918</v>
      </c>
      <c r="X1291" s="124">
        <f t="shared" si="479"/>
        <v>0.39287</v>
      </c>
      <c r="Y1291" s="136" t="s">
        <v>64</v>
      </c>
      <c r="Z1291" s="127">
        <f t="shared" ref="Z1291:Z1354" si="501">IF(Q1290&gt;0,VLOOKUP(A1290,$AC$10:$AK$114,9),Z1290)</f>
        <v>43692</v>
      </c>
      <c r="AA1291" s="6"/>
      <c r="AB1291" s="1"/>
      <c r="AC1291" s="10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6"/>
      <c r="BR1291" s="1"/>
      <c r="BS1291" s="1"/>
      <c r="BT1291" s="1"/>
      <c r="BU1291" s="1"/>
      <c r="BV1291" s="1"/>
      <c r="BW1291" s="1"/>
    </row>
    <row r="1292" spans="1:75" x14ac:dyDescent="0.2">
      <c r="A1292" s="137">
        <f t="shared" si="493"/>
        <v>43513</v>
      </c>
      <c r="B1292" s="124">
        <f t="shared" si="484"/>
        <v>1180.4756</v>
      </c>
      <c r="C1292" s="124">
        <f t="shared" si="494"/>
        <v>1000</v>
      </c>
      <c r="D1292" s="138">
        <f t="shared" si="495"/>
        <v>5116.93</v>
      </c>
      <c r="E1292" s="126">
        <f>IF(K1292=1,VLOOKUP(A1291,[1]Plan1!$DA$106:$DC$226,3),E1291)</f>
        <v>5138.93</v>
      </c>
      <c r="F1292" s="127">
        <f t="shared" si="496"/>
        <v>43512</v>
      </c>
      <c r="G1292" s="128">
        <f t="shared" si="485"/>
        <v>4.2994529923214841E-3</v>
      </c>
      <c r="H1292" s="127">
        <f t="shared" si="497"/>
        <v>43539</v>
      </c>
      <c r="I1292" s="127">
        <f t="shared" si="486"/>
        <v>43539</v>
      </c>
      <c r="J1292" s="130">
        <f t="shared" si="498"/>
        <v>18</v>
      </c>
      <c r="K1292" s="130">
        <f t="shared" si="487"/>
        <v>1</v>
      </c>
      <c r="L1292" s="131">
        <f t="shared" si="488"/>
        <v>1.0002383699999999</v>
      </c>
      <c r="M1292" s="132">
        <f t="shared" si="482"/>
        <v>1.00319961</v>
      </c>
      <c r="N1292" s="132">
        <f t="shared" si="480"/>
        <v>1.1798015100770365</v>
      </c>
      <c r="O1292" s="131">
        <f t="shared" si="481"/>
        <v>1.1800827300000001</v>
      </c>
      <c r="P1292" s="124">
        <f t="shared" si="489"/>
        <v>1180.0827300000001</v>
      </c>
      <c r="Q1292" s="133">
        <f t="shared" si="490"/>
        <v>0</v>
      </c>
      <c r="R1292" s="134">
        <f t="shared" si="491"/>
        <v>0</v>
      </c>
      <c r="S1292" s="124">
        <f t="shared" si="492"/>
        <v>0</v>
      </c>
      <c r="T1292" s="134">
        <f t="shared" si="499"/>
        <v>8.7499999999999994E-2</v>
      </c>
      <c r="U1292" s="133">
        <f t="shared" si="500"/>
        <v>1</v>
      </c>
      <c r="V1292" s="133">
        <v>252</v>
      </c>
      <c r="W1292" s="132">
        <f t="shared" si="483"/>
        <v>1.000332918</v>
      </c>
      <c r="X1292" s="124">
        <f t="shared" si="479"/>
        <v>0.39287</v>
      </c>
      <c r="Y1292" s="136" t="s">
        <v>64</v>
      </c>
      <c r="Z1292" s="127">
        <f t="shared" si="501"/>
        <v>43692</v>
      </c>
      <c r="AA1292" s="6"/>
      <c r="AB1292" s="1"/>
      <c r="AC1292" s="10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6"/>
      <c r="BR1292" s="1"/>
      <c r="BS1292" s="1"/>
      <c r="BT1292" s="1"/>
      <c r="BU1292" s="1"/>
      <c r="BV1292" s="1"/>
      <c r="BW1292" s="1"/>
    </row>
    <row r="1293" spans="1:75" x14ac:dyDescent="0.2">
      <c r="A1293" s="137">
        <f t="shared" si="493"/>
        <v>43514</v>
      </c>
      <c r="B1293" s="124">
        <f t="shared" si="484"/>
        <v>1180.4756</v>
      </c>
      <c r="C1293" s="124">
        <f t="shared" si="494"/>
        <v>1000</v>
      </c>
      <c r="D1293" s="138">
        <f t="shared" si="495"/>
        <v>5116.93</v>
      </c>
      <c r="E1293" s="126">
        <f>IF(K1293=1,VLOOKUP(A1292,[1]Plan1!$DA$106:$DC$226,3),E1292)</f>
        <v>5138.93</v>
      </c>
      <c r="F1293" s="127">
        <f t="shared" si="496"/>
        <v>43512</v>
      </c>
      <c r="G1293" s="128">
        <f t="shared" si="485"/>
        <v>4.2994529923214841E-3</v>
      </c>
      <c r="H1293" s="127">
        <f t="shared" si="497"/>
        <v>43539</v>
      </c>
      <c r="I1293" s="127">
        <f t="shared" si="486"/>
        <v>43539</v>
      </c>
      <c r="J1293" s="130">
        <f t="shared" si="498"/>
        <v>18</v>
      </c>
      <c r="K1293" s="130">
        <f t="shared" si="487"/>
        <v>1</v>
      </c>
      <c r="L1293" s="131">
        <f t="shared" si="488"/>
        <v>1.0002383699999999</v>
      </c>
      <c r="M1293" s="132">
        <f t="shared" si="482"/>
        <v>1.00319961</v>
      </c>
      <c r="N1293" s="132">
        <f t="shared" si="480"/>
        <v>1.1798015100770365</v>
      </c>
      <c r="O1293" s="131">
        <f t="shared" si="481"/>
        <v>1.1800827300000001</v>
      </c>
      <c r="P1293" s="124">
        <f t="shared" si="489"/>
        <v>1180.0827300000001</v>
      </c>
      <c r="Q1293" s="133">
        <f t="shared" si="490"/>
        <v>0</v>
      </c>
      <c r="R1293" s="134">
        <f t="shared" si="491"/>
        <v>0</v>
      </c>
      <c r="S1293" s="124">
        <f t="shared" si="492"/>
        <v>0</v>
      </c>
      <c r="T1293" s="134">
        <f t="shared" si="499"/>
        <v>8.7499999999999994E-2</v>
      </c>
      <c r="U1293" s="133">
        <f t="shared" si="500"/>
        <v>1</v>
      </c>
      <c r="V1293" s="133">
        <v>252</v>
      </c>
      <c r="W1293" s="132">
        <f t="shared" si="483"/>
        <v>1.000332918</v>
      </c>
      <c r="X1293" s="124">
        <f t="shared" si="479"/>
        <v>0.39287</v>
      </c>
      <c r="Y1293" s="136" t="s">
        <v>64</v>
      </c>
      <c r="Z1293" s="127">
        <f t="shared" si="501"/>
        <v>43692</v>
      </c>
      <c r="AA1293" s="6"/>
      <c r="AB1293" s="1"/>
      <c r="AC1293" s="10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6"/>
      <c r="BR1293" s="1"/>
      <c r="BS1293" s="1"/>
      <c r="BT1293" s="1"/>
      <c r="BU1293" s="1"/>
      <c r="BV1293" s="1"/>
      <c r="BW1293" s="1"/>
    </row>
    <row r="1294" spans="1:75" x14ac:dyDescent="0.2">
      <c r="A1294" s="137">
        <f t="shared" si="493"/>
        <v>43515</v>
      </c>
      <c r="B1294" s="124">
        <f t="shared" si="484"/>
        <v>1181.150091</v>
      </c>
      <c r="C1294" s="124">
        <f t="shared" si="494"/>
        <v>1000</v>
      </c>
      <c r="D1294" s="138">
        <f t="shared" si="495"/>
        <v>5116.93</v>
      </c>
      <c r="E1294" s="126">
        <f>IF(K1294=1,VLOOKUP(A1293,[1]Plan1!$DA$106:$DC$226,3),E1293)</f>
        <v>5138.93</v>
      </c>
      <c r="F1294" s="127">
        <f t="shared" si="496"/>
        <v>43512</v>
      </c>
      <c r="G1294" s="128">
        <f t="shared" si="485"/>
        <v>4.2994529923214841E-3</v>
      </c>
      <c r="H1294" s="127">
        <f t="shared" si="497"/>
        <v>43539</v>
      </c>
      <c r="I1294" s="127">
        <f t="shared" si="486"/>
        <v>43539</v>
      </c>
      <c r="J1294" s="130">
        <f t="shared" si="498"/>
        <v>18</v>
      </c>
      <c r="K1294" s="130">
        <f t="shared" si="487"/>
        <v>2</v>
      </c>
      <c r="L1294" s="131">
        <f t="shared" si="488"/>
        <v>1.0004767999999999</v>
      </c>
      <c r="M1294" s="132">
        <f t="shared" si="482"/>
        <v>1.00319961</v>
      </c>
      <c r="N1294" s="132">
        <f t="shared" si="480"/>
        <v>1.1798015100770365</v>
      </c>
      <c r="O1294" s="131">
        <f t="shared" si="481"/>
        <v>1.18036403</v>
      </c>
      <c r="P1294" s="124">
        <f t="shared" si="489"/>
        <v>1180.36403</v>
      </c>
      <c r="Q1294" s="133">
        <f t="shared" si="490"/>
        <v>0</v>
      </c>
      <c r="R1294" s="134">
        <f t="shared" si="491"/>
        <v>0</v>
      </c>
      <c r="S1294" s="124">
        <f t="shared" si="492"/>
        <v>0</v>
      </c>
      <c r="T1294" s="134">
        <f t="shared" si="499"/>
        <v>8.7499999999999994E-2</v>
      </c>
      <c r="U1294" s="133">
        <f t="shared" si="500"/>
        <v>2</v>
      </c>
      <c r="V1294" s="133">
        <v>252</v>
      </c>
      <c r="W1294" s="132">
        <f t="shared" si="483"/>
        <v>1.000665948</v>
      </c>
      <c r="X1294" s="124">
        <f t="shared" si="479"/>
        <v>0.78606100000000001</v>
      </c>
      <c r="Y1294" s="136" t="s">
        <v>64</v>
      </c>
      <c r="Z1294" s="127">
        <f t="shared" si="501"/>
        <v>43692</v>
      </c>
      <c r="AA1294" s="6"/>
      <c r="AB1294" s="1"/>
      <c r="AC1294" s="10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6"/>
      <c r="BR1294" s="1"/>
      <c r="BS1294" s="1"/>
      <c r="BT1294" s="1"/>
      <c r="BU1294" s="1"/>
      <c r="BV1294" s="1"/>
      <c r="BW1294" s="1"/>
    </row>
    <row r="1295" spans="1:75" x14ac:dyDescent="0.2">
      <c r="A1295" s="137">
        <f t="shared" si="493"/>
        <v>43516</v>
      </c>
      <c r="B1295" s="124">
        <f t="shared" si="484"/>
        <v>1181.8249780000001</v>
      </c>
      <c r="C1295" s="124">
        <f t="shared" si="494"/>
        <v>1000</v>
      </c>
      <c r="D1295" s="138">
        <f t="shared" si="495"/>
        <v>5116.93</v>
      </c>
      <c r="E1295" s="126">
        <f>IF(K1295=1,VLOOKUP(A1294,[1]Plan1!$DA$106:$DC$226,3),E1294)</f>
        <v>5138.93</v>
      </c>
      <c r="F1295" s="127">
        <f t="shared" si="496"/>
        <v>43512</v>
      </c>
      <c r="G1295" s="128">
        <f t="shared" si="485"/>
        <v>4.2994529923214841E-3</v>
      </c>
      <c r="H1295" s="127">
        <f t="shared" si="497"/>
        <v>43539</v>
      </c>
      <c r="I1295" s="127">
        <f t="shared" si="486"/>
        <v>43539</v>
      </c>
      <c r="J1295" s="130">
        <f t="shared" si="498"/>
        <v>18</v>
      </c>
      <c r="K1295" s="130">
        <f t="shared" si="487"/>
        <v>3</v>
      </c>
      <c r="L1295" s="131">
        <f t="shared" si="488"/>
        <v>1.00071529</v>
      </c>
      <c r="M1295" s="132">
        <f t="shared" si="482"/>
        <v>1.00319961</v>
      </c>
      <c r="N1295" s="132">
        <f t="shared" si="480"/>
        <v>1.1798015100770365</v>
      </c>
      <c r="O1295" s="131">
        <f t="shared" si="481"/>
        <v>1.1806454099999999</v>
      </c>
      <c r="P1295" s="124">
        <f t="shared" si="489"/>
        <v>1180.6454100000001</v>
      </c>
      <c r="Q1295" s="133">
        <f t="shared" si="490"/>
        <v>0</v>
      </c>
      <c r="R1295" s="134">
        <f t="shared" si="491"/>
        <v>0</v>
      </c>
      <c r="S1295" s="124">
        <f t="shared" si="492"/>
        <v>0</v>
      </c>
      <c r="T1295" s="134">
        <f t="shared" si="499"/>
        <v>8.7499999999999994E-2</v>
      </c>
      <c r="U1295" s="133">
        <f t="shared" si="500"/>
        <v>3</v>
      </c>
      <c r="V1295" s="133">
        <v>252</v>
      </c>
      <c r="W1295" s="132">
        <f t="shared" si="483"/>
        <v>1.0009990879999999</v>
      </c>
      <c r="X1295" s="124">
        <f t="shared" si="479"/>
        <v>1.1795679999999999</v>
      </c>
      <c r="Y1295" s="136" t="s">
        <v>64</v>
      </c>
      <c r="Z1295" s="127">
        <f t="shared" si="501"/>
        <v>43692</v>
      </c>
      <c r="AA1295" s="6"/>
      <c r="AB1295" s="1"/>
      <c r="AC1295" s="10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6"/>
      <c r="BR1295" s="1"/>
      <c r="BS1295" s="1"/>
      <c r="BT1295" s="1"/>
      <c r="BU1295" s="1"/>
      <c r="BV1295" s="1"/>
      <c r="BW1295" s="1"/>
    </row>
    <row r="1296" spans="1:75" x14ac:dyDescent="0.2">
      <c r="A1296" s="137">
        <f t="shared" si="493"/>
        <v>43517</v>
      </c>
      <c r="B1296" s="124">
        <f t="shared" si="484"/>
        <v>1182.5002440000001</v>
      </c>
      <c r="C1296" s="124">
        <f t="shared" si="494"/>
        <v>1000</v>
      </c>
      <c r="D1296" s="138">
        <f t="shared" si="495"/>
        <v>5116.93</v>
      </c>
      <c r="E1296" s="126">
        <f>IF(K1296=1,VLOOKUP(A1295,[1]Plan1!$DA$106:$DC$226,3),E1295)</f>
        <v>5138.93</v>
      </c>
      <c r="F1296" s="127">
        <f t="shared" si="496"/>
        <v>43512</v>
      </c>
      <c r="G1296" s="128">
        <f t="shared" si="485"/>
        <v>4.2994529923214841E-3</v>
      </c>
      <c r="H1296" s="127">
        <f t="shared" si="497"/>
        <v>43539</v>
      </c>
      <c r="I1296" s="127">
        <f t="shared" si="486"/>
        <v>43539</v>
      </c>
      <c r="J1296" s="130">
        <f t="shared" si="498"/>
        <v>18</v>
      </c>
      <c r="K1296" s="130">
        <f t="shared" si="487"/>
        <v>4</v>
      </c>
      <c r="L1296" s="131">
        <f t="shared" si="488"/>
        <v>1.00095384</v>
      </c>
      <c r="M1296" s="132">
        <f t="shared" si="482"/>
        <v>1.00319961</v>
      </c>
      <c r="N1296" s="132">
        <f t="shared" si="480"/>
        <v>1.1798015100770365</v>
      </c>
      <c r="O1296" s="131">
        <f t="shared" si="481"/>
        <v>1.1809268500000001</v>
      </c>
      <c r="P1296" s="124">
        <f t="shared" si="489"/>
        <v>1180.9268500000001</v>
      </c>
      <c r="Q1296" s="133">
        <f t="shared" si="490"/>
        <v>0</v>
      </c>
      <c r="R1296" s="134">
        <f t="shared" si="491"/>
        <v>0</v>
      </c>
      <c r="S1296" s="124">
        <f t="shared" si="492"/>
        <v>0</v>
      </c>
      <c r="T1296" s="134">
        <f t="shared" si="499"/>
        <v>8.7499999999999994E-2</v>
      </c>
      <c r="U1296" s="133">
        <f t="shared" si="500"/>
        <v>4</v>
      </c>
      <c r="V1296" s="133">
        <v>252</v>
      </c>
      <c r="W1296" s="132">
        <f t="shared" si="483"/>
        <v>1.001332339</v>
      </c>
      <c r="X1296" s="124">
        <f t="shared" ref="X1296:X1359" si="502">TRUNC((P1296*(W1296-1)),6)</f>
        <v>1.573394</v>
      </c>
      <c r="Y1296" s="136" t="s">
        <v>64</v>
      </c>
      <c r="Z1296" s="127">
        <f t="shared" si="501"/>
        <v>43692</v>
      </c>
      <c r="AA1296" s="6"/>
      <c r="AB1296" s="1"/>
      <c r="AC1296" s="10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6"/>
      <c r="BR1296" s="1"/>
      <c r="BS1296" s="1"/>
      <c r="BT1296" s="1"/>
      <c r="BU1296" s="1"/>
      <c r="BV1296" s="1"/>
      <c r="BW1296" s="1"/>
    </row>
    <row r="1297" spans="1:75" x14ac:dyDescent="0.2">
      <c r="A1297" s="137">
        <f t="shared" si="493"/>
        <v>43518</v>
      </c>
      <c r="B1297" s="124">
        <f t="shared" si="484"/>
        <v>1183.1758890000001</v>
      </c>
      <c r="C1297" s="124">
        <f t="shared" si="494"/>
        <v>1000</v>
      </c>
      <c r="D1297" s="138">
        <f t="shared" si="495"/>
        <v>5116.93</v>
      </c>
      <c r="E1297" s="126">
        <f>IF(K1297=1,VLOOKUP(A1296,[1]Plan1!$DA$106:$DC$226,3),E1296)</f>
        <v>5138.93</v>
      </c>
      <c r="F1297" s="127">
        <f t="shared" si="496"/>
        <v>43512</v>
      </c>
      <c r="G1297" s="128">
        <f t="shared" si="485"/>
        <v>4.2994529923214841E-3</v>
      </c>
      <c r="H1297" s="127">
        <f t="shared" si="497"/>
        <v>43539</v>
      </c>
      <c r="I1297" s="127">
        <f t="shared" si="486"/>
        <v>43539</v>
      </c>
      <c r="J1297" s="130">
        <f t="shared" si="498"/>
        <v>18</v>
      </c>
      <c r="K1297" s="130">
        <f t="shared" si="487"/>
        <v>5</v>
      </c>
      <c r="L1297" s="131">
        <f t="shared" si="488"/>
        <v>1.0011924400000001</v>
      </c>
      <c r="M1297" s="132">
        <f t="shared" si="482"/>
        <v>1.00319961</v>
      </c>
      <c r="N1297" s="132">
        <f t="shared" si="480"/>
        <v>1.1798015100770365</v>
      </c>
      <c r="O1297" s="131">
        <f t="shared" si="481"/>
        <v>1.1812083499999999</v>
      </c>
      <c r="P1297" s="124">
        <f t="shared" si="489"/>
        <v>1181.2083500000001</v>
      </c>
      <c r="Q1297" s="133">
        <f t="shared" si="490"/>
        <v>0</v>
      </c>
      <c r="R1297" s="134">
        <f t="shared" si="491"/>
        <v>0</v>
      </c>
      <c r="S1297" s="124">
        <f t="shared" si="492"/>
        <v>0</v>
      </c>
      <c r="T1297" s="134">
        <f t="shared" si="499"/>
        <v>8.7499999999999994E-2</v>
      </c>
      <c r="U1297" s="133">
        <f t="shared" si="500"/>
        <v>5</v>
      </c>
      <c r="V1297" s="133">
        <v>252</v>
      </c>
      <c r="W1297" s="132">
        <f t="shared" si="483"/>
        <v>1.0016657010000001</v>
      </c>
      <c r="X1297" s="124">
        <f t="shared" si="502"/>
        <v>1.9675389999999999</v>
      </c>
      <c r="Y1297" s="136" t="s">
        <v>64</v>
      </c>
      <c r="Z1297" s="127">
        <f t="shared" si="501"/>
        <v>43692</v>
      </c>
      <c r="AA1297" s="6"/>
      <c r="AB1297" s="1"/>
      <c r="AC1297" s="10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6"/>
      <c r="BR1297" s="1"/>
      <c r="BS1297" s="1"/>
      <c r="BT1297" s="1"/>
      <c r="BU1297" s="1"/>
      <c r="BV1297" s="1"/>
      <c r="BW1297" s="1"/>
    </row>
    <row r="1298" spans="1:75" x14ac:dyDescent="0.2">
      <c r="A1298" s="137">
        <f t="shared" si="493"/>
        <v>43519</v>
      </c>
      <c r="B1298" s="124">
        <f t="shared" si="484"/>
        <v>1183.8519229999999</v>
      </c>
      <c r="C1298" s="124">
        <f t="shared" si="494"/>
        <v>1000</v>
      </c>
      <c r="D1298" s="138">
        <f t="shared" si="495"/>
        <v>5116.93</v>
      </c>
      <c r="E1298" s="126">
        <f>IF(K1298=1,VLOOKUP(A1297,[1]Plan1!$DA$106:$DC$226,3),E1297)</f>
        <v>5138.93</v>
      </c>
      <c r="F1298" s="127">
        <f t="shared" si="496"/>
        <v>43512</v>
      </c>
      <c r="G1298" s="128">
        <f t="shared" si="485"/>
        <v>4.2994529923214841E-3</v>
      </c>
      <c r="H1298" s="127">
        <f t="shared" si="497"/>
        <v>43539</v>
      </c>
      <c r="I1298" s="127">
        <f t="shared" si="486"/>
        <v>43539</v>
      </c>
      <c r="J1298" s="130">
        <f t="shared" si="498"/>
        <v>18</v>
      </c>
      <c r="K1298" s="130">
        <f t="shared" si="487"/>
        <v>6</v>
      </c>
      <c r="L1298" s="131">
        <f t="shared" si="488"/>
        <v>1.0014311</v>
      </c>
      <c r="M1298" s="132">
        <f t="shared" si="482"/>
        <v>1.00319961</v>
      </c>
      <c r="N1298" s="132">
        <f t="shared" si="480"/>
        <v>1.1798015100770365</v>
      </c>
      <c r="O1298" s="131">
        <f t="shared" si="481"/>
        <v>1.18148992</v>
      </c>
      <c r="P1298" s="124">
        <f t="shared" si="489"/>
        <v>1181.48992</v>
      </c>
      <c r="Q1298" s="133">
        <f t="shared" si="490"/>
        <v>0</v>
      </c>
      <c r="R1298" s="134">
        <f t="shared" si="491"/>
        <v>0</v>
      </c>
      <c r="S1298" s="124">
        <f t="shared" si="492"/>
        <v>0</v>
      </c>
      <c r="T1298" s="134">
        <f t="shared" si="499"/>
        <v>8.7499999999999994E-2</v>
      </c>
      <c r="U1298" s="133">
        <f t="shared" si="500"/>
        <v>6</v>
      </c>
      <c r="V1298" s="133">
        <v>252</v>
      </c>
      <c r="W1298" s="132">
        <f t="shared" si="483"/>
        <v>1.001999174</v>
      </c>
      <c r="X1298" s="124">
        <f t="shared" si="502"/>
        <v>2.3620030000000001</v>
      </c>
      <c r="Y1298" s="136" t="s">
        <v>64</v>
      </c>
      <c r="Z1298" s="127">
        <f t="shared" si="501"/>
        <v>43692</v>
      </c>
      <c r="AA1298" s="6"/>
      <c r="AB1298" s="1"/>
      <c r="AC1298" s="10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6"/>
      <c r="BR1298" s="1"/>
      <c r="BS1298" s="1"/>
      <c r="BT1298" s="1"/>
      <c r="BU1298" s="1"/>
      <c r="BV1298" s="1"/>
      <c r="BW1298" s="1"/>
    </row>
    <row r="1299" spans="1:75" x14ac:dyDescent="0.2">
      <c r="A1299" s="137">
        <f t="shared" si="493"/>
        <v>43520</v>
      </c>
      <c r="B1299" s="124">
        <f t="shared" si="484"/>
        <v>1183.8519229999999</v>
      </c>
      <c r="C1299" s="124">
        <f t="shared" si="494"/>
        <v>1000</v>
      </c>
      <c r="D1299" s="138">
        <f t="shared" si="495"/>
        <v>5116.93</v>
      </c>
      <c r="E1299" s="126">
        <f>IF(K1299=1,VLOOKUP(A1298,[1]Plan1!$DA$106:$DC$226,3),E1298)</f>
        <v>5138.93</v>
      </c>
      <c r="F1299" s="127">
        <f t="shared" si="496"/>
        <v>43512</v>
      </c>
      <c r="G1299" s="128">
        <f t="shared" si="485"/>
        <v>4.2994529923214841E-3</v>
      </c>
      <c r="H1299" s="127">
        <f t="shared" si="497"/>
        <v>43539</v>
      </c>
      <c r="I1299" s="127">
        <f t="shared" si="486"/>
        <v>43539</v>
      </c>
      <c r="J1299" s="130">
        <f t="shared" si="498"/>
        <v>18</v>
      </c>
      <c r="K1299" s="130">
        <f t="shared" si="487"/>
        <v>6</v>
      </c>
      <c r="L1299" s="131">
        <f t="shared" si="488"/>
        <v>1.0014311</v>
      </c>
      <c r="M1299" s="132">
        <f t="shared" si="482"/>
        <v>1.00319961</v>
      </c>
      <c r="N1299" s="132">
        <f t="shared" si="480"/>
        <v>1.1798015100770365</v>
      </c>
      <c r="O1299" s="131">
        <f t="shared" si="481"/>
        <v>1.18148992</v>
      </c>
      <c r="P1299" s="124">
        <f t="shared" si="489"/>
        <v>1181.48992</v>
      </c>
      <c r="Q1299" s="133">
        <f t="shared" si="490"/>
        <v>0</v>
      </c>
      <c r="R1299" s="134">
        <f t="shared" si="491"/>
        <v>0</v>
      </c>
      <c r="S1299" s="124">
        <f t="shared" si="492"/>
        <v>0</v>
      </c>
      <c r="T1299" s="134">
        <f t="shared" si="499"/>
        <v>8.7499999999999994E-2</v>
      </c>
      <c r="U1299" s="133">
        <f t="shared" si="500"/>
        <v>6</v>
      </c>
      <c r="V1299" s="133">
        <v>252</v>
      </c>
      <c r="W1299" s="132">
        <f t="shared" si="483"/>
        <v>1.001999174</v>
      </c>
      <c r="X1299" s="124">
        <f t="shared" si="502"/>
        <v>2.3620030000000001</v>
      </c>
      <c r="Y1299" s="136" t="s">
        <v>64</v>
      </c>
      <c r="Z1299" s="127">
        <f t="shared" si="501"/>
        <v>43692</v>
      </c>
      <c r="AA1299" s="6"/>
      <c r="AB1299" s="1"/>
      <c r="AC1299" s="10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6"/>
      <c r="BR1299" s="1"/>
      <c r="BS1299" s="1"/>
      <c r="BT1299" s="1"/>
      <c r="BU1299" s="1"/>
      <c r="BV1299" s="1"/>
      <c r="BW1299" s="1"/>
    </row>
    <row r="1300" spans="1:75" x14ac:dyDescent="0.2">
      <c r="A1300" s="137">
        <f t="shared" si="493"/>
        <v>43521</v>
      </c>
      <c r="B1300" s="124">
        <f t="shared" si="484"/>
        <v>1183.8519229999999</v>
      </c>
      <c r="C1300" s="124">
        <f t="shared" si="494"/>
        <v>1000</v>
      </c>
      <c r="D1300" s="138">
        <f t="shared" si="495"/>
        <v>5116.93</v>
      </c>
      <c r="E1300" s="126">
        <f>IF(K1300=1,VLOOKUP(A1299,[1]Plan1!$DA$106:$DC$226,3),E1299)</f>
        <v>5138.93</v>
      </c>
      <c r="F1300" s="127">
        <f t="shared" si="496"/>
        <v>43512</v>
      </c>
      <c r="G1300" s="128">
        <f t="shared" si="485"/>
        <v>4.2994529923214841E-3</v>
      </c>
      <c r="H1300" s="127">
        <f t="shared" si="497"/>
        <v>43539</v>
      </c>
      <c r="I1300" s="127">
        <f t="shared" si="486"/>
        <v>43539</v>
      </c>
      <c r="J1300" s="130">
        <f t="shared" si="498"/>
        <v>18</v>
      </c>
      <c r="K1300" s="130">
        <f t="shared" si="487"/>
        <v>6</v>
      </c>
      <c r="L1300" s="131">
        <f t="shared" si="488"/>
        <v>1.0014311</v>
      </c>
      <c r="M1300" s="132">
        <f t="shared" si="482"/>
        <v>1.00319961</v>
      </c>
      <c r="N1300" s="132">
        <f t="shared" si="480"/>
        <v>1.1798015100770365</v>
      </c>
      <c r="O1300" s="131">
        <f t="shared" si="481"/>
        <v>1.18148992</v>
      </c>
      <c r="P1300" s="124">
        <f t="shared" si="489"/>
        <v>1181.48992</v>
      </c>
      <c r="Q1300" s="133">
        <f t="shared" si="490"/>
        <v>0</v>
      </c>
      <c r="R1300" s="134">
        <f t="shared" si="491"/>
        <v>0</v>
      </c>
      <c r="S1300" s="124">
        <f t="shared" si="492"/>
        <v>0</v>
      </c>
      <c r="T1300" s="134">
        <f t="shared" si="499"/>
        <v>8.7499999999999994E-2</v>
      </c>
      <c r="U1300" s="133">
        <f t="shared" si="500"/>
        <v>6</v>
      </c>
      <c r="V1300" s="133">
        <v>252</v>
      </c>
      <c r="W1300" s="132">
        <f t="shared" si="483"/>
        <v>1.001999174</v>
      </c>
      <c r="X1300" s="124">
        <f t="shared" si="502"/>
        <v>2.3620030000000001</v>
      </c>
      <c r="Y1300" s="136" t="s">
        <v>64</v>
      </c>
      <c r="Z1300" s="127">
        <f t="shared" si="501"/>
        <v>43692</v>
      </c>
      <c r="AA1300" s="6"/>
      <c r="AB1300" s="1"/>
      <c r="AC1300" s="10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6"/>
      <c r="BR1300" s="1"/>
      <c r="BS1300" s="1"/>
      <c r="BT1300" s="1"/>
      <c r="BU1300" s="1"/>
      <c r="BV1300" s="1"/>
      <c r="BW1300" s="1"/>
    </row>
    <row r="1301" spans="1:75" x14ac:dyDescent="0.2">
      <c r="A1301" s="137">
        <f t="shared" si="493"/>
        <v>43522</v>
      </c>
      <c r="B1301" s="124">
        <f t="shared" si="484"/>
        <v>1184.528337</v>
      </c>
      <c r="C1301" s="124">
        <f t="shared" si="494"/>
        <v>1000</v>
      </c>
      <c r="D1301" s="138">
        <f t="shared" si="495"/>
        <v>5116.93</v>
      </c>
      <c r="E1301" s="126">
        <f>IF(K1301=1,VLOOKUP(A1300,[1]Plan1!$DA$106:$DC$226,3),E1300)</f>
        <v>5138.93</v>
      </c>
      <c r="F1301" s="127">
        <f t="shared" si="496"/>
        <v>43512</v>
      </c>
      <c r="G1301" s="128">
        <f t="shared" si="485"/>
        <v>4.2994529923214841E-3</v>
      </c>
      <c r="H1301" s="127">
        <f t="shared" si="497"/>
        <v>43539</v>
      </c>
      <c r="I1301" s="127">
        <f t="shared" si="486"/>
        <v>43539</v>
      </c>
      <c r="J1301" s="130">
        <f t="shared" si="498"/>
        <v>18</v>
      </c>
      <c r="K1301" s="130">
        <f t="shared" si="487"/>
        <v>7</v>
      </c>
      <c r="L1301" s="131">
        <f t="shared" si="488"/>
        <v>1.0016698100000001</v>
      </c>
      <c r="M1301" s="132">
        <f t="shared" si="482"/>
        <v>1.00319961</v>
      </c>
      <c r="N1301" s="132">
        <f t="shared" si="480"/>
        <v>1.1798015100770365</v>
      </c>
      <c r="O1301" s="131">
        <f t="shared" si="481"/>
        <v>1.1817715499999999</v>
      </c>
      <c r="P1301" s="124">
        <f t="shared" si="489"/>
        <v>1181.7715499999999</v>
      </c>
      <c r="Q1301" s="133">
        <f t="shared" si="490"/>
        <v>0</v>
      </c>
      <c r="R1301" s="134">
        <f t="shared" si="491"/>
        <v>0</v>
      </c>
      <c r="S1301" s="124">
        <f t="shared" si="492"/>
        <v>0</v>
      </c>
      <c r="T1301" s="134">
        <f t="shared" si="499"/>
        <v>8.7499999999999994E-2</v>
      </c>
      <c r="U1301" s="133">
        <f t="shared" si="500"/>
        <v>7</v>
      </c>
      <c r="V1301" s="133">
        <v>252</v>
      </c>
      <c r="W1301" s="132">
        <f t="shared" si="483"/>
        <v>1.0023327580000001</v>
      </c>
      <c r="X1301" s="124">
        <f t="shared" si="502"/>
        <v>2.7567870000000001</v>
      </c>
      <c r="Y1301" s="136" t="s">
        <v>64</v>
      </c>
      <c r="Z1301" s="127">
        <f t="shared" si="501"/>
        <v>43692</v>
      </c>
      <c r="AA1301" s="6"/>
      <c r="AB1301" s="1"/>
      <c r="AC1301" s="10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6"/>
      <c r="BR1301" s="1"/>
      <c r="BS1301" s="1"/>
      <c r="BT1301" s="1"/>
      <c r="BU1301" s="1"/>
      <c r="BV1301" s="1"/>
      <c r="BW1301" s="1"/>
    </row>
    <row r="1302" spans="1:75" x14ac:dyDescent="0.2">
      <c r="A1302" s="137">
        <f t="shared" si="493"/>
        <v>43523</v>
      </c>
      <c r="B1302" s="124">
        <f t="shared" si="484"/>
        <v>1185.2051489999999</v>
      </c>
      <c r="C1302" s="124">
        <f t="shared" si="494"/>
        <v>1000</v>
      </c>
      <c r="D1302" s="138">
        <f t="shared" si="495"/>
        <v>5116.93</v>
      </c>
      <c r="E1302" s="126">
        <f>IF(K1302=1,VLOOKUP(A1301,[1]Plan1!$DA$106:$DC$226,3),E1301)</f>
        <v>5138.93</v>
      </c>
      <c r="F1302" s="127">
        <f t="shared" si="496"/>
        <v>43512</v>
      </c>
      <c r="G1302" s="128">
        <f t="shared" si="485"/>
        <v>4.2994529923214841E-3</v>
      </c>
      <c r="H1302" s="127">
        <f t="shared" si="497"/>
        <v>43539</v>
      </c>
      <c r="I1302" s="127">
        <f t="shared" si="486"/>
        <v>43539</v>
      </c>
      <c r="J1302" s="130">
        <f t="shared" si="498"/>
        <v>18</v>
      </c>
      <c r="K1302" s="130">
        <f t="shared" si="487"/>
        <v>8</v>
      </c>
      <c r="L1302" s="131">
        <f t="shared" si="488"/>
        <v>1.00190859</v>
      </c>
      <c r="M1302" s="132">
        <f t="shared" si="482"/>
        <v>1.00319961</v>
      </c>
      <c r="N1302" s="132">
        <f t="shared" si="480"/>
        <v>1.1798015100770365</v>
      </c>
      <c r="O1302" s="131">
        <f t="shared" si="481"/>
        <v>1.18205326</v>
      </c>
      <c r="P1302" s="124">
        <f t="shared" si="489"/>
        <v>1182.0532599999999</v>
      </c>
      <c r="Q1302" s="133">
        <f t="shared" si="490"/>
        <v>0</v>
      </c>
      <c r="R1302" s="134">
        <f t="shared" si="491"/>
        <v>0</v>
      </c>
      <c r="S1302" s="124">
        <f t="shared" si="492"/>
        <v>0</v>
      </c>
      <c r="T1302" s="134">
        <f t="shared" si="499"/>
        <v>8.7499999999999994E-2</v>
      </c>
      <c r="U1302" s="133">
        <f t="shared" si="500"/>
        <v>8</v>
      </c>
      <c r="V1302" s="133">
        <v>252</v>
      </c>
      <c r="W1302" s="132">
        <f t="shared" si="483"/>
        <v>1.002666453</v>
      </c>
      <c r="X1302" s="124">
        <f t="shared" si="502"/>
        <v>3.1518890000000002</v>
      </c>
      <c r="Y1302" s="136" t="s">
        <v>64</v>
      </c>
      <c r="Z1302" s="127">
        <f t="shared" si="501"/>
        <v>43692</v>
      </c>
      <c r="AA1302" s="6"/>
      <c r="AB1302" s="1"/>
      <c r="AC1302" s="10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6"/>
      <c r="BR1302" s="1"/>
      <c r="BS1302" s="1"/>
      <c r="BT1302" s="1"/>
      <c r="BU1302" s="1"/>
      <c r="BV1302" s="1"/>
      <c r="BW1302" s="1"/>
    </row>
    <row r="1303" spans="1:75" x14ac:dyDescent="0.2">
      <c r="A1303" s="137">
        <f t="shared" si="493"/>
        <v>43524</v>
      </c>
      <c r="B1303" s="124">
        <f t="shared" si="484"/>
        <v>1185.882341</v>
      </c>
      <c r="C1303" s="124">
        <f t="shared" si="494"/>
        <v>1000</v>
      </c>
      <c r="D1303" s="138">
        <f t="shared" si="495"/>
        <v>5116.93</v>
      </c>
      <c r="E1303" s="126">
        <f>IF(K1303=1,VLOOKUP(A1302,[1]Plan1!$DA$106:$DC$226,3),E1302)</f>
        <v>5138.93</v>
      </c>
      <c r="F1303" s="127">
        <f t="shared" si="496"/>
        <v>43512</v>
      </c>
      <c r="G1303" s="128">
        <f t="shared" si="485"/>
        <v>4.2994529923214841E-3</v>
      </c>
      <c r="H1303" s="127">
        <f t="shared" si="497"/>
        <v>43539</v>
      </c>
      <c r="I1303" s="127">
        <f t="shared" si="486"/>
        <v>43539</v>
      </c>
      <c r="J1303" s="130">
        <f t="shared" si="498"/>
        <v>18</v>
      </c>
      <c r="K1303" s="130">
        <f t="shared" si="487"/>
        <v>9</v>
      </c>
      <c r="L1303" s="131">
        <f t="shared" si="488"/>
        <v>1.00214742</v>
      </c>
      <c r="M1303" s="132">
        <f t="shared" si="482"/>
        <v>1.00319961</v>
      </c>
      <c r="N1303" s="132">
        <f t="shared" si="480"/>
        <v>1.1798015100770365</v>
      </c>
      <c r="O1303" s="131">
        <f t="shared" si="481"/>
        <v>1.18233503</v>
      </c>
      <c r="P1303" s="124">
        <f t="shared" si="489"/>
        <v>1182.33503</v>
      </c>
      <c r="Q1303" s="133">
        <f t="shared" si="490"/>
        <v>0</v>
      </c>
      <c r="R1303" s="134">
        <f t="shared" si="491"/>
        <v>0</v>
      </c>
      <c r="S1303" s="124">
        <f t="shared" si="492"/>
        <v>0</v>
      </c>
      <c r="T1303" s="134">
        <f t="shared" si="499"/>
        <v>8.7499999999999994E-2</v>
      </c>
      <c r="U1303" s="133">
        <f t="shared" si="500"/>
        <v>9</v>
      </c>
      <c r="V1303" s="133">
        <v>252</v>
      </c>
      <c r="W1303" s="132">
        <f t="shared" si="483"/>
        <v>1.003000259</v>
      </c>
      <c r="X1303" s="124">
        <f t="shared" si="502"/>
        <v>3.5473110000000001</v>
      </c>
      <c r="Y1303" s="136" t="s">
        <v>64</v>
      </c>
      <c r="Z1303" s="127">
        <f t="shared" si="501"/>
        <v>43692</v>
      </c>
      <c r="AA1303" s="6"/>
      <c r="AB1303" s="1"/>
      <c r="AC1303" s="10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6"/>
      <c r="BR1303" s="1"/>
      <c r="BS1303" s="1"/>
      <c r="BT1303" s="1"/>
      <c r="BU1303" s="1"/>
      <c r="BV1303" s="1"/>
      <c r="BW1303" s="1"/>
    </row>
    <row r="1304" spans="1:75" x14ac:dyDescent="0.2">
      <c r="A1304" s="137">
        <f t="shared" si="493"/>
        <v>43525</v>
      </c>
      <c r="B1304" s="124">
        <f t="shared" si="484"/>
        <v>1186.5599220000001</v>
      </c>
      <c r="C1304" s="124">
        <f t="shared" si="494"/>
        <v>1000</v>
      </c>
      <c r="D1304" s="138">
        <f t="shared" si="495"/>
        <v>5116.93</v>
      </c>
      <c r="E1304" s="126">
        <f>IF(K1304=1,VLOOKUP(A1303,[1]Plan1!$DA$106:$DC$226,3),E1303)</f>
        <v>5138.93</v>
      </c>
      <c r="F1304" s="127">
        <f t="shared" si="496"/>
        <v>43512</v>
      </c>
      <c r="G1304" s="128">
        <f t="shared" si="485"/>
        <v>4.2994529923214841E-3</v>
      </c>
      <c r="H1304" s="127">
        <f t="shared" si="497"/>
        <v>43539</v>
      </c>
      <c r="I1304" s="127">
        <f t="shared" si="486"/>
        <v>43539</v>
      </c>
      <c r="J1304" s="130">
        <f t="shared" si="498"/>
        <v>18</v>
      </c>
      <c r="K1304" s="130">
        <f t="shared" si="487"/>
        <v>10</v>
      </c>
      <c r="L1304" s="131">
        <f t="shared" si="488"/>
        <v>1.0023863</v>
      </c>
      <c r="M1304" s="132">
        <f t="shared" si="482"/>
        <v>1.00319961</v>
      </c>
      <c r="N1304" s="132">
        <f t="shared" si="480"/>
        <v>1.1798015100770365</v>
      </c>
      <c r="O1304" s="131">
        <f t="shared" si="481"/>
        <v>1.1826168699999999</v>
      </c>
      <c r="P1304" s="124">
        <f t="shared" si="489"/>
        <v>1182.6168700000001</v>
      </c>
      <c r="Q1304" s="133">
        <f t="shared" si="490"/>
        <v>0</v>
      </c>
      <c r="R1304" s="134">
        <f t="shared" si="491"/>
        <v>0</v>
      </c>
      <c r="S1304" s="124">
        <f t="shared" si="492"/>
        <v>0</v>
      </c>
      <c r="T1304" s="134">
        <f t="shared" si="499"/>
        <v>8.7499999999999994E-2</v>
      </c>
      <c r="U1304" s="133">
        <f t="shared" si="500"/>
        <v>10</v>
      </c>
      <c r="V1304" s="133">
        <v>252</v>
      </c>
      <c r="W1304" s="132">
        <f t="shared" si="483"/>
        <v>1.0033341760000001</v>
      </c>
      <c r="X1304" s="124">
        <f t="shared" si="502"/>
        <v>3.9430519999999998</v>
      </c>
      <c r="Y1304" s="136" t="s">
        <v>64</v>
      </c>
      <c r="Z1304" s="127">
        <f t="shared" si="501"/>
        <v>43692</v>
      </c>
      <c r="AA1304" s="6"/>
      <c r="AB1304" s="1"/>
      <c r="AC1304" s="10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6"/>
      <c r="BR1304" s="1"/>
      <c r="BS1304" s="1"/>
      <c r="BT1304" s="1"/>
      <c r="BU1304" s="1"/>
      <c r="BV1304" s="1"/>
      <c r="BW1304" s="1"/>
    </row>
    <row r="1305" spans="1:75" x14ac:dyDescent="0.2">
      <c r="A1305" s="137">
        <f t="shared" si="493"/>
        <v>43526</v>
      </c>
      <c r="B1305" s="124">
        <f t="shared" si="484"/>
        <v>1187.237895</v>
      </c>
      <c r="C1305" s="124">
        <f t="shared" si="494"/>
        <v>1000</v>
      </c>
      <c r="D1305" s="138">
        <f t="shared" si="495"/>
        <v>5116.93</v>
      </c>
      <c r="E1305" s="126">
        <f>IF(K1305=1,VLOOKUP(A1304,[1]Plan1!$DA$106:$DC$226,3),E1304)</f>
        <v>5138.93</v>
      </c>
      <c r="F1305" s="127">
        <f t="shared" si="496"/>
        <v>43512</v>
      </c>
      <c r="G1305" s="128">
        <f t="shared" si="485"/>
        <v>4.2994529923214841E-3</v>
      </c>
      <c r="H1305" s="127">
        <f t="shared" si="497"/>
        <v>43539</v>
      </c>
      <c r="I1305" s="127">
        <f t="shared" si="486"/>
        <v>43539</v>
      </c>
      <c r="J1305" s="130">
        <f t="shared" si="498"/>
        <v>18</v>
      </c>
      <c r="K1305" s="130">
        <f t="shared" si="487"/>
        <v>11</v>
      </c>
      <c r="L1305" s="131">
        <f t="shared" si="488"/>
        <v>1.0026252499999999</v>
      </c>
      <c r="M1305" s="132">
        <f t="shared" si="482"/>
        <v>1.00319961</v>
      </c>
      <c r="N1305" s="132">
        <f t="shared" si="480"/>
        <v>1.1798015100770365</v>
      </c>
      <c r="O1305" s="131">
        <f t="shared" si="481"/>
        <v>1.1828987799999999</v>
      </c>
      <c r="P1305" s="124">
        <f t="shared" si="489"/>
        <v>1182.89878</v>
      </c>
      <c r="Q1305" s="133">
        <f t="shared" si="490"/>
        <v>0</v>
      </c>
      <c r="R1305" s="134">
        <f t="shared" si="491"/>
        <v>0</v>
      </c>
      <c r="S1305" s="124">
        <f t="shared" si="492"/>
        <v>0</v>
      </c>
      <c r="T1305" s="134">
        <f t="shared" si="499"/>
        <v>8.7499999999999994E-2</v>
      </c>
      <c r="U1305" s="133">
        <f t="shared" si="500"/>
        <v>11</v>
      </c>
      <c r="V1305" s="133">
        <v>252</v>
      </c>
      <c r="W1305" s="132">
        <f t="shared" si="483"/>
        <v>1.0036682050000001</v>
      </c>
      <c r="X1305" s="124">
        <f t="shared" si="502"/>
        <v>4.3391149999999996</v>
      </c>
      <c r="Y1305" s="136" t="s">
        <v>64</v>
      </c>
      <c r="Z1305" s="127">
        <f t="shared" si="501"/>
        <v>43692</v>
      </c>
      <c r="AA1305" s="6"/>
      <c r="AB1305" s="1"/>
      <c r="AC1305" s="10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6"/>
      <c r="BR1305" s="1"/>
      <c r="BS1305" s="1"/>
      <c r="BT1305" s="1"/>
      <c r="BU1305" s="1"/>
      <c r="BV1305" s="1"/>
      <c r="BW1305" s="1"/>
    </row>
    <row r="1306" spans="1:75" x14ac:dyDescent="0.2">
      <c r="A1306" s="137">
        <f t="shared" si="493"/>
        <v>43527</v>
      </c>
      <c r="B1306" s="124">
        <f t="shared" si="484"/>
        <v>1187.237895</v>
      </c>
      <c r="C1306" s="124">
        <f t="shared" si="494"/>
        <v>1000</v>
      </c>
      <c r="D1306" s="138">
        <f t="shared" si="495"/>
        <v>5116.93</v>
      </c>
      <c r="E1306" s="126">
        <f>IF(K1306=1,VLOOKUP(A1305,[1]Plan1!$DA$106:$DC$226,3),E1305)</f>
        <v>5138.93</v>
      </c>
      <c r="F1306" s="127">
        <f t="shared" si="496"/>
        <v>43512</v>
      </c>
      <c r="G1306" s="128">
        <f t="shared" si="485"/>
        <v>4.2994529923214841E-3</v>
      </c>
      <c r="H1306" s="127">
        <f t="shared" si="497"/>
        <v>43539</v>
      </c>
      <c r="I1306" s="127">
        <f t="shared" si="486"/>
        <v>43539</v>
      </c>
      <c r="J1306" s="130">
        <f t="shared" si="498"/>
        <v>18</v>
      </c>
      <c r="K1306" s="130">
        <f t="shared" si="487"/>
        <v>11</v>
      </c>
      <c r="L1306" s="131">
        <f t="shared" si="488"/>
        <v>1.0026252499999999</v>
      </c>
      <c r="M1306" s="132">
        <f t="shared" si="482"/>
        <v>1.00319961</v>
      </c>
      <c r="N1306" s="132">
        <f t="shared" si="480"/>
        <v>1.1798015100770365</v>
      </c>
      <c r="O1306" s="131">
        <f t="shared" si="481"/>
        <v>1.1828987799999999</v>
      </c>
      <c r="P1306" s="124">
        <f t="shared" si="489"/>
        <v>1182.89878</v>
      </c>
      <c r="Q1306" s="133">
        <f t="shared" si="490"/>
        <v>0</v>
      </c>
      <c r="R1306" s="134">
        <f t="shared" si="491"/>
        <v>0</v>
      </c>
      <c r="S1306" s="124">
        <f t="shared" si="492"/>
        <v>0</v>
      </c>
      <c r="T1306" s="134">
        <f t="shared" si="499"/>
        <v>8.7499999999999994E-2</v>
      </c>
      <c r="U1306" s="133">
        <f t="shared" si="500"/>
        <v>11</v>
      </c>
      <c r="V1306" s="133">
        <v>252</v>
      </c>
      <c r="W1306" s="132">
        <f t="shared" si="483"/>
        <v>1.0036682050000001</v>
      </c>
      <c r="X1306" s="124">
        <f t="shared" si="502"/>
        <v>4.3391149999999996</v>
      </c>
      <c r="Y1306" s="136" t="s">
        <v>64</v>
      </c>
      <c r="Z1306" s="127">
        <f t="shared" si="501"/>
        <v>43692</v>
      </c>
      <c r="AA1306" s="6"/>
      <c r="AB1306" s="1"/>
      <c r="AC1306" s="10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6"/>
      <c r="BR1306" s="1"/>
      <c r="BS1306" s="1"/>
      <c r="BT1306" s="1"/>
      <c r="BU1306" s="1"/>
      <c r="BV1306" s="1"/>
      <c r="BW1306" s="1"/>
    </row>
    <row r="1307" spans="1:75" x14ac:dyDescent="0.2">
      <c r="A1307" s="137">
        <f t="shared" si="493"/>
        <v>43528</v>
      </c>
      <c r="B1307" s="124">
        <f t="shared" si="484"/>
        <v>1187.237895</v>
      </c>
      <c r="C1307" s="124">
        <f t="shared" si="494"/>
        <v>1000</v>
      </c>
      <c r="D1307" s="138">
        <f t="shared" si="495"/>
        <v>5116.93</v>
      </c>
      <c r="E1307" s="126">
        <f>IF(K1307=1,VLOOKUP(A1306,[1]Plan1!$DA$106:$DC$226,3),E1306)</f>
        <v>5138.93</v>
      </c>
      <c r="F1307" s="127">
        <f t="shared" si="496"/>
        <v>43512</v>
      </c>
      <c r="G1307" s="128">
        <f t="shared" si="485"/>
        <v>4.2994529923214841E-3</v>
      </c>
      <c r="H1307" s="127">
        <f t="shared" si="497"/>
        <v>43539</v>
      </c>
      <c r="I1307" s="127">
        <f t="shared" si="486"/>
        <v>43539</v>
      </c>
      <c r="J1307" s="130">
        <f t="shared" si="498"/>
        <v>18</v>
      </c>
      <c r="K1307" s="130">
        <f t="shared" si="487"/>
        <v>11</v>
      </c>
      <c r="L1307" s="131">
        <f t="shared" si="488"/>
        <v>1.0026252499999999</v>
      </c>
      <c r="M1307" s="132">
        <f t="shared" si="482"/>
        <v>1.00319961</v>
      </c>
      <c r="N1307" s="132">
        <f t="shared" si="480"/>
        <v>1.1798015100770365</v>
      </c>
      <c r="O1307" s="131">
        <f t="shared" si="481"/>
        <v>1.1828987799999999</v>
      </c>
      <c r="P1307" s="124">
        <f t="shared" si="489"/>
        <v>1182.89878</v>
      </c>
      <c r="Q1307" s="133">
        <f t="shared" si="490"/>
        <v>0</v>
      </c>
      <c r="R1307" s="134">
        <f t="shared" si="491"/>
        <v>0</v>
      </c>
      <c r="S1307" s="124">
        <f t="shared" si="492"/>
        <v>0</v>
      </c>
      <c r="T1307" s="134">
        <f t="shared" si="499"/>
        <v>8.7499999999999994E-2</v>
      </c>
      <c r="U1307" s="133">
        <f t="shared" si="500"/>
        <v>11</v>
      </c>
      <c r="V1307" s="133">
        <v>252</v>
      </c>
      <c r="W1307" s="132">
        <f t="shared" si="483"/>
        <v>1.0036682050000001</v>
      </c>
      <c r="X1307" s="124">
        <f t="shared" si="502"/>
        <v>4.3391149999999996</v>
      </c>
      <c r="Y1307" s="136" t="s">
        <v>64</v>
      </c>
      <c r="Z1307" s="127">
        <f t="shared" si="501"/>
        <v>43692</v>
      </c>
      <c r="AA1307" s="6"/>
      <c r="AB1307" s="1"/>
      <c r="AC1307" s="10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6"/>
      <c r="BR1307" s="1"/>
      <c r="BS1307" s="1"/>
      <c r="BT1307" s="1"/>
      <c r="BU1307" s="1"/>
      <c r="BV1307" s="1"/>
      <c r="BW1307" s="1"/>
    </row>
    <row r="1308" spans="1:75" x14ac:dyDescent="0.2">
      <c r="A1308" s="137">
        <f t="shared" si="493"/>
        <v>43529</v>
      </c>
      <c r="B1308" s="124">
        <f t="shared" si="484"/>
        <v>1187.237895</v>
      </c>
      <c r="C1308" s="124">
        <f t="shared" si="494"/>
        <v>1000</v>
      </c>
      <c r="D1308" s="138">
        <f t="shared" si="495"/>
        <v>5116.93</v>
      </c>
      <c r="E1308" s="126">
        <f>IF(K1308=1,VLOOKUP(A1307,[1]Plan1!$DA$106:$DC$226,3),E1307)</f>
        <v>5138.93</v>
      </c>
      <c r="F1308" s="127">
        <f t="shared" si="496"/>
        <v>43512</v>
      </c>
      <c r="G1308" s="128">
        <f t="shared" si="485"/>
        <v>4.2994529923214841E-3</v>
      </c>
      <c r="H1308" s="127">
        <f t="shared" si="497"/>
        <v>43539</v>
      </c>
      <c r="I1308" s="127">
        <f t="shared" si="486"/>
        <v>43539</v>
      </c>
      <c r="J1308" s="130">
        <f t="shared" si="498"/>
        <v>18</v>
      </c>
      <c r="K1308" s="130">
        <f t="shared" si="487"/>
        <v>11</v>
      </c>
      <c r="L1308" s="131">
        <f t="shared" si="488"/>
        <v>1.0026252499999999</v>
      </c>
      <c r="M1308" s="132">
        <f t="shared" si="482"/>
        <v>1.00319961</v>
      </c>
      <c r="N1308" s="132">
        <f t="shared" si="480"/>
        <v>1.1798015100770365</v>
      </c>
      <c r="O1308" s="131">
        <f t="shared" si="481"/>
        <v>1.1828987799999999</v>
      </c>
      <c r="P1308" s="124">
        <f t="shared" si="489"/>
        <v>1182.89878</v>
      </c>
      <c r="Q1308" s="133">
        <f t="shared" si="490"/>
        <v>0</v>
      </c>
      <c r="R1308" s="134">
        <f t="shared" si="491"/>
        <v>0</v>
      </c>
      <c r="S1308" s="124">
        <f t="shared" si="492"/>
        <v>0</v>
      </c>
      <c r="T1308" s="134">
        <f t="shared" si="499"/>
        <v>8.7499999999999994E-2</v>
      </c>
      <c r="U1308" s="133">
        <f t="shared" si="500"/>
        <v>11</v>
      </c>
      <c r="V1308" s="133">
        <v>252</v>
      </c>
      <c r="W1308" s="132">
        <f t="shared" si="483"/>
        <v>1.0036682050000001</v>
      </c>
      <c r="X1308" s="124">
        <f t="shared" si="502"/>
        <v>4.3391149999999996</v>
      </c>
      <c r="Y1308" s="136" t="s">
        <v>64</v>
      </c>
      <c r="Z1308" s="127">
        <f t="shared" si="501"/>
        <v>43692</v>
      </c>
      <c r="AA1308" s="6"/>
      <c r="AB1308" s="1"/>
      <c r="AC1308" s="10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6"/>
      <c r="BR1308" s="1"/>
      <c r="BS1308" s="1"/>
      <c r="BT1308" s="1"/>
      <c r="BU1308" s="1"/>
      <c r="BV1308" s="1"/>
      <c r="BW1308" s="1"/>
    </row>
    <row r="1309" spans="1:75" x14ac:dyDescent="0.2">
      <c r="A1309" s="137">
        <f t="shared" si="493"/>
        <v>43530</v>
      </c>
      <c r="B1309" s="124">
        <f t="shared" si="484"/>
        <v>1187.237895</v>
      </c>
      <c r="C1309" s="124">
        <f t="shared" si="494"/>
        <v>1000</v>
      </c>
      <c r="D1309" s="138">
        <f t="shared" si="495"/>
        <v>5116.93</v>
      </c>
      <c r="E1309" s="126">
        <f>IF(K1309=1,VLOOKUP(A1308,[1]Plan1!$DA$106:$DC$226,3),E1308)</f>
        <v>5138.93</v>
      </c>
      <c r="F1309" s="127">
        <f t="shared" si="496"/>
        <v>43512</v>
      </c>
      <c r="G1309" s="128">
        <f t="shared" si="485"/>
        <v>4.2994529923214841E-3</v>
      </c>
      <c r="H1309" s="127">
        <f t="shared" si="497"/>
        <v>43539</v>
      </c>
      <c r="I1309" s="127">
        <f t="shared" si="486"/>
        <v>43539</v>
      </c>
      <c r="J1309" s="130">
        <f t="shared" si="498"/>
        <v>18</v>
      </c>
      <c r="K1309" s="130">
        <f t="shared" si="487"/>
        <v>11</v>
      </c>
      <c r="L1309" s="131">
        <f t="shared" si="488"/>
        <v>1.0026252499999999</v>
      </c>
      <c r="M1309" s="132">
        <f t="shared" si="482"/>
        <v>1.00319961</v>
      </c>
      <c r="N1309" s="132">
        <f t="shared" si="480"/>
        <v>1.1798015100770365</v>
      </c>
      <c r="O1309" s="131">
        <f t="shared" si="481"/>
        <v>1.1828987799999999</v>
      </c>
      <c r="P1309" s="124">
        <f t="shared" si="489"/>
        <v>1182.89878</v>
      </c>
      <c r="Q1309" s="133">
        <f t="shared" si="490"/>
        <v>0</v>
      </c>
      <c r="R1309" s="134">
        <f t="shared" si="491"/>
        <v>0</v>
      </c>
      <c r="S1309" s="124">
        <f t="shared" si="492"/>
        <v>0</v>
      </c>
      <c r="T1309" s="134">
        <f t="shared" si="499"/>
        <v>8.7499999999999994E-2</v>
      </c>
      <c r="U1309" s="133">
        <f t="shared" si="500"/>
        <v>11</v>
      </c>
      <c r="V1309" s="133">
        <v>252</v>
      </c>
      <c r="W1309" s="132">
        <f t="shared" si="483"/>
        <v>1.0036682050000001</v>
      </c>
      <c r="X1309" s="124">
        <f t="shared" si="502"/>
        <v>4.3391149999999996</v>
      </c>
      <c r="Y1309" s="136" t="s">
        <v>64</v>
      </c>
      <c r="Z1309" s="127">
        <f t="shared" si="501"/>
        <v>43692</v>
      </c>
      <c r="AA1309" s="6"/>
      <c r="AB1309" s="1"/>
      <c r="AC1309" s="10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6"/>
      <c r="BR1309" s="1"/>
      <c r="BS1309" s="1"/>
      <c r="BT1309" s="1"/>
      <c r="BU1309" s="1"/>
      <c r="BV1309" s="1"/>
      <c r="BW1309" s="1"/>
    </row>
    <row r="1310" spans="1:75" x14ac:dyDescent="0.2">
      <c r="A1310" s="137">
        <f t="shared" si="493"/>
        <v>43531</v>
      </c>
      <c r="B1310" s="124">
        <f t="shared" si="484"/>
        <v>1187.916246</v>
      </c>
      <c r="C1310" s="124">
        <f t="shared" si="494"/>
        <v>1000</v>
      </c>
      <c r="D1310" s="138">
        <f t="shared" si="495"/>
        <v>5116.93</v>
      </c>
      <c r="E1310" s="126">
        <f>IF(K1310=1,VLOOKUP(A1309,[1]Plan1!$DA$106:$DC$226,3),E1309)</f>
        <v>5138.93</v>
      </c>
      <c r="F1310" s="127">
        <f t="shared" si="496"/>
        <v>43512</v>
      </c>
      <c r="G1310" s="128">
        <f t="shared" si="485"/>
        <v>4.2994529923214841E-3</v>
      </c>
      <c r="H1310" s="127">
        <f t="shared" si="497"/>
        <v>43539</v>
      </c>
      <c r="I1310" s="127">
        <f t="shared" si="486"/>
        <v>43539</v>
      </c>
      <c r="J1310" s="130">
        <f t="shared" si="498"/>
        <v>18</v>
      </c>
      <c r="K1310" s="130">
        <f t="shared" si="487"/>
        <v>12</v>
      </c>
      <c r="L1310" s="131">
        <f t="shared" si="488"/>
        <v>1.00286425</v>
      </c>
      <c r="M1310" s="132">
        <f t="shared" si="482"/>
        <v>1.00319961</v>
      </c>
      <c r="N1310" s="132">
        <f t="shared" si="480"/>
        <v>1.1798015100770365</v>
      </c>
      <c r="O1310" s="131">
        <f t="shared" si="481"/>
        <v>1.18318075</v>
      </c>
      <c r="P1310" s="124">
        <f t="shared" si="489"/>
        <v>1183.18075</v>
      </c>
      <c r="Q1310" s="133">
        <f t="shared" si="490"/>
        <v>0</v>
      </c>
      <c r="R1310" s="134">
        <f t="shared" si="491"/>
        <v>0</v>
      </c>
      <c r="S1310" s="124">
        <f t="shared" si="492"/>
        <v>0</v>
      </c>
      <c r="T1310" s="134">
        <f t="shared" si="499"/>
        <v>8.7499999999999994E-2</v>
      </c>
      <c r="U1310" s="133">
        <f t="shared" si="500"/>
        <v>12</v>
      </c>
      <c r="V1310" s="133">
        <v>252</v>
      </c>
      <c r="W1310" s="132">
        <f t="shared" si="483"/>
        <v>1.0040023440000001</v>
      </c>
      <c r="X1310" s="124">
        <f t="shared" si="502"/>
        <v>4.7354960000000004</v>
      </c>
      <c r="Y1310" s="136" t="s">
        <v>64</v>
      </c>
      <c r="Z1310" s="127">
        <f t="shared" si="501"/>
        <v>43692</v>
      </c>
      <c r="AA1310" s="6"/>
      <c r="AB1310" s="1"/>
      <c r="AC1310" s="10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6"/>
      <c r="BR1310" s="1"/>
      <c r="BS1310" s="1"/>
      <c r="BT1310" s="1"/>
      <c r="BU1310" s="1"/>
      <c r="BV1310" s="1"/>
      <c r="BW1310" s="1"/>
    </row>
    <row r="1311" spans="1:75" x14ac:dyDescent="0.2">
      <c r="A1311" s="137">
        <f t="shared" si="493"/>
        <v>43532</v>
      </c>
      <c r="B1311" s="124">
        <f t="shared" si="484"/>
        <v>1188.5949780000001</v>
      </c>
      <c r="C1311" s="124">
        <f t="shared" si="494"/>
        <v>1000</v>
      </c>
      <c r="D1311" s="138">
        <f t="shared" si="495"/>
        <v>5116.93</v>
      </c>
      <c r="E1311" s="126">
        <f>IF(K1311=1,VLOOKUP(A1310,[1]Plan1!$DA$106:$DC$226,3),E1310)</f>
        <v>5138.93</v>
      </c>
      <c r="F1311" s="127">
        <f t="shared" si="496"/>
        <v>43512</v>
      </c>
      <c r="G1311" s="128">
        <f t="shared" si="485"/>
        <v>4.2994529923214841E-3</v>
      </c>
      <c r="H1311" s="127">
        <f t="shared" si="497"/>
        <v>43539</v>
      </c>
      <c r="I1311" s="127">
        <f t="shared" si="486"/>
        <v>43539</v>
      </c>
      <c r="J1311" s="130">
        <f t="shared" si="498"/>
        <v>18</v>
      </c>
      <c r="K1311" s="130">
        <f t="shared" si="487"/>
        <v>13</v>
      </c>
      <c r="L1311" s="131">
        <f t="shared" si="488"/>
        <v>1.0031033</v>
      </c>
      <c r="M1311" s="132">
        <f t="shared" si="482"/>
        <v>1.00319961</v>
      </c>
      <c r="N1311" s="132">
        <f t="shared" ref="N1311:N1374" si="503">IF(I1311&gt;I1310,N1310*M1311,N1310)</f>
        <v>1.1798015100770365</v>
      </c>
      <c r="O1311" s="131">
        <f t="shared" si="481"/>
        <v>1.1834627799999999</v>
      </c>
      <c r="P1311" s="124">
        <f t="shared" si="489"/>
        <v>1183.4627800000001</v>
      </c>
      <c r="Q1311" s="133">
        <f t="shared" si="490"/>
        <v>0</v>
      </c>
      <c r="R1311" s="134">
        <f t="shared" si="491"/>
        <v>0</v>
      </c>
      <c r="S1311" s="124">
        <f t="shared" si="492"/>
        <v>0</v>
      </c>
      <c r="T1311" s="134">
        <f t="shared" si="499"/>
        <v>8.7499999999999994E-2</v>
      </c>
      <c r="U1311" s="133">
        <f t="shared" si="500"/>
        <v>13</v>
      </c>
      <c r="V1311" s="133">
        <v>252</v>
      </c>
      <c r="W1311" s="132">
        <f t="shared" si="483"/>
        <v>1.0043365950000001</v>
      </c>
      <c r="X1311" s="124">
        <f t="shared" si="502"/>
        <v>5.1321979999999998</v>
      </c>
      <c r="Y1311" s="136" t="s">
        <v>64</v>
      </c>
      <c r="Z1311" s="127">
        <f t="shared" si="501"/>
        <v>43692</v>
      </c>
      <c r="AA1311" s="6"/>
      <c r="AB1311" s="1"/>
      <c r="AC1311" s="10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6"/>
      <c r="BR1311" s="1"/>
      <c r="BS1311" s="1"/>
      <c r="BT1311" s="1"/>
      <c r="BU1311" s="1"/>
      <c r="BV1311" s="1"/>
      <c r="BW1311" s="1"/>
    </row>
    <row r="1312" spans="1:75" x14ac:dyDescent="0.2">
      <c r="A1312" s="137">
        <f t="shared" si="493"/>
        <v>43533</v>
      </c>
      <c r="B1312" s="124">
        <f t="shared" si="484"/>
        <v>1189.2741219999998</v>
      </c>
      <c r="C1312" s="124">
        <f t="shared" si="494"/>
        <v>1000</v>
      </c>
      <c r="D1312" s="138">
        <f t="shared" si="495"/>
        <v>5116.93</v>
      </c>
      <c r="E1312" s="126">
        <f>IF(K1312=1,VLOOKUP(A1311,[1]Plan1!$DA$106:$DC$226,3),E1311)</f>
        <v>5138.93</v>
      </c>
      <c r="F1312" s="127">
        <f t="shared" si="496"/>
        <v>43512</v>
      </c>
      <c r="G1312" s="128">
        <f t="shared" si="485"/>
        <v>4.2994529923214841E-3</v>
      </c>
      <c r="H1312" s="127">
        <f t="shared" si="497"/>
        <v>43539</v>
      </c>
      <c r="I1312" s="127">
        <f t="shared" si="486"/>
        <v>43539</v>
      </c>
      <c r="J1312" s="130">
        <f t="shared" si="498"/>
        <v>18</v>
      </c>
      <c r="K1312" s="130">
        <f t="shared" si="487"/>
        <v>14</v>
      </c>
      <c r="L1312" s="131">
        <f t="shared" si="488"/>
        <v>1.0033424200000001</v>
      </c>
      <c r="M1312" s="132">
        <f t="shared" si="482"/>
        <v>1.00319961</v>
      </c>
      <c r="N1312" s="132">
        <f t="shared" si="503"/>
        <v>1.1798015100770365</v>
      </c>
      <c r="O1312" s="131">
        <f t="shared" si="481"/>
        <v>1.1837449</v>
      </c>
      <c r="P1312" s="124">
        <f t="shared" si="489"/>
        <v>1183.7448999999999</v>
      </c>
      <c r="Q1312" s="133">
        <f t="shared" si="490"/>
        <v>0</v>
      </c>
      <c r="R1312" s="134">
        <f t="shared" si="491"/>
        <v>0</v>
      </c>
      <c r="S1312" s="124">
        <f t="shared" si="492"/>
        <v>0</v>
      </c>
      <c r="T1312" s="134">
        <f t="shared" si="499"/>
        <v>8.7499999999999994E-2</v>
      </c>
      <c r="U1312" s="133">
        <f t="shared" si="500"/>
        <v>14</v>
      </c>
      <c r="V1312" s="133">
        <v>252</v>
      </c>
      <c r="W1312" s="132">
        <f t="shared" si="483"/>
        <v>1.0046709579999999</v>
      </c>
      <c r="X1312" s="124">
        <f t="shared" si="502"/>
        <v>5.5292219999999999</v>
      </c>
      <c r="Y1312" s="136" t="s">
        <v>64</v>
      </c>
      <c r="Z1312" s="127">
        <f t="shared" si="501"/>
        <v>43692</v>
      </c>
      <c r="AA1312" s="6"/>
      <c r="AB1312" s="1"/>
      <c r="AC1312" s="10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6"/>
      <c r="BR1312" s="1"/>
      <c r="BS1312" s="1"/>
      <c r="BT1312" s="1"/>
      <c r="BU1312" s="1"/>
      <c r="BV1312" s="1"/>
      <c r="BW1312" s="1"/>
    </row>
    <row r="1313" spans="1:75" x14ac:dyDescent="0.2">
      <c r="A1313" s="137">
        <f t="shared" si="493"/>
        <v>43534</v>
      </c>
      <c r="B1313" s="124">
        <f t="shared" si="484"/>
        <v>1189.2741219999998</v>
      </c>
      <c r="C1313" s="124">
        <f t="shared" si="494"/>
        <v>1000</v>
      </c>
      <c r="D1313" s="138">
        <f t="shared" si="495"/>
        <v>5116.93</v>
      </c>
      <c r="E1313" s="126">
        <f>IF(K1313=1,VLOOKUP(A1312,[1]Plan1!$DA$106:$DC$226,3),E1312)</f>
        <v>5138.93</v>
      </c>
      <c r="F1313" s="127">
        <f t="shared" si="496"/>
        <v>43512</v>
      </c>
      <c r="G1313" s="128">
        <f t="shared" si="485"/>
        <v>4.2994529923214841E-3</v>
      </c>
      <c r="H1313" s="127">
        <f t="shared" si="497"/>
        <v>43539</v>
      </c>
      <c r="I1313" s="127">
        <f t="shared" si="486"/>
        <v>43539</v>
      </c>
      <c r="J1313" s="130">
        <f t="shared" si="498"/>
        <v>18</v>
      </c>
      <c r="K1313" s="130">
        <f t="shared" si="487"/>
        <v>14</v>
      </c>
      <c r="L1313" s="131">
        <f t="shared" si="488"/>
        <v>1.0033424200000001</v>
      </c>
      <c r="M1313" s="132">
        <f t="shared" si="482"/>
        <v>1.00319961</v>
      </c>
      <c r="N1313" s="132">
        <f t="shared" si="503"/>
        <v>1.1798015100770365</v>
      </c>
      <c r="O1313" s="131">
        <f t="shared" si="481"/>
        <v>1.1837449</v>
      </c>
      <c r="P1313" s="124">
        <f t="shared" si="489"/>
        <v>1183.7448999999999</v>
      </c>
      <c r="Q1313" s="133">
        <f t="shared" si="490"/>
        <v>0</v>
      </c>
      <c r="R1313" s="134">
        <f t="shared" si="491"/>
        <v>0</v>
      </c>
      <c r="S1313" s="124">
        <f t="shared" si="492"/>
        <v>0</v>
      </c>
      <c r="T1313" s="134">
        <f t="shared" si="499"/>
        <v>8.7499999999999994E-2</v>
      </c>
      <c r="U1313" s="133">
        <f t="shared" si="500"/>
        <v>14</v>
      </c>
      <c r="V1313" s="133">
        <v>252</v>
      </c>
      <c r="W1313" s="132">
        <f t="shared" si="483"/>
        <v>1.0046709579999999</v>
      </c>
      <c r="X1313" s="124">
        <f t="shared" si="502"/>
        <v>5.5292219999999999</v>
      </c>
      <c r="Y1313" s="136" t="s">
        <v>64</v>
      </c>
      <c r="Z1313" s="127">
        <f t="shared" si="501"/>
        <v>43692</v>
      </c>
      <c r="AA1313" s="6"/>
      <c r="AB1313" s="1"/>
      <c r="AC1313" s="10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6"/>
      <c r="BR1313" s="1"/>
      <c r="BS1313" s="1"/>
      <c r="BT1313" s="1"/>
      <c r="BU1313" s="1"/>
      <c r="BV1313" s="1"/>
      <c r="BW1313" s="1"/>
    </row>
    <row r="1314" spans="1:75" x14ac:dyDescent="0.2">
      <c r="A1314" s="137">
        <f t="shared" si="493"/>
        <v>43535</v>
      </c>
      <c r="B1314" s="124">
        <f t="shared" si="484"/>
        <v>1189.2741219999998</v>
      </c>
      <c r="C1314" s="124">
        <f t="shared" si="494"/>
        <v>1000</v>
      </c>
      <c r="D1314" s="138">
        <f t="shared" si="495"/>
        <v>5116.93</v>
      </c>
      <c r="E1314" s="126">
        <f>IF(K1314=1,VLOOKUP(A1313,[1]Plan1!$DA$106:$DC$226,3),E1313)</f>
        <v>5138.93</v>
      </c>
      <c r="F1314" s="127">
        <f t="shared" si="496"/>
        <v>43512</v>
      </c>
      <c r="G1314" s="128">
        <f t="shared" si="485"/>
        <v>4.2994529923214841E-3</v>
      </c>
      <c r="H1314" s="127">
        <f t="shared" si="497"/>
        <v>43539</v>
      </c>
      <c r="I1314" s="127">
        <f t="shared" si="486"/>
        <v>43539</v>
      </c>
      <c r="J1314" s="130">
        <f t="shared" si="498"/>
        <v>18</v>
      </c>
      <c r="K1314" s="130">
        <f t="shared" si="487"/>
        <v>14</v>
      </c>
      <c r="L1314" s="131">
        <f t="shared" si="488"/>
        <v>1.0033424200000001</v>
      </c>
      <c r="M1314" s="132">
        <f t="shared" si="482"/>
        <v>1.00319961</v>
      </c>
      <c r="N1314" s="132">
        <f t="shared" si="503"/>
        <v>1.1798015100770365</v>
      </c>
      <c r="O1314" s="131">
        <f t="shared" si="481"/>
        <v>1.1837449</v>
      </c>
      <c r="P1314" s="124">
        <f t="shared" si="489"/>
        <v>1183.7448999999999</v>
      </c>
      <c r="Q1314" s="133">
        <f t="shared" si="490"/>
        <v>0</v>
      </c>
      <c r="R1314" s="134">
        <f t="shared" si="491"/>
        <v>0</v>
      </c>
      <c r="S1314" s="124">
        <f t="shared" si="492"/>
        <v>0</v>
      </c>
      <c r="T1314" s="134">
        <f t="shared" si="499"/>
        <v>8.7499999999999994E-2</v>
      </c>
      <c r="U1314" s="133">
        <f t="shared" si="500"/>
        <v>14</v>
      </c>
      <c r="V1314" s="133">
        <v>252</v>
      </c>
      <c r="W1314" s="132">
        <f t="shared" si="483"/>
        <v>1.0046709579999999</v>
      </c>
      <c r="X1314" s="124">
        <f t="shared" si="502"/>
        <v>5.5292219999999999</v>
      </c>
      <c r="Y1314" s="136" t="s">
        <v>64</v>
      </c>
      <c r="Z1314" s="127">
        <f t="shared" si="501"/>
        <v>43692</v>
      </c>
      <c r="AA1314" s="6"/>
      <c r="AB1314" s="1"/>
      <c r="AC1314" s="10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6"/>
      <c r="BR1314" s="1"/>
      <c r="BS1314" s="1"/>
      <c r="BT1314" s="1"/>
      <c r="BU1314" s="1"/>
      <c r="BV1314" s="1"/>
      <c r="BW1314" s="1"/>
    </row>
    <row r="1315" spans="1:75" x14ac:dyDescent="0.2">
      <c r="A1315" s="137">
        <f t="shared" si="493"/>
        <v>43536</v>
      </c>
      <c r="B1315" s="124">
        <f t="shared" si="484"/>
        <v>1189.9536350000001</v>
      </c>
      <c r="C1315" s="124">
        <f t="shared" si="494"/>
        <v>1000</v>
      </c>
      <c r="D1315" s="138">
        <f t="shared" si="495"/>
        <v>5116.93</v>
      </c>
      <c r="E1315" s="126">
        <f>IF(K1315=1,VLOOKUP(A1314,[1]Plan1!$DA$106:$DC$226,3),E1314)</f>
        <v>5138.93</v>
      </c>
      <c r="F1315" s="127">
        <f t="shared" si="496"/>
        <v>43512</v>
      </c>
      <c r="G1315" s="128">
        <f t="shared" si="485"/>
        <v>4.2994529923214841E-3</v>
      </c>
      <c r="H1315" s="127">
        <f t="shared" si="497"/>
        <v>43539</v>
      </c>
      <c r="I1315" s="127">
        <f t="shared" si="486"/>
        <v>43539</v>
      </c>
      <c r="J1315" s="130">
        <f t="shared" si="498"/>
        <v>18</v>
      </c>
      <c r="K1315" s="130">
        <f t="shared" si="487"/>
        <v>15</v>
      </c>
      <c r="L1315" s="131">
        <f t="shared" si="488"/>
        <v>1.00358159</v>
      </c>
      <c r="M1315" s="132">
        <f t="shared" si="482"/>
        <v>1.00319961</v>
      </c>
      <c r="N1315" s="132">
        <f t="shared" si="503"/>
        <v>1.1798015100770365</v>
      </c>
      <c r="O1315" s="131">
        <f t="shared" si="481"/>
        <v>1.18402707</v>
      </c>
      <c r="P1315" s="124">
        <f t="shared" si="489"/>
        <v>1184.0270700000001</v>
      </c>
      <c r="Q1315" s="133">
        <f t="shared" si="490"/>
        <v>0</v>
      </c>
      <c r="R1315" s="134">
        <f t="shared" si="491"/>
        <v>0</v>
      </c>
      <c r="S1315" s="124">
        <f t="shared" si="492"/>
        <v>0</v>
      </c>
      <c r="T1315" s="134">
        <f t="shared" si="499"/>
        <v>8.7499999999999994E-2</v>
      </c>
      <c r="U1315" s="133">
        <f t="shared" si="500"/>
        <v>15</v>
      </c>
      <c r="V1315" s="133">
        <v>252</v>
      </c>
      <c r="W1315" s="132">
        <f t="shared" si="483"/>
        <v>1.0050054310000001</v>
      </c>
      <c r="X1315" s="124">
        <f t="shared" si="502"/>
        <v>5.9265650000000001</v>
      </c>
      <c r="Y1315" s="136" t="s">
        <v>64</v>
      </c>
      <c r="Z1315" s="127">
        <f t="shared" si="501"/>
        <v>43692</v>
      </c>
      <c r="AA1315" s="6"/>
      <c r="AB1315" s="1"/>
      <c r="AC1315" s="10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6"/>
      <c r="BR1315" s="1"/>
      <c r="BS1315" s="1"/>
      <c r="BT1315" s="1"/>
      <c r="BU1315" s="1"/>
      <c r="BV1315" s="1"/>
      <c r="BW1315" s="1"/>
    </row>
    <row r="1316" spans="1:75" x14ac:dyDescent="0.2">
      <c r="A1316" s="137">
        <f t="shared" si="493"/>
        <v>43537</v>
      </c>
      <c r="B1316" s="124">
        <f t="shared" si="484"/>
        <v>1190.63354</v>
      </c>
      <c r="C1316" s="124">
        <f t="shared" si="494"/>
        <v>1000</v>
      </c>
      <c r="D1316" s="138">
        <f t="shared" si="495"/>
        <v>5116.93</v>
      </c>
      <c r="E1316" s="126">
        <f>IF(K1316=1,VLOOKUP(A1315,[1]Plan1!$DA$106:$DC$226,3),E1315)</f>
        <v>5138.93</v>
      </c>
      <c r="F1316" s="127">
        <f t="shared" si="496"/>
        <v>43512</v>
      </c>
      <c r="G1316" s="128">
        <f t="shared" si="485"/>
        <v>4.2994529923214841E-3</v>
      </c>
      <c r="H1316" s="127">
        <f t="shared" si="497"/>
        <v>43539</v>
      </c>
      <c r="I1316" s="127">
        <f t="shared" si="486"/>
        <v>43539</v>
      </c>
      <c r="J1316" s="130">
        <f t="shared" si="498"/>
        <v>18</v>
      </c>
      <c r="K1316" s="130">
        <f t="shared" si="487"/>
        <v>16</v>
      </c>
      <c r="L1316" s="131">
        <f t="shared" si="488"/>
        <v>1.0038208200000001</v>
      </c>
      <c r="M1316" s="132">
        <f t="shared" si="482"/>
        <v>1.00319961</v>
      </c>
      <c r="N1316" s="132">
        <f t="shared" si="503"/>
        <v>1.1798015100770365</v>
      </c>
      <c r="O1316" s="131">
        <f t="shared" si="481"/>
        <v>1.1843093099999999</v>
      </c>
      <c r="P1316" s="124">
        <f t="shared" si="489"/>
        <v>1184.3093100000001</v>
      </c>
      <c r="Q1316" s="133">
        <f t="shared" si="490"/>
        <v>0</v>
      </c>
      <c r="R1316" s="134">
        <f t="shared" si="491"/>
        <v>0</v>
      </c>
      <c r="S1316" s="124">
        <f t="shared" si="492"/>
        <v>0</v>
      </c>
      <c r="T1316" s="134">
        <f t="shared" si="499"/>
        <v>8.7499999999999994E-2</v>
      </c>
      <c r="U1316" s="133">
        <f t="shared" si="500"/>
        <v>16</v>
      </c>
      <c r="V1316" s="133">
        <v>252</v>
      </c>
      <c r="W1316" s="132">
        <f t="shared" si="483"/>
        <v>1.0053400159999999</v>
      </c>
      <c r="X1316" s="124">
        <f t="shared" si="502"/>
        <v>6.32423</v>
      </c>
      <c r="Y1316" s="136" t="s">
        <v>64</v>
      </c>
      <c r="Z1316" s="127">
        <f t="shared" si="501"/>
        <v>43692</v>
      </c>
      <c r="AA1316" s="6"/>
      <c r="AB1316" s="1"/>
      <c r="AC1316" s="10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6"/>
      <c r="BR1316" s="1"/>
      <c r="BS1316" s="1"/>
      <c r="BT1316" s="1"/>
      <c r="BU1316" s="1"/>
      <c r="BV1316" s="1"/>
      <c r="BW1316" s="1"/>
    </row>
    <row r="1317" spans="1:75" x14ac:dyDescent="0.2">
      <c r="A1317" s="137">
        <f t="shared" si="493"/>
        <v>43538</v>
      </c>
      <c r="B1317" s="124">
        <f t="shared" si="484"/>
        <v>1191.3138459999998</v>
      </c>
      <c r="C1317" s="124">
        <f t="shared" si="494"/>
        <v>1000</v>
      </c>
      <c r="D1317" s="138">
        <f t="shared" si="495"/>
        <v>5116.93</v>
      </c>
      <c r="E1317" s="126">
        <f>IF(K1317=1,VLOOKUP(A1316,[1]Plan1!$DA$106:$DC$226,3),E1316)</f>
        <v>5138.93</v>
      </c>
      <c r="F1317" s="127">
        <f t="shared" si="496"/>
        <v>43512</v>
      </c>
      <c r="G1317" s="128">
        <f t="shared" si="485"/>
        <v>4.2994529923214841E-3</v>
      </c>
      <c r="H1317" s="127">
        <f t="shared" si="497"/>
        <v>43539</v>
      </c>
      <c r="I1317" s="127">
        <f t="shared" si="486"/>
        <v>43539</v>
      </c>
      <c r="J1317" s="130">
        <f t="shared" si="498"/>
        <v>18</v>
      </c>
      <c r="K1317" s="130">
        <f t="shared" si="487"/>
        <v>17</v>
      </c>
      <c r="L1317" s="131">
        <f t="shared" si="488"/>
        <v>1.00406011</v>
      </c>
      <c r="M1317" s="132">
        <f t="shared" si="482"/>
        <v>1.00319961</v>
      </c>
      <c r="N1317" s="132">
        <f t="shared" si="503"/>
        <v>1.1798015100770365</v>
      </c>
      <c r="O1317" s="131">
        <f t="shared" si="481"/>
        <v>1.1845916299999999</v>
      </c>
      <c r="P1317" s="124">
        <f t="shared" si="489"/>
        <v>1184.5916299999999</v>
      </c>
      <c r="Q1317" s="133">
        <f t="shared" si="490"/>
        <v>0</v>
      </c>
      <c r="R1317" s="134">
        <f t="shared" si="491"/>
        <v>0</v>
      </c>
      <c r="S1317" s="124">
        <f t="shared" si="492"/>
        <v>0</v>
      </c>
      <c r="T1317" s="134">
        <f t="shared" si="499"/>
        <v>8.7499999999999994E-2</v>
      </c>
      <c r="U1317" s="133">
        <f t="shared" si="500"/>
        <v>17</v>
      </c>
      <c r="V1317" s="133">
        <v>252</v>
      </c>
      <c r="W1317" s="132">
        <f t="shared" si="483"/>
        <v>1.005674712</v>
      </c>
      <c r="X1317" s="124">
        <f t="shared" si="502"/>
        <v>6.7222160000000004</v>
      </c>
      <c r="Y1317" s="136" t="s">
        <v>64</v>
      </c>
      <c r="Z1317" s="127">
        <f t="shared" si="501"/>
        <v>43692</v>
      </c>
      <c r="AA1317" s="6"/>
      <c r="AB1317" s="1"/>
      <c r="AC1317" s="10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6"/>
      <c r="BR1317" s="1"/>
      <c r="BS1317" s="1"/>
      <c r="BT1317" s="1"/>
      <c r="BU1317" s="1"/>
      <c r="BV1317" s="1"/>
      <c r="BW1317" s="1"/>
    </row>
    <row r="1318" spans="1:75" x14ac:dyDescent="0.2">
      <c r="A1318" s="137">
        <f t="shared" si="493"/>
        <v>43539</v>
      </c>
      <c r="B1318" s="124">
        <f t="shared" si="484"/>
        <v>1191.994524</v>
      </c>
      <c r="C1318" s="124">
        <f t="shared" si="494"/>
        <v>1000</v>
      </c>
      <c r="D1318" s="138">
        <f t="shared" si="495"/>
        <v>5116.93</v>
      </c>
      <c r="E1318" s="126">
        <f>IF(K1318=1,VLOOKUP(A1317,[1]Plan1!$DA$106:$DC$226,3),E1317)</f>
        <v>5138.93</v>
      </c>
      <c r="F1318" s="127">
        <f t="shared" si="496"/>
        <v>43512</v>
      </c>
      <c r="G1318" s="128">
        <f t="shared" si="485"/>
        <v>4.2994529923214841E-3</v>
      </c>
      <c r="H1318" s="127">
        <f t="shared" si="497"/>
        <v>43570</v>
      </c>
      <c r="I1318" s="127">
        <f t="shared" si="486"/>
        <v>43539</v>
      </c>
      <c r="J1318" s="130">
        <f t="shared" si="498"/>
        <v>18</v>
      </c>
      <c r="K1318" s="130">
        <f t="shared" si="487"/>
        <v>18</v>
      </c>
      <c r="L1318" s="131">
        <f t="shared" si="488"/>
        <v>1.00429945</v>
      </c>
      <c r="M1318" s="132">
        <f t="shared" si="482"/>
        <v>1.00319961</v>
      </c>
      <c r="N1318" s="132">
        <f t="shared" si="503"/>
        <v>1.1798015100770365</v>
      </c>
      <c r="O1318" s="131">
        <f t="shared" si="481"/>
        <v>1.184874</v>
      </c>
      <c r="P1318" s="124">
        <f t="shared" si="489"/>
        <v>1184.874</v>
      </c>
      <c r="Q1318" s="133">
        <f t="shared" si="490"/>
        <v>0</v>
      </c>
      <c r="R1318" s="134">
        <f t="shared" si="491"/>
        <v>0</v>
      </c>
      <c r="S1318" s="124">
        <f t="shared" si="492"/>
        <v>0</v>
      </c>
      <c r="T1318" s="134">
        <f t="shared" si="499"/>
        <v>8.7499999999999994E-2</v>
      </c>
      <c r="U1318" s="133">
        <f t="shared" si="500"/>
        <v>18</v>
      </c>
      <c r="V1318" s="133">
        <v>252</v>
      </c>
      <c r="W1318" s="132">
        <f t="shared" si="483"/>
        <v>1.0060095200000001</v>
      </c>
      <c r="X1318" s="124">
        <f t="shared" si="502"/>
        <v>7.1205239999999996</v>
      </c>
      <c r="Y1318" s="136" t="s">
        <v>64</v>
      </c>
      <c r="Z1318" s="127">
        <f t="shared" si="501"/>
        <v>43692</v>
      </c>
      <c r="AA1318" s="6"/>
      <c r="AB1318" s="1"/>
      <c r="AC1318" s="10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6"/>
      <c r="BR1318" s="1"/>
      <c r="BS1318" s="1"/>
      <c r="BT1318" s="1"/>
      <c r="BU1318" s="1"/>
      <c r="BV1318" s="1"/>
      <c r="BW1318" s="1"/>
    </row>
    <row r="1319" spans="1:75" x14ac:dyDescent="0.2">
      <c r="A1319" s="137">
        <f t="shared" si="493"/>
        <v>43540</v>
      </c>
      <c r="B1319" s="124">
        <f t="shared" si="484"/>
        <v>1192.8156750000001</v>
      </c>
      <c r="C1319" s="124">
        <f t="shared" si="494"/>
        <v>1000</v>
      </c>
      <c r="D1319" s="138">
        <f t="shared" si="495"/>
        <v>5138.93</v>
      </c>
      <c r="E1319" s="126">
        <f>IF(K1319=1,VLOOKUP(A1318,[1]Plan1!$DA$106:$DC$226,3),E1318)</f>
        <v>5177.47</v>
      </c>
      <c r="F1319" s="127">
        <f t="shared" si="496"/>
        <v>43540</v>
      </c>
      <c r="G1319" s="128">
        <f t="shared" si="485"/>
        <v>7.4996156787503487E-3</v>
      </c>
      <c r="H1319" s="127">
        <f t="shared" si="497"/>
        <v>43570</v>
      </c>
      <c r="I1319" s="127">
        <f t="shared" si="486"/>
        <v>43570</v>
      </c>
      <c r="J1319" s="130">
        <f t="shared" si="498"/>
        <v>21</v>
      </c>
      <c r="K1319" s="130">
        <f t="shared" si="487"/>
        <v>1</v>
      </c>
      <c r="L1319" s="131">
        <f t="shared" si="488"/>
        <v>1.00035585</v>
      </c>
      <c r="M1319" s="132">
        <f t="shared" si="482"/>
        <v>1.00429945</v>
      </c>
      <c r="N1319" s="132">
        <f t="shared" si="503"/>
        <v>1.1848740076795372</v>
      </c>
      <c r="O1319" s="131">
        <f t="shared" si="481"/>
        <v>1.1852956400000001</v>
      </c>
      <c r="P1319" s="124">
        <f t="shared" si="489"/>
        <v>1185.29564</v>
      </c>
      <c r="Q1319" s="133">
        <f t="shared" si="490"/>
        <v>0</v>
      </c>
      <c r="R1319" s="134">
        <f t="shared" si="491"/>
        <v>0</v>
      </c>
      <c r="S1319" s="124">
        <f t="shared" si="492"/>
        <v>0</v>
      </c>
      <c r="T1319" s="134">
        <f t="shared" si="499"/>
        <v>8.7499999999999994E-2</v>
      </c>
      <c r="U1319" s="133">
        <f t="shared" si="500"/>
        <v>19</v>
      </c>
      <c r="V1319" s="133">
        <v>252</v>
      </c>
      <c r="W1319" s="132">
        <f t="shared" si="483"/>
        <v>1.006344439</v>
      </c>
      <c r="X1319" s="124">
        <f t="shared" si="502"/>
        <v>7.520035</v>
      </c>
      <c r="Y1319" s="136" t="s">
        <v>64</v>
      </c>
      <c r="Z1319" s="127">
        <f t="shared" si="501"/>
        <v>43692</v>
      </c>
      <c r="AA1319" s="6"/>
      <c r="AB1319" s="1"/>
      <c r="AC1319" s="10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6"/>
      <c r="BR1319" s="1"/>
      <c r="BS1319" s="1"/>
      <c r="BT1319" s="1"/>
      <c r="BU1319" s="1"/>
      <c r="BV1319" s="1"/>
      <c r="BW1319" s="1"/>
    </row>
    <row r="1320" spans="1:75" x14ac:dyDescent="0.2">
      <c r="A1320" s="137">
        <f t="shared" si="493"/>
        <v>43541</v>
      </c>
      <c r="B1320" s="124">
        <f t="shared" si="484"/>
        <v>1192.8156750000001</v>
      </c>
      <c r="C1320" s="124">
        <f t="shared" si="494"/>
        <v>1000</v>
      </c>
      <c r="D1320" s="138">
        <f t="shared" si="495"/>
        <v>5138.93</v>
      </c>
      <c r="E1320" s="126">
        <f>IF(K1320=1,VLOOKUP(A1319,[1]Plan1!$DA$106:$DC$226,3),E1319)</f>
        <v>5177.47</v>
      </c>
      <c r="F1320" s="127">
        <f t="shared" si="496"/>
        <v>43540</v>
      </c>
      <c r="G1320" s="128">
        <f t="shared" si="485"/>
        <v>7.4996156787503487E-3</v>
      </c>
      <c r="H1320" s="127">
        <f t="shared" si="497"/>
        <v>43570</v>
      </c>
      <c r="I1320" s="127">
        <f t="shared" si="486"/>
        <v>43570</v>
      </c>
      <c r="J1320" s="130">
        <f t="shared" si="498"/>
        <v>21</v>
      </c>
      <c r="K1320" s="130">
        <f t="shared" si="487"/>
        <v>1</v>
      </c>
      <c r="L1320" s="131">
        <f t="shared" si="488"/>
        <v>1.00035585</v>
      </c>
      <c r="M1320" s="132">
        <f t="shared" si="482"/>
        <v>1.00429945</v>
      </c>
      <c r="N1320" s="132">
        <f t="shared" si="503"/>
        <v>1.1848740076795372</v>
      </c>
      <c r="O1320" s="131">
        <f t="shared" si="481"/>
        <v>1.1852956400000001</v>
      </c>
      <c r="P1320" s="124">
        <f t="shared" si="489"/>
        <v>1185.29564</v>
      </c>
      <c r="Q1320" s="133">
        <f t="shared" si="490"/>
        <v>0</v>
      </c>
      <c r="R1320" s="134">
        <f t="shared" si="491"/>
        <v>0</v>
      </c>
      <c r="S1320" s="124">
        <f t="shared" si="492"/>
        <v>0</v>
      </c>
      <c r="T1320" s="134">
        <f t="shared" si="499"/>
        <v>8.7499999999999994E-2</v>
      </c>
      <c r="U1320" s="133">
        <f t="shared" si="500"/>
        <v>19</v>
      </c>
      <c r="V1320" s="133">
        <v>252</v>
      </c>
      <c r="W1320" s="132">
        <f t="shared" si="483"/>
        <v>1.006344439</v>
      </c>
      <c r="X1320" s="124">
        <f t="shared" si="502"/>
        <v>7.520035</v>
      </c>
      <c r="Y1320" s="136" t="s">
        <v>64</v>
      </c>
      <c r="Z1320" s="127">
        <f t="shared" si="501"/>
        <v>43692</v>
      </c>
      <c r="AA1320" s="6"/>
      <c r="AB1320" s="1"/>
      <c r="AC1320" s="10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6"/>
      <c r="BR1320" s="1"/>
      <c r="BS1320" s="1"/>
      <c r="BT1320" s="1"/>
      <c r="BU1320" s="1"/>
      <c r="BV1320" s="1"/>
      <c r="BW1320" s="1"/>
    </row>
    <row r="1321" spans="1:75" x14ac:dyDescent="0.2">
      <c r="A1321" s="137">
        <f t="shared" si="493"/>
        <v>43542</v>
      </c>
      <c r="B1321" s="124">
        <f t="shared" si="484"/>
        <v>1192.8156750000001</v>
      </c>
      <c r="C1321" s="124">
        <f t="shared" si="494"/>
        <v>1000</v>
      </c>
      <c r="D1321" s="138">
        <f t="shared" si="495"/>
        <v>5138.93</v>
      </c>
      <c r="E1321" s="126">
        <f>IF(K1321=1,VLOOKUP(A1320,[1]Plan1!$DA$106:$DC$226,3),E1320)</f>
        <v>5177.47</v>
      </c>
      <c r="F1321" s="127">
        <f t="shared" si="496"/>
        <v>43540</v>
      </c>
      <c r="G1321" s="128">
        <f t="shared" si="485"/>
        <v>7.4996156787503487E-3</v>
      </c>
      <c r="H1321" s="127">
        <f t="shared" si="497"/>
        <v>43570</v>
      </c>
      <c r="I1321" s="127">
        <f t="shared" si="486"/>
        <v>43570</v>
      </c>
      <c r="J1321" s="130">
        <f t="shared" si="498"/>
        <v>21</v>
      </c>
      <c r="K1321" s="130">
        <f t="shared" si="487"/>
        <v>1</v>
      </c>
      <c r="L1321" s="131">
        <f t="shared" si="488"/>
        <v>1.00035585</v>
      </c>
      <c r="M1321" s="132">
        <f t="shared" si="482"/>
        <v>1.00429945</v>
      </c>
      <c r="N1321" s="132">
        <f t="shared" si="503"/>
        <v>1.1848740076795372</v>
      </c>
      <c r="O1321" s="131">
        <f t="shared" ref="O1321:O1384" si="504">TRUNC(TRUNC((L1321*N1321),15),8)</f>
        <v>1.1852956400000001</v>
      </c>
      <c r="P1321" s="124">
        <f t="shared" si="489"/>
        <v>1185.29564</v>
      </c>
      <c r="Q1321" s="133">
        <f t="shared" si="490"/>
        <v>0</v>
      </c>
      <c r="R1321" s="134">
        <f t="shared" si="491"/>
        <v>0</v>
      </c>
      <c r="S1321" s="124">
        <f t="shared" si="492"/>
        <v>0</v>
      </c>
      <c r="T1321" s="134">
        <f t="shared" si="499"/>
        <v>8.7499999999999994E-2</v>
      </c>
      <c r="U1321" s="133">
        <f t="shared" si="500"/>
        <v>19</v>
      </c>
      <c r="V1321" s="133">
        <v>252</v>
      </c>
      <c r="W1321" s="132">
        <f t="shared" si="483"/>
        <v>1.006344439</v>
      </c>
      <c r="X1321" s="124">
        <f t="shared" si="502"/>
        <v>7.520035</v>
      </c>
      <c r="Y1321" s="136" t="s">
        <v>64</v>
      </c>
      <c r="Z1321" s="127">
        <f t="shared" si="501"/>
        <v>43692</v>
      </c>
      <c r="AA1321" s="6"/>
      <c r="AB1321" s="1"/>
      <c r="AC1321" s="10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6"/>
      <c r="BR1321" s="1"/>
      <c r="BS1321" s="1"/>
      <c r="BT1321" s="1"/>
      <c r="BU1321" s="1"/>
      <c r="BV1321" s="1"/>
      <c r="BW1321" s="1"/>
    </row>
    <row r="1322" spans="1:75" x14ac:dyDescent="0.2">
      <c r="A1322" s="137">
        <f t="shared" si="493"/>
        <v>43543</v>
      </c>
      <c r="B1322" s="124">
        <f t="shared" si="484"/>
        <v>1193.6373919999999</v>
      </c>
      <c r="C1322" s="124">
        <f t="shared" si="494"/>
        <v>1000</v>
      </c>
      <c r="D1322" s="138">
        <f t="shared" si="495"/>
        <v>5138.93</v>
      </c>
      <c r="E1322" s="126">
        <f>IF(K1322=1,VLOOKUP(A1321,[1]Plan1!$DA$106:$DC$226,3),E1321)</f>
        <v>5177.47</v>
      </c>
      <c r="F1322" s="127">
        <f t="shared" si="496"/>
        <v>43540</v>
      </c>
      <c r="G1322" s="128">
        <f t="shared" si="485"/>
        <v>7.4996156787503487E-3</v>
      </c>
      <c r="H1322" s="127">
        <f t="shared" si="497"/>
        <v>43570</v>
      </c>
      <c r="I1322" s="127">
        <f t="shared" si="486"/>
        <v>43570</v>
      </c>
      <c r="J1322" s="130">
        <f t="shared" si="498"/>
        <v>21</v>
      </c>
      <c r="K1322" s="130">
        <f t="shared" si="487"/>
        <v>2</v>
      </c>
      <c r="L1322" s="131">
        <f t="shared" si="488"/>
        <v>1.00071183</v>
      </c>
      <c r="M1322" s="132">
        <f t="shared" ref="M1322:M1385" si="505">IF(I1322&gt;I1321,L1321,M1321)</f>
        <v>1.00429945</v>
      </c>
      <c r="N1322" s="132">
        <f t="shared" si="503"/>
        <v>1.1848740076795372</v>
      </c>
      <c r="O1322" s="131">
        <f t="shared" si="504"/>
        <v>1.18571743</v>
      </c>
      <c r="P1322" s="124">
        <f t="shared" si="489"/>
        <v>1185.7174299999999</v>
      </c>
      <c r="Q1322" s="133">
        <f t="shared" si="490"/>
        <v>0</v>
      </c>
      <c r="R1322" s="134">
        <f t="shared" si="491"/>
        <v>0</v>
      </c>
      <c r="S1322" s="124">
        <f t="shared" si="492"/>
        <v>0</v>
      </c>
      <c r="T1322" s="134">
        <f t="shared" si="499"/>
        <v>8.7499999999999994E-2</v>
      </c>
      <c r="U1322" s="133">
        <f t="shared" si="500"/>
        <v>20</v>
      </c>
      <c r="V1322" s="133">
        <v>252</v>
      </c>
      <c r="W1322" s="132">
        <f t="shared" si="483"/>
        <v>1.006679469</v>
      </c>
      <c r="X1322" s="124">
        <f t="shared" si="502"/>
        <v>7.9199619999999999</v>
      </c>
      <c r="Y1322" s="136" t="s">
        <v>64</v>
      </c>
      <c r="Z1322" s="127">
        <f t="shared" si="501"/>
        <v>43692</v>
      </c>
      <c r="AA1322" s="6"/>
      <c r="AB1322" s="1"/>
      <c r="AC1322" s="10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6"/>
      <c r="BR1322" s="1"/>
      <c r="BS1322" s="1"/>
      <c r="BT1322" s="1"/>
      <c r="BU1322" s="1"/>
      <c r="BV1322" s="1"/>
      <c r="BW1322" s="1"/>
    </row>
    <row r="1323" spans="1:75" x14ac:dyDescent="0.2">
      <c r="A1323" s="137">
        <f t="shared" si="493"/>
        <v>43544</v>
      </c>
      <c r="B1323" s="124">
        <f t="shared" si="484"/>
        <v>1194.459687</v>
      </c>
      <c r="C1323" s="124">
        <f t="shared" si="494"/>
        <v>1000</v>
      </c>
      <c r="D1323" s="138">
        <f t="shared" si="495"/>
        <v>5138.93</v>
      </c>
      <c r="E1323" s="126">
        <f>IF(K1323=1,VLOOKUP(A1322,[1]Plan1!$DA$106:$DC$226,3),E1322)</f>
        <v>5177.47</v>
      </c>
      <c r="F1323" s="127">
        <f t="shared" si="496"/>
        <v>43540</v>
      </c>
      <c r="G1323" s="128">
        <f t="shared" si="485"/>
        <v>7.4996156787503487E-3</v>
      </c>
      <c r="H1323" s="127">
        <f t="shared" si="497"/>
        <v>43570</v>
      </c>
      <c r="I1323" s="127">
        <f t="shared" si="486"/>
        <v>43570</v>
      </c>
      <c r="J1323" s="130">
        <f t="shared" si="498"/>
        <v>21</v>
      </c>
      <c r="K1323" s="130">
        <f t="shared" si="487"/>
        <v>3</v>
      </c>
      <c r="L1323" s="131">
        <f t="shared" si="488"/>
        <v>1.00106794</v>
      </c>
      <c r="M1323" s="132">
        <f t="shared" si="505"/>
        <v>1.00429945</v>
      </c>
      <c r="N1323" s="132">
        <f t="shared" si="503"/>
        <v>1.1848740076795372</v>
      </c>
      <c r="O1323" s="131">
        <f t="shared" si="504"/>
        <v>1.18613938</v>
      </c>
      <c r="P1323" s="124">
        <f t="shared" si="489"/>
        <v>1186.1393800000001</v>
      </c>
      <c r="Q1323" s="133">
        <f t="shared" si="490"/>
        <v>0</v>
      </c>
      <c r="R1323" s="134">
        <f t="shared" si="491"/>
        <v>0</v>
      </c>
      <c r="S1323" s="124">
        <f t="shared" si="492"/>
        <v>0</v>
      </c>
      <c r="T1323" s="134">
        <f t="shared" si="499"/>
        <v>8.7499999999999994E-2</v>
      </c>
      <c r="U1323" s="133">
        <f t="shared" si="500"/>
        <v>21</v>
      </c>
      <c r="V1323" s="133">
        <v>252</v>
      </c>
      <c r="W1323" s="132">
        <f t="shared" si="483"/>
        <v>1.0070146120000001</v>
      </c>
      <c r="X1323" s="124">
        <f t="shared" si="502"/>
        <v>8.3203069999999997</v>
      </c>
      <c r="Y1323" s="136" t="s">
        <v>64</v>
      </c>
      <c r="Z1323" s="127">
        <f t="shared" si="501"/>
        <v>43692</v>
      </c>
      <c r="AA1323" s="6"/>
      <c r="AB1323" s="1"/>
      <c r="AC1323" s="10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6"/>
      <c r="BR1323" s="1"/>
      <c r="BS1323" s="1"/>
      <c r="BT1323" s="1"/>
      <c r="BU1323" s="1"/>
      <c r="BV1323" s="1"/>
      <c r="BW1323" s="1"/>
    </row>
    <row r="1324" spans="1:75" x14ac:dyDescent="0.2">
      <c r="A1324" s="137">
        <f t="shared" si="493"/>
        <v>43545</v>
      </c>
      <c r="B1324" s="124">
        <f t="shared" si="484"/>
        <v>1195.2825460000001</v>
      </c>
      <c r="C1324" s="124">
        <f t="shared" si="494"/>
        <v>1000</v>
      </c>
      <c r="D1324" s="138">
        <f t="shared" si="495"/>
        <v>5138.93</v>
      </c>
      <c r="E1324" s="126">
        <f>IF(K1324=1,VLOOKUP(A1323,[1]Plan1!$DA$106:$DC$226,3),E1323)</f>
        <v>5177.47</v>
      </c>
      <c r="F1324" s="127">
        <f t="shared" si="496"/>
        <v>43540</v>
      </c>
      <c r="G1324" s="128">
        <f t="shared" si="485"/>
        <v>7.4996156787503487E-3</v>
      </c>
      <c r="H1324" s="127">
        <f t="shared" si="497"/>
        <v>43570</v>
      </c>
      <c r="I1324" s="127">
        <f t="shared" si="486"/>
        <v>43570</v>
      </c>
      <c r="J1324" s="130">
        <f t="shared" si="498"/>
        <v>21</v>
      </c>
      <c r="K1324" s="130">
        <f t="shared" si="487"/>
        <v>4</v>
      </c>
      <c r="L1324" s="131">
        <f t="shared" si="488"/>
        <v>1.0014241800000001</v>
      </c>
      <c r="M1324" s="132">
        <f t="shared" si="505"/>
        <v>1.00429945</v>
      </c>
      <c r="N1324" s="132">
        <f t="shared" si="503"/>
        <v>1.1848740076795372</v>
      </c>
      <c r="O1324" s="131">
        <f t="shared" si="504"/>
        <v>1.1865614799999999</v>
      </c>
      <c r="P1324" s="124">
        <f t="shared" si="489"/>
        <v>1186.5614800000001</v>
      </c>
      <c r="Q1324" s="133">
        <f t="shared" si="490"/>
        <v>0</v>
      </c>
      <c r="R1324" s="134">
        <f t="shared" si="491"/>
        <v>0</v>
      </c>
      <c r="S1324" s="124">
        <f t="shared" si="492"/>
        <v>0</v>
      </c>
      <c r="T1324" s="134">
        <f t="shared" si="499"/>
        <v>8.7499999999999994E-2</v>
      </c>
      <c r="U1324" s="133">
        <f t="shared" si="500"/>
        <v>22</v>
      </c>
      <c r="V1324" s="133">
        <v>252</v>
      </c>
      <c r="W1324" s="132">
        <f t="shared" si="483"/>
        <v>1.0073498649999999</v>
      </c>
      <c r="X1324" s="124">
        <f t="shared" si="502"/>
        <v>8.7210660000000004</v>
      </c>
      <c r="Y1324" s="136" t="s">
        <v>64</v>
      </c>
      <c r="Z1324" s="127">
        <f t="shared" si="501"/>
        <v>43692</v>
      </c>
      <c r="AA1324" s="6"/>
      <c r="AB1324" s="1"/>
      <c r="AC1324" s="10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6"/>
      <c r="BR1324" s="1"/>
      <c r="BS1324" s="1"/>
      <c r="BT1324" s="1"/>
      <c r="BU1324" s="1"/>
      <c r="BV1324" s="1"/>
      <c r="BW1324" s="1"/>
    </row>
    <row r="1325" spans="1:75" x14ac:dyDescent="0.2">
      <c r="A1325" s="137">
        <f t="shared" si="493"/>
        <v>43546</v>
      </c>
      <c r="B1325" s="124">
        <f t="shared" si="484"/>
        <v>1196.1059639999999</v>
      </c>
      <c r="C1325" s="124">
        <f t="shared" si="494"/>
        <v>1000</v>
      </c>
      <c r="D1325" s="138">
        <f t="shared" si="495"/>
        <v>5138.93</v>
      </c>
      <c r="E1325" s="126">
        <f>IF(K1325=1,VLOOKUP(A1324,[1]Plan1!$DA$106:$DC$226,3),E1324)</f>
        <v>5177.47</v>
      </c>
      <c r="F1325" s="127">
        <f t="shared" si="496"/>
        <v>43540</v>
      </c>
      <c r="G1325" s="128">
        <f t="shared" si="485"/>
        <v>7.4996156787503487E-3</v>
      </c>
      <c r="H1325" s="127">
        <f t="shared" si="497"/>
        <v>43570</v>
      </c>
      <c r="I1325" s="127">
        <f t="shared" si="486"/>
        <v>43570</v>
      </c>
      <c r="J1325" s="130">
        <f t="shared" si="498"/>
        <v>21</v>
      </c>
      <c r="K1325" s="130">
        <f t="shared" si="487"/>
        <v>5</v>
      </c>
      <c r="L1325" s="131">
        <f t="shared" si="488"/>
        <v>1.0017805399999999</v>
      </c>
      <c r="M1325" s="132">
        <f t="shared" si="505"/>
        <v>1.00429945</v>
      </c>
      <c r="N1325" s="132">
        <f t="shared" si="503"/>
        <v>1.1848740076795372</v>
      </c>
      <c r="O1325" s="131">
        <f t="shared" si="504"/>
        <v>1.18698372</v>
      </c>
      <c r="P1325" s="124">
        <f t="shared" si="489"/>
        <v>1186.9837199999999</v>
      </c>
      <c r="Q1325" s="133">
        <f t="shared" si="490"/>
        <v>0</v>
      </c>
      <c r="R1325" s="134">
        <f t="shared" si="491"/>
        <v>0</v>
      </c>
      <c r="S1325" s="124">
        <f t="shared" si="492"/>
        <v>0</v>
      </c>
      <c r="T1325" s="134">
        <f t="shared" si="499"/>
        <v>8.7499999999999994E-2</v>
      </c>
      <c r="U1325" s="133">
        <f t="shared" si="500"/>
        <v>23</v>
      </c>
      <c r="V1325" s="133">
        <v>252</v>
      </c>
      <c r="W1325" s="132">
        <f t="shared" si="483"/>
        <v>1.007685231</v>
      </c>
      <c r="X1325" s="124">
        <f t="shared" si="502"/>
        <v>9.1222440000000002</v>
      </c>
      <c r="Y1325" s="136" t="s">
        <v>64</v>
      </c>
      <c r="Z1325" s="127">
        <f t="shared" si="501"/>
        <v>43692</v>
      </c>
      <c r="AA1325" s="6"/>
      <c r="AB1325" s="1"/>
      <c r="AC1325" s="10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6"/>
      <c r="BR1325" s="1"/>
      <c r="BS1325" s="1"/>
      <c r="BT1325" s="1"/>
      <c r="BU1325" s="1"/>
      <c r="BV1325" s="1"/>
      <c r="BW1325" s="1"/>
    </row>
    <row r="1326" spans="1:75" x14ac:dyDescent="0.2">
      <c r="A1326" s="137">
        <f t="shared" si="493"/>
        <v>43547</v>
      </c>
      <c r="B1326" s="124">
        <f t="shared" si="484"/>
        <v>1196.9299469999999</v>
      </c>
      <c r="C1326" s="124">
        <f t="shared" si="494"/>
        <v>1000</v>
      </c>
      <c r="D1326" s="138">
        <f t="shared" si="495"/>
        <v>5138.93</v>
      </c>
      <c r="E1326" s="126">
        <f>IF(K1326=1,VLOOKUP(A1325,[1]Plan1!$DA$106:$DC$226,3),E1325)</f>
        <v>5177.47</v>
      </c>
      <c r="F1326" s="127">
        <f t="shared" si="496"/>
        <v>43540</v>
      </c>
      <c r="G1326" s="128">
        <f t="shared" si="485"/>
        <v>7.4996156787503487E-3</v>
      </c>
      <c r="H1326" s="127">
        <f t="shared" si="497"/>
        <v>43570</v>
      </c>
      <c r="I1326" s="127">
        <f t="shared" si="486"/>
        <v>43570</v>
      </c>
      <c r="J1326" s="130">
        <f t="shared" si="498"/>
        <v>21</v>
      </c>
      <c r="K1326" s="130">
        <f t="shared" si="487"/>
        <v>6</v>
      </c>
      <c r="L1326" s="131">
        <f t="shared" si="488"/>
        <v>1.0021370300000001</v>
      </c>
      <c r="M1326" s="132">
        <f t="shared" si="505"/>
        <v>1.00429945</v>
      </c>
      <c r="N1326" s="132">
        <f t="shared" si="503"/>
        <v>1.1848740076795372</v>
      </c>
      <c r="O1326" s="131">
        <f t="shared" si="504"/>
        <v>1.18740611</v>
      </c>
      <c r="P1326" s="124">
        <f t="shared" si="489"/>
        <v>1187.4061099999999</v>
      </c>
      <c r="Q1326" s="133">
        <f t="shared" si="490"/>
        <v>0</v>
      </c>
      <c r="R1326" s="134">
        <f t="shared" si="491"/>
        <v>0</v>
      </c>
      <c r="S1326" s="124">
        <f t="shared" si="492"/>
        <v>0</v>
      </c>
      <c r="T1326" s="134">
        <f t="shared" si="499"/>
        <v>8.7499999999999994E-2</v>
      </c>
      <c r="U1326" s="133">
        <f t="shared" si="500"/>
        <v>24</v>
      </c>
      <c r="V1326" s="133">
        <v>252</v>
      </c>
      <c r="W1326" s="132">
        <f t="shared" si="483"/>
        <v>1.0080207080000001</v>
      </c>
      <c r="X1326" s="124">
        <f t="shared" si="502"/>
        <v>9.5238370000000003</v>
      </c>
      <c r="Y1326" s="136" t="s">
        <v>64</v>
      </c>
      <c r="Z1326" s="127">
        <f t="shared" si="501"/>
        <v>43692</v>
      </c>
      <c r="AA1326" s="6"/>
      <c r="AB1326" s="1"/>
      <c r="AC1326" s="10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6"/>
      <c r="BR1326" s="1"/>
      <c r="BS1326" s="1"/>
      <c r="BT1326" s="1"/>
      <c r="BU1326" s="1"/>
      <c r="BV1326" s="1"/>
      <c r="BW1326" s="1"/>
    </row>
    <row r="1327" spans="1:75" x14ac:dyDescent="0.2">
      <c r="A1327" s="137">
        <f t="shared" si="493"/>
        <v>43548</v>
      </c>
      <c r="B1327" s="124">
        <f t="shared" si="484"/>
        <v>1196.9299469999999</v>
      </c>
      <c r="C1327" s="124">
        <f t="shared" si="494"/>
        <v>1000</v>
      </c>
      <c r="D1327" s="138">
        <f t="shared" si="495"/>
        <v>5138.93</v>
      </c>
      <c r="E1327" s="126">
        <f>IF(K1327=1,VLOOKUP(A1326,[1]Plan1!$DA$106:$DC$226,3),E1326)</f>
        <v>5177.47</v>
      </c>
      <c r="F1327" s="127">
        <f t="shared" si="496"/>
        <v>43540</v>
      </c>
      <c r="G1327" s="128">
        <f t="shared" si="485"/>
        <v>7.4996156787503487E-3</v>
      </c>
      <c r="H1327" s="127">
        <f t="shared" si="497"/>
        <v>43570</v>
      </c>
      <c r="I1327" s="127">
        <f t="shared" si="486"/>
        <v>43570</v>
      </c>
      <c r="J1327" s="130">
        <f t="shared" si="498"/>
        <v>21</v>
      </c>
      <c r="K1327" s="130">
        <f t="shared" si="487"/>
        <v>6</v>
      </c>
      <c r="L1327" s="131">
        <f t="shared" si="488"/>
        <v>1.0021370300000001</v>
      </c>
      <c r="M1327" s="132">
        <f t="shared" si="505"/>
        <v>1.00429945</v>
      </c>
      <c r="N1327" s="132">
        <f t="shared" si="503"/>
        <v>1.1848740076795372</v>
      </c>
      <c r="O1327" s="131">
        <f t="shared" si="504"/>
        <v>1.18740611</v>
      </c>
      <c r="P1327" s="124">
        <f t="shared" si="489"/>
        <v>1187.4061099999999</v>
      </c>
      <c r="Q1327" s="133">
        <f t="shared" si="490"/>
        <v>0</v>
      </c>
      <c r="R1327" s="134">
        <f t="shared" si="491"/>
        <v>0</v>
      </c>
      <c r="S1327" s="124">
        <f t="shared" si="492"/>
        <v>0</v>
      </c>
      <c r="T1327" s="134">
        <f t="shared" si="499"/>
        <v>8.7499999999999994E-2</v>
      </c>
      <c r="U1327" s="133">
        <f t="shared" si="500"/>
        <v>24</v>
      </c>
      <c r="V1327" s="133">
        <v>252</v>
      </c>
      <c r="W1327" s="132">
        <f t="shared" si="483"/>
        <v>1.0080207080000001</v>
      </c>
      <c r="X1327" s="124">
        <f t="shared" si="502"/>
        <v>9.5238370000000003</v>
      </c>
      <c r="Y1327" s="136" t="s">
        <v>64</v>
      </c>
      <c r="Z1327" s="127">
        <f t="shared" si="501"/>
        <v>43692</v>
      </c>
      <c r="AA1327" s="6"/>
      <c r="AB1327" s="1"/>
      <c r="AC1327" s="10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6"/>
      <c r="BR1327" s="1"/>
      <c r="BS1327" s="1"/>
      <c r="BT1327" s="1"/>
      <c r="BU1327" s="1"/>
      <c r="BV1327" s="1"/>
      <c r="BW1327" s="1"/>
    </row>
    <row r="1328" spans="1:75" x14ac:dyDescent="0.2">
      <c r="A1328" s="137">
        <f t="shared" si="493"/>
        <v>43549</v>
      </c>
      <c r="B1328" s="124">
        <f t="shared" si="484"/>
        <v>1196.9299469999999</v>
      </c>
      <c r="C1328" s="124">
        <f t="shared" si="494"/>
        <v>1000</v>
      </c>
      <c r="D1328" s="138">
        <f t="shared" si="495"/>
        <v>5138.93</v>
      </c>
      <c r="E1328" s="126">
        <f>IF(K1328=1,VLOOKUP(A1327,[1]Plan1!$DA$106:$DC$226,3),E1327)</f>
        <v>5177.47</v>
      </c>
      <c r="F1328" s="127">
        <f t="shared" si="496"/>
        <v>43540</v>
      </c>
      <c r="G1328" s="128">
        <f t="shared" si="485"/>
        <v>7.4996156787503487E-3</v>
      </c>
      <c r="H1328" s="127">
        <f t="shared" si="497"/>
        <v>43570</v>
      </c>
      <c r="I1328" s="127">
        <f t="shared" si="486"/>
        <v>43570</v>
      </c>
      <c r="J1328" s="130">
        <f t="shared" si="498"/>
        <v>21</v>
      </c>
      <c r="K1328" s="130">
        <f t="shared" si="487"/>
        <v>6</v>
      </c>
      <c r="L1328" s="131">
        <f t="shared" si="488"/>
        <v>1.0021370300000001</v>
      </c>
      <c r="M1328" s="132">
        <f t="shared" si="505"/>
        <v>1.00429945</v>
      </c>
      <c r="N1328" s="132">
        <f t="shared" si="503"/>
        <v>1.1848740076795372</v>
      </c>
      <c r="O1328" s="131">
        <f t="shared" si="504"/>
        <v>1.18740611</v>
      </c>
      <c r="P1328" s="124">
        <f t="shared" si="489"/>
        <v>1187.4061099999999</v>
      </c>
      <c r="Q1328" s="133">
        <f t="shared" si="490"/>
        <v>0</v>
      </c>
      <c r="R1328" s="134">
        <f t="shared" si="491"/>
        <v>0</v>
      </c>
      <c r="S1328" s="124">
        <f t="shared" si="492"/>
        <v>0</v>
      </c>
      <c r="T1328" s="134">
        <f t="shared" si="499"/>
        <v>8.7499999999999994E-2</v>
      </c>
      <c r="U1328" s="133">
        <f t="shared" si="500"/>
        <v>24</v>
      </c>
      <c r="V1328" s="133">
        <v>252</v>
      </c>
      <c r="W1328" s="132">
        <f t="shared" si="483"/>
        <v>1.0080207080000001</v>
      </c>
      <c r="X1328" s="124">
        <f t="shared" si="502"/>
        <v>9.5238370000000003</v>
      </c>
      <c r="Y1328" s="136" t="s">
        <v>64</v>
      </c>
      <c r="Z1328" s="127">
        <f t="shared" si="501"/>
        <v>43692</v>
      </c>
      <c r="AA1328" s="6"/>
      <c r="AB1328" s="1"/>
      <c r="AC1328" s="10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6"/>
      <c r="BR1328" s="1"/>
      <c r="BS1328" s="1"/>
      <c r="BT1328" s="1"/>
      <c r="BU1328" s="1"/>
      <c r="BV1328" s="1"/>
      <c r="BW1328" s="1"/>
    </row>
    <row r="1329" spans="1:75" x14ac:dyDescent="0.2">
      <c r="A1329" s="137">
        <f t="shared" si="493"/>
        <v>43550</v>
      </c>
      <c r="B1329" s="124">
        <f t="shared" si="484"/>
        <v>1197.7544969999999</v>
      </c>
      <c r="C1329" s="124">
        <f t="shared" si="494"/>
        <v>1000</v>
      </c>
      <c r="D1329" s="138">
        <f t="shared" si="495"/>
        <v>5138.93</v>
      </c>
      <c r="E1329" s="126">
        <f>IF(K1329=1,VLOOKUP(A1328,[1]Plan1!$DA$106:$DC$226,3),E1328)</f>
        <v>5177.47</v>
      </c>
      <c r="F1329" s="127">
        <f t="shared" si="496"/>
        <v>43540</v>
      </c>
      <c r="G1329" s="128">
        <f t="shared" si="485"/>
        <v>7.4996156787503487E-3</v>
      </c>
      <c r="H1329" s="127">
        <f t="shared" si="497"/>
        <v>43570</v>
      </c>
      <c r="I1329" s="127">
        <f t="shared" si="486"/>
        <v>43570</v>
      </c>
      <c r="J1329" s="130">
        <f t="shared" si="498"/>
        <v>21</v>
      </c>
      <c r="K1329" s="130">
        <f t="shared" si="487"/>
        <v>7</v>
      </c>
      <c r="L1329" s="131">
        <f t="shared" si="488"/>
        <v>1.00249364</v>
      </c>
      <c r="M1329" s="132">
        <f t="shared" si="505"/>
        <v>1.00429945</v>
      </c>
      <c r="N1329" s="132">
        <f t="shared" si="503"/>
        <v>1.1848740076795372</v>
      </c>
      <c r="O1329" s="131">
        <f t="shared" si="504"/>
        <v>1.1878286499999999</v>
      </c>
      <c r="P1329" s="124">
        <f t="shared" si="489"/>
        <v>1187.8286499999999</v>
      </c>
      <c r="Q1329" s="133">
        <f t="shared" si="490"/>
        <v>0</v>
      </c>
      <c r="R1329" s="134">
        <f t="shared" si="491"/>
        <v>0</v>
      </c>
      <c r="S1329" s="124">
        <f t="shared" si="492"/>
        <v>0</v>
      </c>
      <c r="T1329" s="134">
        <f t="shared" si="499"/>
        <v>8.7499999999999994E-2</v>
      </c>
      <c r="U1329" s="133">
        <f t="shared" si="500"/>
        <v>25</v>
      </c>
      <c r="V1329" s="133">
        <v>252</v>
      </c>
      <c r="W1329" s="132">
        <f t="shared" si="483"/>
        <v>1.0083562960000001</v>
      </c>
      <c r="X1329" s="124">
        <f t="shared" si="502"/>
        <v>9.9258469999999992</v>
      </c>
      <c r="Y1329" s="136" t="s">
        <v>64</v>
      </c>
      <c r="Z1329" s="127">
        <f t="shared" si="501"/>
        <v>43692</v>
      </c>
      <c r="AA1329" s="6"/>
      <c r="AB1329" s="1"/>
      <c r="AC1329" s="10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6"/>
      <c r="BR1329" s="1"/>
      <c r="BS1329" s="1"/>
      <c r="BT1329" s="1"/>
      <c r="BU1329" s="1"/>
      <c r="BV1329" s="1"/>
      <c r="BW1329" s="1"/>
    </row>
    <row r="1330" spans="1:75" x14ac:dyDescent="0.2">
      <c r="A1330" s="137">
        <f t="shared" si="493"/>
        <v>43551</v>
      </c>
      <c r="B1330" s="124">
        <f t="shared" si="484"/>
        <v>1198.579637</v>
      </c>
      <c r="C1330" s="124">
        <f t="shared" si="494"/>
        <v>1000</v>
      </c>
      <c r="D1330" s="138">
        <f t="shared" si="495"/>
        <v>5138.93</v>
      </c>
      <c r="E1330" s="126">
        <f>IF(K1330=1,VLOOKUP(A1329,[1]Plan1!$DA$106:$DC$226,3),E1329)</f>
        <v>5177.47</v>
      </c>
      <c r="F1330" s="127">
        <f t="shared" si="496"/>
        <v>43540</v>
      </c>
      <c r="G1330" s="128">
        <f t="shared" si="485"/>
        <v>7.4996156787503487E-3</v>
      </c>
      <c r="H1330" s="127">
        <f t="shared" si="497"/>
        <v>43570</v>
      </c>
      <c r="I1330" s="127">
        <f t="shared" si="486"/>
        <v>43570</v>
      </c>
      <c r="J1330" s="130">
        <f t="shared" si="498"/>
        <v>21</v>
      </c>
      <c r="K1330" s="130">
        <f t="shared" si="487"/>
        <v>8</v>
      </c>
      <c r="L1330" s="131">
        <f t="shared" si="488"/>
        <v>1.0028503900000001</v>
      </c>
      <c r="M1330" s="132">
        <f t="shared" si="505"/>
        <v>1.00429945</v>
      </c>
      <c r="N1330" s="132">
        <f t="shared" si="503"/>
        <v>1.1848740076795372</v>
      </c>
      <c r="O1330" s="131">
        <f t="shared" si="504"/>
        <v>1.18825136</v>
      </c>
      <c r="P1330" s="124">
        <f t="shared" si="489"/>
        <v>1188.25136</v>
      </c>
      <c r="Q1330" s="133">
        <f t="shared" si="490"/>
        <v>0</v>
      </c>
      <c r="R1330" s="134">
        <f t="shared" si="491"/>
        <v>0</v>
      </c>
      <c r="S1330" s="124">
        <f t="shared" si="492"/>
        <v>0</v>
      </c>
      <c r="T1330" s="134">
        <f t="shared" si="499"/>
        <v>8.7499999999999994E-2</v>
      </c>
      <c r="U1330" s="133">
        <f t="shared" si="500"/>
        <v>26</v>
      </c>
      <c r="V1330" s="133">
        <v>252</v>
      </c>
      <c r="W1330" s="132">
        <f t="shared" si="483"/>
        <v>1.0086919969999999</v>
      </c>
      <c r="X1330" s="124">
        <f t="shared" si="502"/>
        <v>10.328277</v>
      </c>
      <c r="Y1330" s="136" t="s">
        <v>64</v>
      </c>
      <c r="Z1330" s="127">
        <f t="shared" si="501"/>
        <v>43692</v>
      </c>
      <c r="AA1330" s="6"/>
      <c r="AB1330" s="1"/>
      <c r="AC1330" s="10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6"/>
      <c r="BR1330" s="1"/>
      <c r="BS1330" s="1"/>
      <c r="BT1330" s="1"/>
      <c r="BU1330" s="1"/>
      <c r="BV1330" s="1"/>
      <c r="BW1330" s="1"/>
    </row>
    <row r="1331" spans="1:75" x14ac:dyDescent="0.2">
      <c r="A1331" s="137">
        <f t="shared" si="493"/>
        <v>43552</v>
      </c>
      <c r="B1331" s="124">
        <f t="shared" si="484"/>
        <v>1199.405323</v>
      </c>
      <c r="C1331" s="124">
        <f t="shared" si="494"/>
        <v>1000</v>
      </c>
      <c r="D1331" s="138">
        <f t="shared" si="495"/>
        <v>5138.93</v>
      </c>
      <c r="E1331" s="126">
        <f>IF(K1331=1,VLOOKUP(A1330,[1]Plan1!$DA$106:$DC$226,3),E1330)</f>
        <v>5177.47</v>
      </c>
      <c r="F1331" s="127">
        <f t="shared" si="496"/>
        <v>43540</v>
      </c>
      <c r="G1331" s="128">
        <f t="shared" si="485"/>
        <v>7.4996156787503487E-3</v>
      </c>
      <c r="H1331" s="127">
        <f t="shared" si="497"/>
        <v>43570</v>
      </c>
      <c r="I1331" s="127">
        <f t="shared" si="486"/>
        <v>43570</v>
      </c>
      <c r="J1331" s="130">
        <f t="shared" si="498"/>
        <v>21</v>
      </c>
      <c r="K1331" s="130">
        <f t="shared" si="487"/>
        <v>9</v>
      </c>
      <c r="L1331" s="131">
        <f t="shared" si="488"/>
        <v>1.0032072599999999</v>
      </c>
      <c r="M1331" s="132">
        <f t="shared" si="505"/>
        <v>1.00429945</v>
      </c>
      <c r="N1331" s="132">
        <f t="shared" si="503"/>
        <v>1.1848740076795372</v>
      </c>
      <c r="O1331" s="131">
        <f t="shared" si="504"/>
        <v>1.1886741999999999</v>
      </c>
      <c r="P1331" s="124">
        <f t="shared" si="489"/>
        <v>1188.6741999999999</v>
      </c>
      <c r="Q1331" s="133">
        <f t="shared" si="490"/>
        <v>0</v>
      </c>
      <c r="R1331" s="134">
        <f t="shared" si="491"/>
        <v>0</v>
      </c>
      <c r="S1331" s="124">
        <f t="shared" si="492"/>
        <v>0</v>
      </c>
      <c r="T1331" s="134">
        <f t="shared" si="499"/>
        <v>8.7499999999999994E-2</v>
      </c>
      <c r="U1331" s="133">
        <f t="shared" si="500"/>
        <v>27</v>
      </c>
      <c r="V1331" s="133">
        <v>252</v>
      </c>
      <c r="W1331" s="132">
        <f t="shared" si="483"/>
        <v>1.009027809</v>
      </c>
      <c r="X1331" s="124">
        <f t="shared" si="502"/>
        <v>10.731123</v>
      </c>
      <c r="Y1331" s="136" t="s">
        <v>64</v>
      </c>
      <c r="Z1331" s="127">
        <f t="shared" si="501"/>
        <v>43692</v>
      </c>
      <c r="AA1331" s="6"/>
      <c r="AB1331" s="1"/>
      <c r="AC1331" s="10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6"/>
      <c r="BR1331" s="1"/>
      <c r="BS1331" s="1"/>
      <c r="BT1331" s="1"/>
      <c r="BU1331" s="1"/>
      <c r="BV1331" s="1"/>
      <c r="BW1331" s="1"/>
    </row>
    <row r="1332" spans="1:75" x14ac:dyDescent="0.2">
      <c r="A1332" s="137">
        <f t="shared" si="493"/>
        <v>43553</v>
      </c>
      <c r="B1332" s="124">
        <f t="shared" si="484"/>
        <v>1200.2315779999999</v>
      </c>
      <c r="C1332" s="124">
        <f t="shared" si="494"/>
        <v>1000</v>
      </c>
      <c r="D1332" s="138">
        <f t="shared" si="495"/>
        <v>5138.93</v>
      </c>
      <c r="E1332" s="126">
        <f>IF(K1332=1,VLOOKUP(A1331,[1]Plan1!$DA$106:$DC$226,3),E1331)</f>
        <v>5177.47</v>
      </c>
      <c r="F1332" s="127">
        <f t="shared" si="496"/>
        <v>43540</v>
      </c>
      <c r="G1332" s="128">
        <f t="shared" si="485"/>
        <v>7.4996156787503487E-3</v>
      </c>
      <c r="H1332" s="127">
        <f t="shared" si="497"/>
        <v>43570</v>
      </c>
      <c r="I1332" s="127">
        <f t="shared" si="486"/>
        <v>43570</v>
      </c>
      <c r="J1332" s="130">
        <f t="shared" si="498"/>
        <v>21</v>
      </c>
      <c r="K1332" s="130">
        <f t="shared" si="487"/>
        <v>10</v>
      </c>
      <c r="L1332" s="131">
        <f t="shared" si="488"/>
        <v>1.0035642499999999</v>
      </c>
      <c r="M1332" s="132">
        <f t="shared" si="505"/>
        <v>1.00429945</v>
      </c>
      <c r="N1332" s="132">
        <f t="shared" si="503"/>
        <v>1.1848740076795372</v>
      </c>
      <c r="O1332" s="131">
        <f t="shared" si="504"/>
        <v>1.18909719</v>
      </c>
      <c r="P1332" s="124">
        <f t="shared" si="489"/>
        <v>1189.09719</v>
      </c>
      <c r="Q1332" s="133">
        <f t="shared" si="490"/>
        <v>0</v>
      </c>
      <c r="R1332" s="134">
        <f t="shared" si="491"/>
        <v>0</v>
      </c>
      <c r="S1332" s="124">
        <f t="shared" si="492"/>
        <v>0</v>
      </c>
      <c r="T1332" s="134">
        <f t="shared" si="499"/>
        <v>8.7499999999999994E-2</v>
      </c>
      <c r="U1332" s="133">
        <f t="shared" si="500"/>
        <v>28</v>
      </c>
      <c r="V1332" s="133">
        <v>252</v>
      </c>
      <c r="W1332" s="132">
        <f t="shared" si="483"/>
        <v>1.009363733</v>
      </c>
      <c r="X1332" s="124">
        <f t="shared" si="502"/>
        <v>11.134388</v>
      </c>
      <c r="Y1332" s="136" t="s">
        <v>64</v>
      </c>
      <c r="Z1332" s="127">
        <f t="shared" si="501"/>
        <v>43692</v>
      </c>
      <c r="AA1332" s="6"/>
      <c r="AB1332" s="1"/>
      <c r="AC1332" s="10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6"/>
      <c r="BR1332" s="1"/>
      <c r="BS1332" s="1"/>
      <c r="BT1332" s="1"/>
      <c r="BU1332" s="1"/>
      <c r="BV1332" s="1"/>
      <c r="BW1332" s="1"/>
    </row>
    <row r="1333" spans="1:75" x14ac:dyDescent="0.2">
      <c r="A1333" s="137">
        <f t="shared" si="493"/>
        <v>43554</v>
      </c>
      <c r="B1333" s="124">
        <f t="shared" si="484"/>
        <v>1201.0584120000001</v>
      </c>
      <c r="C1333" s="124">
        <f t="shared" si="494"/>
        <v>1000</v>
      </c>
      <c r="D1333" s="138">
        <f t="shared" si="495"/>
        <v>5138.93</v>
      </c>
      <c r="E1333" s="126">
        <f>IF(K1333=1,VLOOKUP(A1332,[1]Plan1!$DA$106:$DC$226,3),E1332)</f>
        <v>5177.47</v>
      </c>
      <c r="F1333" s="127">
        <f t="shared" si="496"/>
        <v>43540</v>
      </c>
      <c r="G1333" s="128">
        <f t="shared" si="485"/>
        <v>7.4996156787503487E-3</v>
      </c>
      <c r="H1333" s="127">
        <f t="shared" si="497"/>
        <v>43570</v>
      </c>
      <c r="I1333" s="127">
        <f t="shared" si="486"/>
        <v>43570</v>
      </c>
      <c r="J1333" s="130">
        <f t="shared" si="498"/>
        <v>21</v>
      </c>
      <c r="K1333" s="130">
        <f t="shared" si="487"/>
        <v>11</v>
      </c>
      <c r="L1333" s="131">
        <f t="shared" si="488"/>
        <v>1.00392138</v>
      </c>
      <c r="M1333" s="132">
        <f t="shared" si="505"/>
        <v>1.00429945</v>
      </c>
      <c r="N1333" s="132">
        <f t="shared" si="503"/>
        <v>1.1848740076795372</v>
      </c>
      <c r="O1333" s="131">
        <f t="shared" si="504"/>
        <v>1.1895203400000001</v>
      </c>
      <c r="P1333" s="124">
        <f t="shared" si="489"/>
        <v>1189.52034</v>
      </c>
      <c r="Q1333" s="133">
        <f t="shared" si="490"/>
        <v>0</v>
      </c>
      <c r="R1333" s="134">
        <f t="shared" si="491"/>
        <v>0</v>
      </c>
      <c r="S1333" s="124">
        <f t="shared" si="492"/>
        <v>0</v>
      </c>
      <c r="T1333" s="134">
        <f t="shared" si="499"/>
        <v>8.7499999999999994E-2</v>
      </c>
      <c r="U1333" s="133">
        <f t="shared" si="500"/>
        <v>29</v>
      </c>
      <c r="V1333" s="133">
        <v>252</v>
      </c>
      <c r="W1333" s="132">
        <f t="shared" si="483"/>
        <v>1.009699769</v>
      </c>
      <c r="X1333" s="124">
        <f t="shared" si="502"/>
        <v>11.538072</v>
      </c>
      <c r="Y1333" s="136" t="s">
        <v>64</v>
      </c>
      <c r="Z1333" s="127">
        <f t="shared" si="501"/>
        <v>43692</v>
      </c>
      <c r="AA1333" s="6"/>
      <c r="AB1333" s="1"/>
      <c r="AC1333" s="10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6"/>
      <c r="BR1333" s="1"/>
      <c r="BS1333" s="1"/>
      <c r="BT1333" s="1"/>
      <c r="BU1333" s="1"/>
      <c r="BV1333" s="1"/>
      <c r="BW1333" s="1"/>
    </row>
    <row r="1334" spans="1:75" x14ac:dyDescent="0.2">
      <c r="A1334" s="137">
        <f t="shared" si="493"/>
        <v>43555</v>
      </c>
      <c r="B1334" s="124">
        <f t="shared" si="484"/>
        <v>1201.0584120000001</v>
      </c>
      <c r="C1334" s="124">
        <f t="shared" si="494"/>
        <v>1000</v>
      </c>
      <c r="D1334" s="138">
        <f t="shared" si="495"/>
        <v>5138.93</v>
      </c>
      <c r="E1334" s="126">
        <f>IF(K1334=1,VLOOKUP(A1333,[1]Plan1!$DA$106:$DC$226,3),E1333)</f>
        <v>5177.47</v>
      </c>
      <c r="F1334" s="127">
        <f t="shared" si="496"/>
        <v>43540</v>
      </c>
      <c r="G1334" s="128">
        <f t="shared" si="485"/>
        <v>7.4996156787503487E-3</v>
      </c>
      <c r="H1334" s="127">
        <f t="shared" si="497"/>
        <v>43570</v>
      </c>
      <c r="I1334" s="127">
        <f t="shared" si="486"/>
        <v>43570</v>
      </c>
      <c r="J1334" s="130">
        <f t="shared" si="498"/>
        <v>21</v>
      </c>
      <c r="K1334" s="130">
        <f t="shared" si="487"/>
        <v>11</v>
      </c>
      <c r="L1334" s="131">
        <f t="shared" si="488"/>
        <v>1.00392138</v>
      </c>
      <c r="M1334" s="132">
        <f t="shared" si="505"/>
        <v>1.00429945</v>
      </c>
      <c r="N1334" s="132">
        <f t="shared" si="503"/>
        <v>1.1848740076795372</v>
      </c>
      <c r="O1334" s="131">
        <f t="shared" si="504"/>
        <v>1.1895203400000001</v>
      </c>
      <c r="P1334" s="124">
        <f t="shared" si="489"/>
        <v>1189.52034</v>
      </c>
      <c r="Q1334" s="133">
        <f t="shared" si="490"/>
        <v>0</v>
      </c>
      <c r="R1334" s="134">
        <f t="shared" si="491"/>
        <v>0</v>
      </c>
      <c r="S1334" s="124">
        <f t="shared" si="492"/>
        <v>0</v>
      </c>
      <c r="T1334" s="134">
        <f t="shared" si="499"/>
        <v>8.7499999999999994E-2</v>
      </c>
      <c r="U1334" s="133">
        <f t="shared" si="500"/>
        <v>29</v>
      </c>
      <c r="V1334" s="133">
        <v>252</v>
      </c>
      <c r="W1334" s="132">
        <f t="shared" si="483"/>
        <v>1.009699769</v>
      </c>
      <c r="X1334" s="124">
        <f t="shared" si="502"/>
        <v>11.538072</v>
      </c>
      <c r="Y1334" s="136" t="s">
        <v>64</v>
      </c>
      <c r="Z1334" s="127">
        <f t="shared" si="501"/>
        <v>43692</v>
      </c>
      <c r="AA1334" s="6"/>
      <c r="AB1334" s="1"/>
      <c r="AC1334" s="10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6"/>
      <c r="BR1334" s="1"/>
      <c r="BS1334" s="1"/>
      <c r="BT1334" s="1"/>
      <c r="BU1334" s="1"/>
      <c r="BV1334" s="1"/>
      <c r="BW1334" s="1"/>
    </row>
    <row r="1335" spans="1:75" x14ac:dyDescent="0.2">
      <c r="A1335" s="137">
        <f t="shared" si="493"/>
        <v>43556</v>
      </c>
      <c r="B1335" s="124">
        <f t="shared" si="484"/>
        <v>1201.0584120000001</v>
      </c>
      <c r="C1335" s="124">
        <f t="shared" si="494"/>
        <v>1000</v>
      </c>
      <c r="D1335" s="138">
        <f t="shared" si="495"/>
        <v>5138.93</v>
      </c>
      <c r="E1335" s="126">
        <f>IF(K1335=1,VLOOKUP(A1334,[1]Plan1!$DA$106:$DC$226,3),E1334)</f>
        <v>5177.47</v>
      </c>
      <c r="F1335" s="127">
        <f t="shared" si="496"/>
        <v>43540</v>
      </c>
      <c r="G1335" s="128">
        <f t="shared" si="485"/>
        <v>7.4996156787503487E-3</v>
      </c>
      <c r="H1335" s="127">
        <f t="shared" si="497"/>
        <v>43570</v>
      </c>
      <c r="I1335" s="127">
        <f t="shared" si="486"/>
        <v>43570</v>
      </c>
      <c r="J1335" s="130">
        <f t="shared" si="498"/>
        <v>21</v>
      </c>
      <c r="K1335" s="130">
        <f t="shared" si="487"/>
        <v>11</v>
      </c>
      <c r="L1335" s="131">
        <f t="shared" si="488"/>
        <v>1.00392138</v>
      </c>
      <c r="M1335" s="132">
        <f t="shared" si="505"/>
        <v>1.00429945</v>
      </c>
      <c r="N1335" s="132">
        <f t="shared" si="503"/>
        <v>1.1848740076795372</v>
      </c>
      <c r="O1335" s="131">
        <f t="shared" si="504"/>
        <v>1.1895203400000001</v>
      </c>
      <c r="P1335" s="124">
        <f t="shared" si="489"/>
        <v>1189.52034</v>
      </c>
      <c r="Q1335" s="133">
        <f t="shared" si="490"/>
        <v>0</v>
      </c>
      <c r="R1335" s="134">
        <f t="shared" si="491"/>
        <v>0</v>
      </c>
      <c r="S1335" s="124">
        <f t="shared" si="492"/>
        <v>0</v>
      </c>
      <c r="T1335" s="134">
        <f t="shared" si="499"/>
        <v>8.7499999999999994E-2</v>
      </c>
      <c r="U1335" s="133">
        <f t="shared" si="500"/>
        <v>29</v>
      </c>
      <c r="V1335" s="133">
        <v>252</v>
      </c>
      <c r="W1335" s="132">
        <f t="shared" si="483"/>
        <v>1.009699769</v>
      </c>
      <c r="X1335" s="124">
        <f t="shared" si="502"/>
        <v>11.538072</v>
      </c>
      <c r="Y1335" s="136" t="s">
        <v>64</v>
      </c>
      <c r="Z1335" s="127">
        <f t="shared" si="501"/>
        <v>43692</v>
      </c>
      <c r="AA1335" s="6"/>
      <c r="AB1335" s="1"/>
      <c r="AC1335" s="10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6"/>
      <c r="BR1335" s="1"/>
      <c r="BS1335" s="1"/>
      <c r="BT1335" s="1"/>
      <c r="BU1335" s="1"/>
      <c r="BV1335" s="1"/>
      <c r="BW1335" s="1"/>
    </row>
    <row r="1336" spans="1:75" x14ac:dyDescent="0.2">
      <c r="A1336" s="137">
        <f t="shared" si="493"/>
        <v>43557</v>
      </c>
      <c r="B1336" s="124">
        <f t="shared" si="484"/>
        <v>1201.885814</v>
      </c>
      <c r="C1336" s="124">
        <f t="shared" si="494"/>
        <v>1000</v>
      </c>
      <c r="D1336" s="138">
        <f t="shared" si="495"/>
        <v>5138.93</v>
      </c>
      <c r="E1336" s="126">
        <f>IF(K1336=1,VLOOKUP(A1335,[1]Plan1!$DA$106:$DC$226,3),E1335)</f>
        <v>5177.47</v>
      </c>
      <c r="F1336" s="127">
        <f t="shared" si="496"/>
        <v>43540</v>
      </c>
      <c r="G1336" s="128">
        <f t="shared" si="485"/>
        <v>7.4996156787503487E-3</v>
      </c>
      <c r="H1336" s="127">
        <f t="shared" si="497"/>
        <v>43570</v>
      </c>
      <c r="I1336" s="127">
        <f t="shared" si="486"/>
        <v>43570</v>
      </c>
      <c r="J1336" s="130">
        <f t="shared" si="498"/>
        <v>21</v>
      </c>
      <c r="K1336" s="130">
        <f t="shared" si="487"/>
        <v>12</v>
      </c>
      <c r="L1336" s="131">
        <f t="shared" si="488"/>
        <v>1.0042786299999999</v>
      </c>
      <c r="M1336" s="132">
        <f t="shared" si="505"/>
        <v>1.00429945</v>
      </c>
      <c r="N1336" s="132">
        <f t="shared" si="503"/>
        <v>1.1848740076795372</v>
      </c>
      <c r="O1336" s="131">
        <f t="shared" si="504"/>
        <v>1.1899436400000001</v>
      </c>
      <c r="P1336" s="124">
        <f t="shared" si="489"/>
        <v>1189.94364</v>
      </c>
      <c r="Q1336" s="133">
        <f t="shared" si="490"/>
        <v>0</v>
      </c>
      <c r="R1336" s="134">
        <f t="shared" si="491"/>
        <v>0</v>
      </c>
      <c r="S1336" s="124">
        <f t="shared" si="492"/>
        <v>0</v>
      </c>
      <c r="T1336" s="134">
        <f t="shared" si="499"/>
        <v>8.7499999999999994E-2</v>
      </c>
      <c r="U1336" s="133">
        <f t="shared" si="500"/>
        <v>30</v>
      </c>
      <c r="V1336" s="133">
        <v>252</v>
      </c>
      <c r="W1336" s="132">
        <f t="shared" si="483"/>
        <v>1.0100359160000001</v>
      </c>
      <c r="X1336" s="124">
        <f t="shared" si="502"/>
        <v>11.942174</v>
      </c>
      <c r="Y1336" s="136" t="s">
        <v>64</v>
      </c>
      <c r="Z1336" s="127">
        <f t="shared" si="501"/>
        <v>43692</v>
      </c>
      <c r="AA1336" s="6"/>
      <c r="AB1336" s="1"/>
      <c r="AC1336" s="10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6"/>
      <c r="BR1336" s="1"/>
      <c r="BS1336" s="1"/>
      <c r="BT1336" s="1"/>
      <c r="BU1336" s="1"/>
      <c r="BV1336" s="1"/>
      <c r="BW1336" s="1"/>
    </row>
    <row r="1337" spans="1:75" x14ac:dyDescent="0.2">
      <c r="A1337" s="137">
        <f t="shared" si="493"/>
        <v>43558</v>
      </c>
      <c r="B1337" s="124">
        <f t="shared" si="484"/>
        <v>1202.713786</v>
      </c>
      <c r="C1337" s="124">
        <f t="shared" si="494"/>
        <v>1000</v>
      </c>
      <c r="D1337" s="138">
        <f t="shared" si="495"/>
        <v>5138.93</v>
      </c>
      <c r="E1337" s="126">
        <f>IF(K1337=1,VLOOKUP(A1336,[1]Plan1!$DA$106:$DC$226,3),E1336)</f>
        <v>5177.47</v>
      </c>
      <c r="F1337" s="127">
        <f t="shared" si="496"/>
        <v>43540</v>
      </c>
      <c r="G1337" s="128">
        <f t="shared" si="485"/>
        <v>7.4996156787503487E-3</v>
      </c>
      <c r="H1337" s="127">
        <f t="shared" si="497"/>
        <v>43570</v>
      </c>
      <c r="I1337" s="127">
        <f t="shared" si="486"/>
        <v>43570</v>
      </c>
      <c r="J1337" s="130">
        <f t="shared" si="498"/>
        <v>21</v>
      </c>
      <c r="K1337" s="130">
        <f t="shared" si="487"/>
        <v>13</v>
      </c>
      <c r="L1337" s="131">
        <f t="shared" si="488"/>
        <v>1.00463601</v>
      </c>
      <c r="M1337" s="132">
        <f t="shared" si="505"/>
        <v>1.00429945</v>
      </c>
      <c r="N1337" s="132">
        <f t="shared" si="503"/>
        <v>1.1848740076795372</v>
      </c>
      <c r="O1337" s="131">
        <f t="shared" si="504"/>
        <v>1.1903670900000001</v>
      </c>
      <c r="P1337" s="124">
        <f t="shared" si="489"/>
        <v>1190.36709</v>
      </c>
      <c r="Q1337" s="133">
        <f t="shared" si="490"/>
        <v>0</v>
      </c>
      <c r="R1337" s="134">
        <f t="shared" si="491"/>
        <v>0</v>
      </c>
      <c r="S1337" s="124">
        <f t="shared" si="492"/>
        <v>0</v>
      </c>
      <c r="T1337" s="134">
        <f t="shared" si="499"/>
        <v>8.7499999999999994E-2</v>
      </c>
      <c r="U1337" s="133">
        <f t="shared" si="500"/>
        <v>31</v>
      </c>
      <c r="V1337" s="133">
        <v>252</v>
      </c>
      <c r="W1337" s="132">
        <f t="shared" ref="W1337:W1400" si="506">ROUND((1+T1337)^(U1337/V1337),9)</f>
        <v>1.010372176</v>
      </c>
      <c r="X1337" s="124">
        <f t="shared" si="502"/>
        <v>12.346696</v>
      </c>
      <c r="Y1337" s="136" t="s">
        <v>64</v>
      </c>
      <c r="Z1337" s="127">
        <f t="shared" si="501"/>
        <v>43692</v>
      </c>
      <c r="AA1337" s="6"/>
      <c r="AB1337" s="1"/>
      <c r="AC1337" s="10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6"/>
      <c r="BR1337" s="1"/>
      <c r="BS1337" s="1"/>
      <c r="BT1337" s="1"/>
      <c r="BU1337" s="1"/>
      <c r="BV1337" s="1"/>
      <c r="BW1337" s="1"/>
    </row>
    <row r="1338" spans="1:75" x14ac:dyDescent="0.2">
      <c r="A1338" s="137">
        <f t="shared" si="493"/>
        <v>43559</v>
      </c>
      <c r="B1338" s="124">
        <f t="shared" si="484"/>
        <v>1203.5423170000001</v>
      </c>
      <c r="C1338" s="124">
        <f t="shared" si="494"/>
        <v>1000</v>
      </c>
      <c r="D1338" s="138">
        <f t="shared" si="495"/>
        <v>5138.93</v>
      </c>
      <c r="E1338" s="126">
        <f>IF(K1338=1,VLOOKUP(A1337,[1]Plan1!$DA$106:$DC$226,3),E1337)</f>
        <v>5177.47</v>
      </c>
      <c r="F1338" s="127">
        <f t="shared" si="496"/>
        <v>43540</v>
      </c>
      <c r="G1338" s="128">
        <f t="shared" si="485"/>
        <v>7.4996156787503487E-3</v>
      </c>
      <c r="H1338" s="127">
        <f t="shared" si="497"/>
        <v>43570</v>
      </c>
      <c r="I1338" s="127">
        <f t="shared" si="486"/>
        <v>43570</v>
      </c>
      <c r="J1338" s="130">
        <f t="shared" si="498"/>
        <v>21</v>
      </c>
      <c r="K1338" s="130">
        <f t="shared" si="487"/>
        <v>14</v>
      </c>
      <c r="L1338" s="131">
        <f t="shared" si="488"/>
        <v>1.00499351</v>
      </c>
      <c r="M1338" s="132">
        <f t="shared" si="505"/>
        <v>1.00429945</v>
      </c>
      <c r="N1338" s="132">
        <f t="shared" si="503"/>
        <v>1.1848740076795372</v>
      </c>
      <c r="O1338" s="131">
        <f t="shared" si="504"/>
        <v>1.1907906800000001</v>
      </c>
      <c r="P1338" s="124">
        <f t="shared" si="489"/>
        <v>1190.7906800000001</v>
      </c>
      <c r="Q1338" s="133">
        <f t="shared" si="490"/>
        <v>0</v>
      </c>
      <c r="R1338" s="134">
        <f t="shared" si="491"/>
        <v>0</v>
      </c>
      <c r="S1338" s="124">
        <f t="shared" si="492"/>
        <v>0</v>
      </c>
      <c r="T1338" s="134">
        <f t="shared" si="499"/>
        <v>8.7499999999999994E-2</v>
      </c>
      <c r="U1338" s="133">
        <f t="shared" si="500"/>
        <v>32</v>
      </c>
      <c r="V1338" s="133">
        <v>252</v>
      </c>
      <c r="W1338" s="132">
        <f t="shared" si="506"/>
        <v>1.0107085469999999</v>
      </c>
      <c r="X1338" s="124">
        <f t="shared" si="502"/>
        <v>12.751637000000001</v>
      </c>
      <c r="Y1338" s="136" t="s">
        <v>64</v>
      </c>
      <c r="Z1338" s="127">
        <f t="shared" si="501"/>
        <v>43692</v>
      </c>
      <c r="AA1338" s="6"/>
      <c r="AB1338" s="1"/>
      <c r="AC1338" s="10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6"/>
      <c r="BR1338" s="1"/>
      <c r="BS1338" s="1"/>
      <c r="BT1338" s="1"/>
      <c r="BU1338" s="1"/>
      <c r="BV1338" s="1"/>
      <c r="BW1338" s="1"/>
    </row>
    <row r="1339" spans="1:75" x14ac:dyDescent="0.2">
      <c r="A1339" s="137">
        <f t="shared" si="493"/>
        <v>43560</v>
      </c>
      <c r="B1339" s="124">
        <f t="shared" si="484"/>
        <v>1204.3714299999999</v>
      </c>
      <c r="C1339" s="124">
        <f t="shared" si="494"/>
        <v>1000</v>
      </c>
      <c r="D1339" s="138">
        <f t="shared" si="495"/>
        <v>5138.93</v>
      </c>
      <c r="E1339" s="126">
        <f>IF(K1339=1,VLOOKUP(A1338,[1]Plan1!$DA$106:$DC$226,3),E1338)</f>
        <v>5177.47</v>
      </c>
      <c r="F1339" s="127">
        <f t="shared" si="496"/>
        <v>43540</v>
      </c>
      <c r="G1339" s="128">
        <f t="shared" si="485"/>
        <v>7.4996156787503487E-3</v>
      </c>
      <c r="H1339" s="127">
        <f t="shared" si="497"/>
        <v>43570</v>
      </c>
      <c r="I1339" s="127">
        <f t="shared" si="486"/>
        <v>43570</v>
      </c>
      <c r="J1339" s="130">
        <f t="shared" si="498"/>
        <v>21</v>
      </c>
      <c r="K1339" s="130">
        <f t="shared" si="487"/>
        <v>15</v>
      </c>
      <c r="L1339" s="131">
        <f t="shared" si="488"/>
        <v>1.0053511399999999</v>
      </c>
      <c r="M1339" s="132">
        <f t="shared" si="505"/>
        <v>1.00429945</v>
      </c>
      <c r="N1339" s="132">
        <f t="shared" si="503"/>
        <v>1.1848740076795372</v>
      </c>
      <c r="O1339" s="131">
        <f t="shared" si="504"/>
        <v>1.19121443</v>
      </c>
      <c r="P1339" s="124">
        <f t="shared" si="489"/>
        <v>1191.21443</v>
      </c>
      <c r="Q1339" s="133">
        <f t="shared" si="490"/>
        <v>0</v>
      </c>
      <c r="R1339" s="134">
        <f t="shared" si="491"/>
        <v>0</v>
      </c>
      <c r="S1339" s="124">
        <f t="shared" si="492"/>
        <v>0</v>
      </c>
      <c r="T1339" s="134">
        <f t="shared" si="499"/>
        <v>8.7499999999999994E-2</v>
      </c>
      <c r="U1339" s="133">
        <f t="shared" si="500"/>
        <v>33</v>
      </c>
      <c r="V1339" s="133">
        <v>252</v>
      </c>
      <c r="W1339" s="132">
        <f t="shared" si="506"/>
        <v>1.0110450310000001</v>
      </c>
      <c r="X1339" s="124">
        <f t="shared" si="502"/>
        <v>13.157</v>
      </c>
      <c r="Y1339" s="136" t="s">
        <v>64</v>
      </c>
      <c r="Z1339" s="127">
        <f t="shared" si="501"/>
        <v>43692</v>
      </c>
      <c r="AA1339" s="6"/>
      <c r="AB1339" s="1"/>
      <c r="AC1339" s="10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6"/>
      <c r="BR1339" s="1"/>
      <c r="BS1339" s="1"/>
      <c r="BT1339" s="1"/>
      <c r="BU1339" s="1"/>
      <c r="BV1339" s="1"/>
      <c r="BW1339" s="1"/>
    </row>
    <row r="1340" spans="1:75" x14ac:dyDescent="0.2">
      <c r="A1340" s="137">
        <f t="shared" si="493"/>
        <v>43561</v>
      </c>
      <c r="B1340" s="124">
        <f t="shared" si="484"/>
        <v>1205.2011110000001</v>
      </c>
      <c r="C1340" s="124">
        <f t="shared" si="494"/>
        <v>1000</v>
      </c>
      <c r="D1340" s="138">
        <f t="shared" si="495"/>
        <v>5138.93</v>
      </c>
      <c r="E1340" s="126">
        <f>IF(K1340=1,VLOOKUP(A1339,[1]Plan1!$DA$106:$DC$226,3),E1339)</f>
        <v>5177.47</v>
      </c>
      <c r="F1340" s="127">
        <f t="shared" si="496"/>
        <v>43540</v>
      </c>
      <c r="G1340" s="128">
        <f t="shared" si="485"/>
        <v>7.4996156787503487E-3</v>
      </c>
      <c r="H1340" s="127">
        <f t="shared" si="497"/>
        <v>43570</v>
      </c>
      <c r="I1340" s="127">
        <f t="shared" si="486"/>
        <v>43570</v>
      </c>
      <c r="J1340" s="130">
        <f t="shared" si="498"/>
        <v>21</v>
      </c>
      <c r="K1340" s="130">
        <f t="shared" si="487"/>
        <v>16</v>
      </c>
      <c r="L1340" s="131">
        <f t="shared" si="488"/>
        <v>1.0057088999999999</v>
      </c>
      <c r="M1340" s="132">
        <f t="shared" si="505"/>
        <v>1.00429945</v>
      </c>
      <c r="N1340" s="132">
        <f t="shared" si="503"/>
        <v>1.1848740076795372</v>
      </c>
      <c r="O1340" s="131">
        <f t="shared" si="504"/>
        <v>1.19163833</v>
      </c>
      <c r="P1340" s="124">
        <f t="shared" si="489"/>
        <v>1191.63833</v>
      </c>
      <c r="Q1340" s="133">
        <f t="shared" si="490"/>
        <v>0</v>
      </c>
      <c r="R1340" s="134">
        <f t="shared" si="491"/>
        <v>0</v>
      </c>
      <c r="S1340" s="124">
        <f t="shared" si="492"/>
        <v>0</v>
      </c>
      <c r="T1340" s="134">
        <f t="shared" si="499"/>
        <v>8.7499999999999994E-2</v>
      </c>
      <c r="U1340" s="133">
        <f t="shared" si="500"/>
        <v>34</v>
      </c>
      <c r="V1340" s="133">
        <v>252</v>
      </c>
      <c r="W1340" s="132">
        <f t="shared" si="506"/>
        <v>1.0113816259999999</v>
      </c>
      <c r="X1340" s="124">
        <f t="shared" si="502"/>
        <v>13.562780999999999</v>
      </c>
      <c r="Y1340" s="136" t="s">
        <v>64</v>
      </c>
      <c r="Z1340" s="127">
        <f t="shared" si="501"/>
        <v>43692</v>
      </c>
      <c r="AA1340" s="6"/>
      <c r="AB1340" s="1"/>
      <c r="AC1340" s="10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6"/>
      <c r="BR1340" s="1"/>
      <c r="BS1340" s="1"/>
      <c r="BT1340" s="1"/>
      <c r="BU1340" s="1"/>
      <c r="BV1340" s="1"/>
      <c r="BW1340" s="1"/>
    </row>
    <row r="1341" spans="1:75" x14ac:dyDescent="0.2">
      <c r="A1341" s="137">
        <f t="shared" si="493"/>
        <v>43562</v>
      </c>
      <c r="B1341" s="124">
        <f t="shared" si="484"/>
        <v>1205.2011110000001</v>
      </c>
      <c r="C1341" s="124">
        <f t="shared" si="494"/>
        <v>1000</v>
      </c>
      <c r="D1341" s="138">
        <f t="shared" si="495"/>
        <v>5138.93</v>
      </c>
      <c r="E1341" s="126">
        <f>IF(K1341=1,VLOOKUP(A1340,[1]Plan1!$DA$106:$DC$226,3),E1340)</f>
        <v>5177.47</v>
      </c>
      <c r="F1341" s="127">
        <f t="shared" si="496"/>
        <v>43540</v>
      </c>
      <c r="G1341" s="128">
        <f t="shared" si="485"/>
        <v>7.4996156787503487E-3</v>
      </c>
      <c r="H1341" s="127">
        <f t="shared" si="497"/>
        <v>43570</v>
      </c>
      <c r="I1341" s="127">
        <f t="shared" si="486"/>
        <v>43570</v>
      </c>
      <c r="J1341" s="130">
        <f t="shared" si="498"/>
        <v>21</v>
      </c>
      <c r="K1341" s="130">
        <f t="shared" si="487"/>
        <v>16</v>
      </c>
      <c r="L1341" s="131">
        <f t="shared" si="488"/>
        <v>1.0057088999999999</v>
      </c>
      <c r="M1341" s="132">
        <f t="shared" si="505"/>
        <v>1.00429945</v>
      </c>
      <c r="N1341" s="132">
        <f t="shared" si="503"/>
        <v>1.1848740076795372</v>
      </c>
      <c r="O1341" s="131">
        <f t="shared" si="504"/>
        <v>1.19163833</v>
      </c>
      <c r="P1341" s="124">
        <f t="shared" si="489"/>
        <v>1191.63833</v>
      </c>
      <c r="Q1341" s="133">
        <f t="shared" si="490"/>
        <v>0</v>
      </c>
      <c r="R1341" s="134">
        <f t="shared" si="491"/>
        <v>0</v>
      </c>
      <c r="S1341" s="124">
        <f t="shared" si="492"/>
        <v>0</v>
      </c>
      <c r="T1341" s="134">
        <f t="shared" si="499"/>
        <v>8.7499999999999994E-2</v>
      </c>
      <c r="U1341" s="133">
        <f t="shared" si="500"/>
        <v>34</v>
      </c>
      <c r="V1341" s="133">
        <v>252</v>
      </c>
      <c r="W1341" s="132">
        <f t="shared" si="506"/>
        <v>1.0113816259999999</v>
      </c>
      <c r="X1341" s="124">
        <f t="shared" si="502"/>
        <v>13.562780999999999</v>
      </c>
      <c r="Y1341" s="136" t="s">
        <v>64</v>
      </c>
      <c r="Z1341" s="127">
        <f t="shared" si="501"/>
        <v>43692</v>
      </c>
      <c r="AA1341" s="6"/>
      <c r="AB1341" s="1"/>
      <c r="AC1341" s="10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6"/>
      <c r="BR1341" s="1"/>
      <c r="BS1341" s="1"/>
      <c r="BT1341" s="1"/>
      <c r="BU1341" s="1"/>
      <c r="BV1341" s="1"/>
      <c r="BW1341" s="1"/>
    </row>
    <row r="1342" spans="1:75" x14ac:dyDescent="0.2">
      <c r="A1342" s="137">
        <f t="shared" si="493"/>
        <v>43563</v>
      </c>
      <c r="B1342" s="124">
        <f t="shared" si="484"/>
        <v>1205.2011110000001</v>
      </c>
      <c r="C1342" s="124">
        <f t="shared" si="494"/>
        <v>1000</v>
      </c>
      <c r="D1342" s="138">
        <f t="shared" si="495"/>
        <v>5138.93</v>
      </c>
      <c r="E1342" s="126">
        <f>IF(K1342=1,VLOOKUP(A1341,[1]Plan1!$DA$106:$DC$226,3),E1341)</f>
        <v>5177.47</v>
      </c>
      <c r="F1342" s="127">
        <f t="shared" si="496"/>
        <v>43540</v>
      </c>
      <c r="G1342" s="128">
        <f t="shared" si="485"/>
        <v>7.4996156787503487E-3</v>
      </c>
      <c r="H1342" s="127">
        <f t="shared" si="497"/>
        <v>43570</v>
      </c>
      <c r="I1342" s="127">
        <f t="shared" si="486"/>
        <v>43570</v>
      </c>
      <c r="J1342" s="130">
        <f t="shared" si="498"/>
        <v>21</v>
      </c>
      <c r="K1342" s="130">
        <f t="shared" si="487"/>
        <v>16</v>
      </c>
      <c r="L1342" s="131">
        <f t="shared" si="488"/>
        <v>1.0057088999999999</v>
      </c>
      <c r="M1342" s="132">
        <f t="shared" si="505"/>
        <v>1.00429945</v>
      </c>
      <c r="N1342" s="132">
        <f t="shared" si="503"/>
        <v>1.1848740076795372</v>
      </c>
      <c r="O1342" s="131">
        <f t="shared" si="504"/>
        <v>1.19163833</v>
      </c>
      <c r="P1342" s="124">
        <f t="shared" si="489"/>
        <v>1191.63833</v>
      </c>
      <c r="Q1342" s="133">
        <f t="shared" si="490"/>
        <v>0</v>
      </c>
      <c r="R1342" s="134">
        <f t="shared" si="491"/>
        <v>0</v>
      </c>
      <c r="S1342" s="124">
        <f t="shared" si="492"/>
        <v>0</v>
      </c>
      <c r="T1342" s="134">
        <f t="shared" si="499"/>
        <v>8.7499999999999994E-2</v>
      </c>
      <c r="U1342" s="133">
        <f t="shared" si="500"/>
        <v>34</v>
      </c>
      <c r="V1342" s="133">
        <v>252</v>
      </c>
      <c r="W1342" s="132">
        <f t="shared" si="506"/>
        <v>1.0113816259999999</v>
      </c>
      <c r="X1342" s="124">
        <f t="shared" si="502"/>
        <v>13.562780999999999</v>
      </c>
      <c r="Y1342" s="136" t="s">
        <v>64</v>
      </c>
      <c r="Z1342" s="127">
        <f t="shared" si="501"/>
        <v>43692</v>
      </c>
      <c r="AA1342" s="6"/>
      <c r="AB1342" s="1"/>
      <c r="AC1342" s="10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6"/>
      <c r="BR1342" s="1"/>
      <c r="BS1342" s="1"/>
      <c r="BT1342" s="1"/>
      <c r="BU1342" s="1"/>
      <c r="BV1342" s="1"/>
      <c r="BW1342" s="1"/>
    </row>
    <row r="1343" spans="1:75" x14ac:dyDescent="0.2">
      <c r="A1343" s="137">
        <f t="shared" si="493"/>
        <v>43564</v>
      </c>
      <c r="B1343" s="124">
        <f t="shared" si="484"/>
        <v>1206.0313650000001</v>
      </c>
      <c r="C1343" s="124">
        <f t="shared" si="494"/>
        <v>1000</v>
      </c>
      <c r="D1343" s="138">
        <f t="shared" si="495"/>
        <v>5138.93</v>
      </c>
      <c r="E1343" s="126">
        <f>IF(K1343=1,VLOOKUP(A1342,[1]Plan1!$DA$106:$DC$226,3),E1342)</f>
        <v>5177.47</v>
      </c>
      <c r="F1343" s="127">
        <f t="shared" si="496"/>
        <v>43540</v>
      </c>
      <c r="G1343" s="128">
        <f t="shared" si="485"/>
        <v>7.4996156787503487E-3</v>
      </c>
      <c r="H1343" s="127">
        <f t="shared" si="497"/>
        <v>43570</v>
      </c>
      <c r="I1343" s="127">
        <f t="shared" si="486"/>
        <v>43570</v>
      </c>
      <c r="J1343" s="130">
        <f t="shared" si="498"/>
        <v>21</v>
      </c>
      <c r="K1343" s="130">
        <f t="shared" si="487"/>
        <v>17</v>
      </c>
      <c r="L1343" s="131">
        <f t="shared" si="488"/>
        <v>1.00606679</v>
      </c>
      <c r="M1343" s="132">
        <f t="shared" si="505"/>
        <v>1.00429945</v>
      </c>
      <c r="N1343" s="132">
        <f t="shared" si="503"/>
        <v>1.1848740076795372</v>
      </c>
      <c r="O1343" s="131">
        <f t="shared" si="504"/>
        <v>1.1920623800000001</v>
      </c>
      <c r="P1343" s="124">
        <f t="shared" si="489"/>
        <v>1192.0623800000001</v>
      </c>
      <c r="Q1343" s="133">
        <f t="shared" si="490"/>
        <v>0</v>
      </c>
      <c r="R1343" s="134">
        <f t="shared" si="491"/>
        <v>0</v>
      </c>
      <c r="S1343" s="124">
        <f t="shared" si="492"/>
        <v>0</v>
      </c>
      <c r="T1343" s="134">
        <f t="shared" si="499"/>
        <v>8.7499999999999994E-2</v>
      </c>
      <c r="U1343" s="133">
        <f t="shared" si="500"/>
        <v>35</v>
      </c>
      <c r="V1343" s="133">
        <v>252</v>
      </c>
      <c r="W1343" s="132">
        <f t="shared" si="506"/>
        <v>1.011718334</v>
      </c>
      <c r="X1343" s="124">
        <f t="shared" si="502"/>
        <v>13.968985</v>
      </c>
      <c r="Y1343" s="136" t="s">
        <v>64</v>
      </c>
      <c r="Z1343" s="127">
        <f t="shared" si="501"/>
        <v>43692</v>
      </c>
      <c r="AA1343" s="6"/>
      <c r="AB1343" s="1"/>
      <c r="AC1343" s="10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6"/>
      <c r="BR1343" s="1"/>
      <c r="BS1343" s="1"/>
      <c r="BT1343" s="1"/>
      <c r="BU1343" s="1"/>
      <c r="BV1343" s="1"/>
      <c r="BW1343" s="1"/>
    </row>
    <row r="1344" spans="1:75" x14ac:dyDescent="0.2">
      <c r="A1344" s="137">
        <f t="shared" si="493"/>
        <v>43565</v>
      </c>
      <c r="B1344" s="124">
        <f t="shared" si="484"/>
        <v>1206.8621889999999</v>
      </c>
      <c r="C1344" s="124">
        <f t="shared" si="494"/>
        <v>1000</v>
      </c>
      <c r="D1344" s="138">
        <f t="shared" si="495"/>
        <v>5138.93</v>
      </c>
      <c r="E1344" s="126">
        <f>IF(K1344=1,VLOOKUP(A1343,[1]Plan1!$DA$106:$DC$226,3),E1343)</f>
        <v>5177.47</v>
      </c>
      <c r="F1344" s="127">
        <f t="shared" si="496"/>
        <v>43540</v>
      </c>
      <c r="G1344" s="128">
        <f t="shared" si="485"/>
        <v>7.4996156787503487E-3</v>
      </c>
      <c r="H1344" s="127">
        <f t="shared" si="497"/>
        <v>43570</v>
      </c>
      <c r="I1344" s="127">
        <f t="shared" si="486"/>
        <v>43570</v>
      </c>
      <c r="J1344" s="130">
        <f t="shared" si="498"/>
        <v>21</v>
      </c>
      <c r="K1344" s="130">
        <f t="shared" si="487"/>
        <v>18</v>
      </c>
      <c r="L1344" s="131">
        <f t="shared" si="488"/>
        <v>1.0064248</v>
      </c>
      <c r="M1344" s="132">
        <f t="shared" si="505"/>
        <v>1.00429945</v>
      </c>
      <c r="N1344" s="132">
        <f t="shared" si="503"/>
        <v>1.1848740076795372</v>
      </c>
      <c r="O1344" s="131">
        <f t="shared" si="504"/>
        <v>1.19248658</v>
      </c>
      <c r="P1344" s="124">
        <f t="shared" si="489"/>
        <v>1192.48658</v>
      </c>
      <c r="Q1344" s="133">
        <f t="shared" si="490"/>
        <v>0</v>
      </c>
      <c r="R1344" s="134">
        <f t="shared" si="491"/>
        <v>0</v>
      </c>
      <c r="S1344" s="124">
        <f t="shared" si="492"/>
        <v>0</v>
      </c>
      <c r="T1344" s="134">
        <f t="shared" si="499"/>
        <v>8.7499999999999994E-2</v>
      </c>
      <c r="U1344" s="133">
        <f t="shared" si="500"/>
        <v>36</v>
      </c>
      <c r="V1344" s="133">
        <v>252</v>
      </c>
      <c r="W1344" s="132">
        <f t="shared" si="506"/>
        <v>1.012055154</v>
      </c>
      <c r="X1344" s="124">
        <f t="shared" si="502"/>
        <v>14.375609000000001</v>
      </c>
      <c r="Y1344" s="136" t="s">
        <v>64</v>
      </c>
      <c r="Z1344" s="127">
        <f t="shared" si="501"/>
        <v>43692</v>
      </c>
      <c r="AA1344" s="6"/>
      <c r="AB1344" s="1"/>
      <c r="AC1344" s="10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6"/>
      <c r="BR1344" s="1"/>
      <c r="BS1344" s="1"/>
      <c r="BT1344" s="1"/>
      <c r="BU1344" s="1"/>
      <c r="BV1344" s="1"/>
      <c r="BW1344" s="1"/>
    </row>
    <row r="1345" spans="1:75" x14ac:dyDescent="0.2">
      <c r="A1345" s="137">
        <f t="shared" si="493"/>
        <v>43566</v>
      </c>
      <c r="B1345" s="124">
        <f t="shared" si="484"/>
        <v>1207.6935840000001</v>
      </c>
      <c r="C1345" s="124">
        <f t="shared" si="494"/>
        <v>1000</v>
      </c>
      <c r="D1345" s="138">
        <f t="shared" si="495"/>
        <v>5138.93</v>
      </c>
      <c r="E1345" s="126">
        <f>IF(K1345=1,VLOOKUP(A1344,[1]Plan1!$DA$106:$DC$226,3),E1344)</f>
        <v>5177.47</v>
      </c>
      <c r="F1345" s="127">
        <f t="shared" si="496"/>
        <v>43540</v>
      </c>
      <c r="G1345" s="128">
        <f t="shared" si="485"/>
        <v>7.4996156787503487E-3</v>
      </c>
      <c r="H1345" s="127">
        <f t="shared" si="497"/>
        <v>43570</v>
      </c>
      <c r="I1345" s="127">
        <f t="shared" si="486"/>
        <v>43570</v>
      </c>
      <c r="J1345" s="130">
        <f t="shared" si="498"/>
        <v>21</v>
      </c>
      <c r="K1345" s="130">
        <f t="shared" si="487"/>
        <v>19</v>
      </c>
      <c r="L1345" s="131">
        <f t="shared" si="488"/>
        <v>1.0067829399999999</v>
      </c>
      <c r="M1345" s="132">
        <f t="shared" si="505"/>
        <v>1.00429945</v>
      </c>
      <c r="N1345" s="132">
        <f t="shared" si="503"/>
        <v>1.1848740076795372</v>
      </c>
      <c r="O1345" s="131">
        <f t="shared" si="504"/>
        <v>1.19291093</v>
      </c>
      <c r="P1345" s="124">
        <f t="shared" si="489"/>
        <v>1192.91093</v>
      </c>
      <c r="Q1345" s="133">
        <f t="shared" si="490"/>
        <v>0</v>
      </c>
      <c r="R1345" s="134">
        <f t="shared" si="491"/>
        <v>0</v>
      </c>
      <c r="S1345" s="124">
        <f t="shared" si="492"/>
        <v>0</v>
      </c>
      <c r="T1345" s="134">
        <f t="shared" si="499"/>
        <v>8.7499999999999994E-2</v>
      </c>
      <c r="U1345" s="133">
        <f t="shared" si="500"/>
        <v>37</v>
      </c>
      <c r="V1345" s="133">
        <v>252</v>
      </c>
      <c r="W1345" s="132">
        <f t="shared" si="506"/>
        <v>1.012392086</v>
      </c>
      <c r="X1345" s="124">
        <f t="shared" si="502"/>
        <v>14.782654000000001</v>
      </c>
      <c r="Y1345" s="136" t="s">
        <v>64</v>
      </c>
      <c r="Z1345" s="127">
        <f t="shared" si="501"/>
        <v>43692</v>
      </c>
      <c r="AA1345" s="6"/>
      <c r="AB1345" s="1"/>
      <c r="AC1345" s="10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6"/>
      <c r="BR1345" s="1"/>
      <c r="BS1345" s="1"/>
      <c r="BT1345" s="1"/>
      <c r="BU1345" s="1"/>
      <c r="BV1345" s="1"/>
      <c r="BW1345" s="1"/>
    </row>
    <row r="1346" spans="1:75" x14ac:dyDescent="0.2">
      <c r="A1346" s="137">
        <f t="shared" si="493"/>
        <v>43567</v>
      </c>
      <c r="B1346" s="124">
        <f t="shared" si="484"/>
        <v>1208.5255610000002</v>
      </c>
      <c r="C1346" s="124">
        <f t="shared" si="494"/>
        <v>1000</v>
      </c>
      <c r="D1346" s="138">
        <f t="shared" si="495"/>
        <v>5138.93</v>
      </c>
      <c r="E1346" s="126">
        <f>IF(K1346=1,VLOOKUP(A1345,[1]Plan1!$DA$106:$DC$226,3),E1345)</f>
        <v>5177.47</v>
      </c>
      <c r="F1346" s="127">
        <f t="shared" si="496"/>
        <v>43540</v>
      </c>
      <c r="G1346" s="128">
        <f t="shared" si="485"/>
        <v>7.4996156787503487E-3</v>
      </c>
      <c r="H1346" s="127">
        <f t="shared" si="497"/>
        <v>43570</v>
      </c>
      <c r="I1346" s="127">
        <f t="shared" si="486"/>
        <v>43570</v>
      </c>
      <c r="J1346" s="130">
        <f t="shared" si="498"/>
        <v>21</v>
      </c>
      <c r="K1346" s="130">
        <f t="shared" si="487"/>
        <v>20</v>
      </c>
      <c r="L1346" s="131">
        <f t="shared" si="488"/>
        <v>1.0071412099999999</v>
      </c>
      <c r="M1346" s="132">
        <f t="shared" si="505"/>
        <v>1.00429945</v>
      </c>
      <c r="N1346" s="132">
        <f t="shared" si="503"/>
        <v>1.1848740076795372</v>
      </c>
      <c r="O1346" s="131">
        <f t="shared" si="504"/>
        <v>1.19333544</v>
      </c>
      <c r="P1346" s="124">
        <f t="shared" si="489"/>
        <v>1193.3354400000001</v>
      </c>
      <c r="Q1346" s="133">
        <f t="shared" si="490"/>
        <v>0</v>
      </c>
      <c r="R1346" s="134">
        <f t="shared" si="491"/>
        <v>0</v>
      </c>
      <c r="S1346" s="124">
        <f t="shared" si="492"/>
        <v>0</v>
      </c>
      <c r="T1346" s="134">
        <f t="shared" si="499"/>
        <v>8.7499999999999994E-2</v>
      </c>
      <c r="U1346" s="133">
        <f t="shared" si="500"/>
        <v>38</v>
      </c>
      <c r="V1346" s="133">
        <v>252</v>
      </c>
      <c r="W1346" s="132">
        <f t="shared" si="506"/>
        <v>1.0127291300000001</v>
      </c>
      <c r="X1346" s="124">
        <f t="shared" si="502"/>
        <v>15.190121</v>
      </c>
      <c r="Y1346" s="136" t="s">
        <v>64</v>
      </c>
      <c r="Z1346" s="127">
        <f t="shared" si="501"/>
        <v>43692</v>
      </c>
      <c r="AA1346" s="6"/>
      <c r="AB1346" s="1"/>
      <c r="AC1346" s="10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6"/>
      <c r="BR1346" s="1"/>
      <c r="BS1346" s="1"/>
      <c r="BT1346" s="1"/>
      <c r="BU1346" s="1"/>
      <c r="BV1346" s="1"/>
      <c r="BW1346" s="1"/>
    </row>
    <row r="1347" spans="1:75" x14ac:dyDescent="0.2">
      <c r="A1347" s="137">
        <f t="shared" si="493"/>
        <v>43568</v>
      </c>
      <c r="B1347" s="124">
        <f t="shared" si="484"/>
        <v>1209.3581099999999</v>
      </c>
      <c r="C1347" s="124">
        <f t="shared" si="494"/>
        <v>1000</v>
      </c>
      <c r="D1347" s="138">
        <f t="shared" si="495"/>
        <v>5138.93</v>
      </c>
      <c r="E1347" s="126">
        <f>IF(K1347=1,VLOOKUP(A1346,[1]Plan1!$DA$106:$DC$226,3),E1346)</f>
        <v>5177.47</v>
      </c>
      <c r="F1347" s="127">
        <f t="shared" si="496"/>
        <v>43540</v>
      </c>
      <c r="G1347" s="128">
        <f t="shared" si="485"/>
        <v>7.4996156787503487E-3</v>
      </c>
      <c r="H1347" s="127">
        <f t="shared" si="497"/>
        <v>43570</v>
      </c>
      <c r="I1347" s="127">
        <f t="shared" si="486"/>
        <v>43570</v>
      </c>
      <c r="J1347" s="130">
        <f t="shared" si="498"/>
        <v>21</v>
      </c>
      <c r="K1347" s="130">
        <f t="shared" si="487"/>
        <v>21</v>
      </c>
      <c r="L1347" s="131">
        <f t="shared" si="488"/>
        <v>1.00749961</v>
      </c>
      <c r="M1347" s="132">
        <f t="shared" si="505"/>
        <v>1.00429945</v>
      </c>
      <c r="N1347" s="132">
        <f t="shared" si="503"/>
        <v>1.1848740076795372</v>
      </c>
      <c r="O1347" s="131">
        <f t="shared" si="504"/>
        <v>1.1937601</v>
      </c>
      <c r="P1347" s="124">
        <f t="shared" si="489"/>
        <v>1193.7601</v>
      </c>
      <c r="Q1347" s="133">
        <f t="shared" si="490"/>
        <v>0</v>
      </c>
      <c r="R1347" s="134">
        <f t="shared" si="491"/>
        <v>0</v>
      </c>
      <c r="S1347" s="124">
        <f t="shared" si="492"/>
        <v>0</v>
      </c>
      <c r="T1347" s="134">
        <f t="shared" si="499"/>
        <v>8.7499999999999994E-2</v>
      </c>
      <c r="U1347" s="133">
        <f t="shared" si="500"/>
        <v>39</v>
      </c>
      <c r="V1347" s="133">
        <v>252</v>
      </c>
      <c r="W1347" s="132">
        <f t="shared" si="506"/>
        <v>1.0130662859999999</v>
      </c>
      <c r="X1347" s="124">
        <f t="shared" si="502"/>
        <v>15.59801</v>
      </c>
      <c r="Y1347" s="136" t="s">
        <v>64</v>
      </c>
      <c r="Z1347" s="127">
        <f t="shared" si="501"/>
        <v>43692</v>
      </c>
      <c r="AA1347" s="6"/>
      <c r="AB1347" s="1"/>
      <c r="AC1347" s="10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6"/>
      <c r="BR1347" s="1"/>
      <c r="BS1347" s="1"/>
      <c r="BT1347" s="1"/>
      <c r="BU1347" s="1"/>
      <c r="BV1347" s="1"/>
      <c r="BW1347" s="1"/>
    </row>
    <row r="1348" spans="1:75" x14ac:dyDescent="0.2">
      <c r="A1348" s="137">
        <f t="shared" si="493"/>
        <v>43569</v>
      </c>
      <c r="B1348" s="124">
        <f t="shared" si="484"/>
        <v>1209.3581099999999</v>
      </c>
      <c r="C1348" s="124">
        <f t="shared" si="494"/>
        <v>1000</v>
      </c>
      <c r="D1348" s="138">
        <f t="shared" si="495"/>
        <v>5138.93</v>
      </c>
      <c r="E1348" s="126">
        <f>IF(K1348=1,VLOOKUP(A1347,[1]Plan1!$DA$106:$DC$226,3),E1347)</f>
        <v>5177.47</v>
      </c>
      <c r="F1348" s="127">
        <f t="shared" si="496"/>
        <v>43540</v>
      </c>
      <c r="G1348" s="128">
        <f t="shared" si="485"/>
        <v>7.4996156787503487E-3</v>
      </c>
      <c r="H1348" s="127">
        <f t="shared" si="497"/>
        <v>43570</v>
      </c>
      <c r="I1348" s="127">
        <f t="shared" si="486"/>
        <v>43570</v>
      </c>
      <c r="J1348" s="130">
        <f t="shared" si="498"/>
        <v>21</v>
      </c>
      <c r="K1348" s="130">
        <f t="shared" si="487"/>
        <v>21</v>
      </c>
      <c r="L1348" s="131">
        <f t="shared" si="488"/>
        <v>1.00749961</v>
      </c>
      <c r="M1348" s="132">
        <f t="shared" si="505"/>
        <v>1.00429945</v>
      </c>
      <c r="N1348" s="132">
        <f t="shared" si="503"/>
        <v>1.1848740076795372</v>
      </c>
      <c r="O1348" s="131">
        <f t="shared" si="504"/>
        <v>1.1937601</v>
      </c>
      <c r="P1348" s="124">
        <f t="shared" si="489"/>
        <v>1193.7601</v>
      </c>
      <c r="Q1348" s="133">
        <f t="shared" si="490"/>
        <v>0</v>
      </c>
      <c r="R1348" s="134">
        <f t="shared" si="491"/>
        <v>0</v>
      </c>
      <c r="S1348" s="124">
        <f t="shared" si="492"/>
        <v>0</v>
      </c>
      <c r="T1348" s="134">
        <f t="shared" si="499"/>
        <v>8.7499999999999994E-2</v>
      </c>
      <c r="U1348" s="133">
        <f t="shared" si="500"/>
        <v>39</v>
      </c>
      <c r="V1348" s="133">
        <v>252</v>
      </c>
      <c r="W1348" s="132">
        <f t="shared" si="506"/>
        <v>1.0130662859999999</v>
      </c>
      <c r="X1348" s="124">
        <f t="shared" si="502"/>
        <v>15.59801</v>
      </c>
      <c r="Y1348" s="136" t="s">
        <v>64</v>
      </c>
      <c r="Z1348" s="127">
        <f t="shared" si="501"/>
        <v>43692</v>
      </c>
      <c r="AA1348" s="6"/>
      <c r="AB1348" s="1"/>
      <c r="AC1348" s="10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6"/>
      <c r="BR1348" s="1"/>
      <c r="BS1348" s="1"/>
      <c r="BT1348" s="1"/>
      <c r="BU1348" s="1"/>
      <c r="BV1348" s="1"/>
      <c r="BW1348" s="1"/>
    </row>
    <row r="1349" spans="1:75" x14ac:dyDescent="0.2">
      <c r="A1349" s="137">
        <f t="shared" si="493"/>
        <v>43570</v>
      </c>
      <c r="B1349" s="124">
        <f t="shared" si="484"/>
        <v>1209.3581099999999</v>
      </c>
      <c r="C1349" s="124">
        <f t="shared" si="494"/>
        <v>1000</v>
      </c>
      <c r="D1349" s="138">
        <f t="shared" si="495"/>
        <v>5138.93</v>
      </c>
      <c r="E1349" s="126">
        <f>IF(K1349=1,VLOOKUP(A1348,[1]Plan1!$DA$106:$DC$226,3),E1348)</f>
        <v>5177.47</v>
      </c>
      <c r="F1349" s="127">
        <f t="shared" si="496"/>
        <v>43540</v>
      </c>
      <c r="G1349" s="128">
        <f t="shared" si="485"/>
        <v>7.4996156787503487E-3</v>
      </c>
      <c r="H1349" s="127">
        <f t="shared" si="497"/>
        <v>43600</v>
      </c>
      <c r="I1349" s="127">
        <f t="shared" si="486"/>
        <v>43570</v>
      </c>
      <c r="J1349" s="130">
        <f t="shared" si="498"/>
        <v>21</v>
      </c>
      <c r="K1349" s="130">
        <f t="shared" si="487"/>
        <v>21</v>
      </c>
      <c r="L1349" s="131">
        <f t="shared" si="488"/>
        <v>1.00749961</v>
      </c>
      <c r="M1349" s="132">
        <f t="shared" si="505"/>
        <v>1.00429945</v>
      </c>
      <c r="N1349" s="132">
        <f t="shared" si="503"/>
        <v>1.1848740076795372</v>
      </c>
      <c r="O1349" s="131">
        <f t="shared" si="504"/>
        <v>1.1937601</v>
      </c>
      <c r="P1349" s="124">
        <f t="shared" si="489"/>
        <v>1193.7601</v>
      </c>
      <c r="Q1349" s="133">
        <f t="shared" si="490"/>
        <v>0</v>
      </c>
      <c r="R1349" s="134">
        <f t="shared" si="491"/>
        <v>0</v>
      </c>
      <c r="S1349" s="124">
        <f t="shared" si="492"/>
        <v>0</v>
      </c>
      <c r="T1349" s="134">
        <f t="shared" si="499"/>
        <v>8.7499999999999994E-2</v>
      </c>
      <c r="U1349" s="133">
        <f t="shared" si="500"/>
        <v>39</v>
      </c>
      <c r="V1349" s="133">
        <v>252</v>
      </c>
      <c r="W1349" s="132">
        <f t="shared" si="506"/>
        <v>1.0130662859999999</v>
      </c>
      <c r="X1349" s="124">
        <f t="shared" si="502"/>
        <v>15.59801</v>
      </c>
      <c r="Y1349" s="136" t="s">
        <v>64</v>
      </c>
      <c r="Z1349" s="127">
        <f t="shared" si="501"/>
        <v>43692</v>
      </c>
      <c r="AA1349" s="6"/>
      <c r="AB1349" s="1"/>
      <c r="AC1349" s="10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6"/>
      <c r="BR1349" s="1"/>
      <c r="BS1349" s="1"/>
      <c r="BT1349" s="1"/>
      <c r="BU1349" s="1"/>
      <c r="BV1349" s="1"/>
      <c r="BW1349" s="1"/>
    </row>
    <row r="1350" spans="1:75" x14ac:dyDescent="0.2">
      <c r="A1350" s="137">
        <f t="shared" si="493"/>
        <v>43571</v>
      </c>
      <c r="B1350" s="124">
        <f t="shared" si="484"/>
        <v>1210.1045449999999</v>
      </c>
      <c r="C1350" s="124">
        <f t="shared" si="494"/>
        <v>1000</v>
      </c>
      <c r="D1350" s="138">
        <f t="shared" si="495"/>
        <v>5177.47</v>
      </c>
      <c r="E1350" s="126">
        <f>IF(K1350=1,VLOOKUP(A1349,[1]Plan1!$DA$106:$DC$226,3),E1349)</f>
        <v>5206.9799999999996</v>
      </c>
      <c r="F1350" s="127">
        <f t="shared" si="496"/>
        <v>43571</v>
      </c>
      <c r="G1350" s="128">
        <f t="shared" si="485"/>
        <v>5.6996950247900635E-3</v>
      </c>
      <c r="H1350" s="127">
        <f t="shared" si="497"/>
        <v>43600</v>
      </c>
      <c r="I1350" s="127">
        <f t="shared" si="486"/>
        <v>43600</v>
      </c>
      <c r="J1350" s="130">
        <f t="shared" si="498"/>
        <v>20</v>
      </c>
      <c r="K1350" s="130">
        <f t="shared" si="487"/>
        <v>1</v>
      </c>
      <c r="L1350" s="131">
        <f t="shared" si="488"/>
        <v>1.00028421</v>
      </c>
      <c r="M1350" s="132">
        <f t="shared" si="505"/>
        <v>1.00749961</v>
      </c>
      <c r="N1350" s="132">
        <f t="shared" si="503"/>
        <v>1.1937601006362708</v>
      </c>
      <c r="O1350" s="131">
        <f t="shared" si="504"/>
        <v>1.19409937</v>
      </c>
      <c r="P1350" s="124">
        <f t="shared" si="489"/>
        <v>1194.0993699999999</v>
      </c>
      <c r="Q1350" s="133">
        <f t="shared" si="490"/>
        <v>0</v>
      </c>
      <c r="R1350" s="134">
        <f t="shared" si="491"/>
        <v>0</v>
      </c>
      <c r="S1350" s="124">
        <f t="shared" si="492"/>
        <v>0</v>
      </c>
      <c r="T1350" s="134">
        <f t="shared" si="499"/>
        <v>8.7499999999999994E-2</v>
      </c>
      <c r="U1350" s="133">
        <f t="shared" si="500"/>
        <v>40</v>
      </c>
      <c r="V1350" s="133">
        <v>252</v>
      </c>
      <c r="W1350" s="132">
        <f t="shared" si="506"/>
        <v>1.0134035539999999</v>
      </c>
      <c r="X1350" s="124">
        <f t="shared" si="502"/>
        <v>16.005175000000001</v>
      </c>
      <c r="Y1350" s="136" t="s">
        <v>64</v>
      </c>
      <c r="Z1350" s="127">
        <f t="shared" si="501"/>
        <v>43692</v>
      </c>
      <c r="AA1350" s="6"/>
      <c r="AB1350" s="1"/>
      <c r="AC1350" s="10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6"/>
      <c r="BR1350" s="1"/>
      <c r="BS1350" s="1"/>
      <c r="BT1350" s="1"/>
      <c r="BU1350" s="1"/>
      <c r="BV1350" s="1"/>
      <c r="BW1350" s="1"/>
    </row>
    <row r="1351" spans="1:75" x14ac:dyDescent="0.2">
      <c r="A1351" s="137">
        <f t="shared" si="493"/>
        <v>43572</v>
      </c>
      <c r="B1351" s="124">
        <f t="shared" si="484"/>
        <v>1210.851465</v>
      </c>
      <c r="C1351" s="124">
        <f t="shared" si="494"/>
        <v>1000</v>
      </c>
      <c r="D1351" s="138">
        <f t="shared" si="495"/>
        <v>5177.47</v>
      </c>
      <c r="E1351" s="126">
        <f>IF(K1351=1,VLOOKUP(A1350,[1]Plan1!$DA$106:$DC$226,3),E1350)</f>
        <v>5206.9799999999996</v>
      </c>
      <c r="F1351" s="127">
        <f t="shared" si="496"/>
        <v>43571</v>
      </c>
      <c r="G1351" s="128">
        <f t="shared" si="485"/>
        <v>5.6996950247900635E-3</v>
      </c>
      <c r="H1351" s="127">
        <f t="shared" si="497"/>
        <v>43600</v>
      </c>
      <c r="I1351" s="127">
        <f t="shared" si="486"/>
        <v>43600</v>
      </c>
      <c r="J1351" s="130">
        <f t="shared" si="498"/>
        <v>20</v>
      </c>
      <c r="K1351" s="130">
        <f t="shared" si="487"/>
        <v>2</v>
      </c>
      <c r="L1351" s="131">
        <f t="shared" si="488"/>
        <v>1.0005685099999999</v>
      </c>
      <c r="M1351" s="132">
        <f t="shared" si="505"/>
        <v>1.00749961</v>
      </c>
      <c r="N1351" s="132">
        <f t="shared" si="503"/>
        <v>1.1937601006362708</v>
      </c>
      <c r="O1351" s="131">
        <f t="shared" si="504"/>
        <v>1.1944387599999999</v>
      </c>
      <c r="P1351" s="124">
        <f t="shared" si="489"/>
        <v>1194.43876</v>
      </c>
      <c r="Q1351" s="133">
        <f t="shared" si="490"/>
        <v>0</v>
      </c>
      <c r="R1351" s="134">
        <f t="shared" si="491"/>
        <v>0</v>
      </c>
      <c r="S1351" s="124">
        <f t="shared" si="492"/>
        <v>0</v>
      </c>
      <c r="T1351" s="134">
        <f t="shared" si="499"/>
        <v>8.7499999999999994E-2</v>
      </c>
      <c r="U1351" s="133">
        <f t="shared" si="500"/>
        <v>41</v>
      </c>
      <c r="V1351" s="133">
        <v>252</v>
      </c>
      <c r="W1351" s="132">
        <f t="shared" si="506"/>
        <v>1.013740935</v>
      </c>
      <c r="X1351" s="124">
        <f t="shared" si="502"/>
        <v>16.412704999999999</v>
      </c>
      <c r="Y1351" s="136" t="s">
        <v>64</v>
      </c>
      <c r="Z1351" s="127">
        <f t="shared" si="501"/>
        <v>43692</v>
      </c>
      <c r="AA1351" s="6"/>
      <c r="AB1351" s="1"/>
      <c r="AC1351" s="10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6"/>
      <c r="BR1351" s="1"/>
      <c r="BS1351" s="1"/>
      <c r="BT1351" s="1"/>
      <c r="BU1351" s="1"/>
      <c r="BV1351" s="1"/>
      <c r="BW1351" s="1"/>
    </row>
    <row r="1352" spans="1:75" x14ac:dyDescent="0.2">
      <c r="A1352" s="137">
        <f t="shared" si="493"/>
        <v>43573</v>
      </c>
      <c r="B1352" s="124">
        <f t="shared" si="484"/>
        <v>1211.598839</v>
      </c>
      <c r="C1352" s="124">
        <f t="shared" si="494"/>
        <v>1000</v>
      </c>
      <c r="D1352" s="138">
        <f t="shared" si="495"/>
        <v>5177.47</v>
      </c>
      <c r="E1352" s="126">
        <f>IF(K1352=1,VLOOKUP(A1351,[1]Plan1!$DA$106:$DC$226,3),E1351)</f>
        <v>5206.9799999999996</v>
      </c>
      <c r="F1352" s="127">
        <f t="shared" si="496"/>
        <v>43571</v>
      </c>
      <c r="G1352" s="128">
        <f t="shared" si="485"/>
        <v>5.6996950247900635E-3</v>
      </c>
      <c r="H1352" s="127">
        <f t="shared" si="497"/>
        <v>43600</v>
      </c>
      <c r="I1352" s="127">
        <f t="shared" si="486"/>
        <v>43600</v>
      </c>
      <c r="J1352" s="130">
        <f t="shared" si="498"/>
        <v>20</v>
      </c>
      <c r="K1352" s="130">
        <f t="shared" si="487"/>
        <v>3</v>
      </c>
      <c r="L1352" s="131">
        <f t="shared" si="488"/>
        <v>1.00085289</v>
      </c>
      <c r="M1352" s="132">
        <f t="shared" si="505"/>
        <v>1.00749961</v>
      </c>
      <c r="N1352" s="132">
        <f t="shared" si="503"/>
        <v>1.1937601006362708</v>
      </c>
      <c r="O1352" s="131">
        <f t="shared" si="504"/>
        <v>1.19477824</v>
      </c>
      <c r="P1352" s="124">
        <f t="shared" si="489"/>
        <v>1194.7782400000001</v>
      </c>
      <c r="Q1352" s="133">
        <f t="shared" si="490"/>
        <v>0</v>
      </c>
      <c r="R1352" s="134">
        <f t="shared" si="491"/>
        <v>0</v>
      </c>
      <c r="S1352" s="124">
        <f t="shared" si="492"/>
        <v>0</v>
      </c>
      <c r="T1352" s="134">
        <f t="shared" si="499"/>
        <v>8.7499999999999994E-2</v>
      </c>
      <c r="U1352" s="133">
        <f t="shared" si="500"/>
        <v>42</v>
      </c>
      <c r="V1352" s="133">
        <v>252</v>
      </c>
      <c r="W1352" s="132">
        <f t="shared" si="506"/>
        <v>1.0140784279999999</v>
      </c>
      <c r="X1352" s="124">
        <f t="shared" si="502"/>
        <v>16.820599000000001</v>
      </c>
      <c r="Y1352" s="136" t="s">
        <v>64</v>
      </c>
      <c r="Z1352" s="127">
        <f t="shared" si="501"/>
        <v>43692</v>
      </c>
      <c r="AA1352" s="6"/>
      <c r="AB1352" s="1"/>
      <c r="AC1352" s="10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6"/>
      <c r="BR1352" s="1"/>
      <c r="BS1352" s="1"/>
      <c r="BT1352" s="1"/>
      <c r="BU1352" s="1"/>
      <c r="BV1352" s="1"/>
      <c r="BW1352" s="1"/>
    </row>
    <row r="1353" spans="1:75" x14ac:dyDescent="0.2">
      <c r="A1353" s="137">
        <f t="shared" si="493"/>
        <v>43574</v>
      </c>
      <c r="B1353" s="124">
        <f t="shared" si="484"/>
        <v>1212.346667</v>
      </c>
      <c r="C1353" s="124">
        <f t="shared" si="494"/>
        <v>1000</v>
      </c>
      <c r="D1353" s="138">
        <f t="shared" si="495"/>
        <v>5177.47</v>
      </c>
      <c r="E1353" s="126">
        <f>IF(K1353=1,VLOOKUP(A1352,[1]Plan1!$DA$106:$DC$226,3),E1352)</f>
        <v>5206.9799999999996</v>
      </c>
      <c r="F1353" s="127">
        <f t="shared" si="496"/>
        <v>43571</v>
      </c>
      <c r="G1353" s="128">
        <f t="shared" si="485"/>
        <v>5.6996950247900635E-3</v>
      </c>
      <c r="H1353" s="127">
        <f t="shared" si="497"/>
        <v>43600</v>
      </c>
      <c r="I1353" s="127">
        <f t="shared" si="486"/>
        <v>43600</v>
      </c>
      <c r="J1353" s="130">
        <f t="shared" si="498"/>
        <v>20</v>
      </c>
      <c r="K1353" s="130">
        <f t="shared" si="487"/>
        <v>4</v>
      </c>
      <c r="L1353" s="131">
        <f t="shared" si="488"/>
        <v>1.0011373400000001</v>
      </c>
      <c r="M1353" s="132">
        <f t="shared" si="505"/>
        <v>1.00749961</v>
      </c>
      <c r="N1353" s="132">
        <f t="shared" si="503"/>
        <v>1.1937601006362708</v>
      </c>
      <c r="O1353" s="131">
        <f t="shared" si="504"/>
        <v>1.1951178099999999</v>
      </c>
      <c r="P1353" s="124">
        <f t="shared" si="489"/>
        <v>1195.11781</v>
      </c>
      <c r="Q1353" s="133">
        <f t="shared" si="490"/>
        <v>0</v>
      </c>
      <c r="R1353" s="134">
        <f t="shared" si="491"/>
        <v>0</v>
      </c>
      <c r="S1353" s="124">
        <f t="shared" si="492"/>
        <v>0</v>
      </c>
      <c r="T1353" s="134">
        <f t="shared" si="499"/>
        <v>8.7499999999999994E-2</v>
      </c>
      <c r="U1353" s="133">
        <f t="shared" si="500"/>
        <v>43</v>
      </c>
      <c r="V1353" s="133">
        <v>252</v>
      </c>
      <c r="W1353" s="132">
        <f t="shared" si="506"/>
        <v>1.0144160330000001</v>
      </c>
      <c r="X1353" s="124">
        <f t="shared" si="502"/>
        <v>17.228857000000001</v>
      </c>
      <c r="Y1353" s="136" t="s">
        <v>64</v>
      </c>
      <c r="Z1353" s="127">
        <f t="shared" si="501"/>
        <v>43692</v>
      </c>
      <c r="AA1353" s="6"/>
      <c r="AB1353" s="1"/>
      <c r="AC1353" s="10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6"/>
      <c r="BR1353" s="1"/>
      <c r="BS1353" s="1"/>
      <c r="BT1353" s="1"/>
      <c r="BU1353" s="1"/>
      <c r="BV1353" s="1"/>
      <c r="BW1353" s="1"/>
    </row>
    <row r="1354" spans="1:75" x14ac:dyDescent="0.2">
      <c r="A1354" s="137">
        <f t="shared" si="493"/>
        <v>43575</v>
      </c>
      <c r="B1354" s="124">
        <f t="shared" ref="B1354:B1417" si="507">(P1354+X1354)</f>
        <v>1212.346667</v>
      </c>
      <c r="C1354" s="124">
        <f t="shared" si="494"/>
        <v>1000</v>
      </c>
      <c r="D1354" s="138">
        <f t="shared" si="495"/>
        <v>5177.47</v>
      </c>
      <c r="E1354" s="126">
        <f>IF(K1354=1,VLOOKUP(A1353,[1]Plan1!$DA$106:$DC$226,3),E1353)</f>
        <v>5206.9799999999996</v>
      </c>
      <c r="F1354" s="127">
        <f t="shared" si="496"/>
        <v>43571</v>
      </c>
      <c r="G1354" s="128">
        <f t="shared" ref="G1354:G1417" si="508">(E1354/D1354)-1</f>
        <v>5.6996950247900635E-3</v>
      </c>
      <c r="H1354" s="127">
        <f t="shared" si="497"/>
        <v>43600</v>
      </c>
      <c r="I1354" s="127">
        <f t="shared" ref="I1354:I1417" si="509">IF(A1354&gt;I1353,H1354,I1353)</f>
        <v>43600</v>
      </c>
      <c r="J1354" s="130">
        <f t="shared" si="498"/>
        <v>20</v>
      </c>
      <c r="K1354" s="130">
        <f t="shared" ref="K1354:K1417" si="510">(J1354-(NETWORKDAYS(A1354,I1354,AC$118:AC$502)-1))</f>
        <v>4</v>
      </c>
      <c r="L1354" s="131">
        <f t="shared" ref="L1354:L1417" si="511">TRUNC((E1354/D1354)^TRUNC((K1354/J1354),9),8)</f>
        <v>1.0011373400000001</v>
      </c>
      <c r="M1354" s="132">
        <f t="shared" si="505"/>
        <v>1.00749961</v>
      </c>
      <c r="N1354" s="132">
        <f t="shared" si="503"/>
        <v>1.1937601006362708</v>
      </c>
      <c r="O1354" s="131">
        <f t="shared" si="504"/>
        <v>1.1951178099999999</v>
      </c>
      <c r="P1354" s="124">
        <f t="shared" ref="P1354:P1417" si="512">TRUNC(C1354*O1354,6)</f>
        <v>1195.11781</v>
      </c>
      <c r="Q1354" s="133">
        <f t="shared" ref="Q1354:Q1417" si="513">IF(VLOOKUP(A1354,AC$10:AJ$114,8)=VLOOKUP(A1353,AC$10:AJ$114,8),0,VLOOKUP(A1354,AC$10:AJ$114,8))</f>
        <v>0</v>
      </c>
      <c r="R1354" s="134">
        <f t="shared" ref="R1354:R1417" si="514">IF(Q1354&gt;0,VLOOKUP($A1354,$AC$10:$AH$114,6),0)</f>
        <v>0</v>
      </c>
      <c r="S1354" s="124">
        <f t="shared" ref="S1354:S1417" si="515">IF(R1354&gt;0,TRUNC(R1354*P1354,6),0)</f>
        <v>0</v>
      </c>
      <c r="T1354" s="134">
        <f t="shared" si="499"/>
        <v>8.7499999999999994E-2</v>
      </c>
      <c r="U1354" s="133">
        <f t="shared" si="500"/>
        <v>43</v>
      </c>
      <c r="V1354" s="133">
        <v>252</v>
      </c>
      <c r="W1354" s="132">
        <f t="shared" si="506"/>
        <v>1.0144160330000001</v>
      </c>
      <c r="X1354" s="124">
        <f t="shared" si="502"/>
        <v>17.228857000000001</v>
      </c>
      <c r="Y1354" s="136" t="s">
        <v>64</v>
      </c>
      <c r="Z1354" s="127">
        <f t="shared" si="501"/>
        <v>43692</v>
      </c>
      <c r="AA1354" s="6"/>
      <c r="AB1354" s="1"/>
      <c r="AC1354" s="10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6"/>
      <c r="BR1354" s="1"/>
      <c r="BS1354" s="1"/>
      <c r="BT1354" s="1"/>
      <c r="BU1354" s="1"/>
      <c r="BV1354" s="1"/>
      <c r="BW1354" s="1"/>
    </row>
    <row r="1355" spans="1:75" x14ac:dyDescent="0.2">
      <c r="A1355" s="137">
        <f t="shared" ref="A1355:A1418" si="516">(A1354+1)</f>
        <v>43576</v>
      </c>
      <c r="B1355" s="124">
        <f t="shared" si="507"/>
        <v>1212.346667</v>
      </c>
      <c r="C1355" s="124">
        <f t="shared" ref="C1355:C1418" si="517">TRUNC(IF(Q1354&gt;0,VLOOKUP(A1354,$AC$12:$AD$114,2),C1354),6)</f>
        <v>1000</v>
      </c>
      <c r="D1355" s="138">
        <f t="shared" ref="D1355:D1418" si="518">IF(E1355=E1354,D1354,E1354)</f>
        <v>5177.47</v>
      </c>
      <c r="E1355" s="126">
        <f>IF(K1355=1,VLOOKUP(A1354,[1]Plan1!$DA$106:$DC$226,3),E1354)</f>
        <v>5206.9799999999996</v>
      </c>
      <c r="F1355" s="127">
        <f t="shared" ref="F1355:F1418" si="519">IF(D1355=D1354,F1354,A1355)</f>
        <v>43571</v>
      </c>
      <c r="G1355" s="128">
        <f t="shared" si="508"/>
        <v>5.6996950247900635E-3</v>
      </c>
      <c r="H1355" s="127">
        <f t="shared" ref="H1355:H1418" si="520">IF(DAY(A1355)=15,VLOOKUP(A1355,AG$118:AL$450,4),H1354)</f>
        <v>43600</v>
      </c>
      <c r="I1355" s="127">
        <f t="shared" si="509"/>
        <v>43600</v>
      </c>
      <c r="J1355" s="130">
        <f t="shared" ref="J1355:J1418" si="521">IF(I1355=I1354,J1354,NETWORKDAYS(I1354,I1355,$AC$118:$AC$502)-1)</f>
        <v>20</v>
      </c>
      <c r="K1355" s="130">
        <f t="shared" si="510"/>
        <v>4</v>
      </c>
      <c r="L1355" s="131">
        <f t="shared" si="511"/>
        <v>1.0011373400000001</v>
      </c>
      <c r="M1355" s="132">
        <f t="shared" si="505"/>
        <v>1.00749961</v>
      </c>
      <c r="N1355" s="132">
        <f t="shared" si="503"/>
        <v>1.1937601006362708</v>
      </c>
      <c r="O1355" s="131">
        <f t="shared" si="504"/>
        <v>1.1951178099999999</v>
      </c>
      <c r="P1355" s="124">
        <f t="shared" si="512"/>
        <v>1195.11781</v>
      </c>
      <c r="Q1355" s="133">
        <f t="shared" si="513"/>
        <v>0</v>
      </c>
      <c r="R1355" s="134">
        <f t="shared" si="514"/>
        <v>0</v>
      </c>
      <c r="S1355" s="124">
        <f t="shared" si="515"/>
        <v>0</v>
      </c>
      <c r="T1355" s="134">
        <f t="shared" ref="T1355:T1418" si="522">(T1354)</f>
        <v>8.7499999999999994E-2</v>
      </c>
      <c r="U1355" s="133">
        <f t="shared" ref="U1355:U1418" si="523">IF(Q1354&gt;0,1,IF(K1355=K1354,U1354,U1354+1))</f>
        <v>43</v>
      </c>
      <c r="V1355" s="133">
        <v>252</v>
      </c>
      <c r="W1355" s="132">
        <f t="shared" si="506"/>
        <v>1.0144160330000001</v>
      </c>
      <c r="X1355" s="124">
        <f t="shared" si="502"/>
        <v>17.228857000000001</v>
      </c>
      <c r="Y1355" s="136" t="s">
        <v>64</v>
      </c>
      <c r="Z1355" s="127">
        <f t="shared" ref="Z1355:Z1418" si="524">IF(Q1354&gt;0,VLOOKUP(A1354,$AC$10:$AK$114,9),Z1354)</f>
        <v>43692</v>
      </c>
      <c r="AA1355" s="6"/>
      <c r="AB1355" s="1"/>
      <c r="AC1355" s="10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6"/>
      <c r="BR1355" s="1"/>
      <c r="BS1355" s="1"/>
      <c r="BT1355" s="1"/>
      <c r="BU1355" s="1"/>
      <c r="BV1355" s="1"/>
      <c r="BW1355" s="1"/>
    </row>
    <row r="1356" spans="1:75" x14ac:dyDescent="0.2">
      <c r="A1356" s="137">
        <f t="shared" si="516"/>
        <v>43577</v>
      </c>
      <c r="B1356" s="124">
        <f t="shared" si="507"/>
        <v>1212.346667</v>
      </c>
      <c r="C1356" s="124">
        <f t="shared" si="517"/>
        <v>1000</v>
      </c>
      <c r="D1356" s="138">
        <f t="shared" si="518"/>
        <v>5177.47</v>
      </c>
      <c r="E1356" s="126">
        <f>IF(K1356=1,VLOOKUP(A1355,[1]Plan1!$DA$106:$DC$226,3),E1355)</f>
        <v>5206.9799999999996</v>
      </c>
      <c r="F1356" s="127">
        <f t="shared" si="519"/>
        <v>43571</v>
      </c>
      <c r="G1356" s="128">
        <f t="shared" si="508"/>
        <v>5.6996950247900635E-3</v>
      </c>
      <c r="H1356" s="127">
        <f t="shared" si="520"/>
        <v>43600</v>
      </c>
      <c r="I1356" s="127">
        <f t="shared" si="509"/>
        <v>43600</v>
      </c>
      <c r="J1356" s="130">
        <f t="shared" si="521"/>
        <v>20</v>
      </c>
      <c r="K1356" s="130">
        <f t="shared" si="510"/>
        <v>4</v>
      </c>
      <c r="L1356" s="131">
        <f t="shared" si="511"/>
        <v>1.0011373400000001</v>
      </c>
      <c r="M1356" s="132">
        <f t="shared" si="505"/>
        <v>1.00749961</v>
      </c>
      <c r="N1356" s="132">
        <f t="shared" si="503"/>
        <v>1.1937601006362708</v>
      </c>
      <c r="O1356" s="131">
        <f t="shared" si="504"/>
        <v>1.1951178099999999</v>
      </c>
      <c r="P1356" s="124">
        <f t="shared" si="512"/>
        <v>1195.11781</v>
      </c>
      <c r="Q1356" s="133">
        <f t="shared" si="513"/>
        <v>0</v>
      </c>
      <c r="R1356" s="134">
        <f t="shared" si="514"/>
        <v>0</v>
      </c>
      <c r="S1356" s="124">
        <f t="shared" si="515"/>
        <v>0</v>
      </c>
      <c r="T1356" s="134">
        <f t="shared" si="522"/>
        <v>8.7499999999999994E-2</v>
      </c>
      <c r="U1356" s="133">
        <f t="shared" si="523"/>
        <v>43</v>
      </c>
      <c r="V1356" s="133">
        <v>252</v>
      </c>
      <c r="W1356" s="132">
        <f t="shared" si="506"/>
        <v>1.0144160330000001</v>
      </c>
      <c r="X1356" s="124">
        <f t="shared" si="502"/>
        <v>17.228857000000001</v>
      </c>
      <c r="Y1356" s="136" t="s">
        <v>64</v>
      </c>
      <c r="Z1356" s="127">
        <f t="shared" si="524"/>
        <v>43692</v>
      </c>
      <c r="AA1356" s="6"/>
      <c r="AB1356" s="1"/>
      <c r="AC1356" s="10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6"/>
      <c r="BR1356" s="1"/>
      <c r="BS1356" s="1"/>
      <c r="BT1356" s="1"/>
      <c r="BU1356" s="1"/>
      <c r="BV1356" s="1"/>
      <c r="BW1356" s="1"/>
    </row>
    <row r="1357" spans="1:75" x14ac:dyDescent="0.2">
      <c r="A1357" s="137">
        <f t="shared" si="516"/>
        <v>43578</v>
      </c>
      <c r="B1357" s="124">
        <f t="shared" si="507"/>
        <v>1213.094961</v>
      </c>
      <c r="C1357" s="124">
        <f t="shared" si="517"/>
        <v>1000</v>
      </c>
      <c r="D1357" s="138">
        <f t="shared" si="518"/>
        <v>5177.47</v>
      </c>
      <c r="E1357" s="126">
        <f>IF(K1357=1,VLOOKUP(A1356,[1]Plan1!$DA$106:$DC$226,3),E1356)</f>
        <v>5206.9799999999996</v>
      </c>
      <c r="F1357" s="127">
        <f t="shared" si="519"/>
        <v>43571</v>
      </c>
      <c r="G1357" s="128">
        <f t="shared" si="508"/>
        <v>5.6996950247900635E-3</v>
      </c>
      <c r="H1357" s="127">
        <f t="shared" si="520"/>
        <v>43600</v>
      </c>
      <c r="I1357" s="127">
        <f t="shared" si="509"/>
        <v>43600</v>
      </c>
      <c r="J1357" s="130">
        <f t="shared" si="521"/>
        <v>20</v>
      </c>
      <c r="K1357" s="130">
        <f t="shared" si="510"/>
        <v>5</v>
      </c>
      <c r="L1357" s="131">
        <f t="shared" si="511"/>
        <v>1.0014218800000001</v>
      </c>
      <c r="M1357" s="132">
        <f t="shared" si="505"/>
        <v>1.00749961</v>
      </c>
      <c r="N1357" s="132">
        <f t="shared" si="503"/>
        <v>1.1937601006362708</v>
      </c>
      <c r="O1357" s="131">
        <f t="shared" si="504"/>
        <v>1.19545748</v>
      </c>
      <c r="P1357" s="124">
        <f t="shared" si="512"/>
        <v>1195.45748</v>
      </c>
      <c r="Q1357" s="133">
        <f t="shared" si="513"/>
        <v>0</v>
      </c>
      <c r="R1357" s="134">
        <f t="shared" si="514"/>
        <v>0</v>
      </c>
      <c r="S1357" s="124">
        <f t="shared" si="515"/>
        <v>0</v>
      </c>
      <c r="T1357" s="134">
        <f t="shared" si="522"/>
        <v>8.7499999999999994E-2</v>
      </c>
      <c r="U1357" s="133">
        <f t="shared" si="523"/>
        <v>44</v>
      </c>
      <c r="V1357" s="133">
        <v>252</v>
      </c>
      <c r="W1357" s="132">
        <f t="shared" si="506"/>
        <v>1.014753751</v>
      </c>
      <c r="X1357" s="124">
        <f t="shared" si="502"/>
        <v>17.637481000000001</v>
      </c>
      <c r="Y1357" s="136" t="s">
        <v>64</v>
      </c>
      <c r="Z1357" s="127">
        <f t="shared" si="524"/>
        <v>43692</v>
      </c>
      <c r="AA1357" s="6"/>
      <c r="AB1357" s="1"/>
      <c r="AC1357" s="10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6"/>
      <c r="BR1357" s="1"/>
      <c r="BS1357" s="1"/>
      <c r="BT1357" s="1"/>
      <c r="BU1357" s="1"/>
      <c r="BV1357" s="1"/>
      <c r="BW1357" s="1"/>
    </row>
    <row r="1358" spans="1:75" x14ac:dyDescent="0.2">
      <c r="A1358" s="137">
        <f t="shared" si="516"/>
        <v>43579</v>
      </c>
      <c r="B1358" s="124">
        <f t="shared" si="507"/>
        <v>1213.8437210000002</v>
      </c>
      <c r="C1358" s="124">
        <f t="shared" si="517"/>
        <v>1000</v>
      </c>
      <c r="D1358" s="138">
        <f t="shared" si="518"/>
        <v>5177.47</v>
      </c>
      <c r="E1358" s="126">
        <f>IF(K1358=1,VLOOKUP(A1357,[1]Plan1!$DA$106:$DC$226,3),E1357)</f>
        <v>5206.9799999999996</v>
      </c>
      <c r="F1358" s="127">
        <f t="shared" si="519"/>
        <v>43571</v>
      </c>
      <c r="G1358" s="128">
        <f t="shared" si="508"/>
        <v>5.6996950247900635E-3</v>
      </c>
      <c r="H1358" s="127">
        <f t="shared" si="520"/>
        <v>43600</v>
      </c>
      <c r="I1358" s="127">
        <f t="shared" si="509"/>
        <v>43600</v>
      </c>
      <c r="J1358" s="130">
        <f t="shared" si="521"/>
        <v>20</v>
      </c>
      <c r="K1358" s="130">
        <f t="shared" si="510"/>
        <v>6</v>
      </c>
      <c r="L1358" s="131">
        <f t="shared" si="511"/>
        <v>1.0017065000000001</v>
      </c>
      <c r="M1358" s="132">
        <f t="shared" si="505"/>
        <v>1.00749961</v>
      </c>
      <c r="N1358" s="132">
        <f t="shared" si="503"/>
        <v>1.1937601006362708</v>
      </c>
      <c r="O1358" s="131">
        <f t="shared" si="504"/>
        <v>1.19579725</v>
      </c>
      <c r="P1358" s="124">
        <f t="shared" si="512"/>
        <v>1195.7972500000001</v>
      </c>
      <c r="Q1358" s="133">
        <f t="shared" si="513"/>
        <v>0</v>
      </c>
      <c r="R1358" s="134">
        <f t="shared" si="514"/>
        <v>0</v>
      </c>
      <c r="S1358" s="124">
        <f t="shared" si="515"/>
        <v>0</v>
      </c>
      <c r="T1358" s="134">
        <f t="shared" si="522"/>
        <v>8.7499999999999994E-2</v>
      </c>
      <c r="U1358" s="133">
        <f t="shared" si="523"/>
        <v>45</v>
      </c>
      <c r="V1358" s="133">
        <v>252</v>
      </c>
      <c r="W1358" s="132">
        <f t="shared" si="506"/>
        <v>1.0150915810000001</v>
      </c>
      <c r="X1358" s="124">
        <f t="shared" si="502"/>
        <v>18.046471</v>
      </c>
      <c r="Y1358" s="136" t="s">
        <v>64</v>
      </c>
      <c r="Z1358" s="127">
        <f t="shared" si="524"/>
        <v>43692</v>
      </c>
      <c r="AA1358" s="6"/>
      <c r="AB1358" s="1"/>
      <c r="AC1358" s="10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6"/>
      <c r="BR1358" s="1"/>
      <c r="BS1358" s="1"/>
      <c r="BT1358" s="1"/>
      <c r="BU1358" s="1"/>
      <c r="BV1358" s="1"/>
      <c r="BW1358" s="1"/>
    </row>
    <row r="1359" spans="1:75" x14ac:dyDescent="0.2">
      <c r="A1359" s="137">
        <f t="shared" si="516"/>
        <v>43580</v>
      </c>
      <c r="B1359" s="124">
        <f t="shared" si="507"/>
        <v>1214.5929359999998</v>
      </c>
      <c r="C1359" s="124">
        <f t="shared" si="517"/>
        <v>1000</v>
      </c>
      <c r="D1359" s="138">
        <f t="shared" si="518"/>
        <v>5177.47</v>
      </c>
      <c r="E1359" s="126">
        <f>IF(K1359=1,VLOOKUP(A1358,[1]Plan1!$DA$106:$DC$226,3),E1358)</f>
        <v>5206.9799999999996</v>
      </c>
      <c r="F1359" s="127">
        <f t="shared" si="519"/>
        <v>43571</v>
      </c>
      <c r="G1359" s="128">
        <f t="shared" si="508"/>
        <v>5.6996950247900635E-3</v>
      </c>
      <c r="H1359" s="127">
        <f t="shared" si="520"/>
        <v>43600</v>
      </c>
      <c r="I1359" s="127">
        <f t="shared" si="509"/>
        <v>43600</v>
      </c>
      <c r="J1359" s="130">
        <f t="shared" si="521"/>
        <v>20</v>
      </c>
      <c r="K1359" s="130">
        <f t="shared" si="510"/>
        <v>7</v>
      </c>
      <c r="L1359" s="131">
        <f t="shared" si="511"/>
        <v>1.0019912</v>
      </c>
      <c r="M1359" s="132">
        <f t="shared" si="505"/>
        <v>1.00749961</v>
      </c>
      <c r="N1359" s="132">
        <f t="shared" si="503"/>
        <v>1.1937601006362708</v>
      </c>
      <c r="O1359" s="131">
        <f t="shared" si="504"/>
        <v>1.19613711</v>
      </c>
      <c r="P1359" s="124">
        <f t="shared" si="512"/>
        <v>1196.1371099999999</v>
      </c>
      <c r="Q1359" s="133">
        <f t="shared" si="513"/>
        <v>0</v>
      </c>
      <c r="R1359" s="134">
        <f t="shared" si="514"/>
        <v>0</v>
      </c>
      <c r="S1359" s="124">
        <f t="shared" si="515"/>
        <v>0</v>
      </c>
      <c r="T1359" s="134">
        <f t="shared" si="522"/>
        <v>8.7499999999999994E-2</v>
      </c>
      <c r="U1359" s="133">
        <f t="shared" si="523"/>
        <v>46</v>
      </c>
      <c r="V1359" s="133">
        <v>252</v>
      </c>
      <c r="W1359" s="132">
        <f t="shared" si="506"/>
        <v>1.015429524</v>
      </c>
      <c r="X1359" s="124">
        <f t="shared" si="502"/>
        <v>18.455825999999998</v>
      </c>
      <c r="Y1359" s="136" t="s">
        <v>64</v>
      </c>
      <c r="Z1359" s="127">
        <f t="shared" si="524"/>
        <v>43692</v>
      </c>
      <c r="AA1359" s="6"/>
      <c r="AB1359" s="1"/>
      <c r="AC1359" s="10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6"/>
      <c r="BR1359" s="1"/>
      <c r="BS1359" s="1"/>
      <c r="BT1359" s="1"/>
      <c r="BU1359" s="1"/>
      <c r="BV1359" s="1"/>
      <c r="BW1359" s="1"/>
    </row>
    <row r="1360" spans="1:75" x14ac:dyDescent="0.2">
      <c r="A1360" s="137">
        <f t="shared" si="516"/>
        <v>43581</v>
      </c>
      <c r="B1360" s="124">
        <f t="shared" si="507"/>
        <v>1215.3426259999999</v>
      </c>
      <c r="C1360" s="124">
        <f t="shared" si="517"/>
        <v>1000</v>
      </c>
      <c r="D1360" s="138">
        <f t="shared" si="518"/>
        <v>5177.47</v>
      </c>
      <c r="E1360" s="126">
        <f>IF(K1360=1,VLOOKUP(A1359,[1]Plan1!$DA$106:$DC$226,3),E1359)</f>
        <v>5206.9799999999996</v>
      </c>
      <c r="F1360" s="127">
        <f t="shared" si="519"/>
        <v>43571</v>
      </c>
      <c r="G1360" s="128">
        <f t="shared" si="508"/>
        <v>5.6996950247900635E-3</v>
      </c>
      <c r="H1360" s="127">
        <f t="shared" si="520"/>
        <v>43600</v>
      </c>
      <c r="I1360" s="127">
        <f t="shared" si="509"/>
        <v>43600</v>
      </c>
      <c r="J1360" s="130">
        <f t="shared" si="521"/>
        <v>20</v>
      </c>
      <c r="K1360" s="130">
        <f t="shared" si="510"/>
        <v>8</v>
      </c>
      <c r="L1360" s="131">
        <f t="shared" si="511"/>
        <v>1.00227599</v>
      </c>
      <c r="M1360" s="132">
        <f t="shared" si="505"/>
        <v>1.00749961</v>
      </c>
      <c r="N1360" s="132">
        <f t="shared" si="503"/>
        <v>1.1937601006362708</v>
      </c>
      <c r="O1360" s="131">
        <f t="shared" si="504"/>
        <v>1.19647708</v>
      </c>
      <c r="P1360" s="124">
        <f t="shared" si="512"/>
        <v>1196.4770799999999</v>
      </c>
      <c r="Q1360" s="133">
        <f t="shared" si="513"/>
        <v>0</v>
      </c>
      <c r="R1360" s="134">
        <f t="shared" si="514"/>
        <v>0</v>
      </c>
      <c r="S1360" s="124">
        <f t="shared" si="515"/>
        <v>0</v>
      </c>
      <c r="T1360" s="134">
        <f t="shared" si="522"/>
        <v>8.7499999999999994E-2</v>
      </c>
      <c r="U1360" s="133">
        <f t="shared" si="523"/>
        <v>47</v>
      </c>
      <c r="V1360" s="133">
        <v>252</v>
      </c>
      <c r="W1360" s="132">
        <f t="shared" si="506"/>
        <v>1.015767579</v>
      </c>
      <c r="X1360" s="124">
        <f t="shared" ref="X1360:X1423" si="525">TRUNC((P1360*(W1360-1)),6)</f>
        <v>18.865545999999998</v>
      </c>
      <c r="Y1360" s="136" t="s">
        <v>64</v>
      </c>
      <c r="Z1360" s="127">
        <f t="shared" si="524"/>
        <v>43692</v>
      </c>
      <c r="AA1360" s="6"/>
      <c r="AB1360" s="1"/>
      <c r="AC1360" s="10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6"/>
      <c r="BR1360" s="1"/>
      <c r="BS1360" s="1"/>
      <c r="BT1360" s="1"/>
      <c r="BU1360" s="1"/>
      <c r="BV1360" s="1"/>
      <c r="BW1360" s="1"/>
    </row>
    <row r="1361" spans="1:75" x14ac:dyDescent="0.2">
      <c r="A1361" s="137">
        <f t="shared" si="516"/>
        <v>43582</v>
      </c>
      <c r="B1361" s="124">
        <f t="shared" si="507"/>
        <v>1216.0927740000002</v>
      </c>
      <c r="C1361" s="124">
        <f t="shared" si="517"/>
        <v>1000</v>
      </c>
      <c r="D1361" s="138">
        <f t="shared" si="518"/>
        <v>5177.47</v>
      </c>
      <c r="E1361" s="126">
        <f>IF(K1361=1,VLOOKUP(A1360,[1]Plan1!$DA$106:$DC$226,3),E1360)</f>
        <v>5206.9799999999996</v>
      </c>
      <c r="F1361" s="127">
        <f t="shared" si="519"/>
        <v>43571</v>
      </c>
      <c r="G1361" s="128">
        <f t="shared" si="508"/>
        <v>5.6996950247900635E-3</v>
      </c>
      <c r="H1361" s="127">
        <f t="shared" si="520"/>
        <v>43600</v>
      </c>
      <c r="I1361" s="127">
        <f t="shared" si="509"/>
        <v>43600</v>
      </c>
      <c r="J1361" s="130">
        <f t="shared" si="521"/>
        <v>20</v>
      </c>
      <c r="K1361" s="130">
        <f t="shared" si="510"/>
        <v>9</v>
      </c>
      <c r="L1361" s="131">
        <f t="shared" si="511"/>
        <v>1.0025608500000001</v>
      </c>
      <c r="M1361" s="132">
        <f t="shared" si="505"/>
        <v>1.00749961</v>
      </c>
      <c r="N1361" s="132">
        <f t="shared" si="503"/>
        <v>1.1937601006362708</v>
      </c>
      <c r="O1361" s="131">
        <f t="shared" si="504"/>
        <v>1.1968171400000001</v>
      </c>
      <c r="P1361" s="124">
        <f t="shared" si="512"/>
        <v>1196.8171400000001</v>
      </c>
      <c r="Q1361" s="133">
        <f t="shared" si="513"/>
        <v>0</v>
      </c>
      <c r="R1361" s="134">
        <f t="shared" si="514"/>
        <v>0</v>
      </c>
      <c r="S1361" s="124">
        <f t="shared" si="515"/>
        <v>0</v>
      </c>
      <c r="T1361" s="134">
        <f t="shared" si="522"/>
        <v>8.7499999999999994E-2</v>
      </c>
      <c r="U1361" s="133">
        <f t="shared" si="523"/>
        <v>48</v>
      </c>
      <c r="V1361" s="133">
        <v>252</v>
      </c>
      <c r="W1361" s="132">
        <f t="shared" si="506"/>
        <v>1.0161057469999999</v>
      </c>
      <c r="X1361" s="124">
        <f t="shared" si="525"/>
        <v>19.275634</v>
      </c>
      <c r="Y1361" s="136" t="s">
        <v>64</v>
      </c>
      <c r="Z1361" s="127">
        <f t="shared" si="524"/>
        <v>43692</v>
      </c>
      <c r="AA1361" s="6"/>
      <c r="AB1361" s="1"/>
      <c r="AC1361" s="10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6"/>
      <c r="BR1361" s="1"/>
      <c r="BS1361" s="1"/>
      <c r="BT1361" s="1"/>
      <c r="BU1361" s="1"/>
      <c r="BV1361" s="1"/>
      <c r="BW1361" s="1"/>
    </row>
    <row r="1362" spans="1:75" x14ac:dyDescent="0.2">
      <c r="A1362" s="137">
        <f t="shared" si="516"/>
        <v>43583</v>
      </c>
      <c r="B1362" s="124">
        <f t="shared" si="507"/>
        <v>1216.0927740000002</v>
      </c>
      <c r="C1362" s="124">
        <f t="shared" si="517"/>
        <v>1000</v>
      </c>
      <c r="D1362" s="138">
        <f t="shared" si="518"/>
        <v>5177.47</v>
      </c>
      <c r="E1362" s="126">
        <f>IF(K1362=1,VLOOKUP(A1361,[1]Plan1!$DA$106:$DC$226,3),E1361)</f>
        <v>5206.9799999999996</v>
      </c>
      <c r="F1362" s="127">
        <f t="shared" si="519"/>
        <v>43571</v>
      </c>
      <c r="G1362" s="128">
        <f t="shared" si="508"/>
        <v>5.6996950247900635E-3</v>
      </c>
      <c r="H1362" s="127">
        <f t="shared" si="520"/>
        <v>43600</v>
      </c>
      <c r="I1362" s="127">
        <f t="shared" si="509"/>
        <v>43600</v>
      </c>
      <c r="J1362" s="130">
        <f t="shared" si="521"/>
        <v>20</v>
      </c>
      <c r="K1362" s="130">
        <f t="shared" si="510"/>
        <v>9</v>
      </c>
      <c r="L1362" s="131">
        <f t="shared" si="511"/>
        <v>1.0025608500000001</v>
      </c>
      <c r="M1362" s="132">
        <f t="shared" si="505"/>
        <v>1.00749961</v>
      </c>
      <c r="N1362" s="132">
        <f t="shared" si="503"/>
        <v>1.1937601006362708</v>
      </c>
      <c r="O1362" s="131">
        <f t="shared" si="504"/>
        <v>1.1968171400000001</v>
      </c>
      <c r="P1362" s="124">
        <f t="shared" si="512"/>
        <v>1196.8171400000001</v>
      </c>
      <c r="Q1362" s="133">
        <f t="shared" si="513"/>
        <v>0</v>
      </c>
      <c r="R1362" s="134">
        <f t="shared" si="514"/>
        <v>0</v>
      </c>
      <c r="S1362" s="124">
        <f t="shared" si="515"/>
        <v>0</v>
      </c>
      <c r="T1362" s="134">
        <f t="shared" si="522"/>
        <v>8.7499999999999994E-2</v>
      </c>
      <c r="U1362" s="133">
        <f t="shared" si="523"/>
        <v>48</v>
      </c>
      <c r="V1362" s="133">
        <v>252</v>
      </c>
      <c r="W1362" s="132">
        <f t="shared" si="506"/>
        <v>1.0161057469999999</v>
      </c>
      <c r="X1362" s="124">
        <f t="shared" si="525"/>
        <v>19.275634</v>
      </c>
      <c r="Y1362" s="136" t="s">
        <v>64</v>
      </c>
      <c r="Z1362" s="127">
        <f t="shared" si="524"/>
        <v>43692</v>
      </c>
      <c r="AA1362" s="6"/>
      <c r="AB1362" s="1"/>
      <c r="AC1362" s="10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6"/>
      <c r="BR1362" s="1"/>
      <c r="BS1362" s="1"/>
      <c r="BT1362" s="1"/>
      <c r="BU1362" s="1"/>
      <c r="BV1362" s="1"/>
      <c r="BW1362" s="1"/>
    </row>
    <row r="1363" spans="1:75" x14ac:dyDescent="0.2">
      <c r="A1363" s="137">
        <f t="shared" si="516"/>
        <v>43584</v>
      </c>
      <c r="B1363" s="124">
        <f t="shared" si="507"/>
        <v>1216.0927740000002</v>
      </c>
      <c r="C1363" s="124">
        <f t="shared" si="517"/>
        <v>1000</v>
      </c>
      <c r="D1363" s="138">
        <f t="shared" si="518"/>
        <v>5177.47</v>
      </c>
      <c r="E1363" s="126">
        <f>IF(K1363=1,VLOOKUP(A1362,[1]Plan1!$DA$106:$DC$226,3),E1362)</f>
        <v>5206.9799999999996</v>
      </c>
      <c r="F1363" s="127">
        <f t="shared" si="519"/>
        <v>43571</v>
      </c>
      <c r="G1363" s="128">
        <f t="shared" si="508"/>
        <v>5.6996950247900635E-3</v>
      </c>
      <c r="H1363" s="127">
        <f t="shared" si="520"/>
        <v>43600</v>
      </c>
      <c r="I1363" s="127">
        <f t="shared" si="509"/>
        <v>43600</v>
      </c>
      <c r="J1363" s="130">
        <f t="shared" si="521"/>
        <v>20</v>
      </c>
      <c r="K1363" s="130">
        <f t="shared" si="510"/>
        <v>9</v>
      </c>
      <c r="L1363" s="131">
        <f t="shared" si="511"/>
        <v>1.0025608500000001</v>
      </c>
      <c r="M1363" s="132">
        <f t="shared" si="505"/>
        <v>1.00749961</v>
      </c>
      <c r="N1363" s="132">
        <f t="shared" si="503"/>
        <v>1.1937601006362708</v>
      </c>
      <c r="O1363" s="131">
        <f t="shared" si="504"/>
        <v>1.1968171400000001</v>
      </c>
      <c r="P1363" s="124">
        <f t="shared" si="512"/>
        <v>1196.8171400000001</v>
      </c>
      <c r="Q1363" s="133">
        <f t="shared" si="513"/>
        <v>0</v>
      </c>
      <c r="R1363" s="134">
        <f t="shared" si="514"/>
        <v>0</v>
      </c>
      <c r="S1363" s="124">
        <f t="shared" si="515"/>
        <v>0</v>
      </c>
      <c r="T1363" s="134">
        <f t="shared" si="522"/>
        <v>8.7499999999999994E-2</v>
      </c>
      <c r="U1363" s="133">
        <f t="shared" si="523"/>
        <v>48</v>
      </c>
      <c r="V1363" s="133">
        <v>252</v>
      </c>
      <c r="W1363" s="132">
        <f t="shared" si="506"/>
        <v>1.0161057469999999</v>
      </c>
      <c r="X1363" s="124">
        <f t="shared" si="525"/>
        <v>19.275634</v>
      </c>
      <c r="Y1363" s="136" t="s">
        <v>64</v>
      </c>
      <c r="Z1363" s="127">
        <f t="shared" si="524"/>
        <v>43692</v>
      </c>
      <c r="AA1363" s="6"/>
      <c r="AB1363" s="1"/>
      <c r="AC1363" s="10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6"/>
      <c r="BR1363" s="1"/>
      <c r="BS1363" s="1"/>
      <c r="BT1363" s="1"/>
      <c r="BU1363" s="1"/>
      <c r="BV1363" s="1"/>
      <c r="BW1363" s="1"/>
    </row>
    <row r="1364" spans="1:75" x14ac:dyDescent="0.2">
      <c r="A1364" s="137">
        <f t="shared" si="516"/>
        <v>43585</v>
      </c>
      <c r="B1364" s="124">
        <f t="shared" si="507"/>
        <v>1216.843376</v>
      </c>
      <c r="C1364" s="124">
        <f t="shared" si="517"/>
        <v>1000</v>
      </c>
      <c r="D1364" s="138">
        <f t="shared" si="518"/>
        <v>5177.47</v>
      </c>
      <c r="E1364" s="126">
        <f>IF(K1364=1,VLOOKUP(A1363,[1]Plan1!$DA$106:$DC$226,3),E1363)</f>
        <v>5206.9799999999996</v>
      </c>
      <c r="F1364" s="127">
        <f t="shared" si="519"/>
        <v>43571</v>
      </c>
      <c r="G1364" s="128">
        <f t="shared" si="508"/>
        <v>5.6996950247900635E-3</v>
      </c>
      <c r="H1364" s="127">
        <f t="shared" si="520"/>
        <v>43600</v>
      </c>
      <c r="I1364" s="127">
        <f t="shared" si="509"/>
        <v>43600</v>
      </c>
      <c r="J1364" s="130">
        <f t="shared" si="521"/>
        <v>20</v>
      </c>
      <c r="K1364" s="130">
        <f t="shared" si="510"/>
        <v>10</v>
      </c>
      <c r="L1364" s="131">
        <f t="shared" si="511"/>
        <v>1.0028457900000001</v>
      </c>
      <c r="M1364" s="132">
        <f t="shared" si="505"/>
        <v>1.00749961</v>
      </c>
      <c r="N1364" s="132">
        <f t="shared" si="503"/>
        <v>1.1937601006362708</v>
      </c>
      <c r="O1364" s="131">
        <f t="shared" si="504"/>
        <v>1.19715729</v>
      </c>
      <c r="P1364" s="124">
        <f t="shared" si="512"/>
        <v>1197.1572900000001</v>
      </c>
      <c r="Q1364" s="133">
        <f t="shared" si="513"/>
        <v>0</v>
      </c>
      <c r="R1364" s="134">
        <f t="shared" si="514"/>
        <v>0</v>
      </c>
      <c r="S1364" s="124">
        <f t="shared" si="515"/>
        <v>0</v>
      </c>
      <c r="T1364" s="134">
        <f t="shared" si="522"/>
        <v>8.7499999999999994E-2</v>
      </c>
      <c r="U1364" s="133">
        <f t="shared" si="523"/>
        <v>49</v>
      </c>
      <c r="V1364" s="133">
        <v>252</v>
      </c>
      <c r="W1364" s="132">
        <f t="shared" si="506"/>
        <v>1.0164440269999999</v>
      </c>
      <c r="X1364" s="124">
        <f t="shared" si="525"/>
        <v>19.686086</v>
      </c>
      <c r="Y1364" s="136" t="s">
        <v>64</v>
      </c>
      <c r="Z1364" s="127">
        <f t="shared" si="524"/>
        <v>43692</v>
      </c>
      <c r="AA1364" s="6"/>
      <c r="AB1364" s="1"/>
      <c r="AC1364" s="10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6"/>
      <c r="BR1364" s="1"/>
      <c r="BS1364" s="1"/>
      <c r="BT1364" s="1"/>
      <c r="BU1364" s="1"/>
      <c r="BV1364" s="1"/>
      <c r="BW1364" s="1"/>
    </row>
    <row r="1365" spans="1:75" x14ac:dyDescent="0.2">
      <c r="A1365" s="137">
        <f t="shared" si="516"/>
        <v>43586</v>
      </c>
      <c r="B1365" s="124">
        <f t="shared" si="507"/>
        <v>1217.5944460000001</v>
      </c>
      <c r="C1365" s="124">
        <f t="shared" si="517"/>
        <v>1000</v>
      </c>
      <c r="D1365" s="138">
        <f t="shared" si="518"/>
        <v>5177.47</v>
      </c>
      <c r="E1365" s="126">
        <f>IF(K1365=1,VLOOKUP(A1364,[1]Plan1!$DA$106:$DC$226,3),E1364)</f>
        <v>5206.9799999999996</v>
      </c>
      <c r="F1365" s="127">
        <f t="shared" si="519"/>
        <v>43571</v>
      </c>
      <c r="G1365" s="128">
        <f t="shared" si="508"/>
        <v>5.6996950247900635E-3</v>
      </c>
      <c r="H1365" s="127">
        <f t="shared" si="520"/>
        <v>43600</v>
      </c>
      <c r="I1365" s="127">
        <f t="shared" si="509"/>
        <v>43600</v>
      </c>
      <c r="J1365" s="130">
        <f t="shared" si="521"/>
        <v>20</v>
      </c>
      <c r="K1365" s="130">
        <f t="shared" si="510"/>
        <v>11</v>
      </c>
      <c r="L1365" s="131">
        <f t="shared" si="511"/>
        <v>1.00313082</v>
      </c>
      <c r="M1365" s="132">
        <f t="shared" si="505"/>
        <v>1.00749961</v>
      </c>
      <c r="N1365" s="132">
        <f t="shared" si="503"/>
        <v>1.1937601006362708</v>
      </c>
      <c r="O1365" s="131">
        <f t="shared" si="504"/>
        <v>1.1974975400000001</v>
      </c>
      <c r="P1365" s="124">
        <f t="shared" si="512"/>
        <v>1197.4975400000001</v>
      </c>
      <c r="Q1365" s="133">
        <f t="shared" si="513"/>
        <v>0</v>
      </c>
      <c r="R1365" s="134">
        <f t="shared" si="514"/>
        <v>0</v>
      </c>
      <c r="S1365" s="124">
        <f t="shared" si="515"/>
        <v>0</v>
      </c>
      <c r="T1365" s="134">
        <f t="shared" si="522"/>
        <v>8.7499999999999994E-2</v>
      </c>
      <c r="U1365" s="133">
        <f t="shared" si="523"/>
        <v>50</v>
      </c>
      <c r="V1365" s="133">
        <v>252</v>
      </c>
      <c r="W1365" s="132">
        <f t="shared" si="506"/>
        <v>1.01678242</v>
      </c>
      <c r="X1365" s="124">
        <f t="shared" si="525"/>
        <v>20.096906000000001</v>
      </c>
      <c r="Y1365" s="136" t="s">
        <v>64</v>
      </c>
      <c r="Z1365" s="127">
        <f t="shared" si="524"/>
        <v>43692</v>
      </c>
      <c r="AA1365" s="6"/>
      <c r="AB1365" s="1"/>
      <c r="AC1365" s="10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6"/>
      <c r="BR1365" s="1"/>
      <c r="BS1365" s="1"/>
      <c r="BT1365" s="1"/>
      <c r="BU1365" s="1"/>
      <c r="BV1365" s="1"/>
      <c r="BW1365" s="1"/>
    </row>
    <row r="1366" spans="1:75" x14ac:dyDescent="0.2">
      <c r="A1366" s="137">
        <f t="shared" si="516"/>
        <v>43587</v>
      </c>
      <c r="B1366" s="124">
        <f t="shared" si="507"/>
        <v>1217.5944460000001</v>
      </c>
      <c r="C1366" s="124">
        <f t="shared" si="517"/>
        <v>1000</v>
      </c>
      <c r="D1366" s="138">
        <f t="shared" si="518"/>
        <v>5177.47</v>
      </c>
      <c r="E1366" s="126">
        <f>IF(K1366=1,VLOOKUP(A1365,[1]Plan1!$DA$106:$DC$226,3),E1365)</f>
        <v>5206.9799999999996</v>
      </c>
      <c r="F1366" s="127">
        <f t="shared" si="519"/>
        <v>43571</v>
      </c>
      <c r="G1366" s="128">
        <f t="shared" si="508"/>
        <v>5.6996950247900635E-3</v>
      </c>
      <c r="H1366" s="127">
        <f t="shared" si="520"/>
        <v>43600</v>
      </c>
      <c r="I1366" s="127">
        <f t="shared" si="509"/>
        <v>43600</v>
      </c>
      <c r="J1366" s="130">
        <f t="shared" si="521"/>
        <v>20</v>
      </c>
      <c r="K1366" s="130">
        <f t="shared" si="510"/>
        <v>11</v>
      </c>
      <c r="L1366" s="131">
        <f t="shared" si="511"/>
        <v>1.00313082</v>
      </c>
      <c r="M1366" s="132">
        <f t="shared" si="505"/>
        <v>1.00749961</v>
      </c>
      <c r="N1366" s="132">
        <f t="shared" si="503"/>
        <v>1.1937601006362708</v>
      </c>
      <c r="O1366" s="131">
        <f t="shared" si="504"/>
        <v>1.1974975400000001</v>
      </c>
      <c r="P1366" s="124">
        <f t="shared" si="512"/>
        <v>1197.4975400000001</v>
      </c>
      <c r="Q1366" s="133">
        <f t="shared" si="513"/>
        <v>0</v>
      </c>
      <c r="R1366" s="134">
        <f t="shared" si="514"/>
        <v>0</v>
      </c>
      <c r="S1366" s="124">
        <f t="shared" si="515"/>
        <v>0</v>
      </c>
      <c r="T1366" s="134">
        <f t="shared" si="522"/>
        <v>8.7499999999999994E-2</v>
      </c>
      <c r="U1366" s="133">
        <f t="shared" si="523"/>
        <v>50</v>
      </c>
      <c r="V1366" s="133">
        <v>252</v>
      </c>
      <c r="W1366" s="132">
        <f t="shared" si="506"/>
        <v>1.01678242</v>
      </c>
      <c r="X1366" s="124">
        <f t="shared" si="525"/>
        <v>20.096906000000001</v>
      </c>
      <c r="Y1366" s="136" t="s">
        <v>64</v>
      </c>
      <c r="Z1366" s="127">
        <f t="shared" si="524"/>
        <v>43692</v>
      </c>
      <c r="AA1366" s="6"/>
      <c r="AB1366" s="1"/>
      <c r="AC1366" s="10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6"/>
      <c r="BR1366" s="1"/>
      <c r="BS1366" s="1"/>
      <c r="BT1366" s="1"/>
      <c r="BU1366" s="1"/>
      <c r="BV1366" s="1"/>
      <c r="BW1366" s="1"/>
    </row>
    <row r="1367" spans="1:75" x14ac:dyDescent="0.2">
      <c r="A1367" s="137">
        <f t="shared" si="516"/>
        <v>43588</v>
      </c>
      <c r="B1367" s="124">
        <f t="shared" si="507"/>
        <v>1218.345973</v>
      </c>
      <c r="C1367" s="124">
        <f t="shared" si="517"/>
        <v>1000</v>
      </c>
      <c r="D1367" s="138">
        <f t="shared" si="518"/>
        <v>5177.47</v>
      </c>
      <c r="E1367" s="126">
        <f>IF(K1367=1,VLOOKUP(A1366,[1]Plan1!$DA$106:$DC$226,3),E1366)</f>
        <v>5206.9799999999996</v>
      </c>
      <c r="F1367" s="127">
        <f t="shared" si="519"/>
        <v>43571</v>
      </c>
      <c r="G1367" s="128">
        <f t="shared" si="508"/>
        <v>5.6996950247900635E-3</v>
      </c>
      <c r="H1367" s="127">
        <f t="shared" si="520"/>
        <v>43600</v>
      </c>
      <c r="I1367" s="127">
        <f t="shared" si="509"/>
        <v>43600</v>
      </c>
      <c r="J1367" s="130">
        <f t="shared" si="521"/>
        <v>20</v>
      </c>
      <c r="K1367" s="130">
        <f t="shared" si="510"/>
        <v>12</v>
      </c>
      <c r="L1367" s="131">
        <f t="shared" si="511"/>
        <v>1.0034159199999999</v>
      </c>
      <c r="M1367" s="132">
        <f t="shared" si="505"/>
        <v>1.00749961</v>
      </c>
      <c r="N1367" s="132">
        <f t="shared" si="503"/>
        <v>1.1937601006362708</v>
      </c>
      <c r="O1367" s="131">
        <f t="shared" si="504"/>
        <v>1.19783788</v>
      </c>
      <c r="P1367" s="124">
        <f t="shared" si="512"/>
        <v>1197.83788</v>
      </c>
      <c r="Q1367" s="133">
        <f t="shared" si="513"/>
        <v>0</v>
      </c>
      <c r="R1367" s="134">
        <f t="shared" si="514"/>
        <v>0</v>
      </c>
      <c r="S1367" s="124">
        <f t="shared" si="515"/>
        <v>0</v>
      </c>
      <c r="T1367" s="134">
        <f t="shared" si="522"/>
        <v>8.7499999999999994E-2</v>
      </c>
      <c r="U1367" s="133">
        <f t="shared" si="523"/>
        <v>51</v>
      </c>
      <c r="V1367" s="133">
        <v>252</v>
      </c>
      <c r="W1367" s="132">
        <f t="shared" si="506"/>
        <v>1.017120926</v>
      </c>
      <c r="X1367" s="124">
        <f t="shared" si="525"/>
        <v>20.508092999999999</v>
      </c>
      <c r="Y1367" s="136" t="s">
        <v>64</v>
      </c>
      <c r="Z1367" s="127">
        <f t="shared" si="524"/>
        <v>43692</v>
      </c>
      <c r="AA1367" s="6"/>
      <c r="AB1367" s="1"/>
      <c r="AC1367" s="10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6"/>
      <c r="BR1367" s="1"/>
      <c r="BS1367" s="1"/>
      <c r="BT1367" s="1"/>
      <c r="BU1367" s="1"/>
      <c r="BV1367" s="1"/>
      <c r="BW1367" s="1"/>
    </row>
    <row r="1368" spans="1:75" x14ac:dyDescent="0.2">
      <c r="A1368" s="137">
        <f t="shared" si="516"/>
        <v>43589</v>
      </c>
      <c r="B1368" s="124">
        <f t="shared" si="507"/>
        <v>1219.0979769999999</v>
      </c>
      <c r="C1368" s="124">
        <f t="shared" si="517"/>
        <v>1000</v>
      </c>
      <c r="D1368" s="138">
        <f t="shared" si="518"/>
        <v>5177.47</v>
      </c>
      <c r="E1368" s="126">
        <f>IF(K1368=1,VLOOKUP(A1367,[1]Plan1!$DA$106:$DC$226,3),E1367)</f>
        <v>5206.9799999999996</v>
      </c>
      <c r="F1368" s="127">
        <f t="shared" si="519"/>
        <v>43571</v>
      </c>
      <c r="G1368" s="128">
        <f t="shared" si="508"/>
        <v>5.6996950247900635E-3</v>
      </c>
      <c r="H1368" s="127">
        <f t="shared" si="520"/>
        <v>43600</v>
      </c>
      <c r="I1368" s="127">
        <f t="shared" si="509"/>
        <v>43600</v>
      </c>
      <c r="J1368" s="130">
        <f t="shared" si="521"/>
        <v>20</v>
      </c>
      <c r="K1368" s="130">
        <f t="shared" si="510"/>
        <v>13</v>
      </c>
      <c r="L1368" s="131">
        <f t="shared" si="511"/>
        <v>1.00370111</v>
      </c>
      <c r="M1368" s="132">
        <f t="shared" si="505"/>
        <v>1.00749961</v>
      </c>
      <c r="N1368" s="132">
        <f t="shared" si="503"/>
        <v>1.1937601006362708</v>
      </c>
      <c r="O1368" s="131">
        <f t="shared" si="504"/>
        <v>1.19817833</v>
      </c>
      <c r="P1368" s="124">
        <f t="shared" si="512"/>
        <v>1198.17833</v>
      </c>
      <c r="Q1368" s="133">
        <f t="shared" si="513"/>
        <v>0</v>
      </c>
      <c r="R1368" s="134">
        <f t="shared" si="514"/>
        <v>0</v>
      </c>
      <c r="S1368" s="124">
        <f t="shared" si="515"/>
        <v>0</v>
      </c>
      <c r="T1368" s="134">
        <f t="shared" si="522"/>
        <v>8.7499999999999994E-2</v>
      </c>
      <c r="U1368" s="133">
        <f t="shared" si="523"/>
        <v>52</v>
      </c>
      <c r="V1368" s="133">
        <v>252</v>
      </c>
      <c r="W1368" s="132">
        <f t="shared" si="506"/>
        <v>1.017459544</v>
      </c>
      <c r="X1368" s="124">
        <f t="shared" si="525"/>
        <v>20.919647000000001</v>
      </c>
      <c r="Y1368" s="136" t="s">
        <v>64</v>
      </c>
      <c r="Z1368" s="127">
        <f t="shared" si="524"/>
        <v>43692</v>
      </c>
      <c r="AA1368" s="6"/>
      <c r="AB1368" s="1"/>
      <c r="AC1368" s="10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6"/>
      <c r="BR1368" s="1"/>
      <c r="BS1368" s="1"/>
      <c r="BT1368" s="1"/>
      <c r="BU1368" s="1"/>
      <c r="BV1368" s="1"/>
      <c r="BW1368" s="1"/>
    </row>
    <row r="1369" spans="1:75" x14ac:dyDescent="0.2">
      <c r="A1369" s="137">
        <f t="shared" si="516"/>
        <v>43590</v>
      </c>
      <c r="B1369" s="124">
        <f t="shared" si="507"/>
        <v>1219.0979769999999</v>
      </c>
      <c r="C1369" s="124">
        <f t="shared" si="517"/>
        <v>1000</v>
      </c>
      <c r="D1369" s="138">
        <f t="shared" si="518"/>
        <v>5177.47</v>
      </c>
      <c r="E1369" s="126">
        <f>IF(K1369=1,VLOOKUP(A1368,[1]Plan1!$DA$106:$DC$226,3),E1368)</f>
        <v>5206.9799999999996</v>
      </c>
      <c r="F1369" s="127">
        <f t="shared" si="519"/>
        <v>43571</v>
      </c>
      <c r="G1369" s="128">
        <f t="shared" si="508"/>
        <v>5.6996950247900635E-3</v>
      </c>
      <c r="H1369" s="127">
        <f t="shared" si="520"/>
        <v>43600</v>
      </c>
      <c r="I1369" s="127">
        <f t="shared" si="509"/>
        <v>43600</v>
      </c>
      <c r="J1369" s="130">
        <f t="shared" si="521"/>
        <v>20</v>
      </c>
      <c r="K1369" s="130">
        <f t="shared" si="510"/>
        <v>13</v>
      </c>
      <c r="L1369" s="131">
        <f t="shared" si="511"/>
        <v>1.00370111</v>
      </c>
      <c r="M1369" s="132">
        <f t="shared" si="505"/>
        <v>1.00749961</v>
      </c>
      <c r="N1369" s="132">
        <f t="shared" si="503"/>
        <v>1.1937601006362708</v>
      </c>
      <c r="O1369" s="131">
        <f t="shared" si="504"/>
        <v>1.19817833</v>
      </c>
      <c r="P1369" s="124">
        <f t="shared" si="512"/>
        <v>1198.17833</v>
      </c>
      <c r="Q1369" s="133">
        <f t="shared" si="513"/>
        <v>0</v>
      </c>
      <c r="R1369" s="134">
        <f t="shared" si="514"/>
        <v>0</v>
      </c>
      <c r="S1369" s="124">
        <f t="shared" si="515"/>
        <v>0</v>
      </c>
      <c r="T1369" s="134">
        <f t="shared" si="522"/>
        <v>8.7499999999999994E-2</v>
      </c>
      <c r="U1369" s="133">
        <f t="shared" si="523"/>
        <v>52</v>
      </c>
      <c r="V1369" s="133">
        <v>252</v>
      </c>
      <c r="W1369" s="132">
        <f t="shared" si="506"/>
        <v>1.017459544</v>
      </c>
      <c r="X1369" s="124">
        <f t="shared" si="525"/>
        <v>20.919647000000001</v>
      </c>
      <c r="Y1369" s="136" t="s">
        <v>64</v>
      </c>
      <c r="Z1369" s="127">
        <f t="shared" si="524"/>
        <v>43692</v>
      </c>
      <c r="AA1369" s="6"/>
      <c r="AB1369" s="1"/>
      <c r="AC1369" s="10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6"/>
      <c r="BR1369" s="1"/>
      <c r="BS1369" s="1"/>
      <c r="BT1369" s="1"/>
      <c r="BU1369" s="1"/>
      <c r="BV1369" s="1"/>
      <c r="BW1369" s="1"/>
    </row>
    <row r="1370" spans="1:75" x14ac:dyDescent="0.2">
      <c r="A1370" s="137">
        <f t="shared" si="516"/>
        <v>43591</v>
      </c>
      <c r="B1370" s="124">
        <f t="shared" si="507"/>
        <v>1219.0979769999999</v>
      </c>
      <c r="C1370" s="124">
        <f t="shared" si="517"/>
        <v>1000</v>
      </c>
      <c r="D1370" s="138">
        <f t="shared" si="518"/>
        <v>5177.47</v>
      </c>
      <c r="E1370" s="126">
        <f>IF(K1370=1,VLOOKUP(A1369,[1]Plan1!$DA$106:$DC$226,3),E1369)</f>
        <v>5206.9799999999996</v>
      </c>
      <c r="F1370" s="127">
        <f t="shared" si="519"/>
        <v>43571</v>
      </c>
      <c r="G1370" s="128">
        <f t="shared" si="508"/>
        <v>5.6996950247900635E-3</v>
      </c>
      <c r="H1370" s="127">
        <f t="shared" si="520"/>
        <v>43600</v>
      </c>
      <c r="I1370" s="127">
        <f t="shared" si="509"/>
        <v>43600</v>
      </c>
      <c r="J1370" s="130">
        <f t="shared" si="521"/>
        <v>20</v>
      </c>
      <c r="K1370" s="130">
        <f t="shared" si="510"/>
        <v>13</v>
      </c>
      <c r="L1370" s="131">
        <f t="shared" si="511"/>
        <v>1.00370111</v>
      </c>
      <c r="M1370" s="132">
        <f t="shared" si="505"/>
        <v>1.00749961</v>
      </c>
      <c r="N1370" s="132">
        <f t="shared" si="503"/>
        <v>1.1937601006362708</v>
      </c>
      <c r="O1370" s="131">
        <f t="shared" si="504"/>
        <v>1.19817833</v>
      </c>
      <c r="P1370" s="124">
        <f t="shared" si="512"/>
        <v>1198.17833</v>
      </c>
      <c r="Q1370" s="133">
        <f t="shared" si="513"/>
        <v>0</v>
      </c>
      <c r="R1370" s="134">
        <f t="shared" si="514"/>
        <v>0</v>
      </c>
      <c r="S1370" s="124">
        <f t="shared" si="515"/>
        <v>0</v>
      </c>
      <c r="T1370" s="134">
        <f t="shared" si="522"/>
        <v>8.7499999999999994E-2</v>
      </c>
      <c r="U1370" s="133">
        <f t="shared" si="523"/>
        <v>52</v>
      </c>
      <c r="V1370" s="133">
        <v>252</v>
      </c>
      <c r="W1370" s="132">
        <f t="shared" si="506"/>
        <v>1.017459544</v>
      </c>
      <c r="X1370" s="124">
        <f t="shared" si="525"/>
        <v>20.919647000000001</v>
      </c>
      <c r="Y1370" s="136" t="s">
        <v>64</v>
      </c>
      <c r="Z1370" s="127">
        <f t="shared" si="524"/>
        <v>43692</v>
      </c>
      <c r="AA1370" s="6"/>
      <c r="AB1370" s="1"/>
      <c r="AC1370" s="10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6"/>
      <c r="BR1370" s="1"/>
      <c r="BS1370" s="1"/>
      <c r="BT1370" s="1"/>
      <c r="BU1370" s="1"/>
      <c r="BV1370" s="1"/>
      <c r="BW1370" s="1"/>
    </row>
    <row r="1371" spans="1:75" x14ac:dyDescent="0.2">
      <c r="A1371" s="137">
        <f t="shared" si="516"/>
        <v>43592</v>
      </c>
      <c r="B1371" s="124">
        <f t="shared" si="507"/>
        <v>1219.8504480000001</v>
      </c>
      <c r="C1371" s="124">
        <f t="shared" si="517"/>
        <v>1000</v>
      </c>
      <c r="D1371" s="138">
        <f t="shared" si="518"/>
        <v>5177.47</v>
      </c>
      <c r="E1371" s="126">
        <f>IF(K1371=1,VLOOKUP(A1370,[1]Plan1!$DA$106:$DC$226,3),E1370)</f>
        <v>5206.9799999999996</v>
      </c>
      <c r="F1371" s="127">
        <f t="shared" si="519"/>
        <v>43571</v>
      </c>
      <c r="G1371" s="128">
        <f t="shared" si="508"/>
        <v>5.6996950247900635E-3</v>
      </c>
      <c r="H1371" s="127">
        <f t="shared" si="520"/>
        <v>43600</v>
      </c>
      <c r="I1371" s="127">
        <f t="shared" si="509"/>
        <v>43600</v>
      </c>
      <c r="J1371" s="130">
        <f t="shared" si="521"/>
        <v>20</v>
      </c>
      <c r="K1371" s="130">
        <f t="shared" si="510"/>
        <v>14</v>
      </c>
      <c r="L1371" s="131">
        <f t="shared" si="511"/>
        <v>1.00398638</v>
      </c>
      <c r="M1371" s="132">
        <f t="shared" si="505"/>
        <v>1.00749961</v>
      </c>
      <c r="N1371" s="132">
        <f t="shared" si="503"/>
        <v>1.1937601006362708</v>
      </c>
      <c r="O1371" s="131">
        <f t="shared" si="504"/>
        <v>1.19851888</v>
      </c>
      <c r="P1371" s="124">
        <f t="shared" si="512"/>
        <v>1198.5188800000001</v>
      </c>
      <c r="Q1371" s="133">
        <f t="shared" si="513"/>
        <v>0</v>
      </c>
      <c r="R1371" s="134">
        <f t="shared" si="514"/>
        <v>0</v>
      </c>
      <c r="S1371" s="124">
        <f t="shared" si="515"/>
        <v>0</v>
      </c>
      <c r="T1371" s="134">
        <f t="shared" si="522"/>
        <v>8.7499999999999994E-2</v>
      </c>
      <c r="U1371" s="133">
        <f t="shared" si="523"/>
        <v>53</v>
      </c>
      <c r="V1371" s="133">
        <v>252</v>
      </c>
      <c r="W1371" s="132">
        <f t="shared" si="506"/>
        <v>1.0177982750000001</v>
      </c>
      <c r="X1371" s="124">
        <f t="shared" si="525"/>
        <v>21.331568000000001</v>
      </c>
      <c r="Y1371" s="136" t="s">
        <v>64</v>
      </c>
      <c r="Z1371" s="127">
        <f t="shared" si="524"/>
        <v>43692</v>
      </c>
      <c r="AA1371" s="6"/>
      <c r="AB1371" s="1"/>
      <c r="AC1371" s="10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6"/>
      <c r="BR1371" s="1"/>
      <c r="BS1371" s="1"/>
      <c r="BT1371" s="1"/>
      <c r="BU1371" s="1"/>
      <c r="BV1371" s="1"/>
      <c r="BW1371" s="1"/>
    </row>
    <row r="1372" spans="1:75" x14ac:dyDescent="0.2">
      <c r="A1372" s="137">
        <f t="shared" si="516"/>
        <v>43593</v>
      </c>
      <c r="B1372" s="124">
        <f t="shared" si="507"/>
        <v>1220.6033769999999</v>
      </c>
      <c r="C1372" s="124">
        <f t="shared" si="517"/>
        <v>1000</v>
      </c>
      <c r="D1372" s="138">
        <f t="shared" si="518"/>
        <v>5177.47</v>
      </c>
      <c r="E1372" s="126">
        <f>IF(K1372=1,VLOOKUP(A1371,[1]Plan1!$DA$106:$DC$226,3),E1371)</f>
        <v>5206.9799999999996</v>
      </c>
      <c r="F1372" s="127">
        <f t="shared" si="519"/>
        <v>43571</v>
      </c>
      <c r="G1372" s="128">
        <f t="shared" si="508"/>
        <v>5.6996950247900635E-3</v>
      </c>
      <c r="H1372" s="127">
        <f t="shared" si="520"/>
        <v>43600</v>
      </c>
      <c r="I1372" s="127">
        <f t="shared" si="509"/>
        <v>43600</v>
      </c>
      <c r="J1372" s="130">
        <f t="shared" si="521"/>
        <v>20</v>
      </c>
      <c r="K1372" s="130">
        <f t="shared" si="510"/>
        <v>15</v>
      </c>
      <c r="L1372" s="131">
        <f t="shared" si="511"/>
        <v>1.0042717299999999</v>
      </c>
      <c r="M1372" s="132">
        <f t="shared" si="505"/>
        <v>1.00749961</v>
      </c>
      <c r="N1372" s="132">
        <f t="shared" si="503"/>
        <v>1.1937601006362708</v>
      </c>
      <c r="O1372" s="131">
        <f t="shared" si="504"/>
        <v>1.1988595200000001</v>
      </c>
      <c r="P1372" s="124">
        <f t="shared" si="512"/>
        <v>1198.85952</v>
      </c>
      <c r="Q1372" s="133">
        <f t="shared" si="513"/>
        <v>0</v>
      </c>
      <c r="R1372" s="134">
        <f t="shared" si="514"/>
        <v>0</v>
      </c>
      <c r="S1372" s="124">
        <f t="shared" si="515"/>
        <v>0</v>
      </c>
      <c r="T1372" s="134">
        <f t="shared" si="522"/>
        <v>8.7499999999999994E-2</v>
      </c>
      <c r="U1372" s="133">
        <f t="shared" si="523"/>
        <v>54</v>
      </c>
      <c r="V1372" s="133">
        <v>252</v>
      </c>
      <c r="W1372" s="132">
        <f t="shared" si="506"/>
        <v>1.0181371189999999</v>
      </c>
      <c r="X1372" s="124">
        <f t="shared" si="525"/>
        <v>21.743856999999998</v>
      </c>
      <c r="Y1372" s="136" t="s">
        <v>64</v>
      </c>
      <c r="Z1372" s="127">
        <f t="shared" si="524"/>
        <v>43692</v>
      </c>
      <c r="AA1372" s="6"/>
      <c r="AB1372" s="1"/>
      <c r="AC1372" s="10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6"/>
      <c r="BR1372" s="1"/>
      <c r="BS1372" s="1"/>
      <c r="BT1372" s="1"/>
      <c r="BU1372" s="1"/>
      <c r="BV1372" s="1"/>
      <c r="BW1372" s="1"/>
    </row>
    <row r="1373" spans="1:75" x14ac:dyDescent="0.2">
      <c r="A1373" s="137">
        <f t="shared" si="516"/>
        <v>43594</v>
      </c>
      <c r="B1373" s="124">
        <f t="shared" si="507"/>
        <v>1221.3567640000001</v>
      </c>
      <c r="C1373" s="124">
        <f t="shared" si="517"/>
        <v>1000</v>
      </c>
      <c r="D1373" s="138">
        <f t="shared" si="518"/>
        <v>5177.47</v>
      </c>
      <c r="E1373" s="126">
        <f>IF(K1373=1,VLOOKUP(A1372,[1]Plan1!$DA$106:$DC$226,3),E1372)</f>
        <v>5206.9799999999996</v>
      </c>
      <c r="F1373" s="127">
        <f t="shared" si="519"/>
        <v>43571</v>
      </c>
      <c r="G1373" s="128">
        <f t="shared" si="508"/>
        <v>5.6996950247900635E-3</v>
      </c>
      <c r="H1373" s="127">
        <f t="shared" si="520"/>
        <v>43600</v>
      </c>
      <c r="I1373" s="127">
        <f t="shared" si="509"/>
        <v>43600</v>
      </c>
      <c r="J1373" s="130">
        <f t="shared" si="521"/>
        <v>20</v>
      </c>
      <c r="K1373" s="130">
        <f t="shared" si="510"/>
        <v>16</v>
      </c>
      <c r="L1373" s="131">
        <f t="shared" si="511"/>
        <v>1.0045571600000001</v>
      </c>
      <c r="M1373" s="132">
        <f t="shared" si="505"/>
        <v>1.00749961</v>
      </c>
      <c r="N1373" s="132">
        <f t="shared" si="503"/>
        <v>1.1937601006362708</v>
      </c>
      <c r="O1373" s="131">
        <f t="shared" si="504"/>
        <v>1.1992002500000001</v>
      </c>
      <c r="P1373" s="124">
        <f t="shared" si="512"/>
        <v>1199.2002500000001</v>
      </c>
      <c r="Q1373" s="133">
        <f t="shared" si="513"/>
        <v>0</v>
      </c>
      <c r="R1373" s="134">
        <f t="shared" si="514"/>
        <v>0</v>
      </c>
      <c r="S1373" s="124">
        <f t="shared" si="515"/>
        <v>0</v>
      </c>
      <c r="T1373" s="134">
        <f t="shared" si="522"/>
        <v>8.7499999999999994E-2</v>
      </c>
      <c r="U1373" s="133">
        <f t="shared" si="523"/>
        <v>55</v>
      </c>
      <c r="V1373" s="133">
        <v>252</v>
      </c>
      <c r="W1373" s="132">
        <f t="shared" si="506"/>
        <v>1.018476076</v>
      </c>
      <c r="X1373" s="124">
        <f t="shared" si="525"/>
        <v>22.156514000000001</v>
      </c>
      <c r="Y1373" s="136" t="s">
        <v>64</v>
      </c>
      <c r="Z1373" s="127">
        <f t="shared" si="524"/>
        <v>43692</v>
      </c>
      <c r="AA1373" s="6"/>
      <c r="AB1373" s="1"/>
      <c r="AC1373" s="10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6"/>
      <c r="BR1373" s="1"/>
      <c r="BS1373" s="1"/>
      <c r="BT1373" s="1"/>
      <c r="BU1373" s="1"/>
      <c r="BV1373" s="1"/>
      <c r="BW1373" s="1"/>
    </row>
    <row r="1374" spans="1:75" x14ac:dyDescent="0.2">
      <c r="A1374" s="137">
        <f t="shared" si="516"/>
        <v>43595</v>
      </c>
      <c r="B1374" s="124">
        <f t="shared" si="507"/>
        <v>1222.110619</v>
      </c>
      <c r="C1374" s="124">
        <f t="shared" si="517"/>
        <v>1000</v>
      </c>
      <c r="D1374" s="138">
        <f t="shared" si="518"/>
        <v>5177.47</v>
      </c>
      <c r="E1374" s="126">
        <f>IF(K1374=1,VLOOKUP(A1373,[1]Plan1!$DA$106:$DC$226,3),E1373)</f>
        <v>5206.9799999999996</v>
      </c>
      <c r="F1374" s="127">
        <f t="shared" si="519"/>
        <v>43571</v>
      </c>
      <c r="G1374" s="128">
        <f t="shared" si="508"/>
        <v>5.6996950247900635E-3</v>
      </c>
      <c r="H1374" s="127">
        <f t="shared" si="520"/>
        <v>43600</v>
      </c>
      <c r="I1374" s="127">
        <f t="shared" si="509"/>
        <v>43600</v>
      </c>
      <c r="J1374" s="130">
        <f t="shared" si="521"/>
        <v>20</v>
      </c>
      <c r="K1374" s="130">
        <f t="shared" si="510"/>
        <v>17</v>
      </c>
      <c r="L1374" s="131">
        <f t="shared" si="511"/>
        <v>1.0048426699999999</v>
      </c>
      <c r="M1374" s="132">
        <f t="shared" si="505"/>
        <v>1.00749961</v>
      </c>
      <c r="N1374" s="132">
        <f t="shared" si="503"/>
        <v>1.1937601006362708</v>
      </c>
      <c r="O1374" s="131">
        <f t="shared" si="504"/>
        <v>1.1995410799999999</v>
      </c>
      <c r="P1374" s="124">
        <f t="shared" si="512"/>
        <v>1199.54108</v>
      </c>
      <c r="Q1374" s="133">
        <f t="shared" si="513"/>
        <v>0</v>
      </c>
      <c r="R1374" s="134">
        <f t="shared" si="514"/>
        <v>0</v>
      </c>
      <c r="S1374" s="124">
        <f t="shared" si="515"/>
        <v>0</v>
      </c>
      <c r="T1374" s="134">
        <f t="shared" si="522"/>
        <v>8.7499999999999994E-2</v>
      </c>
      <c r="U1374" s="133">
        <f t="shared" si="523"/>
        <v>56</v>
      </c>
      <c r="V1374" s="133">
        <v>252</v>
      </c>
      <c r="W1374" s="132">
        <f t="shared" si="506"/>
        <v>1.018815145</v>
      </c>
      <c r="X1374" s="124">
        <f t="shared" si="525"/>
        <v>22.569538999999999</v>
      </c>
      <c r="Y1374" s="136" t="s">
        <v>64</v>
      </c>
      <c r="Z1374" s="127">
        <f t="shared" si="524"/>
        <v>43692</v>
      </c>
      <c r="AA1374" s="6"/>
      <c r="AB1374" s="1"/>
      <c r="AC1374" s="10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6"/>
      <c r="BR1374" s="1"/>
      <c r="BS1374" s="1"/>
      <c r="BT1374" s="1"/>
      <c r="BU1374" s="1"/>
      <c r="BV1374" s="1"/>
      <c r="BW1374" s="1"/>
    </row>
    <row r="1375" spans="1:75" x14ac:dyDescent="0.2">
      <c r="A1375" s="137">
        <f t="shared" si="516"/>
        <v>43596</v>
      </c>
      <c r="B1375" s="124">
        <f t="shared" si="507"/>
        <v>1222.864943</v>
      </c>
      <c r="C1375" s="124">
        <f t="shared" si="517"/>
        <v>1000</v>
      </c>
      <c r="D1375" s="138">
        <f t="shared" si="518"/>
        <v>5177.47</v>
      </c>
      <c r="E1375" s="126">
        <f>IF(K1375=1,VLOOKUP(A1374,[1]Plan1!$DA$106:$DC$226,3),E1374)</f>
        <v>5206.9799999999996</v>
      </c>
      <c r="F1375" s="127">
        <f t="shared" si="519"/>
        <v>43571</v>
      </c>
      <c r="G1375" s="128">
        <f t="shared" si="508"/>
        <v>5.6996950247900635E-3</v>
      </c>
      <c r="H1375" s="127">
        <f t="shared" si="520"/>
        <v>43600</v>
      </c>
      <c r="I1375" s="127">
        <f t="shared" si="509"/>
        <v>43600</v>
      </c>
      <c r="J1375" s="130">
        <f t="shared" si="521"/>
        <v>20</v>
      </c>
      <c r="K1375" s="130">
        <f t="shared" si="510"/>
        <v>18</v>
      </c>
      <c r="L1375" s="131">
        <f t="shared" si="511"/>
        <v>1.00512826</v>
      </c>
      <c r="M1375" s="132">
        <f t="shared" si="505"/>
        <v>1.00749961</v>
      </c>
      <c r="N1375" s="132">
        <f t="shared" ref="N1375:N1438" si="526">IF(I1375&gt;I1374,N1374*M1375,N1374)</f>
        <v>1.1937601006362708</v>
      </c>
      <c r="O1375" s="131">
        <f t="shared" si="504"/>
        <v>1.1998820100000001</v>
      </c>
      <c r="P1375" s="124">
        <f t="shared" si="512"/>
        <v>1199.88201</v>
      </c>
      <c r="Q1375" s="133">
        <f t="shared" si="513"/>
        <v>0</v>
      </c>
      <c r="R1375" s="134">
        <f t="shared" si="514"/>
        <v>0</v>
      </c>
      <c r="S1375" s="124">
        <f t="shared" si="515"/>
        <v>0</v>
      </c>
      <c r="T1375" s="134">
        <f t="shared" si="522"/>
        <v>8.7499999999999994E-2</v>
      </c>
      <c r="U1375" s="133">
        <f t="shared" si="523"/>
        <v>57</v>
      </c>
      <c r="V1375" s="133">
        <v>252</v>
      </c>
      <c r="W1375" s="132">
        <f t="shared" si="506"/>
        <v>1.0191543279999999</v>
      </c>
      <c r="X1375" s="124">
        <f t="shared" si="525"/>
        <v>22.982932999999999</v>
      </c>
      <c r="Y1375" s="136" t="s">
        <v>64</v>
      </c>
      <c r="Z1375" s="127">
        <f t="shared" si="524"/>
        <v>43692</v>
      </c>
      <c r="AA1375" s="6"/>
      <c r="AB1375" s="1"/>
      <c r="AC1375" s="10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6"/>
      <c r="BR1375" s="1"/>
      <c r="BS1375" s="1"/>
      <c r="BT1375" s="1"/>
      <c r="BU1375" s="1"/>
      <c r="BV1375" s="1"/>
      <c r="BW1375" s="1"/>
    </row>
    <row r="1376" spans="1:75" x14ac:dyDescent="0.2">
      <c r="A1376" s="137">
        <f t="shared" si="516"/>
        <v>43597</v>
      </c>
      <c r="B1376" s="124">
        <f t="shared" si="507"/>
        <v>1222.864943</v>
      </c>
      <c r="C1376" s="124">
        <f t="shared" si="517"/>
        <v>1000</v>
      </c>
      <c r="D1376" s="138">
        <f t="shared" si="518"/>
        <v>5177.47</v>
      </c>
      <c r="E1376" s="126">
        <f>IF(K1376=1,VLOOKUP(A1375,[1]Plan1!$DA$106:$DC$226,3),E1375)</f>
        <v>5206.9799999999996</v>
      </c>
      <c r="F1376" s="127">
        <f t="shared" si="519"/>
        <v>43571</v>
      </c>
      <c r="G1376" s="128">
        <f t="shared" si="508"/>
        <v>5.6996950247900635E-3</v>
      </c>
      <c r="H1376" s="127">
        <f t="shared" si="520"/>
        <v>43600</v>
      </c>
      <c r="I1376" s="127">
        <f t="shared" si="509"/>
        <v>43600</v>
      </c>
      <c r="J1376" s="130">
        <f t="shared" si="521"/>
        <v>20</v>
      </c>
      <c r="K1376" s="130">
        <f t="shared" si="510"/>
        <v>18</v>
      </c>
      <c r="L1376" s="131">
        <f t="shared" si="511"/>
        <v>1.00512826</v>
      </c>
      <c r="M1376" s="132">
        <f t="shared" si="505"/>
        <v>1.00749961</v>
      </c>
      <c r="N1376" s="132">
        <f t="shared" si="526"/>
        <v>1.1937601006362708</v>
      </c>
      <c r="O1376" s="131">
        <f t="shared" si="504"/>
        <v>1.1998820100000001</v>
      </c>
      <c r="P1376" s="124">
        <f t="shared" si="512"/>
        <v>1199.88201</v>
      </c>
      <c r="Q1376" s="133">
        <f t="shared" si="513"/>
        <v>0</v>
      </c>
      <c r="R1376" s="134">
        <f t="shared" si="514"/>
        <v>0</v>
      </c>
      <c r="S1376" s="124">
        <f t="shared" si="515"/>
        <v>0</v>
      </c>
      <c r="T1376" s="134">
        <f t="shared" si="522"/>
        <v>8.7499999999999994E-2</v>
      </c>
      <c r="U1376" s="133">
        <f t="shared" si="523"/>
        <v>57</v>
      </c>
      <c r="V1376" s="133">
        <v>252</v>
      </c>
      <c r="W1376" s="132">
        <f t="shared" si="506"/>
        <v>1.0191543279999999</v>
      </c>
      <c r="X1376" s="124">
        <f t="shared" si="525"/>
        <v>22.982932999999999</v>
      </c>
      <c r="Y1376" s="136" t="s">
        <v>64</v>
      </c>
      <c r="Z1376" s="127">
        <f t="shared" si="524"/>
        <v>43692</v>
      </c>
      <c r="AA1376" s="6"/>
      <c r="AB1376" s="1"/>
      <c r="AC1376" s="10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6"/>
      <c r="BR1376" s="1"/>
      <c r="BS1376" s="1"/>
      <c r="BT1376" s="1"/>
      <c r="BU1376" s="1"/>
      <c r="BV1376" s="1"/>
      <c r="BW1376" s="1"/>
    </row>
    <row r="1377" spans="1:75" x14ac:dyDescent="0.2">
      <c r="A1377" s="137">
        <f t="shared" si="516"/>
        <v>43598</v>
      </c>
      <c r="B1377" s="124">
        <f t="shared" si="507"/>
        <v>1222.864943</v>
      </c>
      <c r="C1377" s="124">
        <f t="shared" si="517"/>
        <v>1000</v>
      </c>
      <c r="D1377" s="138">
        <f t="shared" si="518"/>
        <v>5177.47</v>
      </c>
      <c r="E1377" s="126">
        <f>IF(K1377=1,VLOOKUP(A1376,[1]Plan1!$DA$106:$DC$226,3),E1376)</f>
        <v>5206.9799999999996</v>
      </c>
      <c r="F1377" s="127">
        <f t="shared" si="519"/>
        <v>43571</v>
      </c>
      <c r="G1377" s="128">
        <f t="shared" si="508"/>
        <v>5.6996950247900635E-3</v>
      </c>
      <c r="H1377" s="127">
        <f t="shared" si="520"/>
        <v>43600</v>
      </c>
      <c r="I1377" s="127">
        <f t="shared" si="509"/>
        <v>43600</v>
      </c>
      <c r="J1377" s="130">
        <f t="shared" si="521"/>
        <v>20</v>
      </c>
      <c r="K1377" s="130">
        <f t="shared" si="510"/>
        <v>18</v>
      </c>
      <c r="L1377" s="131">
        <f t="shared" si="511"/>
        <v>1.00512826</v>
      </c>
      <c r="M1377" s="132">
        <f t="shared" si="505"/>
        <v>1.00749961</v>
      </c>
      <c r="N1377" s="132">
        <f t="shared" si="526"/>
        <v>1.1937601006362708</v>
      </c>
      <c r="O1377" s="131">
        <f t="shared" si="504"/>
        <v>1.1998820100000001</v>
      </c>
      <c r="P1377" s="124">
        <f t="shared" si="512"/>
        <v>1199.88201</v>
      </c>
      <c r="Q1377" s="133">
        <f t="shared" si="513"/>
        <v>0</v>
      </c>
      <c r="R1377" s="134">
        <f t="shared" si="514"/>
        <v>0</v>
      </c>
      <c r="S1377" s="124">
        <f t="shared" si="515"/>
        <v>0</v>
      </c>
      <c r="T1377" s="134">
        <f t="shared" si="522"/>
        <v>8.7499999999999994E-2</v>
      </c>
      <c r="U1377" s="133">
        <f t="shared" si="523"/>
        <v>57</v>
      </c>
      <c r="V1377" s="133">
        <v>252</v>
      </c>
      <c r="W1377" s="132">
        <f t="shared" si="506"/>
        <v>1.0191543279999999</v>
      </c>
      <c r="X1377" s="124">
        <f t="shared" si="525"/>
        <v>22.982932999999999</v>
      </c>
      <c r="Y1377" s="136" t="s">
        <v>64</v>
      </c>
      <c r="Z1377" s="127">
        <f t="shared" si="524"/>
        <v>43692</v>
      </c>
      <c r="AA1377" s="6"/>
      <c r="AB1377" s="1"/>
      <c r="AC1377" s="10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6"/>
      <c r="BR1377" s="1"/>
      <c r="BS1377" s="1"/>
      <c r="BT1377" s="1"/>
      <c r="BU1377" s="1"/>
      <c r="BV1377" s="1"/>
      <c r="BW1377" s="1"/>
    </row>
    <row r="1378" spans="1:75" x14ac:dyDescent="0.2">
      <c r="A1378" s="137">
        <f t="shared" si="516"/>
        <v>43599</v>
      </c>
      <c r="B1378" s="124">
        <f t="shared" si="507"/>
        <v>1223.619735</v>
      </c>
      <c r="C1378" s="124">
        <f t="shared" si="517"/>
        <v>1000</v>
      </c>
      <c r="D1378" s="138">
        <f t="shared" si="518"/>
        <v>5177.47</v>
      </c>
      <c r="E1378" s="126">
        <f>IF(K1378=1,VLOOKUP(A1377,[1]Plan1!$DA$106:$DC$226,3),E1377)</f>
        <v>5206.9799999999996</v>
      </c>
      <c r="F1378" s="127">
        <f t="shared" si="519"/>
        <v>43571</v>
      </c>
      <c r="G1378" s="128">
        <f t="shared" si="508"/>
        <v>5.6996950247900635E-3</v>
      </c>
      <c r="H1378" s="127">
        <f t="shared" si="520"/>
        <v>43600</v>
      </c>
      <c r="I1378" s="127">
        <f t="shared" si="509"/>
        <v>43600</v>
      </c>
      <c r="J1378" s="130">
        <f t="shared" si="521"/>
        <v>20</v>
      </c>
      <c r="K1378" s="130">
        <f t="shared" si="510"/>
        <v>19</v>
      </c>
      <c r="L1378" s="131">
        <f t="shared" si="511"/>
        <v>1.00541394</v>
      </c>
      <c r="M1378" s="132">
        <f t="shared" si="505"/>
        <v>1.00749961</v>
      </c>
      <c r="N1378" s="132">
        <f t="shared" si="526"/>
        <v>1.1937601006362708</v>
      </c>
      <c r="O1378" s="131">
        <f t="shared" si="504"/>
        <v>1.20022304</v>
      </c>
      <c r="P1378" s="124">
        <f t="shared" si="512"/>
        <v>1200.2230400000001</v>
      </c>
      <c r="Q1378" s="133">
        <f t="shared" si="513"/>
        <v>0</v>
      </c>
      <c r="R1378" s="134">
        <f t="shared" si="514"/>
        <v>0</v>
      </c>
      <c r="S1378" s="124">
        <f t="shared" si="515"/>
        <v>0</v>
      </c>
      <c r="T1378" s="134">
        <f t="shared" si="522"/>
        <v>8.7499999999999994E-2</v>
      </c>
      <c r="U1378" s="133">
        <f t="shared" si="523"/>
        <v>58</v>
      </c>
      <c r="V1378" s="133">
        <v>252</v>
      </c>
      <c r="W1378" s="132">
        <f t="shared" si="506"/>
        <v>1.019493623</v>
      </c>
      <c r="X1378" s="124">
        <f t="shared" si="525"/>
        <v>23.396695000000001</v>
      </c>
      <c r="Y1378" s="136" t="s">
        <v>64</v>
      </c>
      <c r="Z1378" s="127">
        <f t="shared" si="524"/>
        <v>43692</v>
      </c>
      <c r="AA1378" s="6"/>
      <c r="AB1378" s="1"/>
      <c r="AC1378" s="10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6"/>
      <c r="BR1378" s="1"/>
      <c r="BS1378" s="1"/>
      <c r="BT1378" s="1"/>
      <c r="BU1378" s="1"/>
      <c r="BV1378" s="1"/>
      <c r="BW1378" s="1"/>
    </row>
    <row r="1379" spans="1:75" x14ac:dyDescent="0.2">
      <c r="A1379" s="137">
        <f t="shared" si="516"/>
        <v>43600</v>
      </c>
      <c r="B1379" s="124">
        <f t="shared" si="507"/>
        <v>1224.3749859999998</v>
      </c>
      <c r="C1379" s="124">
        <f t="shared" si="517"/>
        <v>1000</v>
      </c>
      <c r="D1379" s="138">
        <f t="shared" si="518"/>
        <v>5177.47</v>
      </c>
      <c r="E1379" s="126">
        <f>IF(K1379=1,VLOOKUP(A1378,[1]Plan1!$DA$106:$DC$226,3),E1378)</f>
        <v>5206.9799999999996</v>
      </c>
      <c r="F1379" s="127">
        <f t="shared" si="519"/>
        <v>43571</v>
      </c>
      <c r="G1379" s="128">
        <f t="shared" si="508"/>
        <v>5.6996950247900635E-3</v>
      </c>
      <c r="H1379" s="127">
        <f t="shared" si="520"/>
        <v>43633</v>
      </c>
      <c r="I1379" s="127">
        <f t="shared" si="509"/>
        <v>43600</v>
      </c>
      <c r="J1379" s="130">
        <f t="shared" si="521"/>
        <v>20</v>
      </c>
      <c r="K1379" s="130">
        <f t="shared" si="510"/>
        <v>20</v>
      </c>
      <c r="L1379" s="131">
        <f t="shared" si="511"/>
        <v>1.0056996899999999</v>
      </c>
      <c r="M1379" s="132">
        <f t="shared" si="505"/>
        <v>1.00749961</v>
      </c>
      <c r="N1379" s="132">
        <f t="shared" si="526"/>
        <v>1.1937601006362708</v>
      </c>
      <c r="O1379" s="131">
        <f t="shared" si="504"/>
        <v>1.2005641600000001</v>
      </c>
      <c r="P1379" s="124">
        <f t="shared" si="512"/>
        <v>1200.5641599999999</v>
      </c>
      <c r="Q1379" s="133">
        <f t="shared" si="513"/>
        <v>0</v>
      </c>
      <c r="R1379" s="134">
        <f t="shared" si="514"/>
        <v>0</v>
      </c>
      <c r="S1379" s="124">
        <f t="shared" si="515"/>
        <v>0</v>
      </c>
      <c r="T1379" s="134">
        <f t="shared" si="522"/>
        <v>8.7499999999999994E-2</v>
      </c>
      <c r="U1379" s="133">
        <f t="shared" si="523"/>
        <v>59</v>
      </c>
      <c r="V1379" s="133">
        <v>252</v>
      </c>
      <c r="W1379" s="132">
        <f t="shared" si="506"/>
        <v>1.0198330309999999</v>
      </c>
      <c r="X1379" s="124">
        <f t="shared" si="525"/>
        <v>23.810825999999999</v>
      </c>
      <c r="Y1379" s="136" t="s">
        <v>64</v>
      </c>
      <c r="Z1379" s="127">
        <f t="shared" si="524"/>
        <v>43692</v>
      </c>
      <c r="AA1379" s="6"/>
      <c r="AB1379" s="1"/>
      <c r="AC1379" s="10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6"/>
      <c r="BR1379" s="1"/>
      <c r="BS1379" s="1"/>
      <c r="BT1379" s="1"/>
      <c r="BU1379" s="1"/>
      <c r="BV1379" s="1"/>
      <c r="BW1379" s="1"/>
    </row>
    <row r="1380" spans="1:75" x14ac:dyDescent="0.2">
      <c r="A1380" s="137">
        <f t="shared" si="516"/>
        <v>43601</v>
      </c>
      <c r="B1380" s="124">
        <f t="shared" si="507"/>
        <v>1224.851791</v>
      </c>
      <c r="C1380" s="124">
        <f t="shared" si="517"/>
        <v>1000</v>
      </c>
      <c r="D1380" s="138">
        <f t="shared" si="518"/>
        <v>5206.9799999999996</v>
      </c>
      <c r="E1380" s="126">
        <f>IF(K1380=1,VLOOKUP(A1379,[1]Plan1!$DA$106:$DC$226,3),E1379)</f>
        <v>5213.75</v>
      </c>
      <c r="F1380" s="127">
        <f t="shared" si="519"/>
        <v>43601</v>
      </c>
      <c r="G1380" s="128">
        <f t="shared" si="508"/>
        <v>1.3001778382095708E-3</v>
      </c>
      <c r="H1380" s="127">
        <f t="shared" si="520"/>
        <v>43633</v>
      </c>
      <c r="I1380" s="127">
        <f t="shared" si="509"/>
        <v>43633</v>
      </c>
      <c r="J1380" s="130">
        <f t="shared" si="521"/>
        <v>23</v>
      </c>
      <c r="K1380" s="130">
        <f t="shared" si="510"/>
        <v>1</v>
      </c>
      <c r="L1380" s="131">
        <f t="shared" si="511"/>
        <v>1.00005649</v>
      </c>
      <c r="M1380" s="132">
        <f t="shared" si="505"/>
        <v>1.0056996899999999</v>
      </c>
      <c r="N1380" s="132">
        <f t="shared" si="526"/>
        <v>1.2005641631442663</v>
      </c>
      <c r="O1380" s="131">
        <f t="shared" si="504"/>
        <v>1.20063198</v>
      </c>
      <c r="P1380" s="124">
        <f t="shared" si="512"/>
        <v>1200.6319800000001</v>
      </c>
      <c r="Q1380" s="133">
        <f t="shared" si="513"/>
        <v>0</v>
      </c>
      <c r="R1380" s="134">
        <f t="shared" si="514"/>
        <v>0</v>
      </c>
      <c r="S1380" s="124">
        <f t="shared" si="515"/>
        <v>0</v>
      </c>
      <c r="T1380" s="134">
        <f t="shared" si="522"/>
        <v>8.7499999999999994E-2</v>
      </c>
      <c r="U1380" s="133">
        <f t="shared" si="523"/>
        <v>60</v>
      </c>
      <c r="V1380" s="133">
        <v>252</v>
      </c>
      <c r="W1380" s="132">
        <f t="shared" si="506"/>
        <v>1.020172552</v>
      </c>
      <c r="X1380" s="124">
        <f t="shared" si="525"/>
        <v>24.219811</v>
      </c>
      <c r="Y1380" s="136" t="s">
        <v>64</v>
      </c>
      <c r="Z1380" s="127">
        <f t="shared" si="524"/>
        <v>43692</v>
      </c>
      <c r="AA1380" s="6"/>
      <c r="AB1380" s="1"/>
      <c r="AC1380" s="10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6"/>
      <c r="BR1380" s="1"/>
      <c r="BS1380" s="1"/>
      <c r="BT1380" s="1"/>
      <c r="BU1380" s="1"/>
      <c r="BV1380" s="1"/>
      <c r="BW1380" s="1"/>
    </row>
    <row r="1381" spans="1:75" x14ac:dyDescent="0.2">
      <c r="A1381" s="137">
        <f t="shared" si="516"/>
        <v>43602</v>
      </c>
      <c r="B1381" s="124">
        <f t="shared" si="507"/>
        <v>1225.3287890000001</v>
      </c>
      <c r="C1381" s="124">
        <f t="shared" si="517"/>
        <v>1000</v>
      </c>
      <c r="D1381" s="138">
        <f t="shared" si="518"/>
        <v>5206.9799999999996</v>
      </c>
      <c r="E1381" s="126">
        <f>IF(K1381=1,VLOOKUP(A1380,[1]Plan1!$DA$106:$DC$226,3),E1380)</f>
        <v>5213.75</v>
      </c>
      <c r="F1381" s="127">
        <f t="shared" si="519"/>
        <v>43601</v>
      </c>
      <c r="G1381" s="128">
        <f t="shared" si="508"/>
        <v>1.3001778382095708E-3</v>
      </c>
      <c r="H1381" s="127">
        <f t="shared" si="520"/>
        <v>43633</v>
      </c>
      <c r="I1381" s="127">
        <f t="shared" si="509"/>
        <v>43633</v>
      </c>
      <c r="J1381" s="130">
        <f t="shared" si="521"/>
        <v>23</v>
      </c>
      <c r="K1381" s="130">
        <f t="shared" si="510"/>
        <v>2</v>
      </c>
      <c r="L1381" s="131">
        <f t="shared" si="511"/>
        <v>1.0001129900000001</v>
      </c>
      <c r="M1381" s="132">
        <f t="shared" si="505"/>
        <v>1.0056996899999999</v>
      </c>
      <c r="N1381" s="132">
        <f t="shared" si="526"/>
        <v>1.2005641631442663</v>
      </c>
      <c r="O1381" s="131">
        <f t="shared" si="504"/>
        <v>1.2006998099999999</v>
      </c>
      <c r="P1381" s="124">
        <f t="shared" si="512"/>
        <v>1200.6998100000001</v>
      </c>
      <c r="Q1381" s="133">
        <f t="shared" si="513"/>
        <v>0</v>
      </c>
      <c r="R1381" s="134">
        <f t="shared" si="514"/>
        <v>0</v>
      </c>
      <c r="S1381" s="124">
        <f t="shared" si="515"/>
        <v>0</v>
      </c>
      <c r="T1381" s="134">
        <f t="shared" si="522"/>
        <v>8.7499999999999994E-2</v>
      </c>
      <c r="U1381" s="133">
        <f t="shared" si="523"/>
        <v>61</v>
      </c>
      <c r="V1381" s="133">
        <v>252</v>
      </c>
      <c r="W1381" s="132">
        <f t="shared" si="506"/>
        <v>1.020512187</v>
      </c>
      <c r="X1381" s="124">
        <f t="shared" si="525"/>
        <v>24.628979000000001</v>
      </c>
      <c r="Y1381" s="136" t="s">
        <v>64</v>
      </c>
      <c r="Z1381" s="127">
        <f t="shared" si="524"/>
        <v>43692</v>
      </c>
      <c r="AA1381" s="6"/>
      <c r="AB1381" s="1"/>
      <c r="AC1381" s="10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6"/>
      <c r="BR1381" s="1"/>
      <c r="BS1381" s="1"/>
      <c r="BT1381" s="1"/>
      <c r="BU1381" s="1"/>
      <c r="BV1381" s="1"/>
      <c r="BW1381" s="1"/>
    </row>
    <row r="1382" spans="1:75" x14ac:dyDescent="0.2">
      <c r="A1382" s="137">
        <f t="shared" si="516"/>
        <v>43603</v>
      </c>
      <c r="B1382" s="124">
        <f t="shared" si="507"/>
        <v>1225.805967</v>
      </c>
      <c r="C1382" s="124">
        <f t="shared" si="517"/>
        <v>1000</v>
      </c>
      <c r="D1382" s="138">
        <f t="shared" si="518"/>
        <v>5206.9799999999996</v>
      </c>
      <c r="E1382" s="126">
        <f>IF(K1382=1,VLOOKUP(A1381,[1]Plan1!$DA$106:$DC$226,3),E1381)</f>
        <v>5213.75</v>
      </c>
      <c r="F1382" s="127">
        <f t="shared" si="519"/>
        <v>43601</v>
      </c>
      <c r="G1382" s="128">
        <f t="shared" si="508"/>
        <v>1.3001778382095708E-3</v>
      </c>
      <c r="H1382" s="127">
        <f t="shared" si="520"/>
        <v>43633</v>
      </c>
      <c r="I1382" s="127">
        <f t="shared" si="509"/>
        <v>43633</v>
      </c>
      <c r="J1382" s="130">
        <f t="shared" si="521"/>
        <v>23</v>
      </c>
      <c r="K1382" s="130">
        <f t="shared" si="510"/>
        <v>3</v>
      </c>
      <c r="L1382" s="131">
        <f t="shared" si="511"/>
        <v>1.00016949</v>
      </c>
      <c r="M1382" s="132">
        <f t="shared" si="505"/>
        <v>1.0056996899999999</v>
      </c>
      <c r="N1382" s="132">
        <f t="shared" si="526"/>
        <v>1.2005641631442663</v>
      </c>
      <c r="O1382" s="131">
        <f t="shared" si="504"/>
        <v>1.20076764</v>
      </c>
      <c r="P1382" s="124">
        <f t="shared" si="512"/>
        <v>1200.76764</v>
      </c>
      <c r="Q1382" s="133">
        <f t="shared" si="513"/>
        <v>0</v>
      </c>
      <c r="R1382" s="134">
        <f t="shared" si="514"/>
        <v>0</v>
      </c>
      <c r="S1382" s="124">
        <f t="shared" si="515"/>
        <v>0</v>
      </c>
      <c r="T1382" s="134">
        <f t="shared" si="522"/>
        <v>8.7499999999999994E-2</v>
      </c>
      <c r="U1382" s="133">
        <f t="shared" si="523"/>
        <v>62</v>
      </c>
      <c r="V1382" s="133">
        <v>252</v>
      </c>
      <c r="W1382" s="132">
        <f t="shared" si="506"/>
        <v>1.020851934</v>
      </c>
      <c r="X1382" s="124">
        <f t="shared" si="525"/>
        <v>25.038326999999999</v>
      </c>
      <c r="Y1382" s="136" t="s">
        <v>64</v>
      </c>
      <c r="Z1382" s="127">
        <f t="shared" si="524"/>
        <v>43692</v>
      </c>
      <c r="AA1382" s="6"/>
      <c r="AB1382" s="1"/>
      <c r="AC1382" s="10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6"/>
      <c r="BR1382" s="1"/>
      <c r="BS1382" s="1"/>
      <c r="BT1382" s="1"/>
      <c r="BU1382" s="1"/>
      <c r="BV1382" s="1"/>
      <c r="BW1382" s="1"/>
    </row>
    <row r="1383" spans="1:75" x14ac:dyDescent="0.2">
      <c r="A1383" s="137">
        <f t="shared" si="516"/>
        <v>43604</v>
      </c>
      <c r="B1383" s="124">
        <f t="shared" si="507"/>
        <v>1225.805967</v>
      </c>
      <c r="C1383" s="124">
        <f t="shared" si="517"/>
        <v>1000</v>
      </c>
      <c r="D1383" s="138">
        <f t="shared" si="518"/>
        <v>5206.9799999999996</v>
      </c>
      <c r="E1383" s="126">
        <f>IF(K1383=1,VLOOKUP(A1382,[1]Plan1!$DA$106:$DC$226,3),E1382)</f>
        <v>5213.75</v>
      </c>
      <c r="F1383" s="127">
        <f t="shared" si="519"/>
        <v>43601</v>
      </c>
      <c r="G1383" s="128">
        <f t="shared" si="508"/>
        <v>1.3001778382095708E-3</v>
      </c>
      <c r="H1383" s="127">
        <f t="shared" si="520"/>
        <v>43633</v>
      </c>
      <c r="I1383" s="127">
        <f t="shared" si="509"/>
        <v>43633</v>
      </c>
      <c r="J1383" s="130">
        <f t="shared" si="521"/>
        <v>23</v>
      </c>
      <c r="K1383" s="130">
        <f t="shared" si="510"/>
        <v>3</v>
      </c>
      <c r="L1383" s="131">
        <f t="shared" si="511"/>
        <v>1.00016949</v>
      </c>
      <c r="M1383" s="132">
        <f t="shared" si="505"/>
        <v>1.0056996899999999</v>
      </c>
      <c r="N1383" s="132">
        <f t="shared" si="526"/>
        <v>1.2005641631442663</v>
      </c>
      <c r="O1383" s="131">
        <f t="shared" si="504"/>
        <v>1.20076764</v>
      </c>
      <c r="P1383" s="124">
        <f t="shared" si="512"/>
        <v>1200.76764</v>
      </c>
      <c r="Q1383" s="133">
        <f t="shared" si="513"/>
        <v>0</v>
      </c>
      <c r="R1383" s="134">
        <f t="shared" si="514"/>
        <v>0</v>
      </c>
      <c r="S1383" s="124">
        <f t="shared" si="515"/>
        <v>0</v>
      </c>
      <c r="T1383" s="134">
        <f t="shared" si="522"/>
        <v>8.7499999999999994E-2</v>
      </c>
      <c r="U1383" s="133">
        <f t="shared" si="523"/>
        <v>62</v>
      </c>
      <c r="V1383" s="133">
        <v>252</v>
      </c>
      <c r="W1383" s="132">
        <f t="shared" si="506"/>
        <v>1.020851934</v>
      </c>
      <c r="X1383" s="124">
        <f t="shared" si="525"/>
        <v>25.038326999999999</v>
      </c>
      <c r="Y1383" s="136" t="s">
        <v>64</v>
      </c>
      <c r="Z1383" s="127">
        <f t="shared" si="524"/>
        <v>43692</v>
      </c>
      <c r="AA1383" s="6"/>
      <c r="AB1383" s="1"/>
      <c r="AC1383" s="10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6"/>
      <c r="BR1383" s="1"/>
      <c r="BS1383" s="1"/>
      <c r="BT1383" s="1"/>
      <c r="BU1383" s="1"/>
      <c r="BV1383" s="1"/>
      <c r="BW1383" s="1"/>
    </row>
    <row r="1384" spans="1:75" x14ac:dyDescent="0.2">
      <c r="A1384" s="137">
        <f t="shared" si="516"/>
        <v>43605</v>
      </c>
      <c r="B1384" s="124">
        <f t="shared" si="507"/>
        <v>1225.805967</v>
      </c>
      <c r="C1384" s="124">
        <f t="shared" si="517"/>
        <v>1000</v>
      </c>
      <c r="D1384" s="138">
        <f t="shared" si="518"/>
        <v>5206.9799999999996</v>
      </c>
      <c r="E1384" s="126">
        <f>IF(K1384=1,VLOOKUP(A1383,[1]Plan1!$DA$106:$DC$226,3),E1383)</f>
        <v>5213.75</v>
      </c>
      <c r="F1384" s="127">
        <f t="shared" si="519"/>
        <v>43601</v>
      </c>
      <c r="G1384" s="128">
        <f t="shared" si="508"/>
        <v>1.3001778382095708E-3</v>
      </c>
      <c r="H1384" s="127">
        <f t="shared" si="520"/>
        <v>43633</v>
      </c>
      <c r="I1384" s="127">
        <f t="shared" si="509"/>
        <v>43633</v>
      </c>
      <c r="J1384" s="130">
        <f t="shared" si="521"/>
        <v>23</v>
      </c>
      <c r="K1384" s="130">
        <f t="shared" si="510"/>
        <v>3</v>
      </c>
      <c r="L1384" s="131">
        <f t="shared" si="511"/>
        <v>1.00016949</v>
      </c>
      <c r="M1384" s="132">
        <f t="shared" si="505"/>
        <v>1.0056996899999999</v>
      </c>
      <c r="N1384" s="132">
        <f t="shared" si="526"/>
        <v>1.2005641631442663</v>
      </c>
      <c r="O1384" s="131">
        <f t="shared" si="504"/>
        <v>1.20076764</v>
      </c>
      <c r="P1384" s="124">
        <f t="shared" si="512"/>
        <v>1200.76764</v>
      </c>
      <c r="Q1384" s="133">
        <f t="shared" si="513"/>
        <v>0</v>
      </c>
      <c r="R1384" s="134">
        <f t="shared" si="514"/>
        <v>0</v>
      </c>
      <c r="S1384" s="124">
        <f t="shared" si="515"/>
        <v>0</v>
      </c>
      <c r="T1384" s="134">
        <f t="shared" si="522"/>
        <v>8.7499999999999994E-2</v>
      </c>
      <c r="U1384" s="133">
        <f t="shared" si="523"/>
        <v>62</v>
      </c>
      <c r="V1384" s="133">
        <v>252</v>
      </c>
      <c r="W1384" s="132">
        <f t="shared" si="506"/>
        <v>1.020851934</v>
      </c>
      <c r="X1384" s="124">
        <f t="shared" si="525"/>
        <v>25.038326999999999</v>
      </c>
      <c r="Y1384" s="136" t="s">
        <v>64</v>
      </c>
      <c r="Z1384" s="127">
        <f t="shared" si="524"/>
        <v>43692</v>
      </c>
      <c r="AA1384" s="6"/>
      <c r="AB1384" s="1"/>
      <c r="AC1384" s="10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6"/>
      <c r="BR1384" s="1"/>
      <c r="BS1384" s="1"/>
      <c r="BT1384" s="1"/>
      <c r="BU1384" s="1"/>
      <c r="BV1384" s="1"/>
      <c r="BW1384" s="1"/>
    </row>
    <row r="1385" spans="1:75" x14ac:dyDescent="0.2">
      <c r="A1385" s="137">
        <f t="shared" si="516"/>
        <v>43606</v>
      </c>
      <c r="B1385" s="124">
        <f t="shared" si="507"/>
        <v>1226.2833270000001</v>
      </c>
      <c r="C1385" s="124">
        <f t="shared" si="517"/>
        <v>1000</v>
      </c>
      <c r="D1385" s="138">
        <f t="shared" si="518"/>
        <v>5206.9799999999996</v>
      </c>
      <c r="E1385" s="126">
        <f>IF(K1385=1,VLOOKUP(A1384,[1]Plan1!$DA$106:$DC$226,3),E1384)</f>
        <v>5213.75</v>
      </c>
      <c r="F1385" s="127">
        <f t="shared" si="519"/>
        <v>43601</v>
      </c>
      <c r="G1385" s="128">
        <f t="shared" si="508"/>
        <v>1.3001778382095708E-3</v>
      </c>
      <c r="H1385" s="127">
        <f t="shared" si="520"/>
        <v>43633</v>
      </c>
      <c r="I1385" s="127">
        <f t="shared" si="509"/>
        <v>43633</v>
      </c>
      <c r="J1385" s="130">
        <f t="shared" si="521"/>
        <v>23</v>
      </c>
      <c r="K1385" s="130">
        <f t="shared" si="510"/>
        <v>4</v>
      </c>
      <c r="L1385" s="131">
        <f t="shared" si="511"/>
        <v>1.0002259899999999</v>
      </c>
      <c r="M1385" s="132">
        <f t="shared" si="505"/>
        <v>1.0056996899999999</v>
      </c>
      <c r="N1385" s="132">
        <f t="shared" si="526"/>
        <v>1.2005641631442663</v>
      </c>
      <c r="O1385" s="131">
        <f t="shared" ref="O1385:O1448" si="527">TRUNC(TRUNC((L1385*N1385),15),8)</f>
        <v>1.2008354699999999</v>
      </c>
      <c r="P1385" s="124">
        <f t="shared" si="512"/>
        <v>1200.83547</v>
      </c>
      <c r="Q1385" s="133">
        <f t="shared" si="513"/>
        <v>0</v>
      </c>
      <c r="R1385" s="134">
        <f t="shared" si="514"/>
        <v>0</v>
      </c>
      <c r="S1385" s="124">
        <f t="shared" si="515"/>
        <v>0</v>
      </c>
      <c r="T1385" s="134">
        <f t="shared" si="522"/>
        <v>8.7499999999999994E-2</v>
      </c>
      <c r="U1385" s="133">
        <f t="shared" si="523"/>
        <v>63</v>
      </c>
      <c r="V1385" s="133">
        <v>252</v>
      </c>
      <c r="W1385" s="132">
        <f t="shared" si="506"/>
        <v>1.0211917939999999</v>
      </c>
      <c r="X1385" s="124">
        <f t="shared" si="525"/>
        <v>25.447856999999999</v>
      </c>
      <c r="Y1385" s="136" t="s">
        <v>64</v>
      </c>
      <c r="Z1385" s="127">
        <f t="shared" si="524"/>
        <v>43692</v>
      </c>
      <c r="AA1385" s="6"/>
      <c r="AB1385" s="1"/>
      <c r="AC1385" s="10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6"/>
      <c r="BR1385" s="1"/>
      <c r="BS1385" s="1"/>
      <c r="BT1385" s="1"/>
      <c r="BU1385" s="1"/>
      <c r="BV1385" s="1"/>
      <c r="BW1385" s="1"/>
    </row>
    <row r="1386" spans="1:75" x14ac:dyDescent="0.2">
      <c r="A1386" s="137">
        <f t="shared" si="516"/>
        <v>43607</v>
      </c>
      <c r="B1386" s="124">
        <f t="shared" si="507"/>
        <v>1226.7608909999999</v>
      </c>
      <c r="C1386" s="124">
        <f t="shared" si="517"/>
        <v>1000</v>
      </c>
      <c r="D1386" s="138">
        <f t="shared" si="518"/>
        <v>5206.9799999999996</v>
      </c>
      <c r="E1386" s="126">
        <f>IF(K1386=1,VLOOKUP(A1385,[1]Plan1!$DA$106:$DC$226,3),E1385)</f>
        <v>5213.75</v>
      </c>
      <c r="F1386" s="127">
        <f t="shared" si="519"/>
        <v>43601</v>
      </c>
      <c r="G1386" s="128">
        <f t="shared" si="508"/>
        <v>1.3001778382095708E-3</v>
      </c>
      <c r="H1386" s="127">
        <f t="shared" si="520"/>
        <v>43633</v>
      </c>
      <c r="I1386" s="127">
        <f t="shared" si="509"/>
        <v>43633</v>
      </c>
      <c r="J1386" s="130">
        <f t="shared" si="521"/>
        <v>23</v>
      </c>
      <c r="K1386" s="130">
        <f t="shared" si="510"/>
        <v>5</v>
      </c>
      <c r="L1386" s="131">
        <f t="shared" si="511"/>
        <v>1.0002825</v>
      </c>
      <c r="M1386" s="132">
        <f t="shared" ref="M1386:M1449" si="528">IF(I1386&gt;I1385,L1385,M1385)</f>
        <v>1.0056996899999999</v>
      </c>
      <c r="N1386" s="132">
        <f t="shared" si="526"/>
        <v>1.2005641631442663</v>
      </c>
      <c r="O1386" s="131">
        <f t="shared" si="527"/>
        <v>1.2009033200000001</v>
      </c>
      <c r="P1386" s="124">
        <f t="shared" si="512"/>
        <v>1200.9033199999999</v>
      </c>
      <c r="Q1386" s="133">
        <f t="shared" si="513"/>
        <v>0</v>
      </c>
      <c r="R1386" s="134">
        <f t="shared" si="514"/>
        <v>0</v>
      </c>
      <c r="S1386" s="124">
        <f t="shared" si="515"/>
        <v>0</v>
      </c>
      <c r="T1386" s="134">
        <f t="shared" si="522"/>
        <v>8.7499999999999994E-2</v>
      </c>
      <c r="U1386" s="133">
        <f t="shared" si="523"/>
        <v>64</v>
      </c>
      <c r="V1386" s="133">
        <v>252</v>
      </c>
      <c r="W1386" s="132">
        <f t="shared" si="506"/>
        <v>1.021531768</v>
      </c>
      <c r="X1386" s="124">
        <f t="shared" si="525"/>
        <v>25.857571</v>
      </c>
      <c r="Y1386" s="136" t="s">
        <v>64</v>
      </c>
      <c r="Z1386" s="127">
        <f t="shared" si="524"/>
        <v>43692</v>
      </c>
      <c r="AA1386" s="6"/>
      <c r="AB1386" s="1"/>
      <c r="AC1386" s="10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6"/>
      <c r="BR1386" s="1"/>
      <c r="BS1386" s="1"/>
      <c r="BT1386" s="1"/>
      <c r="BU1386" s="1"/>
      <c r="BV1386" s="1"/>
      <c r="BW1386" s="1"/>
    </row>
    <row r="1387" spans="1:75" x14ac:dyDescent="0.2">
      <c r="A1387" s="137">
        <f t="shared" si="516"/>
        <v>43608</v>
      </c>
      <c r="B1387" s="124">
        <f t="shared" si="507"/>
        <v>1227.238627</v>
      </c>
      <c r="C1387" s="124">
        <f t="shared" si="517"/>
        <v>1000</v>
      </c>
      <c r="D1387" s="138">
        <f t="shared" si="518"/>
        <v>5206.9799999999996</v>
      </c>
      <c r="E1387" s="126">
        <f>IF(K1387=1,VLOOKUP(A1386,[1]Plan1!$DA$106:$DC$226,3),E1386)</f>
        <v>5213.75</v>
      </c>
      <c r="F1387" s="127">
        <f t="shared" si="519"/>
        <v>43601</v>
      </c>
      <c r="G1387" s="128">
        <f t="shared" si="508"/>
        <v>1.3001778382095708E-3</v>
      </c>
      <c r="H1387" s="127">
        <f t="shared" si="520"/>
        <v>43633</v>
      </c>
      <c r="I1387" s="127">
        <f t="shared" si="509"/>
        <v>43633</v>
      </c>
      <c r="J1387" s="130">
        <f t="shared" si="521"/>
        <v>23</v>
      </c>
      <c r="K1387" s="130">
        <f t="shared" si="510"/>
        <v>6</v>
      </c>
      <c r="L1387" s="131">
        <f t="shared" si="511"/>
        <v>1.00033901</v>
      </c>
      <c r="M1387" s="132">
        <f t="shared" si="528"/>
        <v>1.0056996899999999</v>
      </c>
      <c r="N1387" s="132">
        <f t="shared" si="526"/>
        <v>1.2005641631442663</v>
      </c>
      <c r="O1387" s="131">
        <f t="shared" si="527"/>
        <v>1.2009711599999999</v>
      </c>
      <c r="P1387" s="124">
        <f t="shared" si="512"/>
        <v>1200.9711600000001</v>
      </c>
      <c r="Q1387" s="133">
        <f t="shared" si="513"/>
        <v>0</v>
      </c>
      <c r="R1387" s="134">
        <f t="shared" si="514"/>
        <v>0</v>
      </c>
      <c r="S1387" s="124">
        <f t="shared" si="515"/>
        <v>0</v>
      </c>
      <c r="T1387" s="134">
        <f t="shared" si="522"/>
        <v>8.7499999999999994E-2</v>
      </c>
      <c r="U1387" s="133">
        <f t="shared" si="523"/>
        <v>65</v>
      </c>
      <c r="V1387" s="133">
        <v>252</v>
      </c>
      <c r="W1387" s="132">
        <f t="shared" si="506"/>
        <v>1.0218718550000001</v>
      </c>
      <c r="X1387" s="124">
        <f t="shared" si="525"/>
        <v>26.267467</v>
      </c>
      <c r="Y1387" s="136" t="s">
        <v>64</v>
      </c>
      <c r="Z1387" s="127">
        <f t="shared" si="524"/>
        <v>43692</v>
      </c>
      <c r="AA1387" s="6"/>
      <c r="AB1387" s="1"/>
      <c r="AC1387" s="10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6"/>
      <c r="BR1387" s="1"/>
      <c r="BS1387" s="1"/>
      <c r="BT1387" s="1"/>
      <c r="BU1387" s="1"/>
      <c r="BV1387" s="1"/>
      <c r="BW1387" s="1"/>
    </row>
    <row r="1388" spans="1:75" x14ac:dyDescent="0.2">
      <c r="A1388" s="137">
        <f t="shared" si="516"/>
        <v>43609</v>
      </c>
      <c r="B1388" s="124">
        <f t="shared" si="507"/>
        <v>1227.7165539999999</v>
      </c>
      <c r="C1388" s="124">
        <f t="shared" si="517"/>
        <v>1000</v>
      </c>
      <c r="D1388" s="138">
        <f t="shared" si="518"/>
        <v>5206.9799999999996</v>
      </c>
      <c r="E1388" s="126">
        <f>IF(K1388=1,VLOOKUP(A1387,[1]Plan1!$DA$106:$DC$226,3),E1387)</f>
        <v>5213.75</v>
      </c>
      <c r="F1388" s="127">
        <f t="shared" si="519"/>
        <v>43601</v>
      </c>
      <c r="G1388" s="128">
        <f t="shared" si="508"/>
        <v>1.3001778382095708E-3</v>
      </c>
      <c r="H1388" s="127">
        <f t="shared" si="520"/>
        <v>43633</v>
      </c>
      <c r="I1388" s="127">
        <f t="shared" si="509"/>
        <v>43633</v>
      </c>
      <c r="J1388" s="130">
        <f t="shared" si="521"/>
        <v>23</v>
      </c>
      <c r="K1388" s="130">
        <f t="shared" si="510"/>
        <v>7</v>
      </c>
      <c r="L1388" s="131">
        <f t="shared" si="511"/>
        <v>1.0003955200000001</v>
      </c>
      <c r="M1388" s="132">
        <f t="shared" si="528"/>
        <v>1.0056996899999999</v>
      </c>
      <c r="N1388" s="132">
        <f t="shared" si="526"/>
        <v>1.2005641631442663</v>
      </c>
      <c r="O1388" s="131">
        <f t="shared" si="527"/>
        <v>1.2010390099999999</v>
      </c>
      <c r="P1388" s="124">
        <f t="shared" si="512"/>
        <v>1201.03901</v>
      </c>
      <c r="Q1388" s="133">
        <f t="shared" si="513"/>
        <v>0</v>
      </c>
      <c r="R1388" s="134">
        <f t="shared" si="514"/>
        <v>0</v>
      </c>
      <c r="S1388" s="124">
        <f t="shared" si="515"/>
        <v>0</v>
      </c>
      <c r="T1388" s="134">
        <f t="shared" si="522"/>
        <v>8.7499999999999994E-2</v>
      </c>
      <c r="U1388" s="133">
        <f t="shared" si="523"/>
        <v>66</v>
      </c>
      <c r="V1388" s="133">
        <v>252</v>
      </c>
      <c r="W1388" s="132">
        <f t="shared" si="506"/>
        <v>1.022212055</v>
      </c>
      <c r="X1388" s="124">
        <f t="shared" si="525"/>
        <v>26.677544000000001</v>
      </c>
      <c r="Y1388" s="136" t="s">
        <v>64</v>
      </c>
      <c r="Z1388" s="127">
        <f t="shared" si="524"/>
        <v>43692</v>
      </c>
      <c r="AA1388" s="6"/>
      <c r="AB1388" s="1"/>
      <c r="AC1388" s="10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6"/>
      <c r="BR1388" s="1"/>
      <c r="BS1388" s="1"/>
      <c r="BT1388" s="1"/>
      <c r="BU1388" s="1"/>
      <c r="BV1388" s="1"/>
      <c r="BW1388" s="1"/>
    </row>
    <row r="1389" spans="1:75" x14ac:dyDescent="0.2">
      <c r="A1389" s="137">
        <f t="shared" si="516"/>
        <v>43610</v>
      </c>
      <c r="B1389" s="124">
        <f t="shared" si="507"/>
        <v>1228.194663</v>
      </c>
      <c r="C1389" s="124">
        <f t="shared" si="517"/>
        <v>1000</v>
      </c>
      <c r="D1389" s="138">
        <f t="shared" si="518"/>
        <v>5206.9799999999996</v>
      </c>
      <c r="E1389" s="126">
        <f>IF(K1389=1,VLOOKUP(A1388,[1]Plan1!$DA$106:$DC$226,3),E1388)</f>
        <v>5213.75</v>
      </c>
      <c r="F1389" s="127">
        <f t="shared" si="519"/>
        <v>43601</v>
      </c>
      <c r="G1389" s="128">
        <f t="shared" si="508"/>
        <v>1.3001778382095708E-3</v>
      </c>
      <c r="H1389" s="127">
        <f t="shared" si="520"/>
        <v>43633</v>
      </c>
      <c r="I1389" s="127">
        <f t="shared" si="509"/>
        <v>43633</v>
      </c>
      <c r="J1389" s="130">
        <f t="shared" si="521"/>
        <v>23</v>
      </c>
      <c r="K1389" s="130">
        <f t="shared" si="510"/>
        <v>8</v>
      </c>
      <c r="L1389" s="131">
        <f t="shared" si="511"/>
        <v>1.0004520400000001</v>
      </c>
      <c r="M1389" s="132">
        <f t="shared" si="528"/>
        <v>1.0056996899999999</v>
      </c>
      <c r="N1389" s="132">
        <f t="shared" si="526"/>
        <v>1.2005641631442663</v>
      </c>
      <c r="O1389" s="131">
        <f t="shared" si="527"/>
        <v>1.2011068600000001</v>
      </c>
      <c r="P1389" s="124">
        <f t="shared" si="512"/>
        <v>1201.1068600000001</v>
      </c>
      <c r="Q1389" s="133">
        <f t="shared" si="513"/>
        <v>0</v>
      </c>
      <c r="R1389" s="134">
        <f t="shared" si="514"/>
        <v>0</v>
      </c>
      <c r="S1389" s="124">
        <f t="shared" si="515"/>
        <v>0</v>
      </c>
      <c r="T1389" s="134">
        <f t="shared" si="522"/>
        <v>8.7499999999999994E-2</v>
      </c>
      <c r="U1389" s="133">
        <f t="shared" si="523"/>
        <v>67</v>
      </c>
      <c r="V1389" s="133">
        <v>252</v>
      </c>
      <c r="W1389" s="132">
        <f t="shared" si="506"/>
        <v>1.0225523679999999</v>
      </c>
      <c r="X1389" s="124">
        <f t="shared" si="525"/>
        <v>27.087803000000001</v>
      </c>
      <c r="Y1389" s="136" t="s">
        <v>64</v>
      </c>
      <c r="Z1389" s="127">
        <f t="shared" si="524"/>
        <v>43692</v>
      </c>
      <c r="AA1389" s="6"/>
      <c r="AB1389" s="1"/>
      <c r="AC1389" s="10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6"/>
      <c r="BR1389" s="1"/>
      <c r="BS1389" s="1"/>
      <c r="BT1389" s="1"/>
      <c r="BU1389" s="1"/>
      <c r="BV1389" s="1"/>
      <c r="BW1389" s="1"/>
    </row>
    <row r="1390" spans="1:75" x14ac:dyDescent="0.2">
      <c r="A1390" s="137">
        <f t="shared" si="516"/>
        <v>43611</v>
      </c>
      <c r="B1390" s="124">
        <f t="shared" si="507"/>
        <v>1228.194663</v>
      </c>
      <c r="C1390" s="124">
        <f t="shared" si="517"/>
        <v>1000</v>
      </c>
      <c r="D1390" s="138">
        <f t="shared" si="518"/>
        <v>5206.9799999999996</v>
      </c>
      <c r="E1390" s="126">
        <f>IF(K1390=1,VLOOKUP(A1389,[1]Plan1!$DA$106:$DC$226,3),E1389)</f>
        <v>5213.75</v>
      </c>
      <c r="F1390" s="127">
        <f t="shared" si="519"/>
        <v>43601</v>
      </c>
      <c r="G1390" s="128">
        <f t="shared" si="508"/>
        <v>1.3001778382095708E-3</v>
      </c>
      <c r="H1390" s="127">
        <f t="shared" si="520"/>
        <v>43633</v>
      </c>
      <c r="I1390" s="127">
        <f t="shared" si="509"/>
        <v>43633</v>
      </c>
      <c r="J1390" s="130">
        <f t="shared" si="521"/>
        <v>23</v>
      </c>
      <c r="K1390" s="130">
        <f t="shared" si="510"/>
        <v>8</v>
      </c>
      <c r="L1390" s="131">
        <f t="shared" si="511"/>
        <v>1.0004520400000001</v>
      </c>
      <c r="M1390" s="132">
        <f t="shared" si="528"/>
        <v>1.0056996899999999</v>
      </c>
      <c r="N1390" s="132">
        <f t="shared" si="526"/>
        <v>1.2005641631442663</v>
      </c>
      <c r="O1390" s="131">
        <f t="shared" si="527"/>
        <v>1.2011068600000001</v>
      </c>
      <c r="P1390" s="124">
        <f t="shared" si="512"/>
        <v>1201.1068600000001</v>
      </c>
      <c r="Q1390" s="133">
        <f t="shared" si="513"/>
        <v>0</v>
      </c>
      <c r="R1390" s="134">
        <f t="shared" si="514"/>
        <v>0</v>
      </c>
      <c r="S1390" s="124">
        <f t="shared" si="515"/>
        <v>0</v>
      </c>
      <c r="T1390" s="134">
        <f t="shared" si="522"/>
        <v>8.7499999999999994E-2</v>
      </c>
      <c r="U1390" s="133">
        <f t="shared" si="523"/>
        <v>67</v>
      </c>
      <c r="V1390" s="133">
        <v>252</v>
      </c>
      <c r="W1390" s="132">
        <f t="shared" si="506"/>
        <v>1.0225523679999999</v>
      </c>
      <c r="X1390" s="124">
        <f t="shared" si="525"/>
        <v>27.087803000000001</v>
      </c>
      <c r="Y1390" s="136" t="s">
        <v>64</v>
      </c>
      <c r="Z1390" s="127">
        <f t="shared" si="524"/>
        <v>43692</v>
      </c>
      <c r="AA1390" s="6"/>
      <c r="AB1390" s="1"/>
      <c r="AC1390" s="10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6"/>
      <c r="BR1390" s="1"/>
      <c r="BS1390" s="1"/>
      <c r="BT1390" s="1"/>
      <c r="BU1390" s="1"/>
      <c r="BV1390" s="1"/>
      <c r="BW1390" s="1"/>
    </row>
    <row r="1391" spans="1:75" x14ac:dyDescent="0.2">
      <c r="A1391" s="137">
        <f t="shared" si="516"/>
        <v>43612</v>
      </c>
      <c r="B1391" s="124">
        <f t="shared" si="507"/>
        <v>1228.194663</v>
      </c>
      <c r="C1391" s="124">
        <f t="shared" si="517"/>
        <v>1000</v>
      </c>
      <c r="D1391" s="138">
        <f t="shared" si="518"/>
        <v>5206.9799999999996</v>
      </c>
      <c r="E1391" s="126">
        <f>IF(K1391=1,VLOOKUP(A1390,[1]Plan1!$DA$106:$DC$226,3),E1390)</f>
        <v>5213.75</v>
      </c>
      <c r="F1391" s="127">
        <f t="shared" si="519"/>
        <v>43601</v>
      </c>
      <c r="G1391" s="128">
        <f t="shared" si="508"/>
        <v>1.3001778382095708E-3</v>
      </c>
      <c r="H1391" s="127">
        <f t="shared" si="520"/>
        <v>43633</v>
      </c>
      <c r="I1391" s="127">
        <f t="shared" si="509"/>
        <v>43633</v>
      </c>
      <c r="J1391" s="130">
        <f t="shared" si="521"/>
        <v>23</v>
      </c>
      <c r="K1391" s="130">
        <f t="shared" si="510"/>
        <v>8</v>
      </c>
      <c r="L1391" s="131">
        <f t="shared" si="511"/>
        <v>1.0004520400000001</v>
      </c>
      <c r="M1391" s="132">
        <f t="shared" si="528"/>
        <v>1.0056996899999999</v>
      </c>
      <c r="N1391" s="132">
        <f t="shared" si="526"/>
        <v>1.2005641631442663</v>
      </c>
      <c r="O1391" s="131">
        <f t="shared" si="527"/>
        <v>1.2011068600000001</v>
      </c>
      <c r="P1391" s="124">
        <f t="shared" si="512"/>
        <v>1201.1068600000001</v>
      </c>
      <c r="Q1391" s="133">
        <f t="shared" si="513"/>
        <v>0</v>
      </c>
      <c r="R1391" s="134">
        <f t="shared" si="514"/>
        <v>0</v>
      </c>
      <c r="S1391" s="124">
        <f t="shared" si="515"/>
        <v>0</v>
      </c>
      <c r="T1391" s="134">
        <f t="shared" si="522"/>
        <v>8.7499999999999994E-2</v>
      </c>
      <c r="U1391" s="133">
        <f t="shared" si="523"/>
        <v>67</v>
      </c>
      <c r="V1391" s="133">
        <v>252</v>
      </c>
      <c r="W1391" s="132">
        <f t="shared" si="506"/>
        <v>1.0225523679999999</v>
      </c>
      <c r="X1391" s="124">
        <f t="shared" si="525"/>
        <v>27.087803000000001</v>
      </c>
      <c r="Y1391" s="136" t="s">
        <v>64</v>
      </c>
      <c r="Z1391" s="127">
        <f t="shared" si="524"/>
        <v>43692</v>
      </c>
      <c r="AA1391" s="6"/>
      <c r="AB1391" s="1"/>
      <c r="AC1391" s="10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6"/>
      <c r="BR1391" s="1"/>
      <c r="BS1391" s="1"/>
      <c r="BT1391" s="1"/>
      <c r="BU1391" s="1"/>
      <c r="BV1391" s="1"/>
      <c r="BW1391" s="1"/>
    </row>
    <row r="1392" spans="1:75" x14ac:dyDescent="0.2">
      <c r="A1392" s="137">
        <f t="shared" si="516"/>
        <v>43613</v>
      </c>
      <c r="B1392" s="124">
        <f t="shared" si="507"/>
        <v>1228.672965</v>
      </c>
      <c r="C1392" s="124">
        <f t="shared" si="517"/>
        <v>1000</v>
      </c>
      <c r="D1392" s="138">
        <f t="shared" si="518"/>
        <v>5206.9799999999996</v>
      </c>
      <c r="E1392" s="126">
        <f>IF(K1392=1,VLOOKUP(A1391,[1]Plan1!$DA$106:$DC$226,3),E1391)</f>
        <v>5213.75</v>
      </c>
      <c r="F1392" s="127">
        <f t="shared" si="519"/>
        <v>43601</v>
      </c>
      <c r="G1392" s="128">
        <f t="shared" si="508"/>
        <v>1.3001778382095708E-3</v>
      </c>
      <c r="H1392" s="127">
        <f t="shared" si="520"/>
        <v>43633</v>
      </c>
      <c r="I1392" s="127">
        <f t="shared" si="509"/>
        <v>43633</v>
      </c>
      <c r="J1392" s="130">
        <f t="shared" si="521"/>
        <v>23</v>
      </c>
      <c r="K1392" s="130">
        <f t="shared" si="510"/>
        <v>9</v>
      </c>
      <c r="L1392" s="131">
        <f t="shared" si="511"/>
        <v>1.0005085600000001</v>
      </c>
      <c r="M1392" s="132">
        <f t="shared" si="528"/>
        <v>1.0056996899999999</v>
      </c>
      <c r="N1392" s="132">
        <f t="shared" si="526"/>
        <v>1.2005641631442663</v>
      </c>
      <c r="O1392" s="131">
        <f t="shared" si="527"/>
        <v>1.20117472</v>
      </c>
      <c r="P1392" s="124">
        <f t="shared" si="512"/>
        <v>1201.17472</v>
      </c>
      <c r="Q1392" s="133">
        <f t="shared" si="513"/>
        <v>0</v>
      </c>
      <c r="R1392" s="134">
        <f t="shared" si="514"/>
        <v>0</v>
      </c>
      <c r="S1392" s="124">
        <f t="shared" si="515"/>
        <v>0</v>
      </c>
      <c r="T1392" s="134">
        <f t="shared" si="522"/>
        <v>8.7499999999999994E-2</v>
      </c>
      <c r="U1392" s="133">
        <f t="shared" si="523"/>
        <v>68</v>
      </c>
      <c r="V1392" s="133">
        <v>252</v>
      </c>
      <c r="W1392" s="132">
        <f t="shared" si="506"/>
        <v>1.0228927940000001</v>
      </c>
      <c r="X1392" s="124">
        <f t="shared" si="525"/>
        <v>27.498245000000001</v>
      </c>
      <c r="Y1392" s="136" t="s">
        <v>64</v>
      </c>
      <c r="Z1392" s="127">
        <f t="shared" si="524"/>
        <v>43692</v>
      </c>
      <c r="AA1392" s="6"/>
      <c r="AB1392" s="1"/>
      <c r="AC1392" s="10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6"/>
      <c r="BR1392" s="1"/>
      <c r="BS1392" s="1"/>
      <c r="BT1392" s="1"/>
      <c r="BU1392" s="1"/>
      <c r="BV1392" s="1"/>
      <c r="BW1392" s="1"/>
    </row>
    <row r="1393" spans="1:75" x14ac:dyDescent="0.2">
      <c r="A1393" s="137">
        <f t="shared" si="516"/>
        <v>43614</v>
      </c>
      <c r="B1393" s="124">
        <f t="shared" si="507"/>
        <v>1229.151439</v>
      </c>
      <c r="C1393" s="124">
        <f t="shared" si="517"/>
        <v>1000</v>
      </c>
      <c r="D1393" s="138">
        <f t="shared" si="518"/>
        <v>5206.9799999999996</v>
      </c>
      <c r="E1393" s="126">
        <f>IF(K1393=1,VLOOKUP(A1392,[1]Plan1!$DA$106:$DC$226,3),E1392)</f>
        <v>5213.75</v>
      </c>
      <c r="F1393" s="127">
        <f t="shared" si="519"/>
        <v>43601</v>
      </c>
      <c r="G1393" s="128">
        <f t="shared" si="508"/>
        <v>1.3001778382095708E-3</v>
      </c>
      <c r="H1393" s="127">
        <f t="shared" si="520"/>
        <v>43633</v>
      </c>
      <c r="I1393" s="127">
        <f t="shared" si="509"/>
        <v>43633</v>
      </c>
      <c r="J1393" s="130">
        <f t="shared" si="521"/>
        <v>23</v>
      </c>
      <c r="K1393" s="130">
        <f t="shared" si="510"/>
        <v>10</v>
      </c>
      <c r="L1393" s="131">
        <f t="shared" si="511"/>
        <v>1.0005650800000001</v>
      </c>
      <c r="M1393" s="132">
        <f t="shared" si="528"/>
        <v>1.0056996899999999</v>
      </c>
      <c r="N1393" s="132">
        <f t="shared" si="526"/>
        <v>1.2005641631442663</v>
      </c>
      <c r="O1393" s="131">
        <f t="shared" si="527"/>
        <v>1.20124257</v>
      </c>
      <c r="P1393" s="124">
        <f t="shared" si="512"/>
        <v>1201.2425699999999</v>
      </c>
      <c r="Q1393" s="133">
        <f t="shared" si="513"/>
        <v>0</v>
      </c>
      <c r="R1393" s="134">
        <f t="shared" si="514"/>
        <v>0</v>
      </c>
      <c r="S1393" s="124">
        <f t="shared" si="515"/>
        <v>0</v>
      </c>
      <c r="T1393" s="134">
        <f t="shared" si="522"/>
        <v>8.7499999999999994E-2</v>
      </c>
      <c r="U1393" s="133">
        <f t="shared" si="523"/>
        <v>69</v>
      </c>
      <c r="V1393" s="133">
        <v>252</v>
      </c>
      <c r="W1393" s="132">
        <f t="shared" si="506"/>
        <v>1.0232333339999999</v>
      </c>
      <c r="X1393" s="124">
        <f t="shared" si="525"/>
        <v>27.908868999999999</v>
      </c>
      <c r="Y1393" s="136" t="s">
        <v>64</v>
      </c>
      <c r="Z1393" s="127">
        <f t="shared" si="524"/>
        <v>43692</v>
      </c>
      <c r="AA1393" s="6"/>
      <c r="AB1393" s="1"/>
      <c r="AC1393" s="10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6"/>
      <c r="BR1393" s="1"/>
      <c r="BS1393" s="1"/>
      <c r="BT1393" s="1"/>
      <c r="BU1393" s="1"/>
      <c r="BV1393" s="1"/>
      <c r="BW1393" s="1"/>
    </row>
    <row r="1394" spans="1:75" x14ac:dyDescent="0.2">
      <c r="A1394" s="137">
        <f t="shared" si="516"/>
        <v>43615</v>
      </c>
      <c r="B1394" s="124">
        <f t="shared" si="507"/>
        <v>1229.630116</v>
      </c>
      <c r="C1394" s="124">
        <f t="shared" si="517"/>
        <v>1000</v>
      </c>
      <c r="D1394" s="138">
        <f t="shared" si="518"/>
        <v>5206.9799999999996</v>
      </c>
      <c r="E1394" s="126">
        <f>IF(K1394=1,VLOOKUP(A1393,[1]Plan1!$DA$106:$DC$226,3),E1393)</f>
        <v>5213.75</v>
      </c>
      <c r="F1394" s="127">
        <f t="shared" si="519"/>
        <v>43601</v>
      </c>
      <c r="G1394" s="128">
        <f t="shared" si="508"/>
        <v>1.3001778382095708E-3</v>
      </c>
      <c r="H1394" s="127">
        <f t="shared" si="520"/>
        <v>43633</v>
      </c>
      <c r="I1394" s="127">
        <f t="shared" si="509"/>
        <v>43633</v>
      </c>
      <c r="J1394" s="130">
        <f t="shared" si="521"/>
        <v>23</v>
      </c>
      <c r="K1394" s="130">
        <f t="shared" si="510"/>
        <v>11</v>
      </c>
      <c r="L1394" s="131">
        <f t="shared" si="511"/>
        <v>1.0006216100000001</v>
      </c>
      <c r="M1394" s="132">
        <f t="shared" si="528"/>
        <v>1.0056996899999999</v>
      </c>
      <c r="N1394" s="132">
        <f t="shared" si="526"/>
        <v>1.2005641631442663</v>
      </c>
      <c r="O1394" s="131">
        <f t="shared" si="527"/>
        <v>1.2013104400000001</v>
      </c>
      <c r="P1394" s="124">
        <f t="shared" si="512"/>
        <v>1201.31044</v>
      </c>
      <c r="Q1394" s="133">
        <f t="shared" si="513"/>
        <v>0</v>
      </c>
      <c r="R1394" s="134">
        <f t="shared" si="514"/>
        <v>0</v>
      </c>
      <c r="S1394" s="124">
        <f t="shared" si="515"/>
        <v>0</v>
      </c>
      <c r="T1394" s="134">
        <f t="shared" si="522"/>
        <v>8.7499999999999994E-2</v>
      </c>
      <c r="U1394" s="133">
        <f t="shared" si="523"/>
        <v>70</v>
      </c>
      <c r="V1394" s="133">
        <v>252</v>
      </c>
      <c r="W1394" s="132">
        <f t="shared" si="506"/>
        <v>1.023573987</v>
      </c>
      <c r="X1394" s="124">
        <f t="shared" si="525"/>
        <v>28.319676000000001</v>
      </c>
      <c r="Y1394" s="136" t="s">
        <v>64</v>
      </c>
      <c r="Z1394" s="127">
        <f t="shared" si="524"/>
        <v>43692</v>
      </c>
      <c r="AA1394" s="6"/>
      <c r="AB1394" s="1"/>
      <c r="AC1394" s="10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6"/>
      <c r="BR1394" s="1"/>
      <c r="BS1394" s="1"/>
      <c r="BT1394" s="1"/>
      <c r="BU1394" s="1"/>
      <c r="BV1394" s="1"/>
      <c r="BW1394" s="1"/>
    </row>
    <row r="1395" spans="1:75" x14ac:dyDescent="0.2">
      <c r="A1395" s="137">
        <f t="shared" si="516"/>
        <v>43616</v>
      </c>
      <c r="B1395" s="124">
        <f t="shared" si="507"/>
        <v>1230.108976</v>
      </c>
      <c r="C1395" s="124">
        <f t="shared" si="517"/>
        <v>1000</v>
      </c>
      <c r="D1395" s="138">
        <f t="shared" si="518"/>
        <v>5206.9799999999996</v>
      </c>
      <c r="E1395" s="126">
        <f>IF(K1395=1,VLOOKUP(A1394,[1]Plan1!$DA$106:$DC$226,3),E1394)</f>
        <v>5213.75</v>
      </c>
      <c r="F1395" s="127">
        <f t="shared" si="519"/>
        <v>43601</v>
      </c>
      <c r="G1395" s="128">
        <f t="shared" si="508"/>
        <v>1.3001778382095708E-3</v>
      </c>
      <c r="H1395" s="127">
        <f t="shared" si="520"/>
        <v>43633</v>
      </c>
      <c r="I1395" s="127">
        <f t="shared" si="509"/>
        <v>43633</v>
      </c>
      <c r="J1395" s="130">
        <f t="shared" si="521"/>
        <v>23</v>
      </c>
      <c r="K1395" s="130">
        <f t="shared" si="510"/>
        <v>12</v>
      </c>
      <c r="L1395" s="131">
        <f t="shared" si="511"/>
        <v>1.00067814</v>
      </c>
      <c r="M1395" s="132">
        <f t="shared" si="528"/>
        <v>1.0056996899999999</v>
      </c>
      <c r="N1395" s="132">
        <f t="shared" si="526"/>
        <v>1.2005641631442663</v>
      </c>
      <c r="O1395" s="131">
        <f t="shared" si="527"/>
        <v>1.2013783099999999</v>
      </c>
      <c r="P1395" s="124">
        <f t="shared" si="512"/>
        <v>1201.3783100000001</v>
      </c>
      <c r="Q1395" s="133">
        <f t="shared" si="513"/>
        <v>0</v>
      </c>
      <c r="R1395" s="134">
        <f t="shared" si="514"/>
        <v>0</v>
      </c>
      <c r="S1395" s="124">
        <f t="shared" si="515"/>
        <v>0</v>
      </c>
      <c r="T1395" s="134">
        <f t="shared" si="522"/>
        <v>8.7499999999999994E-2</v>
      </c>
      <c r="U1395" s="133">
        <f t="shared" si="523"/>
        <v>71</v>
      </c>
      <c r="V1395" s="133">
        <v>252</v>
      </c>
      <c r="W1395" s="132">
        <f t="shared" si="506"/>
        <v>1.023914754</v>
      </c>
      <c r="X1395" s="124">
        <f t="shared" si="525"/>
        <v>28.730665999999999</v>
      </c>
      <c r="Y1395" s="136" t="s">
        <v>64</v>
      </c>
      <c r="Z1395" s="127">
        <f t="shared" si="524"/>
        <v>43692</v>
      </c>
      <c r="AA1395" s="6"/>
      <c r="AB1395" s="1"/>
      <c r="AC1395" s="10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6"/>
      <c r="BR1395" s="1"/>
      <c r="BS1395" s="1"/>
      <c r="BT1395" s="1"/>
      <c r="BU1395" s="1"/>
      <c r="BV1395" s="1"/>
      <c r="BW1395" s="1"/>
    </row>
    <row r="1396" spans="1:75" x14ac:dyDescent="0.2">
      <c r="A1396" s="137">
        <f t="shared" si="516"/>
        <v>43617</v>
      </c>
      <c r="B1396" s="124">
        <f t="shared" si="507"/>
        <v>1230.5880179999999</v>
      </c>
      <c r="C1396" s="124">
        <f t="shared" si="517"/>
        <v>1000</v>
      </c>
      <c r="D1396" s="138">
        <f t="shared" si="518"/>
        <v>5206.9799999999996</v>
      </c>
      <c r="E1396" s="126">
        <f>IF(K1396=1,VLOOKUP(A1395,[1]Plan1!$DA$106:$DC$226,3),E1395)</f>
        <v>5213.75</v>
      </c>
      <c r="F1396" s="127">
        <f t="shared" si="519"/>
        <v>43601</v>
      </c>
      <c r="G1396" s="128">
        <f t="shared" si="508"/>
        <v>1.3001778382095708E-3</v>
      </c>
      <c r="H1396" s="127">
        <f t="shared" si="520"/>
        <v>43633</v>
      </c>
      <c r="I1396" s="127">
        <f t="shared" si="509"/>
        <v>43633</v>
      </c>
      <c r="J1396" s="130">
        <f t="shared" si="521"/>
        <v>23</v>
      </c>
      <c r="K1396" s="130">
        <f t="shared" si="510"/>
        <v>13</v>
      </c>
      <c r="L1396" s="131">
        <f t="shared" si="511"/>
        <v>1.0007346699999999</v>
      </c>
      <c r="M1396" s="132">
        <f t="shared" si="528"/>
        <v>1.0056996899999999</v>
      </c>
      <c r="N1396" s="132">
        <f t="shared" si="526"/>
        <v>1.2005641631442663</v>
      </c>
      <c r="O1396" s="131">
        <f t="shared" si="527"/>
        <v>1.20144618</v>
      </c>
      <c r="P1396" s="124">
        <f t="shared" si="512"/>
        <v>1201.4461799999999</v>
      </c>
      <c r="Q1396" s="133">
        <f t="shared" si="513"/>
        <v>0</v>
      </c>
      <c r="R1396" s="134">
        <f t="shared" si="514"/>
        <v>0</v>
      </c>
      <c r="S1396" s="124">
        <f t="shared" si="515"/>
        <v>0</v>
      </c>
      <c r="T1396" s="134">
        <f t="shared" si="522"/>
        <v>8.7499999999999994E-2</v>
      </c>
      <c r="U1396" s="133">
        <f t="shared" si="523"/>
        <v>72</v>
      </c>
      <c r="V1396" s="133">
        <v>252</v>
      </c>
      <c r="W1396" s="132">
        <f t="shared" si="506"/>
        <v>1.024255634</v>
      </c>
      <c r="X1396" s="124">
        <f t="shared" si="525"/>
        <v>29.141838</v>
      </c>
      <c r="Y1396" s="136" t="s">
        <v>64</v>
      </c>
      <c r="Z1396" s="127">
        <f t="shared" si="524"/>
        <v>43692</v>
      </c>
      <c r="AA1396" s="6"/>
      <c r="AB1396" s="1"/>
      <c r="AC1396" s="10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6"/>
      <c r="BR1396" s="1"/>
      <c r="BS1396" s="1"/>
      <c r="BT1396" s="1"/>
      <c r="BU1396" s="1"/>
      <c r="BV1396" s="1"/>
      <c r="BW1396" s="1"/>
    </row>
    <row r="1397" spans="1:75" x14ac:dyDescent="0.2">
      <c r="A1397" s="137">
        <f t="shared" si="516"/>
        <v>43618</v>
      </c>
      <c r="B1397" s="124">
        <f t="shared" si="507"/>
        <v>1230.5880179999999</v>
      </c>
      <c r="C1397" s="124">
        <f t="shared" si="517"/>
        <v>1000</v>
      </c>
      <c r="D1397" s="138">
        <f t="shared" si="518"/>
        <v>5206.9799999999996</v>
      </c>
      <c r="E1397" s="126">
        <f>IF(K1397=1,VLOOKUP(A1396,[1]Plan1!$DA$106:$DC$226,3),E1396)</f>
        <v>5213.75</v>
      </c>
      <c r="F1397" s="127">
        <f t="shared" si="519"/>
        <v>43601</v>
      </c>
      <c r="G1397" s="128">
        <f t="shared" si="508"/>
        <v>1.3001778382095708E-3</v>
      </c>
      <c r="H1397" s="127">
        <f t="shared" si="520"/>
        <v>43633</v>
      </c>
      <c r="I1397" s="127">
        <f t="shared" si="509"/>
        <v>43633</v>
      </c>
      <c r="J1397" s="130">
        <f t="shared" si="521"/>
        <v>23</v>
      </c>
      <c r="K1397" s="130">
        <f t="shared" si="510"/>
        <v>13</v>
      </c>
      <c r="L1397" s="131">
        <f t="shared" si="511"/>
        <v>1.0007346699999999</v>
      </c>
      <c r="M1397" s="132">
        <f t="shared" si="528"/>
        <v>1.0056996899999999</v>
      </c>
      <c r="N1397" s="132">
        <f t="shared" si="526"/>
        <v>1.2005641631442663</v>
      </c>
      <c r="O1397" s="131">
        <f t="shared" si="527"/>
        <v>1.20144618</v>
      </c>
      <c r="P1397" s="124">
        <f t="shared" si="512"/>
        <v>1201.4461799999999</v>
      </c>
      <c r="Q1397" s="133">
        <f t="shared" si="513"/>
        <v>0</v>
      </c>
      <c r="R1397" s="134">
        <f t="shared" si="514"/>
        <v>0</v>
      </c>
      <c r="S1397" s="124">
        <f t="shared" si="515"/>
        <v>0</v>
      </c>
      <c r="T1397" s="134">
        <f t="shared" si="522"/>
        <v>8.7499999999999994E-2</v>
      </c>
      <c r="U1397" s="133">
        <f t="shared" si="523"/>
        <v>72</v>
      </c>
      <c r="V1397" s="133">
        <v>252</v>
      </c>
      <c r="W1397" s="132">
        <f t="shared" si="506"/>
        <v>1.024255634</v>
      </c>
      <c r="X1397" s="124">
        <f t="shared" si="525"/>
        <v>29.141838</v>
      </c>
      <c r="Y1397" s="136" t="s">
        <v>64</v>
      </c>
      <c r="Z1397" s="127">
        <f t="shared" si="524"/>
        <v>43692</v>
      </c>
      <c r="AA1397" s="6"/>
      <c r="AB1397" s="1"/>
      <c r="AC1397" s="10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6"/>
      <c r="BR1397" s="1"/>
      <c r="BS1397" s="1"/>
      <c r="BT1397" s="1"/>
      <c r="BU1397" s="1"/>
      <c r="BV1397" s="1"/>
      <c r="BW1397" s="1"/>
    </row>
    <row r="1398" spans="1:75" x14ac:dyDescent="0.2">
      <c r="A1398" s="137">
        <f t="shared" si="516"/>
        <v>43619</v>
      </c>
      <c r="B1398" s="124">
        <f t="shared" si="507"/>
        <v>1230.5880179999999</v>
      </c>
      <c r="C1398" s="124">
        <f t="shared" si="517"/>
        <v>1000</v>
      </c>
      <c r="D1398" s="138">
        <f t="shared" si="518"/>
        <v>5206.9799999999996</v>
      </c>
      <c r="E1398" s="126">
        <f>IF(K1398=1,VLOOKUP(A1397,[1]Plan1!$DA$106:$DC$226,3),E1397)</f>
        <v>5213.75</v>
      </c>
      <c r="F1398" s="127">
        <f t="shared" si="519"/>
        <v>43601</v>
      </c>
      <c r="G1398" s="128">
        <f t="shared" si="508"/>
        <v>1.3001778382095708E-3</v>
      </c>
      <c r="H1398" s="127">
        <f t="shared" si="520"/>
        <v>43633</v>
      </c>
      <c r="I1398" s="127">
        <f t="shared" si="509"/>
        <v>43633</v>
      </c>
      <c r="J1398" s="130">
        <f t="shared" si="521"/>
        <v>23</v>
      </c>
      <c r="K1398" s="130">
        <f t="shared" si="510"/>
        <v>13</v>
      </c>
      <c r="L1398" s="131">
        <f t="shared" si="511"/>
        <v>1.0007346699999999</v>
      </c>
      <c r="M1398" s="132">
        <f t="shared" si="528"/>
        <v>1.0056996899999999</v>
      </c>
      <c r="N1398" s="132">
        <f t="shared" si="526"/>
        <v>1.2005641631442663</v>
      </c>
      <c r="O1398" s="131">
        <f t="shared" si="527"/>
        <v>1.20144618</v>
      </c>
      <c r="P1398" s="124">
        <f t="shared" si="512"/>
        <v>1201.4461799999999</v>
      </c>
      <c r="Q1398" s="133">
        <f t="shared" si="513"/>
        <v>0</v>
      </c>
      <c r="R1398" s="134">
        <f t="shared" si="514"/>
        <v>0</v>
      </c>
      <c r="S1398" s="124">
        <f t="shared" si="515"/>
        <v>0</v>
      </c>
      <c r="T1398" s="134">
        <f t="shared" si="522"/>
        <v>8.7499999999999994E-2</v>
      </c>
      <c r="U1398" s="133">
        <f t="shared" si="523"/>
        <v>72</v>
      </c>
      <c r="V1398" s="133">
        <v>252</v>
      </c>
      <c r="W1398" s="132">
        <f t="shared" si="506"/>
        <v>1.024255634</v>
      </c>
      <c r="X1398" s="124">
        <f t="shared" si="525"/>
        <v>29.141838</v>
      </c>
      <c r="Y1398" s="136" t="s">
        <v>64</v>
      </c>
      <c r="Z1398" s="127">
        <f t="shared" si="524"/>
        <v>43692</v>
      </c>
      <c r="AA1398" s="6"/>
      <c r="AB1398" s="1"/>
      <c r="AC1398" s="10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6"/>
      <c r="BR1398" s="1"/>
      <c r="BS1398" s="1"/>
      <c r="BT1398" s="1"/>
      <c r="BU1398" s="1"/>
      <c r="BV1398" s="1"/>
      <c r="BW1398" s="1"/>
    </row>
    <row r="1399" spans="1:75" x14ac:dyDescent="0.2">
      <c r="A1399" s="137">
        <f t="shared" si="516"/>
        <v>43620</v>
      </c>
      <c r="B1399" s="124">
        <f t="shared" si="507"/>
        <v>1231.067254</v>
      </c>
      <c r="C1399" s="124">
        <f t="shared" si="517"/>
        <v>1000</v>
      </c>
      <c r="D1399" s="138">
        <f t="shared" si="518"/>
        <v>5206.9799999999996</v>
      </c>
      <c r="E1399" s="126">
        <f>IF(K1399=1,VLOOKUP(A1398,[1]Plan1!$DA$106:$DC$226,3),E1398)</f>
        <v>5213.75</v>
      </c>
      <c r="F1399" s="127">
        <f t="shared" si="519"/>
        <v>43601</v>
      </c>
      <c r="G1399" s="128">
        <f t="shared" si="508"/>
        <v>1.3001778382095708E-3</v>
      </c>
      <c r="H1399" s="127">
        <f t="shared" si="520"/>
        <v>43633</v>
      </c>
      <c r="I1399" s="127">
        <f t="shared" si="509"/>
        <v>43633</v>
      </c>
      <c r="J1399" s="130">
        <f t="shared" si="521"/>
        <v>23</v>
      </c>
      <c r="K1399" s="130">
        <f t="shared" si="510"/>
        <v>14</v>
      </c>
      <c r="L1399" s="131">
        <f t="shared" si="511"/>
        <v>1.00079121</v>
      </c>
      <c r="M1399" s="132">
        <f t="shared" si="528"/>
        <v>1.0056996899999999</v>
      </c>
      <c r="N1399" s="132">
        <f t="shared" si="526"/>
        <v>1.2005641631442663</v>
      </c>
      <c r="O1399" s="131">
        <f t="shared" si="527"/>
        <v>1.2015140600000001</v>
      </c>
      <c r="P1399" s="124">
        <f t="shared" si="512"/>
        <v>1201.51406</v>
      </c>
      <c r="Q1399" s="133">
        <f t="shared" si="513"/>
        <v>0</v>
      </c>
      <c r="R1399" s="134">
        <f t="shared" si="514"/>
        <v>0</v>
      </c>
      <c r="S1399" s="124">
        <f t="shared" si="515"/>
        <v>0</v>
      </c>
      <c r="T1399" s="134">
        <f t="shared" si="522"/>
        <v>8.7499999999999994E-2</v>
      </c>
      <c r="U1399" s="133">
        <f t="shared" si="523"/>
        <v>73</v>
      </c>
      <c r="V1399" s="133">
        <v>252</v>
      </c>
      <c r="W1399" s="132">
        <f t="shared" si="506"/>
        <v>1.0245966280000001</v>
      </c>
      <c r="X1399" s="124">
        <f t="shared" si="525"/>
        <v>29.553194000000001</v>
      </c>
      <c r="Y1399" s="136" t="s">
        <v>64</v>
      </c>
      <c r="Z1399" s="127">
        <f t="shared" si="524"/>
        <v>43692</v>
      </c>
      <c r="AA1399" s="6"/>
      <c r="AB1399" s="1"/>
      <c r="AC1399" s="10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6"/>
      <c r="BR1399" s="1"/>
      <c r="BS1399" s="1"/>
      <c r="BT1399" s="1"/>
      <c r="BU1399" s="1"/>
      <c r="BV1399" s="1"/>
      <c r="BW1399" s="1"/>
    </row>
    <row r="1400" spans="1:75" x14ac:dyDescent="0.2">
      <c r="A1400" s="137">
        <f t="shared" si="516"/>
        <v>43621</v>
      </c>
      <c r="B1400" s="124">
        <f t="shared" si="507"/>
        <v>1231.5466719999999</v>
      </c>
      <c r="C1400" s="124">
        <f t="shared" si="517"/>
        <v>1000</v>
      </c>
      <c r="D1400" s="138">
        <f t="shared" si="518"/>
        <v>5206.9799999999996</v>
      </c>
      <c r="E1400" s="126">
        <f>IF(K1400=1,VLOOKUP(A1399,[1]Plan1!$DA$106:$DC$226,3),E1399)</f>
        <v>5213.75</v>
      </c>
      <c r="F1400" s="127">
        <f t="shared" si="519"/>
        <v>43601</v>
      </c>
      <c r="G1400" s="128">
        <f t="shared" si="508"/>
        <v>1.3001778382095708E-3</v>
      </c>
      <c r="H1400" s="127">
        <f t="shared" si="520"/>
        <v>43633</v>
      </c>
      <c r="I1400" s="127">
        <f t="shared" si="509"/>
        <v>43633</v>
      </c>
      <c r="J1400" s="130">
        <f t="shared" si="521"/>
        <v>23</v>
      </c>
      <c r="K1400" s="130">
        <f t="shared" si="510"/>
        <v>15</v>
      </c>
      <c r="L1400" s="131">
        <f t="shared" si="511"/>
        <v>1.0008477499999999</v>
      </c>
      <c r="M1400" s="132">
        <f t="shared" si="528"/>
        <v>1.0056996899999999</v>
      </c>
      <c r="N1400" s="132">
        <f t="shared" si="526"/>
        <v>1.2005641631442663</v>
      </c>
      <c r="O1400" s="131">
        <f t="shared" si="527"/>
        <v>1.2015819400000001</v>
      </c>
      <c r="P1400" s="124">
        <f t="shared" si="512"/>
        <v>1201.58194</v>
      </c>
      <c r="Q1400" s="133">
        <f t="shared" si="513"/>
        <v>0</v>
      </c>
      <c r="R1400" s="134">
        <f t="shared" si="514"/>
        <v>0</v>
      </c>
      <c r="S1400" s="124">
        <f t="shared" si="515"/>
        <v>0</v>
      </c>
      <c r="T1400" s="134">
        <f t="shared" si="522"/>
        <v>8.7499999999999994E-2</v>
      </c>
      <c r="U1400" s="133">
        <f t="shared" si="523"/>
        <v>74</v>
      </c>
      <c r="V1400" s="133">
        <v>252</v>
      </c>
      <c r="W1400" s="132">
        <f t="shared" si="506"/>
        <v>1.024937735</v>
      </c>
      <c r="X1400" s="124">
        <f t="shared" si="525"/>
        <v>29.964732000000001</v>
      </c>
      <c r="Y1400" s="136" t="s">
        <v>64</v>
      </c>
      <c r="Z1400" s="127">
        <f t="shared" si="524"/>
        <v>43692</v>
      </c>
      <c r="AA1400" s="6"/>
      <c r="AB1400" s="1"/>
      <c r="AC1400" s="10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6"/>
      <c r="BR1400" s="1"/>
      <c r="BS1400" s="1"/>
      <c r="BT1400" s="1"/>
      <c r="BU1400" s="1"/>
      <c r="BV1400" s="1"/>
      <c r="BW1400" s="1"/>
    </row>
    <row r="1401" spans="1:75" x14ac:dyDescent="0.2">
      <c r="A1401" s="137">
        <f t="shared" si="516"/>
        <v>43622</v>
      </c>
      <c r="B1401" s="124">
        <f t="shared" si="507"/>
        <v>1232.0262720000001</v>
      </c>
      <c r="C1401" s="124">
        <f t="shared" si="517"/>
        <v>1000</v>
      </c>
      <c r="D1401" s="138">
        <f t="shared" si="518"/>
        <v>5206.9799999999996</v>
      </c>
      <c r="E1401" s="126">
        <f>IF(K1401=1,VLOOKUP(A1400,[1]Plan1!$DA$106:$DC$226,3),E1400)</f>
        <v>5213.75</v>
      </c>
      <c r="F1401" s="127">
        <f t="shared" si="519"/>
        <v>43601</v>
      </c>
      <c r="G1401" s="128">
        <f t="shared" si="508"/>
        <v>1.3001778382095708E-3</v>
      </c>
      <c r="H1401" s="127">
        <f t="shared" si="520"/>
        <v>43633</v>
      </c>
      <c r="I1401" s="127">
        <f t="shared" si="509"/>
        <v>43633</v>
      </c>
      <c r="J1401" s="130">
        <f t="shared" si="521"/>
        <v>23</v>
      </c>
      <c r="K1401" s="130">
        <f t="shared" si="510"/>
        <v>16</v>
      </c>
      <c r="L1401" s="131">
        <f t="shared" si="511"/>
        <v>1.00090429</v>
      </c>
      <c r="M1401" s="132">
        <f t="shared" si="528"/>
        <v>1.0056996899999999</v>
      </c>
      <c r="N1401" s="132">
        <f t="shared" si="526"/>
        <v>1.2005641631442663</v>
      </c>
      <c r="O1401" s="131">
        <f t="shared" si="527"/>
        <v>1.2016498200000001</v>
      </c>
      <c r="P1401" s="124">
        <f t="shared" si="512"/>
        <v>1201.6498200000001</v>
      </c>
      <c r="Q1401" s="133">
        <f t="shared" si="513"/>
        <v>0</v>
      </c>
      <c r="R1401" s="134">
        <f t="shared" si="514"/>
        <v>0</v>
      </c>
      <c r="S1401" s="124">
        <f t="shared" si="515"/>
        <v>0</v>
      </c>
      <c r="T1401" s="134">
        <f t="shared" si="522"/>
        <v>8.7499999999999994E-2</v>
      </c>
      <c r="U1401" s="133">
        <f t="shared" si="523"/>
        <v>75</v>
      </c>
      <c r="V1401" s="133">
        <v>252</v>
      </c>
      <c r="W1401" s="132">
        <f t="shared" ref="W1401:W1464" si="529">ROUND((1+T1401)^(U1401/V1401),9)</f>
        <v>1.025278956</v>
      </c>
      <c r="X1401" s="124">
        <f t="shared" si="525"/>
        <v>30.376452</v>
      </c>
      <c r="Y1401" s="136" t="s">
        <v>64</v>
      </c>
      <c r="Z1401" s="127">
        <f t="shared" si="524"/>
        <v>43692</v>
      </c>
      <c r="AA1401" s="6"/>
      <c r="AB1401" s="1"/>
      <c r="AC1401" s="10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6"/>
      <c r="BR1401" s="1"/>
      <c r="BS1401" s="1"/>
      <c r="BT1401" s="1"/>
      <c r="BU1401" s="1"/>
      <c r="BV1401" s="1"/>
      <c r="BW1401" s="1"/>
    </row>
    <row r="1402" spans="1:75" x14ac:dyDescent="0.2">
      <c r="A1402" s="137">
        <f t="shared" si="516"/>
        <v>43623</v>
      </c>
      <c r="B1402" s="124">
        <f t="shared" si="507"/>
        <v>1232.5060549999998</v>
      </c>
      <c r="C1402" s="124">
        <f t="shared" si="517"/>
        <v>1000</v>
      </c>
      <c r="D1402" s="138">
        <f t="shared" si="518"/>
        <v>5206.9799999999996</v>
      </c>
      <c r="E1402" s="126">
        <f>IF(K1402=1,VLOOKUP(A1401,[1]Plan1!$DA$106:$DC$226,3),E1401)</f>
        <v>5213.75</v>
      </c>
      <c r="F1402" s="127">
        <f t="shared" si="519"/>
        <v>43601</v>
      </c>
      <c r="G1402" s="128">
        <f t="shared" si="508"/>
        <v>1.3001778382095708E-3</v>
      </c>
      <c r="H1402" s="127">
        <f t="shared" si="520"/>
        <v>43633</v>
      </c>
      <c r="I1402" s="127">
        <f t="shared" si="509"/>
        <v>43633</v>
      </c>
      <c r="J1402" s="130">
        <f t="shared" si="521"/>
        <v>23</v>
      </c>
      <c r="K1402" s="130">
        <f t="shared" si="510"/>
        <v>17</v>
      </c>
      <c r="L1402" s="131">
        <f t="shared" si="511"/>
        <v>1.0009608299999999</v>
      </c>
      <c r="M1402" s="132">
        <f t="shared" si="528"/>
        <v>1.0056996899999999</v>
      </c>
      <c r="N1402" s="132">
        <f t="shared" si="526"/>
        <v>1.2005641631442663</v>
      </c>
      <c r="O1402" s="131">
        <f t="shared" si="527"/>
        <v>1.2017177000000001</v>
      </c>
      <c r="P1402" s="124">
        <f t="shared" si="512"/>
        <v>1201.7176999999999</v>
      </c>
      <c r="Q1402" s="133">
        <f t="shared" si="513"/>
        <v>0</v>
      </c>
      <c r="R1402" s="134">
        <f t="shared" si="514"/>
        <v>0</v>
      </c>
      <c r="S1402" s="124">
        <f t="shared" si="515"/>
        <v>0</v>
      </c>
      <c r="T1402" s="134">
        <f t="shared" si="522"/>
        <v>8.7499999999999994E-2</v>
      </c>
      <c r="U1402" s="133">
        <f t="shared" si="523"/>
        <v>76</v>
      </c>
      <c r="V1402" s="133">
        <v>252</v>
      </c>
      <c r="W1402" s="132">
        <f t="shared" si="529"/>
        <v>1.02562029</v>
      </c>
      <c r="X1402" s="124">
        <f t="shared" si="525"/>
        <v>30.788354999999999</v>
      </c>
      <c r="Y1402" s="136" t="s">
        <v>64</v>
      </c>
      <c r="Z1402" s="127">
        <f t="shared" si="524"/>
        <v>43692</v>
      </c>
      <c r="AA1402" s="6"/>
      <c r="AB1402" s="1"/>
      <c r="AC1402" s="10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6"/>
      <c r="BR1402" s="1"/>
      <c r="BS1402" s="1"/>
      <c r="BT1402" s="1"/>
      <c r="BU1402" s="1"/>
      <c r="BV1402" s="1"/>
      <c r="BW1402" s="1"/>
    </row>
    <row r="1403" spans="1:75" x14ac:dyDescent="0.2">
      <c r="A1403" s="137">
        <f t="shared" si="516"/>
        <v>43624</v>
      </c>
      <c r="B1403" s="124">
        <f t="shared" si="507"/>
        <v>1232.986032</v>
      </c>
      <c r="C1403" s="124">
        <f t="shared" si="517"/>
        <v>1000</v>
      </c>
      <c r="D1403" s="138">
        <f t="shared" si="518"/>
        <v>5206.9799999999996</v>
      </c>
      <c r="E1403" s="126">
        <f>IF(K1403=1,VLOOKUP(A1402,[1]Plan1!$DA$106:$DC$226,3),E1402)</f>
        <v>5213.75</v>
      </c>
      <c r="F1403" s="127">
        <f t="shared" si="519"/>
        <v>43601</v>
      </c>
      <c r="G1403" s="128">
        <f t="shared" si="508"/>
        <v>1.3001778382095708E-3</v>
      </c>
      <c r="H1403" s="127">
        <f t="shared" si="520"/>
        <v>43633</v>
      </c>
      <c r="I1403" s="127">
        <f t="shared" si="509"/>
        <v>43633</v>
      </c>
      <c r="J1403" s="130">
        <f t="shared" si="521"/>
        <v>23</v>
      </c>
      <c r="K1403" s="130">
        <f t="shared" si="510"/>
        <v>18</v>
      </c>
      <c r="L1403" s="131">
        <f t="shared" si="511"/>
        <v>1.00101738</v>
      </c>
      <c r="M1403" s="132">
        <f t="shared" si="528"/>
        <v>1.0056996899999999</v>
      </c>
      <c r="N1403" s="132">
        <f t="shared" si="526"/>
        <v>1.2005641631442663</v>
      </c>
      <c r="O1403" s="131">
        <f t="shared" si="527"/>
        <v>1.2017855900000001</v>
      </c>
      <c r="P1403" s="124">
        <f t="shared" si="512"/>
        <v>1201.78559</v>
      </c>
      <c r="Q1403" s="133">
        <f t="shared" si="513"/>
        <v>0</v>
      </c>
      <c r="R1403" s="134">
        <f t="shared" si="514"/>
        <v>0</v>
      </c>
      <c r="S1403" s="124">
        <f t="shared" si="515"/>
        <v>0</v>
      </c>
      <c r="T1403" s="134">
        <f t="shared" si="522"/>
        <v>8.7499999999999994E-2</v>
      </c>
      <c r="U1403" s="133">
        <f t="shared" si="523"/>
        <v>77</v>
      </c>
      <c r="V1403" s="133">
        <v>252</v>
      </c>
      <c r="W1403" s="132">
        <f t="shared" si="529"/>
        <v>1.0259617379999999</v>
      </c>
      <c r="X1403" s="124">
        <f t="shared" si="525"/>
        <v>31.200441999999999</v>
      </c>
      <c r="Y1403" s="136" t="s">
        <v>64</v>
      </c>
      <c r="Z1403" s="127">
        <f t="shared" si="524"/>
        <v>43692</v>
      </c>
      <c r="AA1403" s="6"/>
      <c r="AB1403" s="1"/>
      <c r="AC1403" s="10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6"/>
      <c r="BR1403" s="1"/>
      <c r="BS1403" s="1"/>
      <c r="BT1403" s="1"/>
      <c r="BU1403" s="1"/>
      <c r="BV1403" s="1"/>
      <c r="BW1403" s="1"/>
    </row>
    <row r="1404" spans="1:75" x14ac:dyDescent="0.2">
      <c r="A1404" s="137">
        <f t="shared" si="516"/>
        <v>43625</v>
      </c>
      <c r="B1404" s="124">
        <f t="shared" si="507"/>
        <v>1232.986032</v>
      </c>
      <c r="C1404" s="124">
        <f t="shared" si="517"/>
        <v>1000</v>
      </c>
      <c r="D1404" s="138">
        <f t="shared" si="518"/>
        <v>5206.9799999999996</v>
      </c>
      <c r="E1404" s="126">
        <f>IF(K1404=1,VLOOKUP(A1403,[1]Plan1!$DA$106:$DC$226,3),E1403)</f>
        <v>5213.75</v>
      </c>
      <c r="F1404" s="127">
        <f t="shared" si="519"/>
        <v>43601</v>
      </c>
      <c r="G1404" s="128">
        <f t="shared" si="508"/>
        <v>1.3001778382095708E-3</v>
      </c>
      <c r="H1404" s="127">
        <f t="shared" si="520"/>
        <v>43633</v>
      </c>
      <c r="I1404" s="127">
        <f t="shared" si="509"/>
        <v>43633</v>
      </c>
      <c r="J1404" s="130">
        <f t="shared" si="521"/>
        <v>23</v>
      </c>
      <c r="K1404" s="130">
        <f t="shared" si="510"/>
        <v>18</v>
      </c>
      <c r="L1404" s="131">
        <f t="shared" si="511"/>
        <v>1.00101738</v>
      </c>
      <c r="M1404" s="132">
        <f t="shared" si="528"/>
        <v>1.0056996899999999</v>
      </c>
      <c r="N1404" s="132">
        <f t="shared" si="526"/>
        <v>1.2005641631442663</v>
      </c>
      <c r="O1404" s="131">
        <f t="shared" si="527"/>
        <v>1.2017855900000001</v>
      </c>
      <c r="P1404" s="124">
        <f t="shared" si="512"/>
        <v>1201.78559</v>
      </c>
      <c r="Q1404" s="133">
        <f t="shared" si="513"/>
        <v>0</v>
      </c>
      <c r="R1404" s="134">
        <f t="shared" si="514"/>
        <v>0</v>
      </c>
      <c r="S1404" s="124">
        <f t="shared" si="515"/>
        <v>0</v>
      </c>
      <c r="T1404" s="134">
        <f t="shared" si="522"/>
        <v>8.7499999999999994E-2</v>
      </c>
      <c r="U1404" s="133">
        <f t="shared" si="523"/>
        <v>77</v>
      </c>
      <c r="V1404" s="133">
        <v>252</v>
      </c>
      <c r="W1404" s="132">
        <f t="shared" si="529"/>
        <v>1.0259617379999999</v>
      </c>
      <c r="X1404" s="124">
        <f t="shared" si="525"/>
        <v>31.200441999999999</v>
      </c>
      <c r="Y1404" s="136" t="s">
        <v>64</v>
      </c>
      <c r="Z1404" s="127">
        <f t="shared" si="524"/>
        <v>43692</v>
      </c>
      <c r="AA1404" s="6"/>
      <c r="AB1404" s="1"/>
      <c r="AC1404" s="10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6"/>
      <c r="BR1404" s="1"/>
      <c r="BS1404" s="1"/>
      <c r="BT1404" s="1"/>
      <c r="BU1404" s="1"/>
      <c r="BV1404" s="1"/>
      <c r="BW1404" s="1"/>
    </row>
    <row r="1405" spans="1:75" x14ac:dyDescent="0.2">
      <c r="A1405" s="137">
        <f t="shared" si="516"/>
        <v>43626</v>
      </c>
      <c r="B1405" s="124">
        <f t="shared" si="507"/>
        <v>1232.986032</v>
      </c>
      <c r="C1405" s="124">
        <f t="shared" si="517"/>
        <v>1000</v>
      </c>
      <c r="D1405" s="138">
        <f t="shared" si="518"/>
        <v>5206.9799999999996</v>
      </c>
      <c r="E1405" s="126">
        <f>IF(K1405=1,VLOOKUP(A1404,[1]Plan1!$DA$106:$DC$226,3),E1404)</f>
        <v>5213.75</v>
      </c>
      <c r="F1405" s="127">
        <f t="shared" si="519"/>
        <v>43601</v>
      </c>
      <c r="G1405" s="128">
        <f t="shared" si="508"/>
        <v>1.3001778382095708E-3</v>
      </c>
      <c r="H1405" s="127">
        <f t="shared" si="520"/>
        <v>43633</v>
      </c>
      <c r="I1405" s="127">
        <f t="shared" si="509"/>
        <v>43633</v>
      </c>
      <c r="J1405" s="130">
        <f t="shared" si="521"/>
        <v>23</v>
      </c>
      <c r="K1405" s="130">
        <f t="shared" si="510"/>
        <v>18</v>
      </c>
      <c r="L1405" s="131">
        <f t="shared" si="511"/>
        <v>1.00101738</v>
      </c>
      <c r="M1405" s="132">
        <f t="shared" si="528"/>
        <v>1.0056996899999999</v>
      </c>
      <c r="N1405" s="132">
        <f t="shared" si="526"/>
        <v>1.2005641631442663</v>
      </c>
      <c r="O1405" s="131">
        <f t="shared" si="527"/>
        <v>1.2017855900000001</v>
      </c>
      <c r="P1405" s="124">
        <f t="shared" si="512"/>
        <v>1201.78559</v>
      </c>
      <c r="Q1405" s="133">
        <f t="shared" si="513"/>
        <v>0</v>
      </c>
      <c r="R1405" s="134">
        <f t="shared" si="514"/>
        <v>0</v>
      </c>
      <c r="S1405" s="124">
        <f t="shared" si="515"/>
        <v>0</v>
      </c>
      <c r="T1405" s="134">
        <f t="shared" si="522"/>
        <v>8.7499999999999994E-2</v>
      </c>
      <c r="U1405" s="133">
        <f t="shared" si="523"/>
        <v>77</v>
      </c>
      <c r="V1405" s="133">
        <v>252</v>
      </c>
      <c r="W1405" s="132">
        <f t="shared" si="529"/>
        <v>1.0259617379999999</v>
      </c>
      <c r="X1405" s="124">
        <f t="shared" si="525"/>
        <v>31.200441999999999</v>
      </c>
      <c r="Y1405" s="136" t="s">
        <v>64</v>
      </c>
      <c r="Z1405" s="127">
        <f t="shared" si="524"/>
        <v>43692</v>
      </c>
      <c r="AA1405" s="6"/>
      <c r="AB1405" s="1"/>
      <c r="AC1405" s="10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6"/>
      <c r="BR1405" s="1"/>
      <c r="BS1405" s="1"/>
      <c r="BT1405" s="1"/>
      <c r="BU1405" s="1"/>
      <c r="BV1405" s="1"/>
      <c r="BW1405" s="1"/>
    </row>
    <row r="1406" spans="1:75" x14ac:dyDescent="0.2">
      <c r="A1406" s="137">
        <f t="shared" si="516"/>
        <v>43627</v>
      </c>
      <c r="B1406" s="124">
        <f t="shared" si="507"/>
        <v>1233.466191</v>
      </c>
      <c r="C1406" s="124">
        <f t="shared" si="517"/>
        <v>1000</v>
      </c>
      <c r="D1406" s="138">
        <f t="shared" si="518"/>
        <v>5206.9799999999996</v>
      </c>
      <c r="E1406" s="126">
        <f>IF(K1406=1,VLOOKUP(A1405,[1]Plan1!$DA$106:$DC$226,3),E1405)</f>
        <v>5213.75</v>
      </c>
      <c r="F1406" s="127">
        <f t="shared" si="519"/>
        <v>43601</v>
      </c>
      <c r="G1406" s="128">
        <f t="shared" si="508"/>
        <v>1.3001778382095708E-3</v>
      </c>
      <c r="H1406" s="127">
        <f t="shared" si="520"/>
        <v>43633</v>
      </c>
      <c r="I1406" s="127">
        <f t="shared" si="509"/>
        <v>43633</v>
      </c>
      <c r="J1406" s="130">
        <f t="shared" si="521"/>
        <v>23</v>
      </c>
      <c r="K1406" s="130">
        <f t="shared" si="510"/>
        <v>19</v>
      </c>
      <c r="L1406" s="131">
        <f t="shared" si="511"/>
        <v>1.00107393</v>
      </c>
      <c r="M1406" s="132">
        <f t="shared" si="528"/>
        <v>1.0056996899999999</v>
      </c>
      <c r="N1406" s="132">
        <f t="shared" si="526"/>
        <v>1.2005641631442663</v>
      </c>
      <c r="O1406" s="131">
        <f t="shared" si="527"/>
        <v>1.20185348</v>
      </c>
      <c r="P1406" s="124">
        <f t="shared" si="512"/>
        <v>1201.85348</v>
      </c>
      <c r="Q1406" s="133">
        <f t="shared" si="513"/>
        <v>0</v>
      </c>
      <c r="R1406" s="134">
        <f t="shared" si="514"/>
        <v>0</v>
      </c>
      <c r="S1406" s="124">
        <f t="shared" si="515"/>
        <v>0</v>
      </c>
      <c r="T1406" s="134">
        <f t="shared" si="522"/>
        <v>8.7499999999999994E-2</v>
      </c>
      <c r="U1406" s="133">
        <f t="shared" si="523"/>
        <v>78</v>
      </c>
      <c r="V1406" s="133">
        <v>252</v>
      </c>
      <c r="W1406" s="132">
        <f t="shared" si="529"/>
        <v>1.0263032990000001</v>
      </c>
      <c r="X1406" s="124">
        <f t="shared" si="525"/>
        <v>31.612711000000001</v>
      </c>
      <c r="Y1406" s="136" t="s">
        <v>64</v>
      </c>
      <c r="Z1406" s="127">
        <f t="shared" si="524"/>
        <v>43692</v>
      </c>
      <c r="AA1406" s="6"/>
      <c r="AB1406" s="1"/>
      <c r="AC1406" s="10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6"/>
      <c r="BR1406" s="1"/>
      <c r="BS1406" s="1"/>
      <c r="BT1406" s="1"/>
      <c r="BU1406" s="1"/>
      <c r="BV1406" s="1"/>
      <c r="BW1406" s="1"/>
    </row>
    <row r="1407" spans="1:75" x14ac:dyDescent="0.2">
      <c r="A1407" s="137">
        <f t="shared" si="516"/>
        <v>43628</v>
      </c>
      <c r="B1407" s="124">
        <f t="shared" si="507"/>
        <v>1233.946545</v>
      </c>
      <c r="C1407" s="124">
        <f t="shared" si="517"/>
        <v>1000</v>
      </c>
      <c r="D1407" s="138">
        <f t="shared" si="518"/>
        <v>5206.9799999999996</v>
      </c>
      <c r="E1407" s="126">
        <f>IF(K1407=1,VLOOKUP(A1406,[1]Plan1!$DA$106:$DC$226,3),E1406)</f>
        <v>5213.75</v>
      </c>
      <c r="F1407" s="127">
        <f t="shared" si="519"/>
        <v>43601</v>
      </c>
      <c r="G1407" s="128">
        <f t="shared" si="508"/>
        <v>1.3001778382095708E-3</v>
      </c>
      <c r="H1407" s="127">
        <f t="shared" si="520"/>
        <v>43633</v>
      </c>
      <c r="I1407" s="127">
        <f t="shared" si="509"/>
        <v>43633</v>
      </c>
      <c r="J1407" s="130">
        <f t="shared" si="521"/>
        <v>23</v>
      </c>
      <c r="K1407" s="130">
        <f t="shared" si="510"/>
        <v>20</v>
      </c>
      <c r="L1407" s="131">
        <f t="shared" si="511"/>
        <v>1.00113049</v>
      </c>
      <c r="M1407" s="132">
        <f t="shared" si="528"/>
        <v>1.0056996899999999</v>
      </c>
      <c r="N1407" s="132">
        <f t="shared" si="526"/>
        <v>1.2005641631442663</v>
      </c>
      <c r="O1407" s="131">
        <f t="shared" si="527"/>
        <v>1.2019213799999999</v>
      </c>
      <c r="P1407" s="124">
        <f t="shared" si="512"/>
        <v>1201.92138</v>
      </c>
      <c r="Q1407" s="133">
        <f t="shared" si="513"/>
        <v>0</v>
      </c>
      <c r="R1407" s="134">
        <f t="shared" si="514"/>
        <v>0</v>
      </c>
      <c r="S1407" s="124">
        <f t="shared" si="515"/>
        <v>0</v>
      </c>
      <c r="T1407" s="134">
        <f t="shared" si="522"/>
        <v>8.7499999999999994E-2</v>
      </c>
      <c r="U1407" s="133">
        <f t="shared" si="523"/>
        <v>79</v>
      </c>
      <c r="V1407" s="133">
        <v>252</v>
      </c>
      <c r="W1407" s="132">
        <f t="shared" si="529"/>
        <v>1.026644975</v>
      </c>
      <c r="X1407" s="124">
        <f t="shared" si="525"/>
        <v>32.025165000000001</v>
      </c>
      <c r="Y1407" s="136" t="s">
        <v>64</v>
      </c>
      <c r="Z1407" s="127">
        <f t="shared" si="524"/>
        <v>43692</v>
      </c>
      <c r="AA1407" s="6"/>
      <c r="AB1407" s="1"/>
      <c r="AC1407" s="10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6"/>
      <c r="BR1407" s="1"/>
      <c r="BS1407" s="1"/>
      <c r="BT1407" s="1"/>
      <c r="BU1407" s="1"/>
      <c r="BV1407" s="1"/>
      <c r="BW1407" s="1"/>
    </row>
    <row r="1408" spans="1:75" x14ac:dyDescent="0.2">
      <c r="A1408" s="137">
        <f t="shared" si="516"/>
        <v>43629</v>
      </c>
      <c r="B1408" s="124">
        <f t="shared" si="507"/>
        <v>1234.427091</v>
      </c>
      <c r="C1408" s="124">
        <f t="shared" si="517"/>
        <v>1000</v>
      </c>
      <c r="D1408" s="138">
        <f t="shared" si="518"/>
        <v>5206.9799999999996</v>
      </c>
      <c r="E1408" s="126">
        <f>IF(K1408=1,VLOOKUP(A1407,[1]Plan1!$DA$106:$DC$226,3),E1407)</f>
        <v>5213.75</v>
      </c>
      <c r="F1408" s="127">
        <f t="shared" si="519"/>
        <v>43601</v>
      </c>
      <c r="G1408" s="128">
        <f t="shared" si="508"/>
        <v>1.3001778382095708E-3</v>
      </c>
      <c r="H1408" s="127">
        <f t="shared" si="520"/>
        <v>43633</v>
      </c>
      <c r="I1408" s="127">
        <f t="shared" si="509"/>
        <v>43633</v>
      </c>
      <c r="J1408" s="130">
        <f t="shared" si="521"/>
        <v>23</v>
      </c>
      <c r="K1408" s="130">
        <f t="shared" si="510"/>
        <v>21</v>
      </c>
      <c r="L1408" s="131">
        <f t="shared" si="511"/>
        <v>1.00118705</v>
      </c>
      <c r="M1408" s="132">
        <f t="shared" si="528"/>
        <v>1.0056996899999999</v>
      </c>
      <c r="N1408" s="132">
        <f t="shared" si="526"/>
        <v>1.2005641631442663</v>
      </c>
      <c r="O1408" s="131">
        <f t="shared" si="527"/>
        <v>1.20198929</v>
      </c>
      <c r="P1408" s="124">
        <f t="shared" si="512"/>
        <v>1201.98929</v>
      </c>
      <c r="Q1408" s="133">
        <f t="shared" si="513"/>
        <v>0</v>
      </c>
      <c r="R1408" s="134">
        <f t="shared" si="514"/>
        <v>0</v>
      </c>
      <c r="S1408" s="124">
        <f t="shared" si="515"/>
        <v>0</v>
      </c>
      <c r="T1408" s="134">
        <f t="shared" si="522"/>
        <v>8.7499999999999994E-2</v>
      </c>
      <c r="U1408" s="133">
        <f t="shared" si="523"/>
        <v>80</v>
      </c>
      <c r="V1408" s="133">
        <v>252</v>
      </c>
      <c r="W1408" s="132">
        <f t="shared" si="529"/>
        <v>1.0269867640000001</v>
      </c>
      <c r="X1408" s="124">
        <f t="shared" si="525"/>
        <v>32.437801</v>
      </c>
      <c r="Y1408" s="136" t="s">
        <v>64</v>
      </c>
      <c r="Z1408" s="127">
        <f t="shared" si="524"/>
        <v>43692</v>
      </c>
      <c r="AA1408" s="6"/>
      <c r="AB1408" s="1"/>
      <c r="AC1408" s="10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6"/>
      <c r="BR1408" s="1"/>
      <c r="BS1408" s="1"/>
      <c r="BT1408" s="1"/>
      <c r="BU1408" s="1"/>
      <c r="BV1408" s="1"/>
      <c r="BW1408" s="1"/>
    </row>
    <row r="1409" spans="1:75" x14ac:dyDescent="0.2">
      <c r="A1409" s="137">
        <f t="shared" si="516"/>
        <v>43630</v>
      </c>
      <c r="B1409" s="124">
        <f t="shared" si="507"/>
        <v>1234.9078099999999</v>
      </c>
      <c r="C1409" s="124">
        <f t="shared" si="517"/>
        <v>1000</v>
      </c>
      <c r="D1409" s="138">
        <f t="shared" si="518"/>
        <v>5206.9799999999996</v>
      </c>
      <c r="E1409" s="126">
        <f>IF(K1409=1,VLOOKUP(A1408,[1]Plan1!$DA$106:$DC$226,3),E1408)</f>
        <v>5213.75</v>
      </c>
      <c r="F1409" s="127">
        <f t="shared" si="519"/>
        <v>43601</v>
      </c>
      <c r="G1409" s="128">
        <f t="shared" si="508"/>
        <v>1.3001778382095708E-3</v>
      </c>
      <c r="H1409" s="127">
        <f t="shared" si="520"/>
        <v>43633</v>
      </c>
      <c r="I1409" s="127">
        <f t="shared" si="509"/>
        <v>43633</v>
      </c>
      <c r="J1409" s="130">
        <f t="shared" si="521"/>
        <v>23</v>
      </c>
      <c r="K1409" s="130">
        <f t="shared" si="510"/>
        <v>22</v>
      </c>
      <c r="L1409" s="131">
        <f t="shared" si="511"/>
        <v>1.00124361</v>
      </c>
      <c r="M1409" s="132">
        <f t="shared" si="528"/>
        <v>1.0056996899999999</v>
      </c>
      <c r="N1409" s="132">
        <f t="shared" si="526"/>
        <v>1.2005641631442663</v>
      </c>
      <c r="O1409" s="131">
        <f t="shared" si="527"/>
        <v>1.2020571900000001</v>
      </c>
      <c r="P1409" s="124">
        <f t="shared" si="512"/>
        <v>1202.05719</v>
      </c>
      <c r="Q1409" s="133">
        <f t="shared" si="513"/>
        <v>0</v>
      </c>
      <c r="R1409" s="134">
        <f t="shared" si="514"/>
        <v>0</v>
      </c>
      <c r="S1409" s="124">
        <f t="shared" si="515"/>
        <v>0</v>
      </c>
      <c r="T1409" s="134">
        <f t="shared" si="522"/>
        <v>8.7499999999999994E-2</v>
      </c>
      <c r="U1409" s="133">
        <f t="shared" si="523"/>
        <v>81</v>
      </c>
      <c r="V1409" s="133">
        <v>252</v>
      </c>
      <c r="W1409" s="132">
        <f t="shared" si="529"/>
        <v>1.0273286669999999</v>
      </c>
      <c r="X1409" s="124">
        <f t="shared" si="525"/>
        <v>32.850619999999999</v>
      </c>
      <c r="Y1409" s="136" t="s">
        <v>64</v>
      </c>
      <c r="Z1409" s="127">
        <f t="shared" si="524"/>
        <v>43692</v>
      </c>
      <c r="AA1409" s="6"/>
      <c r="AB1409" s="1"/>
      <c r="AC1409" s="10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6"/>
      <c r="BR1409" s="1"/>
      <c r="BS1409" s="1"/>
      <c r="BT1409" s="1"/>
      <c r="BU1409" s="1"/>
      <c r="BV1409" s="1"/>
      <c r="BW1409" s="1"/>
    </row>
    <row r="1410" spans="1:75" x14ac:dyDescent="0.2">
      <c r="A1410" s="137">
        <f t="shared" si="516"/>
        <v>43631</v>
      </c>
      <c r="B1410" s="124">
        <f t="shared" si="507"/>
        <v>1235.3887219999999</v>
      </c>
      <c r="C1410" s="124">
        <f t="shared" si="517"/>
        <v>1000</v>
      </c>
      <c r="D1410" s="138">
        <f t="shared" si="518"/>
        <v>5206.9799999999996</v>
      </c>
      <c r="E1410" s="126">
        <f>IF(K1410=1,VLOOKUP(A1409,[1]Plan1!$DA$106:$DC$226,3),E1409)</f>
        <v>5213.75</v>
      </c>
      <c r="F1410" s="127">
        <f t="shared" si="519"/>
        <v>43601</v>
      </c>
      <c r="G1410" s="128">
        <f t="shared" si="508"/>
        <v>1.3001778382095708E-3</v>
      </c>
      <c r="H1410" s="127">
        <f t="shared" si="520"/>
        <v>43661</v>
      </c>
      <c r="I1410" s="127">
        <f t="shared" si="509"/>
        <v>43633</v>
      </c>
      <c r="J1410" s="130">
        <f t="shared" si="521"/>
        <v>23</v>
      </c>
      <c r="K1410" s="130">
        <f t="shared" si="510"/>
        <v>23</v>
      </c>
      <c r="L1410" s="131">
        <f t="shared" si="511"/>
        <v>1.0013001699999999</v>
      </c>
      <c r="M1410" s="132">
        <f t="shared" si="528"/>
        <v>1.0056996899999999</v>
      </c>
      <c r="N1410" s="132">
        <f t="shared" si="526"/>
        <v>1.2005641631442663</v>
      </c>
      <c r="O1410" s="131">
        <f t="shared" si="527"/>
        <v>1.2021250999999999</v>
      </c>
      <c r="P1410" s="124">
        <f t="shared" si="512"/>
        <v>1202.1251</v>
      </c>
      <c r="Q1410" s="133">
        <f t="shared" si="513"/>
        <v>0</v>
      </c>
      <c r="R1410" s="134">
        <f t="shared" si="514"/>
        <v>0</v>
      </c>
      <c r="S1410" s="124">
        <f t="shared" si="515"/>
        <v>0</v>
      </c>
      <c r="T1410" s="134">
        <f t="shared" si="522"/>
        <v>8.7499999999999994E-2</v>
      </c>
      <c r="U1410" s="133">
        <f t="shared" si="523"/>
        <v>82</v>
      </c>
      <c r="V1410" s="133">
        <v>252</v>
      </c>
      <c r="W1410" s="132">
        <f t="shared" si="529"/>
        <v>1.027670683</v>
      </c>
      <c r="X1410" s="124">
        <f t="shared" si="525"/>
        <v>33.263621999999998</v>
      </c>
      <c r="Y1410" s="136" t="s">
        <v>64</v>
      </c>
      <c r="Z1410" s="127">
        <f t="shared" si="524"/>
        <v>43692</v>
      </c>
      <c r="AA1410" s="6"/>
      <c r="AB1410" s="1"/>
      <c r="AC1410" s="10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6"/>
      <c r="BR1410" s="1"/>
      <c r="BS1410" s="1"/>
      <c r="BT1410" s="1"/>
      <c r="BU1410" s="1"/>
      <c r="BV1410" s="1"/>
      <c r="BW1410" s="1"/>
    </row>
    <row r="1411" spans="1:75" x14ac:dyDescent="0.2">
      <c r="A1411" s="137">
        <f t="shared" si="516"/>
        <v>43632</v>
      </c>
      <c r="B1411" s="124">
        <f t="shared" si="507"/>
        <v>1235.3887219999999</v>
      </c>
      <c r="C1411" s="124">
        <f t="shared" si="517"/>
        <v>1000</v>
      </c>
      <c r="D1411" s="138">
        <f t="shared" si="518"/>
        <v>5206.9799999999996</v>
      </c>
      <c r="E1411" s="126">
        <f>IF(K1411=1,VLOOKUP(A1410,[1]Plan1!$DA$106:$DC$226,3),E1410)</f>
        <v>5213.75</v>
      </c>
      <c r="F1411" s="127">
        <f t="shared" si="519"/>
        <v>43601</v>
      </c>
      <c r="G1411" s="128">
        <f t="shared" si="508"/>
        <v>1.3001778382095708E-3</v>
      </c>
      <c r="H1411" s="127">
        <f t="shared" si="520"/>
        <v>43661</v>
      </c>
      <c r="I1411" s="127">
        <f t="shared" si="509"/>
        <v>43633</v>
      </c>
      <c r="J1411" s="130">
        <f t="shared" si="521"/>
        <v>23</v>
      </c>
      <c r="K1411" s="130">
        <f t="shared" si="510"/>
        <v>23</v>
      </c>
      <c r="L1411" s="131">
        <f t="shared" si="511"/>
        <v>1.0013001699999999</v>
      </c>
      <c r="M1411" s="132">
        <f t="shared" si="528"/>
        <v>1.0056996899999999</v>
      </c>
      <c r="N1411" s="132">
        <f t="shared" si="526"/>
        <v>1.2005641631442663</v>
      </c>
      <c r="O1411" s="131">
        <f t="shared" si="527"/>
        <v>1.2021250999999999</v>
      </c>
      <c r="P1411" s="124">
        <f t="shared" si="512"/>
        <v>1202.1251</v>
      </c>
      <c r="Q1411" s="133">
        <f t="shared" si="513"/>
        <v>0</v>
      </c>
      <c r="R1411" s="134">
        <f t="shared" si="514"/>
        <v>0</v>
      </c>
      <c r="S1411" s="124">
        <f t="shared" si="515"/>
        <v>0</v>
      </c>
      <c r="T1411" s="134">
        <f t="shared" si="522"/>
        <v>8.7499999999999994E-2</v>
      </c>
      <c r="U1411" s="133">
        <f t="shared" si="523"/>
        <v>82</v>
      </c>
      <c r="V1411" s="133">
        <v>252</v>
      </c>
      <c r="W1411" s="132">
        <f t="shared" si="529"/>
        <v>1.027670683</v>
      </c>
      <c r="X1411" s="124">
        <f t="shared" si="525"/>
        <v>33.263621999999998</v>
      </c>
      <c r="Y1411" s="136" t="s">
        <v>64</v>
      </c>
      <c r="Z1411" s="127">
        <f t="shared" si="524"/>
        <v>43692</v>
      </c>
      <c r="AA1411" s="6"/>
      <c r="AB1411" s="1"/>
      <c r="AC1411" s="10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6"/>
      <c r="BR1411" s="1"/>
      <c r="BS1411" s="1"/>
      <c r="BT1411" s="1"/>
      <c r="BU1411" s="1"/>
      <c r="BV1411" s="1"/>
      <c r="BW1411" s="1"/>
    </row>
    <row r="1412" spans="1:75" x14ac:dyDescent="0.2">
      <c r="A1412" s="137">
        <f t="shared" si="516"/>
        <v>43633</v>
      </c>
      <c r="B1412" s="124">
        <f t="shared" si="507"/>
        <v>1235.3887219999999</v>
      </c>
      <c r="C1412" s="124">
        <f t="shared" si="517"/>
        <v>1000</v>
      </c>
      <c r="D1412" s="138">
        <f t="shared" si="518"/>
        <v>5206.9799999999996</v>
      </c>
      <c r="E1412" s="126">
        <f>IF(K1412=1,VLOOKUP(A1411,[1]Plan1!$DA$106:$DC$226,3),E1411)</f>
        <v>5213.75</v>
      </c>
      <c r="F1412" s="127">
        <f t="shared" si="519"/>
        <v>43601</v>
      </c>
      <c r="G1412" s="128">
        <f t="shared" si="508"/>
        <v>1.3001778382095708E-3</v>
      </c>
      <c r="H1412" s="127">
        <f t="shared" si="520"/>
        <v>43661</v>
      </c>
      <c r="I1412" s="127">
        <f t="shared" si="509"/>
        <v>43633</v>
      </c>
      <c r="J1412" s="130">
        <f t="shared" si="521"/>
        <v>23</v>
      </c>
      <c r="K1412" s="130">
        <f t="shared" si="510"/>
        <v>23</v>
      </c>
      <c r="L1412" s="131">
        <f t="shared" si="511"/>
        <v>1.0013001699999999</v>
      </c>
      <c r="M1412" s="132">
        <f t="shared" si="528"/>
        <v>1.0056996899999999</v>
      </c>
      <c r="N1412" s="132">
        <f t="shared" si="526"/>
        <v>1.2005641631442663</v>
      </c>
      <c r="O1412" s="131">
        <f t="shared" si="527"/>
        <v>1.2021250999999999</v>
      </c>
      <c r="P1412" s="124">
        <f t="shared" si="512"/>
        <v>1202.1251</v>
      </c>
      <c r="Q1412" s="133">
        <f t="shared" si="513"/>
        <v>0</v>
      </c>
      <c r="R1412" s="134">
        <f t="shared" si="514"/>
        <v>0</v>
      </c>
      <c r="S1412" s="124">
        <f t="shared" si="515"/>
        <v>0</v>
      </c>
      <c r="T1412" s="134">
        <f t="shared" si="522"/>
        <v>8.7499999999999994E-2</v>
      </c>
      <c r="U1412" s="133">
        <f t="shared" si="523"/>
        <v>82</v>
      </c>
      <c r="V1412" s="133">
        <v>252</v>
      </c>
      <c r="W1412" s="132">
        <f t="shared" si="529"/>
        <v>1.027670683</v>
      </c>
      <c r="X1412" s="124">
        <f t="shared" si="525"/>
        <v>33.263621999999998</v>
      </c>
      <c r="Y1412" s="136" t="s">
        <v>64</v>
      </c>
      <c r="Z1412" s="127">
        <f t="shared" si="524"/>
        <v>43692</v>
      </c>
      <c r="AA1412" s="6"/>
      <c r="AB1412" s="1"/>
      <c r="AC1412" s="10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6"/>
      <c r="BR1412" s="1"/>
      <c r="BS1412" s="1"/>
      <c r="BT1412" s="1"/>
      <c r="BU1412" s="1"/>
      <c r="BV1412" s="1"/>
      <c r="BW1412" s="1"/>
    </row>
    <row r="1413" spans="1:75" x14ac:dyDescent="0.2">
      <c r="A1413" s="137">
        <f t="shared" si="516"/>
        <v>43634</v>
      </c>
      <c r="B1413" s="124">
        <f t="shared" si="507"/>
        <v>1235.8064730000001</v>
      </c>
      <c r="C1413" s="124">
        <f t="shared" si="517"/>
        <v>1000</v>
      </c>
      <c r="D1413" s="138">
        <f t="shared" si="518"/>
        <v>5213.75</v>
      </c>
      <c r="E1413" s="126">
        <f>IF(K1413=1,VLOOKUP(A1412,[1]Plan1!$DA$106:$DC$226,3),E1412)</f>
        <v>5214.2700000000004</v>
      </c>
      <c r="F1413" s="127">
        <f t="shared" si="519"/>
        <v>43634</v>
      </c>
      <c r="G1413" s="128">
        <f t="shared" si="508"/>
        <v>9.9736274274730974E-5</v>
      </c>
      <c r="H1413" s="127">
        <f t="shared" si="520"/>
        <v>43661</v>
      </c>
      <c r="I1413" s="127">
        <f t="shared" si="509"/>
        <v>43661</v>
      </c>
      <c r="J1413" s="130">
        <f t="shared" si="521"/>
        <v>19</v>
      </c>
      <c r="K1413" s="130">
        <f t="shared" si="510"/>
        <v>1</v>
      </c>
      <c r="L1413" s="131">
        <f t="shared" si="511"/>
        <v>1.0000052399999999</v>
      </c>
      <c r="M1413" s="132">
        <f t="shared" si="528"/>
        <v>1.0013001699999999</v>
      </c>
      <c r="N1413" s="132">
        <f t="shared" si="526"/>
        <v>1.2021251006522615</v>
      </c>
      <c r="O1413" s="131">
        <f t="shared" si="527"/>
        <v>1.2021313899999999</v>
      </c>
      <c r="P1413" s="124">
        <f t="shared" si="512"/>
        <v>1202.13139</v>
      </c>
      <c r="Q1413" s="133">
        <f t="shared" si="513"/>
        <v>0</v>
      </c>
      <c r="R1413" s="134">
        <f t="shared" si="514"/>
        <v>0</v>
      </c>
      <c r="S1413" s="124">
        <f t="shared" si="515"/>
        <v>0</v>
      </c>
      <c r="T1413" s="134">
        <f t="shared" si="522"/>
        <v>8.7499999999999994E-2</v>
      </c>
      <c r="U1413" s="133">
        <f t="shared" si="523"/>
        <v>83</v>
      </c>
      <c r="V1413" s="133">
        <v>252</v>
      </c>
      <c r="W1413" s="132">
        <f t="shared" si="529"/>
        <v>1.028012814</v>
      </c>
      <c r="X1413" s="124">
        <f t="shared" si="525"/>
        <v>33.675083000000001</v>
      </c>
      <c r="Y1413" s="136" t="s">
        <v>64</v>
      </c>
      <c r="Z1413" s="127">
        <f t="shared" si="524"/>
        <v>43692</v>
      </c>
      <c r="AA1413" s="6"/>
      <c r="AB1413" s="1"/>
      <c r="AC1413" s="10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6"/>
      <c r="BR1413" s="1"/>
      <c r="BS1413" s="1"/>
      <c r="BT1413" s="1"/>
      <c r="BU1413" s="1"/>
      <c r="BV1413" s="1"/>
      <c r="BW1413" s="1"/>
    </row>
    <row r="1414" spans="1:75" x14ac:dyDescent="0.2">
      <c r="A1414" s="137">
        <f t="shared" si="516"/>
        <v>43635</v>
      </c>
      <c r="B1414" s="124">
        <f t="shared" si="507"/>
        <v>1236.2243940000001</v>
      </c>
      <c r="C1414" s="124">
        <f t="shared" si="517"/>
        <v>1000</v>
      </c>
      <c r="D1414" s="138">
        <f t="shared" si="518"/>
        <v>5213.75</v>
      </c>
      <c r="E1414" s="126">
        <f>IF(K1414=1,VLOOKUP(A1413,[1]Plan1!$DA$106:$DC$226,3),E1413)</f>
        <v>5214.2700000000004</v>
      </c>
      <c r="F1414" s="127">
        <f t="shared" si="519"/>
        <v>43634</v>
      </c>
      <c r="G1414" s="128">
        <f t="shared" si="508"/>
        <v>9.9736274274730974E-5</v>
      </c>
      <c r="H1414" s="127">
        <f t="shared" si="520"/>
        <v>43661</v>
      </c>
      <c r="I1414" s="127">
        <f t="shared" si="509"/>
        <v>43661</v>
      </c>
      <c r="J1414" s="130">
        <f t="shared" si="521"/>
        <v>19</v>
      </c>
      <c r="K1414" s="130">
        <f t="shared" si="510"/>
        <v>2</v>
      </c>
      <c r="L1414" s="131">
        <f t="shared" si="511"/>
        <v>1.00001049</v>
      </c>
      <c r="M1414" s="132">
        <f t="shared" si="528"/>
        <v>1.0013001699999999</v>
      </c>
      <c r="N1414" s="132">
        <f t="shared" si="526"/>
        <v>1.2021251006522615</v>
      </c>
      <c r="O1414" s="131">
        <f t="shared" si="527"/>
        <v>1.2021377099999999</v>
      </c>
      <c r="P1414" s="124">
        <f t="shared" si="512"/>
        <v>1202.13771</v>
      </c>
      <c r="Q1414" s="133">
        <f t="shared" si="513"/>
        <v>0</v>
      </c>
      <c r="R1414" s="134">
        <f t="shared" si="514"/>
        <v>0</v>
      </c>
      <c r="S1414" s="124">
        <f t="shared" si="515"/>
        <v>0</v>
      </c>
      <c r="T1414" s="134">
        <f t="shared" si="522"/>
        <v>8.7499999999999994E-2</v>
      </c>
      <c r="U1414" s="133">
        <f t="shared" si="523"/>
        <v>84</v>
      </c>
      <c r="V1414" s="133">
        <v>252</v>
      </c>
      <c r="W1414" s="132">
        <f t="shared" si="529"/>
        <v>1.028355058</v>
      </c>
      <c r="X1414" s="124">
        <f t="shared" si="525"/>
        <v>34.086683999999998</v>
      </c>
      <c r="Y1414" s="136" t="s">
        <v>64</v>
      </c>
      <c r="Z1414" s="127">
        <f t="shared" si="524"/>
        <v>43692</v>
      </c>
      <c r="AA1414" s="6"/>
      <c r="AB1414" s="1"/>
      <c r="AC1414" s="10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6"/>
      <c r="BR1414" s="1"/>
      <c r="BS1414" s="1"/>
      <c r="BT1414" s="1"/>
      <c r="BU1414" s="1"/>
      <c r="BV1414" s="1"/>
      <c r="BW1414" s="1"/>
    </row>
    <row r="1415" spans="1:75" x14ac:dyDescent="0.2">
      <c r="A1415" s="137">
        <f t="shared" si="516"/>
        <v>43636</v>
      </c>
      <c r="B1415" s="124">
        <f t="shared" si="507"/>
        <v>1236.6424469999999</v>
      </c>
      <c r="C1415" s="124">
        <f t="shared" si="517"/>
        <v>1000</v>
      </c>
      <c r="D1415" s="138">
        <f t="shared" si="518"/>
        <v>5213.75</v>
      </c>
      <c r="E1415" s="126">
        <f>IF(K1415=1,VLOOKUP(A1414,[1]Plan1!$DA$106:$DC$226,3),E1414)</f>
        <v>5214.2700000000004</v>
      </c>
      <c r="F1415" s="127">
        <f t="shared" si="519"/>
        <v>43634</v>
      </c>
      <c r="G1415" s="128">
        <f t="shared" si="508"/>
        <v>9.9736274274730974E-5</v>
      </c>
      <c r="H1415" s="127">
        <f t="shared" si="520"/>
        <v>43661</v>
      </c>
      <c r="I1415" s="127">
        <f t="shared" si="509"/>
        <v>43661</v>
      </c>
      <c r="J1415" s="130">
        <f t="shared" si="521"/>
        <v>19</v>
      </c>
      <c r="K1415" s="130">
        <f t="shared" si="510"/>
        <v>3</v>
      </c>
      <c r="L1415" s="131">
        <f t="shared" si="511"/>
        <v>1.00001574</v>
      </c>
      <c r="M1415" s="132">
        <f t="shared" si="528"/>
        <v>1.0013001699999999</v>
      </c>
      <c r="N1415" s="132">
        <f t="shared" si="526"/>
        <v>1.2021251006522615</v>
      </c>
      <c r="O1415" s="131">
        <f t="shared" si="527"/>
        <v>1.20214402</v>
      </c>
      <c r="P1415" s="124">
        <f t="shared" si="512"/>
        <v>1202.14402</v>
      </c>
      <c r="Q1415" s="133">
        <f t="shared" si="513"/>
        <v>0</v>
      </c>
      <c r="R1415" s="134">
        <f t="shared" si="514"/>
        <v>0</v>
      </c>
      <c r="S1415" s="124">
        <f t="shared" si="515"/>
        <v>0</v>
      </c>
      <c r="T1415" s="134">
        <f t="shared" si="522"/>
        <v>8.7499999999999994E-2</v>
      </c>
      <c r="U1415" s="133">
        <f t="shared" si="523"/>
        <v>85</v>
      </c>
      <c r="V1415" s="133">
        <v>252</v>
      </c>
      <c r="W1415" s="132">
        <f t="shared" si="529"/>
        <v>1.028697416</v>
      </c>
      <c r="X1415" s="124">
        <f t="shared" si="525"/>
        <v>34.498427</v>
      </c>
      <c r="Y1415" s="136" t="s">
        <v>64</v>
      </c>
      <c r="Z1415" s="127">
        <f t="shared" si="524"/>
        <v>43692</v>
      </c>
      <c r="AA1415" s="6"/>
      <c r="AB1415" s="1"/>
      <c r="AC1415" s="10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6"/>
      <c r="BR1415" s="1"/>
      <c r="BS1415" s="1"/>
      <c r="BT1415" s="1"/>
      <c r="BU1415" s="1"/>
      <c r="BV1415" s="1"/>
      <c r="BW1415" s="1"/>
    </row>
    <row r="1416" spans="1:75" x14ac:dyDescent="0.2">
      <c r="A1416" s="137">
        <f t="shared" si="516"/>
        <v>43637</v>
      </c>
      <c r="B1416" s="124">
        <f t="shared" si="507"/>
        <v>1236.6424469999999</v>
      </c>
      <c r="C1416" s="124">
        <f t="shared" si="517"/>
        <v>1000</v>
      </c>
      <c r="D1416" s="138">
        <f t="shared" si="518"/>
        <v>5213.75</v>
      </c>
      <c r="E1416" s="126">
        <f>IF(K1416=1,VLOOKUP(A1415,[1]Plan1!$DA$106:$DC$226,3),E1415)</f>
        <v>5214.2700000000004</v>
      </c>
      <c r="F1416" s="127">
        <f t="shared" si="519"/>
        <v>43634</v>
      </c>
      <c r="G1416" s="128">
        <f t="shared" si="508"/>
        <v>9.9736274274730974E-5</v>
      </c>
      <c r="H1416" s="127">
        <f t="shared" si="520"/>
        <v>43661</v>
      </c>
      <c r="I1416" s="127">
        <f t="shared" si="509"/>
        <v>43661</v>
      </c>
      <c r="J1416" s="130">
        <f t="shared" si="521"/>
        <v>19</v>
      </c>
      <c r="K1416" s="130">
        <f t="shared" si="510"/>
        <v>3</v>
      </c>
      <c r="L1416" s="131">
        <f t="shared" si="511"/>
        <v>1.00001574</v>
      </c>
      <c r="M1416" s="132">
        <f t="shared" si="528"/>
        <v>1.0013001699999999</v>
      </c>
      <c r="N1416" s="132">
        <f t="shared" si="526"/>
        <v>1.2021251006522615</v>
      </c>
      <c r="O1416" s="131">
        <f t="shared" si="527"/>
        <v>1.20214402</v>
      </c>
      <c r="P1416" s="124">
        <f t="shared" si="512"/>
        <v>1202.14402</v>
      </c>
      <c r="Q1416" s="133">
        <f t="shared" si="513"/>
        <v>0</v>
      </c>
      <c r="R1416" s="134">
        <f t="shared" si="514"/>
        <v>0</v>
      </c>
      <c r="S1416" s="124">
        <f t="shared" si="515"/>
        <v>0</v>
      </c>
      <c r="T1416" s="134">
        <f t="shared" si="522"/>
        <v>8.7499999999999994E-2</v>
      </c>
      <c r="U1416" s="133">
        <f t="shared" si="523"/>
        <v>85</v>
      </c>
      <c r="V1416" s="133">
        <v>252</v>
      </c>
      <c r="W1416" s="132">
        <f t="shared" si="529"/>
        <v>1.028697416</v>
      </c>
      <c r="X1416" s="124">
        <f t="shared" si="525"/>
        <v>34.498427</v>
      </c>
      <c r="Y1416" s="136" t="s">
        <v>64</v>
      </c>
      <c r="Z1416" s="127">
        <f t="shared" si="524"/>
        <v>43692</v>
      </c>
      <c r="AA1416" s="6"/>
      <c r="AB1416" s="1"/>
      <c r="AC1416" s="10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6"/>
      <c r="BR1416" s="1"/>
      <c r="BS1416" s="1"/>
      <c r="BT1416" s="1"/>
      <c r="BU1416" s="1"/>
      <c r="BV1416" s="1"/>
      <c r="BW1416" s="1"/>
    </row>
    <row r="1417" spans="1:75" x14ac:dyDescent="0.2">
      <c r="A1417" s="137">
        <f t="shared" si="516"/>
        <v>43638</v>
      </c>
      <c r="B1417" s="124">
        <f t="shared" si="507"/>
        <v>1237.0606419999999</v>
      </c>
      <c r="C1417" s="124">
        <f t="shared" si="517"/>
        <v>1000</v>
      </c>
      <c r="D1417" s="138">
        <f t="shared" si="518"/>
        <v>5213.75</v>
      </c>
      <c r="E1417" s="126">
        <f>IF(K1417=1,VLOOKUP(A1416,[1]Plan1!$DA$106:$DC$226,3),E1416)</f>
        <v>5214.2700000000004</v>
      </c>
      <c r="F1417" s="127">
        <f t="shared" si="519"/>
        <v>43634</v>
      </c>
      <c r="G1417" s="128">
        <f t="shared" si="508"/>
        <v>9.9736274274730974E-5</v>
      </c>
      <c r="H1417" s="127">
        <f t="shared" si="520"/>
        <v>43661</v>
      </c>
      <c r="I1417" s="127">
        <f t="shared" si="509"/>
        <v>43661</v>
      </c>
      <c r="J1417" s="130">
        <f t="shared" si="521"/>
        <v>19</v>
      </c>
      <c r="K1417" s="130">
        <f t="shared" si="510"/>
        <v>4</v>
      </c>
      <c r="L1417" s="131">
        <f t="shared" si="511"/>
        <v>1.0000209900000001</v>
      </c>
      <c r="M1417" s="132">
        <f t="shared" si="528"/>
        <v>1.0013001699999999</v>
      </c>
      <c r="N1417" s="132">
        <f t="shared" si="526"/>
        <v>1.2021251006522615</v>
      </c>
      <c r="O1417" s="131">
        <f t="shared" si="527"/>
        <v>1.20215033</v>
      </c>
      <c r="P1417" s="124">
        <f t="shared" si="512"/>
        <v>1202.1503299999999</v>
      </c>
      <c r="Q1417" s="133">
        <f t="shared" si="513"/>
        <v>0</v>
      </c>
      <c r="R1417" s="134">
        <f t="shared" si="514"/>
        <v>0</v>
      </c>
      <c r="S1417" s="124">
        <f t="shared" si="515"/>
        <v>0</v>
      </c>
      <c r="T1417" s="134">
        <f t="shared" si="522"/>
        <v>8.7499999999999994E-2</v>
      </c>
      <c r="U1417" s="133">
        <f t="shared" si="523"/>
        <v>86</v>
      </c>
      <c r="V1417" s="133">
        <v>252</v>
      </c>
      <c r="W1417" s="132">
        <f t="shared" si="529"/>
        <v>1.0290398890000001</v>
      </c>
      <c r="X1417" s="124">
        <f t="shared" si="525"/>
        <v>34.910311999999998</v>
      </c>
      <c r="Y1417" s="136" t="s">
        <v>64</v>
      </c>
      <c r="Z1417" s="127">
        <f t="shared" si="524"/>
        <v>43692</v>
      </c>
      <c r="AA1417" s="6"/>
      <c r="AB1417" s="1"/>
      <c r="AC1417" s="10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6"/>
      <c r="BR1417" s="1"/>
      <c r="BS1417" s="1"/>
      <c r="BT1417" s="1"/>
      <c r="BU1417" s="1"/>
      <c r="BV1417" s="1"/>
      <c r="BW1417" s="1"/>
    </row>
    <row r="1418" spans="1:75" x14ac:dyDescent="0.2">
      <c r="A1418" s="137">
        <f t="shared" si="516"/>
        <v>43639</v>
      </c>
      <c r="B1418" s="124">
        <f t="shared" ref="B1418:B1481" si="530">(P1418+X1418)</f>
        <v>1237.0606419999999</v>
      </c>
      <c r="C1418" s="124">
        <f t="shared" si="517"/>
        <v>1000</v>
      </c>
      <c r="D1418" s="138">
        <f t="shared" si="518"/>
        <v>5213.75</v>
      </c>
      <c r="E1418" s="126">
        <f>IF(K1418=1,VLOOKUP(A1417,[1]Plan1!$DA$106:$DC$226,3),E1417)</f>
        <v>5214.2700000000004</v>
      </c>
      <c r="F1418" s="127">
        <f t="shared" si="519"/>
        <v>43634</v>
      </c>
      <c r="G1418" s="128">
        <f t="shared" ref="G1418:G1481" si="531">(E1418/D1418)-1</f>
        <v>9.9736274274730974E-5</v>
      </c>
      <c r="H1418" s="127">
        <f t="shared" si="520"/>
        <v>43661</v>
      </c>
      <c r="I1418" s="127">
        <f t="shared" ref="I1418:I1481" si="532">IF(A1418&gt;I1417,H1418,I1417)</f>
        <v>43661</v>
      </c>
      <c r="J1418" s="130">
        <f t="shared" si="521"/>
        <v>19</v>
      </c>
      <c r="K1418" s="130">
        <f t="shared" ref="K1418:K1481" si="533">(J1418-(NETWORKDAYS(A1418,I1418,AC$118:AC$502)-1))</f>
        <v>4</v>
      </c>
      <c r="L1418" s="131">
        <f t="shared" ref="L1418:L1481" si="534">TRUNC((E1418/D1418)^TRUNC((K1418/J1418),9),8)</f>
        <v>1.0000209900000001</v>
      </c>
      <c r="M1418" s="132">
        <f t="shared" si="528"/>
        <v>1.0013001699999999</v>
      </c>
      <c r="N1418" s="132">
        <f t="shared" si="526"/>
        <v>1.2021251006522615</v>
      </c>
      <c r="O1418" s="131">
        <f t="shared" si="527"/>
        <v>1.20215033</v>
      </c>
      <c r="P1418" s="124">
        <f t="shared" ref="P1418:P1481" si="535">TRUNC(C1418*O1418,6)</f>
        <v>1202.1503299999999</v>
      </c>
      <c r="Q1418" s="133">
        <f t="shared" ref="Q1418:Q1481" si="536">IF(VLOOKUP(A1418,AC$10:AJ$114,8)=VLOOKUP(A1417,AC$10:AJ$114,8),0,VLOOKUP(A1418,AC$10:AJ$114,8))</f>
        <v>0</v>
      </c>
      <c r="R1418" s="134">
        <f t="shared" ref="R1418:R1481" si="537">IF(Q1418&gt;0,VLOOKUP($A1418,$AC$10:$AH$114,6),0)</f>
        <v>0</v>
      </c>
      <c r="S1418" s="124">
        <f t="shared" ref="S1418:S1481" si="538">IF(R1418&gt;0,TRUNC(R1418*P1418,6),0)</f>
        <v>0</v>
      </c>
      <c r="T1418" s="134">
        <f t="shared" si="522"/>
        <v>8.7499999999999994E-2</v>
      </c>
      <c r="U1418" s="133">
        <f t="shared" si="523"/>
        <v>86</v>
      </c>
      <c r="V1418" s="133">
        <v>252</v>
      </c>
      <c r="W1418" s="132">
        <f t="shared" si="529"/>
        <v>1.0290398890000001</v>
      </c>
      <c r="X1418" s="124">
        <f t="shared" si="525"/>
        <v>34.910311999999998</v>
      </c>
      <c r="Y1418" s="136" t="s">
        <v>64</v>
      </c>
      <c r="Z1418" s="127">
        <f t="shared" si="524"/>
        <v>43692</v>
      </c>
      <c r="AA1418" s="6"/>
      <c r="AB1418" s="1"/>
      <c r="AC1418" s="10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6"/>
      <c r="BR1418" s="1"/>
      <c r="BS1418" s="1"/>
      <c r="BT1418" s="1"/>
      <c r="BU1418" s="1"/>
      <c r="BV1418" s="1"/>
      <c r="BW1418" s="1"/>
    </row>
    <row r="1419" spans="1:75" x14ac:dyDescent="0.2">
      <c r="A1419" s="137">
        <f t="shared" ref="A1419:A1482" si="539">(A1418+1)</f>
        <v>43640</v>
      </c>
      <c r="B1419" s="124">
        <f t="shared" si="530"/>
        <v>1237.0606419999999</v>
      </c>
      <c r="C1419" s="124">
        <f t="shared" ref="C1419:C1482" si="540">TRUNC(IF(Q1418&gt;0,VLOOKUP(A1418,$AC$12:$AD$114,2),C1418),6)</f>
        <v>1000</v>
      </c>
      <c r="D1419" s="138">
        <f t="shared" ref="D1419:D1482" si="541">IF(E1419=E1418,D1418,E1418)</f>
        <v>5213.75</v>
      </c>
      <c r="E1419" s="126">
        <f>IF(K1419=1,VLOOKUP(A1418,[1]Plan1!$DA$106:$DC$226,3),E1418)</f>
        <v>5214.2700000000004</v>
      </c>
      <c r="F1419" s="127">
        <f t="shared" ref="F1419:F1482" si="542">IF(D1419=D1418,F1418,A1419)</f>
        <v>43634</v>
      </c>
      <c r="G1419" s="128">
        <f t="shared" si="531"/>
        <v>9.9736274274730974E-5</v>
      </c>
      <c r="H1419" s="127">
        <f t="shared" ref="H1419:H1482" si="543">IF(DAY(A1419)=15,VLOOKUP(A1419,AG$118:AL$450,4),H1418)</f>
        <v>43661</v>
      </c>
      <c r="I1419" s="127">
        <f t="shared" si="532"/>
        <v>43661</v>
      </c>
      <c r="J1419" s="130">
        <f t="shared" ref="J1419:J1482" si="544">IF(I1419=I1418,J1418,NETWORKDAYS(I1418,I1419,$AC$118:$AC$502)-1)</f>
        <v>19</v>
      </c>
      <c r="K1419" s="130">
        <f t="shared" si="533"/>
        <v>4</v>
      </c>
      <c r="L1419" s="131">
        <f t="shared" si="534"/>
        <v>1.0000209900000001</v>
      </c>
      <c r="M1419" s="132">
        <f t="shared" si="528"/>
        <v>1.0013001699999999</v>
      </c>
      <c r="N1419" s="132">
        <f t="shared" si="526"/>
        <v>1.2021251006522615</v>
      </c>
      <c r="O1419" s="131">
        <f t="shared" si="527"/>
        <v>1.20215033</v>
      </c>
      <c r="P1419" s="124">
        <f t="shared" si="535"/>
        <v>1202.1503299999999</v>
      </c>
      <c r="Q1419" s="133">
        <f t="shared" si="536"/>
        <v>0</v>
      </c>
      <c r="R1419" s="134">
        <f t="shared" si="537"/>
        <v>0</v>
      </c>
      <c r="S1419" s="124">
        <f t="shared" si="538"/>
        <v>0</v>
      </c>
      <c r="T1419" s="134">
        <f t="shared" ref="T1419:T1482" si="545">(T1418)</f>
        <v>8.7499999999999994E-2</v>
      </c>
      <c r="U1419" s="133">
        <f t="shared" ref="U1419:U1482" si="546">IF(Q1418&gt;0,1,IF(K1419=K1418,U1418,U1418+1))</f>
        <v>86</v>
      </c>
      <c r="V1419" s="133">
        <v>252</v>
      </c>
      <c r="W1419" s="132">
        <f t="shared" si="529"/>
        <v>1.0290398890000001</v>
      </c>
      <c r="X1419" s="124">
        <f t="shared" si="525"/>
        <v>34.910311999999998</v>
      </c>
      <c r="Y1419" s="136" t="s">
        <v>64</v>
      </c>
      <c r="Z1419" s="127">
        <f t="shared" ref="Z1419:Z1482" si="547">IF(Q1418&gt;0,VLOOKUP(A1418,$AC$10:$AK$114,9),Z1418)</f>
        <v>43692</v>
      </c>
      <c r="AA1419" s="6"/>
      <c r="AB1419" s="1"/>
      <c r="AC1419" s="10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6"/>
      <c r="BR1419" s="1"/>
      <c r="BS1419" s="1"/>
      <c r="BT1419" s="1"/>
      <c r="BU1419" s="1"/>
      <c r="BV1419" s="1"/>
      <c r="BW1419" s="1"/>
    </row>
    <row r="1420" spans="1:75" x14ac:dyDescent="0.2">
      <c r="A1420" s="137">
        <f t="shared" si="539"/>
        <v>43641</v>
      </c>
      <c r="B1420" s="124">
        <f t="shared" si="530"/>
        <v>1237.478977</v>
      </c>
      <c r="C1420" s="124">
        <f t="shared" si="540"/>
        <v>1000</v>
      </c>
      <c r="D1420" s="138">
        <f t="shared" si="541"/>
        <v>5213.75</v>
      </c>
      <c r="E1420" s="126">
        <f>IF(K1420=1,VLOOKUP(A1419,[1]Plan1!$DA$106:$DC$226,3),E1419)</f>
        <v>5214.2700000000004</v>
      </c>
      <c r="F1420" s="127">
        <f t="shared" si="542"/>
        <v>43634</v>
      </c>
      <c r="G1420" s="128">
        <f t="shared" si="531"/>
        <v>9.9736274274730974E-5</v>
      </c>
      <c r="H1420" s="127">
        <f t="shared" si="543"/>
        <v>43661</v>
      </c>
      <c r="I1420" s="127">
        <f t="shared" si="532"/>
        <v>43661</v>
      </c>
      <c r="J1420" s="130">
        <f t="shared" si="544"/>
        <v>19</v>
      </c>
      <c r="K1420" s="130">
        <f t="shared" si="533"/>
        <v>5</v>
      </c>
      <c r="L1420" s="131">
        <f t="shared" si="534"/>
        <v>1.00002624</v>
      </c>
      <c r="M1420" s="132">
        <f t="shared" si="528"/>
        <v>1.0013001699999999</v>
      </c>
      <c r="N1420" s="132">
        <f t="shared" si="526"/>
        <v>1.2021251006522615</v>
      </c>
      <c r="O1420" s="131">
        <f t="shared" si="527"/>
        <v>1.2021566400000001</v>
      </c>
      <c r="P1420" s="124">
        <f t="shared" si="535"/>
        <v>1202.1566399999999</v>
      </c>
      <c r="Q1420" s="133">
        <f t="shared" si="536"/>
        <v>0</v>
      </c>
      <c r="R1420" s="134">
        <f t="shared" si="537"/>
        <v>0</v>
      </c>
      <c r="S1420" s="124">
        <f t="shared" si="538"/>
        <v>0</v>
      </c>
      <c r="T1420" s="134">
        <f t="shared" si="545"/>
        <v>8.7499999999999994E-2</v>
      </c>
      <c r="U1420" s="133">
        <f t="shared" si="546"/>
        <v>87</v>
      </c>
      <c r="V1420" s="133">
        <v>252</v>
      </c>
      <c r="W1420" s="132">
        <f t="shared" si="529"/>
        <v>1.029382475</v>
      </c>
      <c r="X1420" s="124">
        <f t="shared" si="525"/>
        <v>35.322336999999997</v>
      </c>
      <c r="Y1420" s="136" t="s">
        <v>64</v>
      </c>
      <c r="Z1420" s="127">
        <f t="shared" si="547"/>
        <v>43692</v>
      </c>
      <c r="AA1420" s="6"/>
      <c r="AB1420" s="1"/>
      <c r="AC1420" s="10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6"/>
      <c r="BR1420" s="1"/>
      <c r="BS1420" s="1"/>
      <c r="BT1420" s="1"/>
      <c r="BU1420" s="1"/>
      <c r="BV1420" s="1"/>
      <c r="BW1420" s="1"/>
    </row>
    <row r="1421" spans="1:75" x14ac:dyDescent="0.2">
      <c r="A1421" s="137">
        <f t="shared" si="539"/>
        <v>43642</v>
      </c>
      <c r="B1421" s="124">
        <f t="shared" si="530"/>
        <v>1237.8974549999998</v>
      </c>
      <c r="C1421" s="124">
        <f t="shared" si="540"/>
        <v>1000</v>
      </c>
      <c r="D1421" s="138">
        <f t="shared" si="541"/>
        <v>5213.75</v>
      </c>
      <c r="E1421" s="126">
        <f>IF(K1421=1,VLOOKUP(A1420,[1]Plan1!$DA$106:$DC$226,3),E1420)</f>
        <v>5214.2700000000004</v>
      </c>
      <c r="F1421" s="127">
        <f t="shared" si="542"/>
        <v>43634</v>
      </c>
      <c r="G1421" s="128">
        <f t="shared" si="531"/>
        <v>9.9736274274730974E-5</v>
      </c>
      <c r="H1421" s="127">
        <f t="shared" si="543"/>
        <v>43661</v>
      </c>
      <c r="I1421" s="127">
        <f t="shared" si="532"/>
        <v>43661</v>
      </c>
      <c r="J1421" s="130">
        <f t="shared" si="544"/>
        <v>19</v>
      </c>
      <c r="K1421" s="130">
        <f t="shared" si="533"/>
        <v>6</v>
      </c>
      <c r="L1421" s="131">
        <f t="shared" si="534"/>
        <v>1.00003149</v>
      </c>
      <c r="M1421" s="132">
        <f t="shared" si="528"/>
        <v>1.0013001699999999</v>
      </c>
      <c r="N1421" s="132">
        <f t="shared" si="526"/>
        <v>1.2021251006522615</v>
      </c>
      <c r="O1421" s="131">
        <f t="shared" si="527"/>
        <v>1.20216295</v>
      </c>
      <c r="P1421" s="124">
        <f t="shared" si="535"/>
        <v>1202.1629499999999</v>
      </c>
      <c r="Q1421" s="133">
        <f t="shared" si="536"/>
        <v>0</v>
      </c>
      <c r="R1421" s="134">
        <f t="shared" si="537"/>
        <v>0</v>
      </c>
      <c r="S1421" s="124">
        <f t="shared" si="538"/>
        <v>0</v>
      </c>
      <c r="T1421" s="134">
        <f t="shared" si="545"/>
        <v>8.7499999999999994E-2</v>
      </c>
      <c r="U1421" s="133">
        <f t="shared" si="546"/>
        <v>88</v>
      </c>
      <c r="V1421" s="133">
        <v>252</v>
      </c>
      <c r="W1421" s="132">
        <f t="shared" si="529"/>
        <v>1.0297251759999999</v>
      </c>
      <c r="X1421" s="124">
        <f t="shared" si="525"/>
        <v>35.734504999999999</v>
      </c>
      <c r="Y1421" s="136" t="s">
        <v>64</v>
      </c>
      <c r="Z1421" s="127">
        <f t="shared" si="547"/>
        <v>43692</v>
      </c>
      <c r="AA1421" s="6"/>
      <c r="AB1421" s="1"/>
      <c r="AC1421" s="10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6"/>
      <c r="BR1421" s="1"/>
      <c r="BS1421" s="1"/>
      <c r="BT1421" s="1"/>
      <c r="BU1421" s="1"/>
      <c r="BV1421" s="1"/>
      <c r="BW1421" s="1"/>
    </row>
    <row r="1422" spans="1:75" x14ac:dyDescent="0.2">
      <c r="A1422" s="137">
        <f t="shared" si="539"/>
        <v>43643</v>
      </c>
      <c r="B1422" s="124">
        <f t="shared" si="530"/>
        <v>1238.316073</v>
      </c>
      <c r="C1422" s="124">
        <f t="shared" si="540"/>
        <v>1000</v>
      </c>
      <c r="D1422" s="138">
        <f t="shared" si="541"/>
        <v>5213.75</v>
      </c>
      <c r="E1422" s="126">
        <f>IF(K1422=1,VLOOKUP(A1421,[1]Plan1!$DA$106:$DC$226,3),E1421)</f>
        <v>5214.2700000000004</v>
      </c>
      <c r="F1422" s="127">
        <f t="shared" si="542"/>
        <v>43634</v>
      </c>
      <c r="G1422" s="128">
        <f t="shared" si="531"/>
        <v>9.9736274274730974E-5</v>
      </c>
      <c r="H1422" s="127">
        <f t="shared" si="543"/>
        <v>43661</v>
      </c>
      <c r="I1422" s="127">
        <f t="shared" si="532"/>
        <v>43661</v>
      </c>
      <c r="J1422" s="130">
        <f t="shared" si="544"/>
        <v>19</v>
      </c>
      <c r="K1422" s="130">
        <f t="shared" si="533"/>
        <v>7</v>
      </c>
      <c r="L1422" s="131">
        <f t="shared" si="534"/>
        <v>1.0000367400000001</v>
      </c>
      <c r="M1422" s="132">
        <f t="shared" si="528"/>
        <v>1.0013001699999999</v>
      </c>
      <c r="N1422" s="132">
        <f t="shared" si="526"/>
        <v>1.2021251006522615</v>
      </c>
      <c r="O1422" s="131">
        <f t="shared" si="527"/>
        <v>1.20216926</v>
      </c>
      <c r="P1422" s="124">
        <f t="shared" si="535"/>
        <v>1202.1692599999999</v>
      </c>
      <c r="Q1422" s="133">
        <f t="shared" si="536"/>
        <v>0</v>
      </c>
      <c r="R1422" s="134">
        <f t="shared" si="537"/>
        <v>0</v>
      </c>
      <c r="S1422" s="124">
        <f t="shared" si="538"/>
        <v>0</v>
      </c>
      <c r="T1422" s="134">
        <f t="shared" si="545"/>
        <v>8.7499999999999994E-2</v>
      </c>
      <c r="U1422" s="133">
        <f t="shared" si="546"/>
        <v>89</v>
      </c>
      <c r="V1422" s="133">
        <v>252</v>
      </c>
      <c r="W1422" s="132">
        <f t="shared" si="529"/>
        <v>1.03006799</v>
      </c>
      <c r="X1422" s="124">
        <f t="shared" si="525"/>
        <v>36.146813000000002</v>
      </c>
      <c r="Y1422" s="136" t="s">
        <v>64</v>
      </c>
      <c r="Z1422" s="127">
        <f t="shared" si="547"/>
        <v>43692</v>
      </c>
      <c r="AA1422" s="6"/>
      <c r="AB1422" s="1"/>
      <c r="AC1422" s="10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6"/>
      <c r="BR1422" s="1"/>
      <c r="BS1422" s="1"/>
      <c r="BT1422" s="1"/>
      <c r="BU1422" s="1"/>
      <c r="BV1422" s="1"/>
      <c r="BW1422" s="1"/>
    </row>
    <row r="1423" spans="1:75" x14ac:dyDescent="0.2">
      <c r="A1423" s="137">
        <f t="shared" si="539"/>
        <v>43644</v>
      </c>
      <c r="B1423" s="124">
        <f t="shared" si="530"/>
        <v>1238.7348330000002</v>
      </c>
      <c r="C1423" s="124">
        <f t="shared" si="540"/>
        <v>1000</v>
      </c>
      <c r="D1423" s="138">
        <f t="shared" si="541"/>
        <v>5213.75</v>
      </c>
      <c r="E1423" s="126">
        <f>IF(K1423=1,VLOOKUP(A1422,[1]Plan1!$DA$106:$DC$226,3),E1422)</f>
        <v>5214.2700000000004</v>
      </c>
      <c r="F1423" s="127">
        <f t="shared" si="542"/>
        <v>43634</v>
      </c>
      <c r="G1423" s="128">
        <f t="shared" si="531"/>
        <v>9.9736274274730974E-5</v>
      </c>
      <c r="H1423" s="127">
        <f t="shared" si="543"/>
        <v>43661</v>
      </c>
      <c r="I1423" s="127">
        <f t="shared" si="532"/>
        <v>43661</v>
      </c>
      <c r="J1423" s="130">
        <f t="shared" si="544"/>
        <v>19</v>
      </c>
      <c r="K1423" s="130">
        <f t="shared" si="533"/>
        <v>8</v>
      </c>
      <c r="L1423" s="131">
        <f t="shared" si="534"/>
        <v>1.0000419899999999</v>
      </c>
      <c r="M1423" s="132">
        <f t="shared" si="528"/>
        <v>1.0013001699999999</v>
      </c>
      <c r="N1423" s="132">
        <f t="shared" si="526"/>
        <v>1.2021251006522615</v>
      </c>
      <c r="O1423" s="131">
        <f t="shared" si="527"/>
        <v>1.2021755700000001</v>
      </c>
      <c r="P1423" s="124">
        <f t="shared" si="535"/>
        <v>1202.1755700000001</v>
      </c>
      <c r="Q1423" s="133">
        <f t="shared" si="536"/>
        <v>0</v>
      </c>
      <c r="R1423" s="134">
        <f t="shared" si="537"/>
        <v>0</v>
      </c>
      <c r="S1423" s="124">
        <f t="shared" si="538"/>
        <v>0</v>
      </c>
      <c r="T1423" s="134">
        <f t="shared" si="545"/>
        <v>8.7499999999999994E-2</v>
      </c>
      <c r="U1423" s="133">
        <f t="shared" si="546"/>
        <v>90</v>
      </c>
      <c r="V1423" s="133">
        <v>252</v>
      </c>
      <c r="W1423" s="132">
        <f t="shared" si="529"/>
        <v>1.0304109189999999</v>
      </c>
      <c r="X1423" s="124">
        <f t="shared" si="525"/>
        <v>36.559263000000001</v>
      </c>
      <c r="Y1423" s="136" t="s">
        <v>64</v>
      </c>
      <c r="Z1423" s="127">
        <f t="shared" si="547"/>
        <v>43692</v>
      </c>
      <c r="AA1423" s="6"/>
      <c r="AB1423" s="1"/>
      <c r="AC1423" s="10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6"/>
      <c r="BR1423" s="1"/>
      <c r="BS1423" s="1"/>
      <c r="BT1423" s="1"/>
      <c r="BU1423" s="1"/>
      <c r="BV1423" s="1"/>
      <c r="BW1423" s="1"/>
    </row>
    <row r="1424" spans="1:75" x14ac:dyDescent="0.2">
      <c r="A1424" s="137">
        <f t="shared" si="539"/>
        <v>43645</v>
      </c>
      <c r="B1424" s="124">
        <f t="shared" si="530"/>
        <v>1239.153734</v>
      </c>
      <c r="C1424" s="124">
        <f t="shared" si="540"/>
        <v>1000</v>
      </c>
      <c r="D1424" s="138">
        <f t="shared" si="541"/>
        <v>5213.75</v>
      </c>
      <c r="E1424" s="126">
        <f>IF(K1424=1,VLOOKUP(A1423,[1]Plan1!$DA$106:$DC$226,3),E1423)</f>
        <v>5214.2700000000004</v>
      </c>
      <c r="F1424" s="127">
        <f t="shared" si="542"/>
        <v>43634</v>
      </c>
      <c r="G1424" s="128">
        <f t="shared" si="531"/>
        <v>9.9736274274730974E-5</v>
      </c>
      <c r="H1424" s="127">
        <f t="shared" si="543"/>
        <v>43661</v>
      </c>
      <c r="I1424" s="127">
        <f t="shared" si="532"/>
        <v>43661</v>
      </c>
      <c r="J1424" s="130">
        <f t="shared" si="544"/>
        <v>19</v>
      </c>
      <c r="K1424" s="130">
        <f t="shared" si="533"/>
        <v>9</v>
      </c>
      <c r="L1424" s="131">
        <f t="shared" si="534"/>
        <v>1.00004724</v>
      </c>
      <c r="M1424" s="132">
        <f t="shared" si="528"/>
        <v>1.0013001699999999</v>
      </c>
      <c r="N1424" s="132">
        <f t="shared" si="526"/>
        <v>1.2021251006522615</v>
      </c>
      <c r="O1424" s="131">
        <f t="shared" si="527"/>
        <v>1.2021818799999999</v>
      </c>
      <c r="P1424" s="124">
        <f t="shared" si="535"/>
        <v>1202.1818800000001</v>
      </c>
      <c r="Q1424" s="133">
        <f t="shared" si="536"/>
        <v>0</v>
      </c>
      <c r="R1424" s="134">
        <f t="shared" si="537"/>
        <v>0</v>
      </c>
      <c r="S1424" s="124">
        <f t="shared" si="538"/>
        <v>0</v>
      </c>
      <c r="T1424" s="134">
        <f t="shared" si="545"/>
        <v>8.7499999999999994E-2</v>
      </c>
      <c r="U1424" s="133">
        <f t="shared" si="546"/>
        <v>91</v>
      </c>
      <c r="V1424" s="133">
        <v>252</v>
      </c>
      <c r="W1424" s="132">
        <f t="shared" si="529"/>
        <v>1.0307539610000001</v>
      </c>
      <c r="X1424" s="124">
        <f t="shared" ref="X1424:X1487" si="548">TRUNC((P1424*(W1424-1)),6)</f>
        <v>36.971854</v>
      </c>
      <c r="Y1424" s="136" t="s">
        <v>64</v>
      </c>
      <c r="Z1424" s="127">
        <f t="shared" si="547"/>
        <v>43692</v>
      </c>
      <c r="AA1424" s="6"/>
      <c r="AB1424" s="1"/>
      <c r="AC1424" s="10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6"/>
      <c r="BR1424" s="1"/>
      <c r="BS1424" s="1"/>
      <c r="BT1424" s="1"/>
      <c r="BU1424" s="1"/>
      <c r="BV1424" s="1"/>
      <c r="BW1424" s="1"/>
    </row>
    <row r="1425" spans="1:75" x14ac:dyDescent="0.2">
      <c r="A1425" s="137">
        <f t="shared" si="539"/>
        <v>43646</v>
      </c>
      <c r="B1425" s="124">
        <f t="shared" si="530"/>
        <v>1239.153734</v>
      </c>
      <c r="C1425" s="124">
        <f t="shared" si="540"/>
        <v>1000</v>
      </c>
      <c r="D1425" s="138">
        <f t="shared" si="541"/>
        <v>5213.75</v>
      </c>
      <c r="E1425" s="126">
        <f>IF(K1425=1,VLOOKUP(A1424,[1]Plan1!$DA$106:$DC$226,3),E1424)</f>
        <v>5214.2700000000004</v>
      </c>
      <c r="F1425" s="127">
        <f t="shared" si="542"/>
        <v>43634</v>
      </c>
      <c r="G1425" s="128">
        <f t="shared" si="531"/>
        <v>9.9736274274730974E-5</v>
      </c>
      <c r="H1425" s="127">
        <f t="shared" si="543"/>
        <v>43661</v>
      </c>
      <c r="I1425" s="127">
        <f t="shared" si="532"/>
        <v>43661</v>
      </c>
      <c r="J1425" s="130">
        <f t="shared" si="544"/>
        <v>19</v>
      </c>
      <c r="K1425" s="130">
        <f t="shared" si="533"/>
        <v>9</v>
      </c>
      <c r="L1425" s="131">
        <f t="shared" si="534"/>
        <v>1.00004724</v>
      </c>
      <c r="M1425" s="132">
        <f t="shared" si="528"/>
        <v>1.0013001699999999</v>
      </c>
      <c r="N1425" s="132">
        <f t="shared" si="526"/>
        <v>1.2021251006522615</v>
      </c>
      <c r="O1425" s="131">
        <f t="shared" si="527"/>
        <v>1.2021818799999999</v>
      </c>
      <c r="P1425" s="124">
        <f t="shared" si="535"/>
        <v>1202.1818800000001</v>
      </c>
      <c r="Q1425" s="133">
        <f t="shared" si="536"/>
        <v>0</v>
      </c>
      <c r="R1425" s="134">
        <f t="shared" si="537"/>
        <v>0</v>
      </c>
      <c r="S1425" s="124">
        <f t="shared" si="538"/>
        <v>0</v>
      </c>
      <c r="T1425" s="134">
        <f t="shared" si="545"/>
        <v>8.7499999999999994E-2</v>
      </c>
      <c r="U1425" s="133">
        <f t="shared" si="546"/>
        <v>91</v>
      </c>
      <c r="V1425" s="133">
        <v>252</v>
      </c>
      <c r="W1425" s="132">
        <f t="shared" si="529"/>
        <v>1.0307539610000001</v>
      </c>
      <c r="X1425" s="124">
        <f t="shared" si="548"/>
        <v>36.971854</v>
      </c>
      <c r="Y1425" s="136" t="s">
        <v>64</v>
      </c>
      <c r="Z1425" s="127">
        <f t="shared" si="547"/>
        <v>43692</v>
      </c>
      <c r="AA1425" s="6"/>
      <c r="AB1425" s="1"/>
      <c r="AC1425" s="10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6"/>
      <c r="BR1425" s="1"/>
      <c r="BS1425" s="1"/>
      <c r="BT1425" s="1"/>
      <c r="BU1425" s="1"/>
      <c r="BV1425" s="1"/>
      <c r="BW1425" s="1"/>
    </row>
    <row r="1426" spans="1:75" x14ac:dyDescent="0.2">
      <c r="A1426" s="137">
        <f t="shared" si="539"/>
        <v>43647</v>
      </c>
      <c r="B1426" s="124">
        <f t="shared" si="530"/>
        <v>1239.153734</v>
      </c>
      <c r="C1426" s="124">
        <f t="shared" si="540"/>
        <v>1000</v>
      </c>
      <c r="D1426" s="138">
        <f t="shared" si="541"/>
        <v>5213.75</v>
      </c>
      <c r="E1426" s="126">
        <f>IF(K1426=1,VLOOKUP(A1425,[1]Plan1!$DA$106:$DC$226,3),E1425)</f>
        <v>5214.2700000000004</v>
      </c>
      <c r="F1426" s="127">
        <f t="shared" si="542"/>
        <v>43634</v>
      </c>
      <c r="G1426" s="128">
        <f t="shared" si="531"/>
        <v>9.9736274274730974E-5</v>
      </c>
      <c r="H1426" s="127">
        <f t="shared" si="543"/>
        <v>43661</v>
      </c>
      <c r="I1426" s="127">
        <f t="shared" si="532"/>
        <v>43661</v>
      </c>
      <c r="J1426" s="130">
        <f t="shared" si="544"/>
        <v>19</v>
      </c>
      <c r="K1426" s="130">
        <f t="shared" si="533"/>
        <v>9</v>
      </c>
      <c r="L1426" s="131">
        <f t="shared" si="534"/>
        <v>1.00004724</v>
      </c>
      <c r="M1426" s="132">
        <f t="shared" si="528"/>
        <v>1.0013001699999999</v>
      </c>
      <c r="N1426" s="132">
        <f t="shared" si="526"/>
        <v>1.2021251006522615</v>
      </c>
      <c r="O1426" s="131">
        <f t="shared" si="527"/>
        <v>1.2021818799999999</v>
      </c>
      <c r="P1426" s="124">
        <f t="shared" si="535"/>
        <v>1202.1818800000001</v>
      </c>
      <c r="Q1426" s="133">
        <f t="shared" si="536"/>
        <v>0</v>
      </c>
      <c r="R1426" s="134">
        <f t="shared" si="537"/>
        <v>0</v>
      </c>
      <c r="S1426" s="124">
        <f t="shared" si="538"/>
        <v>0</v>
      </c>
      <c r="T1426" s="134">
        <f t="shared" si="545"/>
        <v>8.7499999999999994E-2</v>
      </c>
      <c r="U1426" s="133">
        <f t="shared" si="546"/>
        <v>91</v>
      </c>
      <c r="V1426" s="133">
        <v>252</v>
      </c>
      <c r="W1426" s="132">
        <f t="shared" si="529"/>
        <v>1.0307539610000001</v>
      </c>
      <c r="X1426" s="124">
        <f t="shared" si="548"/>
        <v>36.971854</v>
      </c>
      <c r="Y1426" s="136" t="s">
        <v>64</v>
      </c>
      <c r="Z1426" s="127">
        <f t="shared" si="547"/>
        <v>43692</v>
      </c>
      <c r="AA1426" s="6"/>
      <c r="AB1426" s="1"/>
      <c r="AC1426" s="10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6"/>
      <c r="BR1426" s="1"/>
      <c r="BS1426" s="1"/>
      <c r="BT1426" s="1"/>
      <c r="BU1426" s="1"/>
      <c r="BV1426" s="1"/>
      <c r="BW1426" s="1"/>
    </row>
    <row r="1427" spans="1:75" x14ac:dyDescent="0.2">
      <c r="A1427" s="137">
        <f t="shared" si="539"/>
        <v>43648</v>
      </c>
      <c r="B1427" s="124">
        <f t="shared" si="530"/>
        <v>1239.5727879999999</v>
      </c>
      <c r="C1427" s="124">
        <f t="shared" si="540"/>
        <v>1000</v>
      </c>
      <c r="D1427" s="138">
        <f t="shared" si="541"/>
        <v>5213.75</v>
      </c>
      <c r="E1427" s="126">
        <f>IF(K1427=1,VLOOKUP(A1426,[1]Plan1!$DA$106:$DC$226,3),E1426)</f>
        <v>5214.2700000000004</v>
      </c>
      <c r="F1427" s="127">
        <f t="shared" si="542"/>
        <v>43634</v>
      </c>
      <c r="G1427" s="128">
        <f t="shared" si="531"/>
        <v>9.9736274274730974E-5</v>
      </c>
      <c r="H1427" s="127">
        <f t="shared" si="543"/>
        <v>43661</v>
      </c>
      <c r="I1427" s="127">
        <f t="shared" si="532"/>
        <v>43661</v>
      </c>
      <c r="J1427" s="130">
        <f t="shared" si="544"/>
        <v>19</v>
      </c>
      <c r="K1427" s="130">
        <f t="shared" si="533"/>
        <v>10</v>
      </c>
      <c r="L1427" s="131">
        <f t="shared" si="534"/>
        <v>1.0000524900000001</v>
      </c>
      <c r="M1427" s="132">
        <f t="shared" si="528"/>
        <v>1.0013001699999999</v>
      </c>
      <c r="N1427" s="132">
        <f t="shared" si="526"/>
        <v>1.2021251006522615</v>
      </c>
      <c r="O1427" s="131">
        <f t="shared" si="527"/>
        <v>1.2021881999999999</v>
      </c>
      <c r="P1427" s="124">
        <f t="shared" si="535"/>
        <v>1202.1882000000001</v>
      </c>
      <c r="Q1427" s="133">
        <f t="shared" si="536"/>
        <v>0</v>
      </c>
      <c r="R1427" s="134">
        <f t="shared" si="537"/>
        <v>0</v>
      </c>
      <c r="S1427" s="124">
        <f t="shared" si="538"/>
        <v>0</v>
      </c>
      <c r="T1427" s="134">
        <f t="shared" si="545"/>
        <v>8.7499999999999994E-2</v>
      </c>
      <c r="U1427" s="133">
        <f t="shared" si="546"/>
        <v>92</v>
      </c>
      <c r="V1427" s="133">
        <v>252</v>
      </c>
      <c r="W1427" s="132">
        <f t="shared" si="529"/>
        <v>1.0310971179999999</v>
      </c>
      <c r="X1427" s="124">
        <f t="shared" si="548"/>
        <v>37.384588000000001</v>
      </c>
      <c r="Y1427" s="136" t="s">
        <v>64</v>
      </c>
      <c r="Z1427" s="127">
        <f t="shared" si="547"/>
        <v>43692</v>
      </c>
      <c r="AA1427" s="6"/>
      <c r="AB1427" s="1"/>
      <c r="AC1427" s="10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6"/>
      <c r="BR1427" s="1"/>
      <c r="BS1427" s="1"/>
      <c r="BT1427" s="1"/>
      <c r="BU1427" s="1"/>
      <c r="BV1427" s="1"/>
      <c r="BW1427" s="1"/>
    </row>
    <row r="1428" spans="1:75" x14ac:dyDescent="0.2">
      <c r="A1428" s="137">
        <f t="shared" si="539"/>
        <v>43649</v>
      </c>
      <c r="B1428" s="124">
        <f t="shared" si="530"/>
        <v>1239.991974</v>
      </c>
      <c r="C1428" s="124">
        <f t="shared" si="540"/>
        <v>1000</v>
      </c>
      <c r="D1428" s="138">
        <f t="shared" si="541"/>
        <v>5213.75</v>
      </c>
      <c r="E1428" s="126">
        <f>IF(K1428=1,VLOOKUP(A1427,[1]Plan1!$DA$106:$DC$226,3),E1427)</f>
        <v>5214.2700000000004</v>
      </c>
      <c r="F1428" s="127">
        <f t="shared" si="542"/>
        <v>43634</v>
      </c>
      <c r="G1428" s="128">
        <f t="shared" si="531"/>
        <v>9.9736274274730974E-5</v>
      </c>
      <c r="H1428" s="127">
        <f t="shared" si="543"/>
        <v>43661</v>
      </c>
      <c r="I1428" s="127">
        <f t="shared" si="532"/>
        <v>43661</v>
      </c>
      <c r="J1428" s="130">
        <f t="shared" si="544"/>
        <v>19</v>
      </c>
      <c r="K1428" s="130">
        <f t="shared" si="533"/>
        <v>11</v>
      </c>
      <c r="L1428" s="131">
        <f t="shared" si="534"/>
        <v>1.0000577399999999</v>
      </c>
      <c r="M1428" s="132">
        <f t="shared" si="528"/>
        <v>1.0013001699999999</v>
      </c>
      <c r="N1428" s="132">
        <f t="shared" si="526"/>
        <v>1.2021251006522615</v>
      </c>
      <c r="O1428" s="131">
        <f t="shared" si="527"/>
        <v>1.20219451</v>
      </c>
      <c r="P1428" s="124">
        <f t="shared" si="535"/>
        <v>1202.19451</v>
      </c>
      <c r="Q1428" s="133">
        <f t="shared" si="536"/>
        <v>0</v>
      </c>
      <c r="R1428" s="134">
        <f t="shared" si="537"/>
        <v>0</v>
      </c>
      <c r="S1428" s="124">
        <f t="shared" si="538"/>
        <v>0</v>
      </c>
      <c r="T1428" s="134">
        <f t="shared" si="545"/>
        <v>8.7499999999999994E-2</v>
      </c>
      <c r="U1428" s="133">
        <f t="shared" si="546"/>
        <v>93</v>
      </c>
      <c r="V1428" s="133">
        <v>252</v>
      </c>
      <c r="W1428" s="132">
        <f t="shared" si="529"/>
        <v>1.03144039</v>
      </c>
      <c r="X1428" s="124">
        <f t="shared" si="548"/>
        <v>37.797463999999998</v>
      </c>
      <c r="Y1428" s="136" t="s">
        <v>64</v>
      </c>
      <c r="Z1428" s="127">
        <f t="shared" si="547"/>
        <v>43692</v>
      </c>
      <c r="AA1428" s="6"/>
      <c r="AB1428" s="1"/>
      <c r="AC1428" s="10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6"/>
      <c r="BR1428" s="1"/>
      <c r="BS1428" s="1"/>
      <c r="BT1428" s="1"/>
      <c r="BU1428" s="1"/>
      <c r="BV1428" s="1"/>
      <c r="BW1428" s="1"/>
    </row>
    <row r="1429" spans="1:75" x14ac:dyDescent="0.2">
      <c r="A1429" s="137">
        <f t="shared" si="539"/>
        <v>43650</v>
      </c>
      <c r="B1429" s="124">
        <f t="shared" si="530"/>
        <v>1240.4113</v>
      </c>
      <c r="C1429" s="124">
        <f t="shared" si="540"/>
        <v>1000</v>
      </c>
      <c r="D1429" s="138">
        <f t="shared" si="541"/>
        <v>5213.75</v>
      </c>
      <c r="E1429" s="126">
        <f>IF(K1429=1,VLOOKUP(A1428,[1]Plan1!$DA$106:$DC$226,3),E1428)</f>
        <v>5214.2700000000004</v>
      </c>
      <c r="F1429" s="127">
        <f t="shared" si="542"/>
        <v>43634</v>
      </c>
      <c r="G1429" s="128">
        <f t="shared" si="531"/>
        <v>9.9736274274730974E-5</v>
      </c>
      <c r="H1429" s="127">
        <f t="shared" si="543"/>
        <v>43661</v>
      </c>
      <c r="I1429" s="127">
        <f t="shared" si="532"/>
        <v>43661</v>
      </c>
      <c r="J1429" s="130">
        <f t="shared" si="544"/>
        <v>19</v>
      </c>
      <c r="K1429" s="130">
        <f t="shared" si="533"/>
        <v>12</v>
      </c>
      <c r="L1429" s="131">
        <f t="shared" si="534"/>
        <v>1.00006299</v>
      </c>
      <c r="M1429" s="132">
        <f t="shared" si="528"/>
        <v>1.0013001699999999</v>
      </c>
      <c r="N1429" s="132">
        <f t="shared" si="526"/>
        <v>1.2021251006522615</v>
      </c>
      <c r="O1429" s="131">
        <f t="shared" si="527"/>
        <v>1.2022008200000001</v>
      </c>
      <c r="P1429" s="124">
        <f t="shared" si="535"/>
        <v>1202.20082</v>
      </c>
      <c r="Q1429" s="133">
        <f t="shared" si="536"/>
        <v>0</v>
      </c>
      <c r="R1429" s="134">
        <f t="shared" si="537"/>
        <v>0</v>
      </c>
      <c r="S1429" s="124">
        <f t="shared" si="538"/>
        <v>0</v>
      </c>
      <c r="T1429" s="134">
        <f t="shared" si="545"/>
        <v>8.7499999999999994E-2</v>
      </c>
      <c r="U1429" s="133">
        <f t="shared" si="546"/>
        <v>94</v>
      </c>
      <c r="V1429" s="133">
        <v>252</v>
      </c>
      <c r="W1429" s="132">
        <f t="shared" si="529"/>
        <v>1.0317837750000001</v>
      </c>
      <c r="X1429" s="124">
        <f t="shared" si="548"/>
        <v>38.210479999999997</v>
      </c>
      <c r="Y1429" s="136" t="s">
        <v>64</v>
      </c>
      <c r="Z1429" s="127">
        <f t="shared" si="547"/>
        <v>43692</v>
      </c>
      <c r="AA1429" s="6"/>
      <c r="AB1429" s="1"/>
      <c r="AC1429" s="10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6"/>
      <c r="BR1429" s="1"/>
      <c r="BS1429" s="1"/>
      <c r="BT1429" s="1"/>
      <c r="BU1429" s="1"/>
      <c r="BV1429" s="1"/>
      <c r="BW1429" s="1"/>
    </row>
    <row r="1430" spans="1:75" x14ac:dyDescent="0.2">
      <c r="A1430" s="137">
        <f t="shared" si="539"/>
        <v>43651</v>
      </c>
      <c r="B1430" s="124">
        <f t="shared" si="530"/>
        <v>1240.8307580000001</v>
      </c>
      <c r="C1430" s="124">
        <f t="shared" si="540"/>
        <v>1000</v>
      </c>
      <c r="D1430" s="138">
        <f t="shared" si="541"/>
        <v>5213.75</v>
      </c>
      <c r="E1430" s="126">
        <f>IF(K1430=1,VLOOKUP(A1429,[1]Plan1!$DA$106:$DC$226,3),E1429)</f>
        <v>5214.2700000000004</v>
      </c>
      <c r="F1430" s="127">
        <f t="shared" si="542"/>
        <v>43634</v>
      </c>
      <c r="G1430" s="128">
        <f t="shared" si="531"/>
        <v>9.9736274274730974E-5</v>
      </c>
      <c r="H1430" s="127">
        <f t="shared" si="543"/>
        <v>43661</v>
      </c>
      <c r="I1430" s="127">
        <f t="shared" si="532"/>
        <v>43661</v>
      </c>
      <c r="J1430" s="130">
        <f t="shared" si="544"/>
        <v>19</v>
      </c>
      <c r="K1430" s="130">
        <f t="shared" si="533"/>
        <v>13</v>
      </c>
      <c r="L1430" s="131">
        <f t="shared" si="534"/>
        <v>1.0000682299999999</v>
      </c>
      <c r="M1430" s="132">
        <f t="shared" si="528"/>
        <v>1.0013001699999999</v>
      </c>
      <c r="N1430" s="132">
        <f t="shared" si="526"/>
        <v>1.2021251006522615</v>
      </c>
      <c r="O1430" s="131">
        <f t="shared" si="527"/>
        <v>1.20220712</v>
      </c>
      <c r="P1430" s="124">
        <f t="shared" si="535"/>
        <v>1202.20712</v>
      </c>
      <c r="Q1430" s="133">
        <f t="shared" si="536"/>
        <v>0</v>
      </c>
      <c r="R1430" s="134">
        <f t="shared" si="537"/>
        <v>0</v>
      </c>
      <c r="S1430" s="124">
        <f t="shared" si="538"/>
        <v>0</v>
      </c>
      <c r="T1430" s="134">
        <f t="shared" si="545"/>
        <v>8.7499999999999994E-2</v>
      </c>
      <c r="U1430" s="133">
        <f t="shared" si="546"/>
        <v>95</v>
      </c>
      <c r="V1430" s="133">
        <v>252</v>
      </c>
      <c r="W1430" s="132">
        <f t="shared" si="529"/>
        <v>1.0321272749999999</v>
      </c>
      <c r="X1430" s="124">
        <f t="shared" si="548"/>
        <v>38.623638</v>
      </c>
      <c r="Y1430" s="136" t="s">
        <v>64</v>
      </c>
      <c r="Z1430" s="127">
        <f t="shared" si="547"/>
        <v>43692</v>
      </c>
      <c r="AA1430" s="6"/>
      <c r="AB1430" s="1"/>
      <c r="AC1430" s="10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6"/>
      <c r="BR1430" s="1"/>
      <c r="BS1430" s="1"/>
      <c r="BT1430" s="1"/>
      <c r="BU1430" s="1"/>
      <c r="BV1430" s="1"/>
      <c r="BW1430" s="1"/>
    </row>
    <row r="1431" spans="1:75" x14ac:dyDescent="0.2">
      <c r="A1431" s="137">
        <f t="shared" si="539"/>
        <v>43652</v>
      </c>
      <c r="B1431" s="124">
        <f t="shared" si="530"/>
        <v>1241.250368</v>
      </c>
      <c r="C1431" s="124">
        <f t="shared" si="540"/>
        <v>1000</v>
      </c>
      <c r="D1431" s="138">
        <f t="shared" si="541"/>
        <v>5213.75</v>
      </c>
      <c r="E1431" s="126">
        <f>IF(K1431=1,VLOOKUP(A1430,[1]Plan1!$DA$106:$DC$226,3),E1430)</f>
        <v>5214.2700000000004</v>
      </c>
      <c r="F1431" s="127">
        <f t="shared" si="542"/>
        <v>43634</v>
      </c>
      <c r="G1431" s="128">
        <f t="shared" si="531"/>
        <v>9.9736274274730974E-5</v>
      </c>
      <c r="H1431" s="127">
        <f t="shared" si="543"/>
        <v>43661</v>
      </c>
      <c r="I1431" s="127">
        <f t="shared" si="532"/>
        <v>43661</v>
      </c>
      <c r="J1431" s="130">
        <f t="shared" si="544"/>
        <v>19</v>
      </c>
      <c r="K1431" s="130">
        <f t="shared" si="533"/>
        <v>14</v>
      </c>
      <c r="L1431" s="131">
        <f t="shared" si="534"/>
        <v>1.00007348</v>
      </c>
      <c r="M1431" s="132">
        <f t="shared" si="528"/>
        <v>1.0013001699999999</v>
      </c>
      <c r="N1431" s="132">
        <f t="shared" si="526"/>
        <v>1.2021251006522615</v>
      </c>
      <c r="O1431" s="131">
        <f t="shared" si="527"/>
        <v>1.20221343</v>
      </c>
      <c r="P1431" s="124">
        <f t="shared" si="535"/>
        <v>1202.21343</v>
      </c>
      <c r="Q1431" s="133">
        <f t="shared" si="536"/>
        <v>0</v>
      </c>
      <c r="R1431" s="134">
        <f t="shared" si="537"/>
        <v>0</v>
      </c>
      <c r="S1431" s="124">
        <f t="shared" si="538"/>
        <v>0</v>
      </c>
      <c r="T1431" s="134">
        <f t="shared" si="545"/>
        <v>8.7499999999999994E-2</v>
      </c>
      <c r="U1431" s="133">
        <f t="shared" si="546"/>
        <v>96</v>
      </c>
      <c r="V1431" s="133">
        <v>252</v>
      </c>
      <c r="W1431" s="132">
        <f t="shared" si="529"/>
        <v>1.0324708890000001</v>
      </c>
      <c r="X1431" s="124">
        <f t="shared" si="548"/>
        <v>39.036937999999999</v>
      </c>
      <c r="Y1431" s="136" t="s">
        <v>64</v>
      </c>
      <c r="Z1431" s="127">
        <f t="shared" si="547"/>
        <v>43692</v>
      </c>
      <c r="AA1431" s="6"/>
      <c r="AB1431" s="1"/>
      <c r="AC1431" s="10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6"/>
      <c r="BR1431" s="1"/>
      <c r="BS1431" s="1"/>
      <c r="BT1431" s="1"/>
      <c r="BU1431" s="1"/>
      <c r="BV1431" s="1"/>
      <c r="BW1431" s="1"/>
    </row>
    <row r="1432" spans="1:75" x14ac:dyDescent="0.2">
      <c r="A1432" s="137">
        <f t="shared" si="539"/>
        <v>43653</v>
      </c>
      <c r="B1432" s="124">
        <f t="shared" si="530"/>
        <v>1241.250368</v>
      </c>
      <c r="C1432" s="124">
        <f t="shared" si="540"/>
        <v>1000</v>
      </c>
      <c r="D1432" s="138">
        <f t="shared" si="541"/>
        <v>5213.75</v>
      </c>
      <c r="E1432" s="126">
        <f>IF(K1432=1,VLOOKUP(A1431,[1]Plan1!$DA$106:$DC$226,3),E1431)</f>
        <v>5214.2700000000004</v>
      </c>
      <c r="F1432" s="127">
        <f t="shared" si="542"/>
        <v>43634</v>
      </c>
      <c r="G1432" s="128">
        <f t="shared" si="531"/>
        <v>9.9736274274730974E-5</v>
      </c>
      <c r="H1432" s="127">
        <f t="shared" si="543"/>
        <v>43661</v>
      </c>
      <c r="I1432" s="127">
        <f t="shared" si="532"/>
        <v>43661</v>
      </c>
      <c r="J1432" s="130">
        <f t="shared" si="544"/>
        <v>19</v>
      </c>
      <c r="K1432" s="130">
        <f t="shared" si="533"/>
        <v>14</v>
      </c>
      <c r="L1432" s="131">
        <f t="shared" si="534"/>
        <v>1.00007348</v>
      </c>
      <c r="M1432" s="132">
        <f t="shared" si="528"/>
        <v>1.0013001699999999</v>
      </c>
      <c r="N1432" s="132">
        <f t="shared" si="526"/>
        <v>1.2021251006522615</v>
      </c>
      <c r="O1432" s="131">
        <f t="shared" si="527"/>
        <v>1.20221343</v>
      </c>
      <c r="P1432" s="124">
        <f t="shared" si="535"/>
        <v>1202.21343</v>
      </c>
      <c r="Q1432" s="133">
        <f t="shared" si="536"/>
        <v>0</v>
      </c>
      <c r="R1432" s="134">
        <f t="shared" si="537"/>
        <v>0</v>
      </c>
      <c r="S1432" s="124">
        <f t="shared" si="538"/>
        <v>0</v>
      </c>
      <c r="T1432" s="134">
        <f t="shared" si="545"/>
        <v>8.7499999999999994E-2</v>
      </c>
      <c r="U1432" s="133">
        <f t="shared" si="546"/>
        <v>96</v>
      </c>
      <c r="V1432" s="133">
        <v>252</v>
      </c>
      <c r="W1432" s="132">
        <f t="shared" si="529"/>
        <v>1.0324708890000001</v>
      </c>
      <c r="X1432" s="124">
        <f t="shared" si="548"/>
        <v>39.036937999999999</v>
      </c>
      <c r="Y1432" s="136" t="s">
        <v>64</v>
      </c>
      <c r="Z1432" s="127">
        <f t="shared" si="547"/>
        <v>43692</v>
      </c>
      <c r="AA1432" s="6"/>
      <c r="AB1432" s="1"/>
      <c r="AC1432" s="10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6"/>
      <c r="BR1432" s="1"/>
      <c r="BS1432" s="1"/>
      <c r="BT1432" s="1"/>
      <c r="BU1432" s="1"/>
      <c r="BV1432" s="1"/>
      <c r="BW1432" s="1"/>
    </row>
    <row r="1433" spans="1:75" x14ac:dyDescent="0.2">
      <c r="A1433" s="137">
        <f t="shared" si="539"/>
        <v>43654</v>
      </c>
      <c r="B1433" s="124">
        <f t="shared" si="530"/>
        <v>1241.250368</v>
      </c>
      <c r="C1433" s="124">
        <f t="shared" si="540"/>
        <v>1000</v>
      </c>
      <c r="D1433" s="138">
        <f t="shared" si="541"/>
        <v>5213.75</v>
      </c>
      <c r="E1433" s="126">
        <f>IF(K1433=1,VLOOKUP(A1432,[1]Plan1!$DA$106:$DC$226,3),E1432)</f>
        <v>5214.2700000000004</v>
      </c>
      <c r="F1433" s="127">
        <f t="shared" si="542"/>
        <v>43634</v>
      </c>
      <c r="G1433" s="128">
        <f t="shared" si="531"/>
        <v>9.9736274274730974E-5</v>
      </c>
      <c r="H1433" s="127">
        <f t="shared" si="543"/>
        <v>43661</v>
      </c>
      <c r="I1433" s="127">
        <f t="shared" si="532"/>
        <v>43661</v>
      </c>
      <c r="J1433" s="130">
        <f t="shared" si="544"/>
        <v>19</v>
      </c>
      <c r="K1433" s="130">
        <f t="shared" si="533"/>
        <v>14</v>
      </c>
      <c r="L1433" s="131">
        <f t="shared" si="534"/>
        <v>1.00007348</v>
      </c>
      <c r="M1433" s="132">
        <f t="shared" si="528"/>
        <v>1.0013001699999999</v>
      </c>
      <c r="N1433" s="132">
        <f t="shared" si="526"/>
        <v>1.2021251006522615</v>
      </c>
      <c r="O1433" s="131">
        <f t="shared" si="527"/>
        <v>1.20221343</v>
      </c>
      <c r="P1433" s="124">
        <f t="shared" si="535"/>
        <v>1202.21343</v>
      </c>
      <c r="Q1433" s="133">
        <f t="shared" si="536"/>
        <v>0</v>
      </c>
      <c r="R1433" s="134">
        <f t="shared" si="537"/>
        <v>0</v>
      </c>
      <c r="S1433" s="124">
        <f t="shared" si="538"/>
        <v>0</v>
      </c>
      <c r="T1433" s="134">
        <f t="shared" si="545"/>
        <v>8.7499999999999994E-2</v>
      </c>
      <c r="U1433" s="133">
        <f t="shared" si="546"/>
        <v>96</v>
      </c>
      <c r="V1433" s="133">
        <v>252</v>
      </c>
      <c r="W1433" s="132">
        <f t="shared" si="529"/>
        <v>1.0324708890000001</v>
      </c>
      <c r="X1433" s="124">
        <f t="shared" si="548"/>
        <v>39.036937999999999</v>
      </c>
      <c r="Y1433" s="136" t="s">
        <v>64</v>
      </c>
      <c r="Z1433" s="127">
        <f t="shared" si="547"/>
        <v>43692</v>
      </c>
      <c r="AA1433" s="6"/>
      <c r="AB1433" s="1"/>
      <c r="AC1433" s="10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6"/>
      <c r="BR1433" s="1"/>
      <c r="BS1433" s="1"/>
      <c r="BT1433" s="1"/>
      <c r="BU1433" s="1"/>
      <c r="BV1433" s="1"/>
      <c r="BW1433" s="1"/>
    </row>
    <row r="1434" spans="1:75" x14ac:dyDescent="0.2">
      <c r="A1434" s="137">
        <f t="shared" si="539"/>
        <v>43655</v>
      </c>
      <c r="B1434" s="124">
        <f t="shared" si="530"/>
        <v>1241.6701210000001</v>
      </c>
      <c r="C1434" s="124">
        <f t="shared" si="540"/>
        <v>1000</v>
      </c>
      <c r="D1434" s="138">
        <f t="shared" si="541"/>
        <v>5213.75</v>
      </c>
      <c r="E1434" s="126">
        <f>IF(K1434=1,VLOOKUP(A1433,[1]Plan1!$DA$106:$DC$226,3),E1433)</f>
        <v>5214.2700000000004</v>
      </c>
      <c r="F1434" s="127">
        <f t="shared" si="542"/>
        <v>43634</v>
      </c>
      <c r="G1434" s="128">
        <f t="shared" si="531"/>
        <v>9.9736274274730974E-5</v>
      </c>
      <c r="H1434" s="127">
        <f t="shared" si="543"/>
        <v>43661</v>
      </c>
      <c r="I1434" s="127">
        <f t="shared" si="532"/>
        <v>43661</v>
      </c>
      <c r="J1434" s="130">
        <f t="shared" si="544"/>
        <v>19</v>
      </c>
      <c r="K1434" s="130">
        <f t="shared" si="533"/>
        <v>15</v>
      </c>
      <c r="L1434" s="131">
        <f t="shared" si="534"/>
        <v>1.00007873</v>
      </c>
      <c r="M1434" s="132">
        <f t="shared" si="528"/>
        <v>1.0013001699999999</v>
      </c>
      <c r="N1434" s="132">
        <f t="shared" si="526"/>
        <v>1.2021251006522615</v>
      </c>
      <c r="O1434" s="131">
        <f t="shared" si="527"/>
        <v>1.2022197400000001</v>
      </c>
      <c r="P1434" s="124">
        <f t="shared" si="535"/>
        <v>1202.21974</v>
      </c>
      <c r="Q1434" s="133">
        <f t="shared" si="536"/>
        <v>0</v>
      </c>
      <c r="R1434" s="134">
        <f t="shared" si="537"/>
        <v>0</v>
      </c>
      <c r="S1434" s="124">
        <f t="shared" si="538"/>
        <v>0</v>
      </c>
      <c r="T1434" s="134">
        <f t="shared" si="545"/>
        <v>8.7499999999999994E-2</v>
      </c>
      <c r="U1434" s="133">
        <f t="shared" si="546"/>
        <v>97</v>
      </c>
      <c r="V1434" s="133">
        <v>252</v>
      </c>
      <c r="W1434" s="132">
        <f t="shared" si="529"/>
        <v>1.032814618</v>
      </c>
      <c r="X1434" s="124">
        <f t="shared" si="548"/>
        <v>39.450381</v>
      </c>
      <c r="Y1434" s="136" t="s">
        <v>64</v>
      </c>
      <c r="Z1434" s="127">
        <f t="shared" si="547"/>
        <v>43692</v>
      </c>
      <c r="AA1434" s="6"/>
      <c r="AB1434" s="1"/>
      <c r="AC1434" s="10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6"/>
      <c r="BR1434" s="1"/>
      <c r="BS1434" s="1"/>
      <c r="BT1434" s="1"/>
      <c r="BU1434" s="1"/>
      <c r="BV1434" s="1"/>
      <c r="BW1434" s="1"/>
    </row>
    <row r="1435" spans="1:75" x14ac:dyDescent="0.2">
      <c r="A1435" s="137">
        <f t="shared" si="539"/>
        <v>43656</v>
      </c>
      <c r="B1435" s="124">
        <f t="shared" si="530"/>
        <v>1242.090015</v>
      </c>
      <c r="C1435" s="124">
        <f t="shared" si="540"/>
        <v>1000</v>
      </c>
      <c r="D1435" s="138">
        <f t="shared" si="541"/>
        <v>5213.75</v>
      </c>
      <c r="E1435" s="126">
        <f>IF(K1435=1,VLOOKUP(A1434,[1]Plan1!$DA$106:$DC$226,3),E1434)</f>
        <v>5214.2700000000004</v>
      </c>
      <c r="F1435" s="127">
        <f t="shared" si="542"/>
        <v>43634</v>
      </c>
      <c r="G1435" s="128">
        <f t="shared" si="531"/>
        <v>9.9736274274730974E-5</v>
      </c>
      <c r="H1435" s="127">
        <f t="shared" si="543"/>
        <v>43661</v>
      </c>
      <c r="I1435" s="127">
        <f t="shared" si="532"/>
        <v>43661</v>
      </c>
      <c r="J1435" s="130">
        <f t="shared" si="544"/>
        <v>19</v>
      </c>
      <c r="K1435" s="130">
        <f t="shared" si="533"/>
        <v>16</v>
      </c>
      <c r="L1435" s="131">
        <f t="shared" si="534"/>
        <v>1.0000839800000001</v>
      </c>
      <c r="M1435" s="132">
        <f t="shared" si="528"/>
        <v>1.0013001699999999</v>
      </c>
      <c r="N1435" s="132">
        <f t="shared" si="526"/>
        <v>1.2021251006522615</v>
      </c>
      <c r="O1435" s="131">
        <f t="shared" si="527"/>
        <v>1.2022260499999999</v>
      </c>
      <c r="P1435" s="124">
        <f t="shared" si="535"/>
        <v>1202.22605</v>
      </c>
      <c r="Q1435" s="133">
        <f t="shared" si="536"/>
        <v>0</v>
      </c>
      <c r="R1435" s="134">
        <f t="shared" si="537"/>
        <v>0</v>
      </c>
      <c r="S1435" s="124">
        <f t="shared" si="538"/>
        <v>0</v>
      </c>
      <c r="T1435" s="134">
        <f t="shared" si="545"/>
        <v>8.7499999999999994E-2</v>
      </c>
      <c r="U1435" s="133">
        <f t="shared" si="546"/>
        <v>98</v>
      </c>
      <c r="V1435" s="133">
        <v>252</v>
      </c>
      <c r="W1435" s="132">
        <f t="shared" si="529"/>
        <v>1.033158461</v>
      </c>
      <c r="X1435" s="124">
        <f t="shared" si="548"/>
        <v>39.863965</v>
      </c>
      <c r="Y1435" s="136" t="s">
        <v>64</v>
      </c>
      <c r="Z1435" s="127">
        <f t="shared" si="547"/>
        <v>43692</v>
      </c>
      <c r="AA1435" s="6"/>
      <c r="AB1435" s="1"/>
      <c r="AC1435" s="10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6"/>
      <c r="BR1435" s="1"/>
      <c r="BS1435" s="1"/>
      <c r="BT1435" s="1"/>
      <c r="BU1435" s="1"/>
      <c r="BV1435" s="1"/>
      <c r="BW1435" s="1"/>
    </row>
    <row r="1436" spans="1:75" x14ac:dyDescent="0.2">
      <c r="A1436" s="137">
        <f t="shared" si="539"/>
        <v>43657</v>
      </c>
      <c r="B1436" s="124">
        <f t="shared" si="530"/>
        <v>1242.510051</v>
      </c>
      <c r="C1436" s="124">
        <f t="shared" si="540"/>
        <v>1000</v>
      </c>
      <c r="D1436" s="138">
        <f t="shared" si="541"/>
        <v>5213.75</v>
      </c>
      <c r="E1436" s="126">
        <f>IF(K1436=1,VLOOKUP(A1435,[1]Plan1!$DA$106:$DC$226,3),E1435)</f>
        <v>5214.2700000000004</v>
      </c>
      <c r="F1436" s="127">
        <f t="shared" si="542"/>
        <v>43634</v>
      </c>
      <c r="G1436" s="128">
        <f t="shared" si="531"/>
        <v>9.9736274274730974E-5</v>
      </c>
      <c r="H1436" s="127">
        <f t="shared" si="543"/>
        <v>43661</v>
      </c>
      <c r="I1436" s="127">
        <f t="shared" si="532"/>
        <v>43661</v>
      </c>
      <c r="J1436" s="130">
        <f t="shared" si="544"/>
        <v>19</v>
      </c>
      <c r="K1436" s="130">
        <f t="shared" si="533"/>
        <v>17</v>
      </c>
      <c r="L1436" s="131">
        <f t="shared" si="534"/>
        <v>1.0000892299999999</v>
      </c>
      <c r="M1436" s="132">
        <f t="shared" si="528"/>
        <v>1.0013001699999999</v>
      </c>
      <c r="N1436" s="132">
        <f t="shared" si="526"/>
        <v>1.2021251006522615</v>
      </c>
      <c r="O1436" s="131">
        <f t="shared" si="527"/>
        <v>1.20223236</v>
      </c>
      <c r="P1436" s="124">
        <f t="shared" si="535"/>
        <v>1202.23236</v>
      </c>
      <c r="Q1436" s="133">
        <f t="shared" si="536"/>
        <v>0</v>
      </c>
      <c r="R1436" s="134">
        <f t="shared" si="537"/>
        <v>0</v>
      </c>
      <c r="S1436" s="124">
        <f t="shared" si="538"/>
        <v>0</v>
      </c>
      <c r="T1436" s="134">
        <f t="shared" si="545"/>
        <v>8.7499999999999994E-2</v>
      </c>
      <c r="U1436" s="133">
        <f t="shared" si="546"/>
        <v>99</v>
      </c>
      <c r="V1436" s="133">
        <v>252</v>
      </c>
      <c r="W1436" s="132">
        <f t="shared" si="529"/>
        <v>1.0335024180000001</v>
      </c>
      <c r="X1436" s="124">
        <f t="shared" si="548"/>
        <v>40.277690999999997</v>
      </c>
      <c r="Y1436" s="136" t="s">
        <v>64</v>
      </c>
      <c r="Z1436" s="127">
        <f t="shared" si="547"/>
        <v>43692</v>
      </c>
      <c r="AA1436" s="6"/>
      <c r="AB1436" s="1"/>
      <c r="AC1436" s="10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6"/>
      <c r="BR1436" s="1"/>
      <c r="BS1436" s="1"/>
      <c r="BT1436" s="1"/>
      <c r="BU1436" s="1"/>
      <c r="BV1436" s="1"/>
      <c r="BW1436" s="1"/>
    </row>
    <row r="1437" spans="1:75" x14ac:dyDescent="0.2">
      <c r="A1437" s="137">
        <f t="shared" si="539"/>
        <v>43658</v>
      </c>
      <c r="B1437" s="124">
        <f t="shared" si="530"/>
        <v>1242.9302290000001</v>
      </c>
      <c r="C1437" s="124">
        <f t="shared" si="540"/>
        <v>1000</v>
      </c>
      <c r="D1437" s="138">
        <f t="shared" si="541"/>
        <v>5213.75</v>
      </c>
      <c r="E1437" s="126">
        <f>IF(K1437=1,VLOOKUP(A1436,[1]Plan1!$DA$106:$DC$226,3),E1436)</f>
        <v>5214.2700000000004</v>
      </c>
      <c r="F1437" s="127">
        <f t="shared" si="542"/>
        <v>43634</v>
      </c>
      <c r="G1437" s="128">
        <f t="shared" si="531"/>
        <v>9.9736274274730974E-5</v>
      </c>
      <c r="H1437" s="127">
        <f t="shared" si="543"/>
        <v>43661</v>
      </c>
      <c r="I1437" s="127">
        <f t="shared" si="532"/>
        <v>43661</v>
      </c>
      <c r="J1437" s="130">
        <f t="shared" si="544"/>
        <v>19</v>
      </c>
      <c r="K1437" s="130">
        <f t="shared" si="533"/>
        <v>18</v>
      </c>
      <c r="L1437" s="131">
        <f t="shared" si="534"/>
        <v>1.00009448</v>
      </c>
      <c r="M1437" s="132">
        <f t="shared" si="528"/>
        <v>1.0013001699999999</v>
      </c>
      <c r="N1437" s="132">
        <f t="shared" si="526"/>
        <v>1.2021251006522615</v>
      </c>
      <c r="O1437" s="131">
        <f t="shared" si="527"/>
        <v>1.2022386700000001</v>
      </c>
      <c r="P1437" s="124">
        <f t="shared" si="535"/>
        <v>1202.23867</v>
      </c>
      <c r="Q1437" s="133">
        <f t="shared" si="536"/>
        <v>0</v>
      </c>
      <c r="R1437" s="134">
        <f t="shared" si="537"/>
        <v>0</v>
      </c>
      <c r="S1437" s="124">
        <f t="shared" si="538"/>
        <v>0</v>
      </c>
      <c r="T1437" s="134">
        <f t="shared" si="545"/>
        <v>8.7499999999999994E-2</v>
      </c>
      <c r="U1437" s="133">
        <f t="shared" si="546"/>
        <v>100</v>
      </c>
      <c r="V1437" s="133">
        <v>252</v>
      </c>
      <c r="W1437" s="132">
        <f t="shared" si="529"/>
        <v>1.03384649</v>
      </c>
      <c r="X1437" s="124">
        <f t="shared" si="548"/>
        <v>40.691558999999998</v>
      </c>
      <c r="Y1437" s="136" t="s">
        <v>64</v>
      </c>
      <c r="Z1437" s="127">
        <f t="shared" si="547"/>
        <v>43692</v>
      </c>
      <c r="AA1437" s="6"/>
      <c r="AB1437" s="1"/>
      <c r="AC1437" s="10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6"/>
      <c r="BR1437" s="1"/>
      <c r="BS1437" s="1"/>
      <c r="BT1437" s="1"/>
      <c r="BU1437" s="1"/>
      <c r="BV1437" s="1"/>
      <c r="BW1437" s="1"/>
    </row>
    <row r="1438" spans="1:75" x14ac:dyDescent="0.2">
      <c r="A1438" s="137">
        <f t="shared" si="539"/>
        <v>43659</v>
      </c>
      <c r="B1438" s="124">
        <f t="shared" si="530"/>
        <v>1243.350549</v>
      </c>
      <c r="C1438" s="124">
        <f t="shared" si="540"/>
        <v>1000</v>
      </c>
      <c r="D1438" s="138">
        <f t="shared" si="541"/>
        <v>5213.75</v>
      </c>
      <c r="E1438" s="126">
        <f>IF(K1438=1,VLOOKUP(A1437,[1]Plan1!$DA$106:$DC$226,3),E1437)</f>
        <v>5214.2700000000004</v>
      </c>
      <c r="F1438" s="127">
        <f t="shared" si="542"/>
        <v>43634</v>
      </c>
      <c r="G1438" s="128">
        <f t="shared" si="531"/>
        <v>9.9736274274730974E-5</v>
      </c>
      <c r="H1438" s="127">
        <f t="shared" si="543"/>
        <v>43661</v>
      </c>
      <c r="I1438" s="127">
        <f t="shared" si="532"/>
        <v>43661</v>
      </c>
      <c r="J1438" s="130">
        <f t="shared" si="544"/>
        <v>19</v>
      </c>
      <c r="K1438" s="130">
        <f t="shared" si="533"/>
        <v>19</v>
      </c>
      <c r="L1438" s="131">
        <f t="shared" si="534"/>
        <v>1.0000997300000001</v>
      </c>
      <c r="M1438" s="132">
        <f t="shared" si="528"/>
        <v>1.0013001699999999</v>
      </c>
      <c r="N1438" s="132">
        <f t="shared" si="526"/>
        <v>1.2021251006522615</v>
      </c>
      <c r="O1438" s="131">
        <f t="shared" si="527"/>
        <v>1.2022449799999999</v>
      </c>
      <c r="P1438" s="124">
        <f t="shared" si="535"/>
        <v>1202.2449799999999</v>
      </c>
      <c r="Q1438" s="133">
        <f t="shared" si="536"/>
        <v>0</v>
      </c>
      <c r="R1438" s="134">
        <f t="shared" si="537"/>
        <v>0</v>
      </c>
      <c r="S1438" s="124">
        <f t="shared" si="538"/>
        <v>0</v>
      </c>
      <c r="T1438" s="134">
        <f t="shared" si="545"/>
        <v>8.7499999999999994E-2</v>
      </c>
      <c r="U1438" s="133">
        <f t="shared" si="546"/>
        <v>101</v>
      </c>
      <c r="V1438" s="133">
        <v>252</v>
      </c>
      <c r="W1438" s="132">
        <f t="shared" si="529"/>
        <v>1.034190677</v>
      </c>
      <c r="X1438" s="124">
        <f t="shared" si="548"/>
        <v>41.105569000000003</v>
      </c>
      <c r="Y1438" s="136" t="s">
        <v>64</v>
      </c>
      <c r="Z1438" s="127">
        <f t="shared" si="547"/>
        <v>43692</v>
      </c>
      <c r="AA1438" s="6"/>
      <c r="AB1438" s="1"/>
      <c r="AC1438" s="10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6"/>
      <c r="BR1438" s="1"/>
      <c r="BS1438" s="1"/>
      <c r="BT1438" s="1"/>
      <c r="BU1438" s="1"/>
      <c r="BV1438" s="1"/>
      <c r="BW1438" s="1"/>
    </row>
    <row r="1439" spans="1:75" x14ac:dyDescent="0.2">
      <c r="A1439" s="137">
        <f t="shared" si="539"/>
        <v>43660</v>
      </c>
      <c r="B1439" s="124">
        <f t="shared" si="530"/>
        <v>1243.350549</v>
      </c>
      <c r="C1439" s="124">
        <f t="shared" si="540"/>
        <v>1000</v>
      </c>
      <c r="D1439" s="138">
        <f t="shared" si="541"/>
        <v>5213.75</v>
      </c>
      <c r="E1439" s="126">
        <f>IF(K1439=1,VLOOKUP(A1438,[1]Plan1!$DA$106:$DC$226,3),E1438)</f>
        <v>5214.2700000000004</v>
      </c>
      <c r="F1439" s="127">
        <f t="shared" si="542"/>
        <v>43634</v>
      </c>
      <c r="G1439" s="128">
        <f t="shared" si="531"/>
        <v>9.9736274274730974E-5</v>
      </c>
      <c r="H1439" s="127">
        <f t="shared" si="543"/>
        <v>43661</v>
      </c>
      <c r="I1439" s="127">
        <f t="shared" si="532"/>
        <v>43661</v>
      </c>
      <c r="J1439" s="130">
        <f t="shared" si="544"/>
        <v>19</v>
      </c>
      <c r="K1439" s="130">
        <f t="shared" si="533"/>
        <v>19</v>
      </c>
      <c r="L1439" s="131">
        <f t="shared" si="534"/>
        <v>1.0000997300000001</v>
      </c>
      <c r="M1439" s="132">
        <f t="shared" si="528"/>
        <v>1.0013001699999999</v>
      </c>
      <c r="N1439" s="132">
        <f t="shared" ref="N1439:N1502" si="549">IF(I1439&gt;I1438,N1438*M1439,N1438)</f>
        <v>1.2021251006522615</v>
      </c>
      <c r="O1439" s="131">
        <f t="shared" si="527"/>
        <v>1.2022449799999999</v>
      </c>
      <c r="P1439" s="124">
        <f t="shared" si="535"/>
        <v>1202.2449799999999</v>
      </c>
      <c r="Q1439" s="133">
        <f t="shared" si="536"/>
        <v>0</v>
      </c>
      <c r="R1439" s="134">
        <f t="shared" si="537"/>
        <v>0</v>
      </c>
      <c r="S1439" s="124">
        <f t="shared" si="538"/>
        <v>0</v>
      </c>
      <c r="T1439" s="134">
        <f t="shared" si="545"/>
        <v>8.7499999999999994E-2</v>
      </c>
      <c r="U1439" s="133">
        <f t="shared" si="546"/>
        <v>101</v>
      </c>
      <c r="V1439" s="133">
        <v>252</v>
      </c>
      <c r="W1439" s="132">
        <f t="shared" si="529"/>
        <v>1.034190677</v>
      </c>
      <c r="X1439" s="124">
        <f t="shared" si="548"/>
        <v>41.105569000000003</v>
      </c>
      <c r="Y1439" s="136" t="s">
        <v>64</v>
      </c>
      <c r="Z1439" s="127">
        <f t="shared" si="547"/>
        <v>43692</v>
      </c>
      <c r="AA1439" s="6"/>
      <c r="AB1439" s="1"/>
      <c r="AC1439" s="10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6"/>
      <c r="BR1439" s="1"/>
      <c r="BS1439" s="1"/>
      <c r="BT1439" s="1"/>
      <c r="BU1439" s="1"/>
      <c r="BV1439" s="1"/>
      <c r="BW1439" s="1"/>
    </row>
    <row r="1440" spans="1:75" x14ac:dyDescent="0.2">
      <c r="A1440" s="137">
        <f t="shared" si="539"/>
        <v>43661</v>
      </c>
      <c r="B1440" s="124">
        <f t="shared" si="530"/>
        <v>1243.350549</v>
      </c>
      <c r="C1440" s="124">
        <f t="shared" si="540"/>
        <v>1000</v>
      </c>
      <c r="D1440" s="138">
        <f t="shared" si="541"/>
        <v>5213.75</v>
      </c>
      <c r="E1440" s="126">
        <f>IF(K1440=1,VLOOKUP(A1439,[1]Plan1!$DA$106:$DC$226,3),E1439)</f>
        <v>5214.2700000000004</v>
      </c>
      <c r="F1440" s="127">
        <f t="shared" si="542"/>
        <v>43634</v>
      </c>
      <c r="G1440" s="128">
        <f t="shared" si="531"/>
        <v>9.9736274274730974E-5</v>
      </c>
      <c r="H1440" s="127">
        <f t="shared" si="543"/>
        <v>43692</v>
      </c>
      <c r="I1440" s="127">
        <f t="shared" si="532"/>
        <v>43661</v>
      </c>
      <c r="J1440" s="130">
        <f t="shared" si="544"/>
        <v>19</v>
      </c>
      <c r="K1440" s="130">
        <f t="shared" si="533"/>
        <v>19</v>
      </c>
      <c r="L1440" s="131">
        <f t="shared" si="534"/>
        <v>1.0000997300000001</v>
      </c>
      <c r="M1440" s="132">
        <f t="shared" si="528"/>
        <v>1.0013001699999999</v>
      </c>
      <c r="N1440" s="132">
        <f t="shared" si="549"/>
        <v>1.2021251006522615</v>
      </c>
      <c r="O1440" s="131">
        <f t="shared" si="527"/>
        <v>1.2022449799999999</v>
      </c>
      <c r="P1440" s="124">
        <f t="shared" si="535"/>
        <v>1202.2449799999999</v>
      </c>
      <c r="Q1440" s="133">
        <f t="shared" si="536"/>
        <v>0</v>
      </c>
      <c r="R1440" s="134">
        <f t="shared" si="537"/>
        <v>0</v>
      </c>
      <c r="S1440" s="124">
        <f t="shared" si="538"/>
        <v>0</v>
      </c>
      <c r="T1440" s="134">
        <f t="shared" si="545"/>
        <v>8.7499999999999994E-2</v>
      </c>
      <c r="U1440" s="133">
        <f t="shared" si="546"/>
        <v>101</v>
      </c>
      <c r="V1440" s="133">
        <v>252</v>
      </c>
      <c r="W1440" s="132">
        <f t="shared" si="529"/>
        <v>1.034190677</v>
      </c>
      <c r="X1440" s="124">
        <f t="shared" si="548"/>
        <v>41.105569000000003</v>
      </c>
      <c r="Y1440" s="136" t="s">
        <v>64</v>
      </c>
      <c r="Z1440" s="127">
        <f t="shared" si="547"/>
        <v>43692</v>
      </c>
      <c r="AA1440" s="6"/>
      <c r="AB1440" s="1"/>
      <c r="AC1440" s="10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6"/>
      <c r="BR1440" s="1"/>
      <c r="BS1440" s="1"/>
      <c r="BT1440" s="1"/>
      <c r="BU1440" s="1"/>
      <c r="BV1440" s="1"/>
      <c r="BW1440" s="1"/>
    </row>
    <row r="1441" spans="1:75" x14ac:dyDescent="0.2">
      <c r="A1441" s="137">
        <f t="shared" si="539"/>
        <v>43662</v>
      </c>
      <c r="B1441" s="124">
        <f t="shared" si="530"/>
        <v>1243.8671609999999</v>
      </c>
      <c r="C1441" s="124">
        <f t="shared" si="540"/>
        <v>1000</v>
      </c>
      <c r="D1441" s="138">
        <f t="shared" si="541"/>
        <v>5214.2700000000004</v>
      </c>
      <c r="E1441" s="126">
        <f>IF(K1441=1,VLOOKUP(A1440,[1]Plan1!$DA$106:$DC$226,3),E1440)</f>
        <v>5224.18</v>
      </c>
      <c r="F1441" s="127">
        <f t="shared" si="542"/>
        <v>43662</v>
      </c>
      <c r="G1441" s="128">
        <f t="shared" si="531"/>
        <v>1.9005536729015393E-3</v>
      </c>
      <c r="H1441" s="127">
        <f t="shared" si="543"/>
        <v>43692</v>
      </c>
      <c r="I1441" s="127">
        <f t="shared" si="532"/>
        <v>43692</v>
      </c>
      <c r="J1441" s="130">
        <f t="shared" si="544"/>
        <v>23</v>
      </c>
      <c r="K1441" s="130">
        <f t="shared" si="533"/>
        <v>1</v>
      </c>
      <c r="L1441" s="131">
        <f t="shared" si="534"/>
        <v>1.0000825499999999</v>
      </c>
      <c r="M1441" s="132">
        <f t="shared" si="528"/>
        <v>1.0000997300000001</v>
      </c>
      <c r="N1441" s="132">
        <f t="shared" si="549"/>
        <v>1.2022449885885496</v>
      </c>
      <c r="O1441" s="131">
        <f t="shared" si="527"/>
        <v>1.20234423</v>
      </c>
      <c r="P1441" s="124">
        <f t="shared" si="535"/>
        <v>1202.3442299999999</v>
      </c>
      <c r="Q1441" s="133">
        <f t="shared" si="536"/>
        <v>0</v>
      </c>
      <c r="R1441" s="134">
        <f t="shared" si="537"/>
        <v>0</v>
      </c>
      <c r="S1441" s="124">
        <f t="shared" si="538"/>
        <v>0</v>
      </c>
      <c r="T1441" s="134">
        <f t="shared" si="545"/>
        <v>8.7499999999999994E-2</v>
      </c>
      <c r="U1441" s="133">
        <f t="shared" si="546"/>
        <v>102</v>
      </c>
      <c r="V1441" s="133">
        <v>252</v>
      </c>
      <c r="W1441" s="132">
        <f t="shared" si="529"/>
        <v>1.0345349779999999</v>
      </c>
      <c r="X1441" s="124">
        <f t="shared" si="548"/>
        <v>41.522931</v>
      </c>
      <c r="Y1441" s="136" t="s">
        <v>64</v>
      </c>
      <c r="Z1441" s="127">
        <f t="shared" si="547"/>
        <v>43692</v>
      </c>
      <c r="AA1441" s="6"/>
      <c r="AB1441" s="1"/>
      <c r="AC1441" s="10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6"/>
      <c r="BR1441" s="1"/>
      <c r="BS1441" s="1"/>
      <c r="BT1441" s="1"/>
      <c r="BU1441" s="1"/>
      <c r="BV1441" s="1"/>
      <c r="BW1441" s="1"/>
    </row>
    <row r="1442" spans="1:75" x14ac:dyDescent="0.2">
      <c r="A1442" s="137">
        <f t="shared" si="539"/>
        <v>43663</v>
      </c>
      <c r="B1442" s="124">
        <f t="shared" si="530"/>
        <v>1244.384</v>
      </c>
      <c r="C1442" s="124">
        <f t="shared" si="540"/>
        <v>1000</v>
      </c>
      <c r="D1442" s="138">
        <f t="shared" si="541"/>
        <v>5214.2700000000004</v>
      </c>
      <c r="E1442" s="126">
        <f>IF(K1442=1,VLOOKUP(A1441,[1]Plan1!$DA$106:$DC$226,3),E1441)</f>
        <v>5224.18</v>
      </c>
      <c r="F1442" s="127">
        <f t="shared" si="542"/>
        <v>43662</v>
      </c>
      <c r="G1442" s="128">
        <f t="shared" si="531"/>
        <v>1.9005536729015393E-3</v>
      </c>
      <c r="H1442" s="127">
        <f t="shared" si="543"/>
        <v>43692</v>
      </c>
      <c r="I1442" s="127">
        <f t="shared" si="532"/>
        <v>43692</v>
      </c>
      <c r="J1442" s="130">
        <f t="shared" si="544"/>
        <v>23</v>
      </c>
      <c r="K1442" s="130">
        <f t="shared" si="533"/>
        <v>2</v>
      </c>
      <c r="L1442" s="131">
        <f t="shared" si="534"/>
        <v>1.0001651199999999</v>
      </c>
      <c r="M1442" s="132">
        <f t="shared" si="528"/>
        <v>1.0000997300000001</v>
      </c>
      <c r="N1442" s="132">
        <f t="shared" si="549"/>
        <v>1.2022449885885496</v>
      </c>
      <c r="O1442" s="131">
        <f t="shared" si="527"/>
        <v>1.2024435</v>
      </c>
      <c r="P1442" s="124">
        <f t="shared" si="535"/>
        <v>1202.4435000000001</v>
      </c>
      <c r="Q1442" s="133">
        <f t="shared" si="536"/>
        <v>0</v>
      </c>
      <c r="R1442" s="134">
        <f t="shared" si="537"/>
        <v>0</v>
      </c>
      <c r="S1442" s="124">
        <f t="shared" si="538"/>
        <v>0</v>
      </c>
      <c r="T1442" s="134">
        <f t="shared" si="545"/>
        <v>8.7499999999999994E-2</v>
      </c>
      <c r="U1442" s="133">
        <f t="shared" si="546"/>
        <v>103</v>
      </c>
      <c r="V1442" s="133">
        <v>252</v>
      </c>
      <c r="W1442" s="132">
        <f t="shared" si="529"/>
        <v>1.0348793940000001</v>
      </c>
      <c r="X1442" s="124">
        <f t="shared" si="548"/>
        <v>41.9405</v>
      </c>
      <c r="Y1442" s="136" t="s">
        <v>64</v>
      </c>
      <c r="Z1442" s="127">
        <f t="shared" si="547"/>
        <v>43692</v>
      </c>
      <c r="AA1442" s="6"/>
      <c r="AB1442" s="1"/>
      <c r="AC1442" s="10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6"/>
      <c r="BR1442" s="1"/>
      <c r="BS1442" s="1"/>
      <c r="BT1442" s="1"/>
      <c r="BU1442" s="1"/>
      <c r="BV1442" s="1"/>
      <c r="BW1442" s="1"/>
    </row>
    <row r="1443" spans="1:75" x14ac:dyDescent="0.2">
      <c r="A1443" s="137">
        <f t="shared" si="539"/>
        <v>43664</v>
      </c>
      <c r="B1443" s="124">
        <f t="shared" si="530"/>
        <v>1244.9010450000001</v>
      </c>
      <c r="C1443" s="124">
        <f t="shared" si="540"/>
        <v>1000</v>
      </c>
      <c r="D1443" s="138">
        <f t="shared" si="541"/>
        <v>5214.2700000000004</v>
      </c>
      <c r="E1443" s="126">
        <f>IF(K1443=1,VLOOKUP(A1442,[1]Plan1!$DA$106:$DC$226,3),E1442)</f>
        <v>5224.18</v>
      </c>
      <c r="F1443" s="127">
        <f t="shared" si="542"/>
        <v>43662</v>
      </c>
      <c r="G1443" s="128">
        <f t="shared" si="531"/>
        <v>1.9005536729015393E-3</v>
      </c>
      <c r="H1443" s="127">
        <f t="shared" si="543"/>
        <v>43692</v>
      </c>
      <c r="I1443" s="127">
        <f t="shared" si="532"/>
        <v>43692</v>
      </c>
      <c r="J1443" s="130">
        <f t="shared" si="544"/>
        <v>23</v>
      </c>
      <c r="K1443" s="130">
        <f t="shared" si="533"/>
        <v>3</v>
      </c>
      <c r="L1443" s="131">
        <f t="shared" si="534"/>
        <v>1.0002476899999999</v>
      </c>
      <c r="M1443" s="132">
        <f t="shared" si="528"/>
        <v>1.0000997300000001</v>
      </c>
      <c r="N1443" s="132">
        <f t="shared" si="549"/>
        <v>1.2022449885885496</v>
      </c>
      <c r="O1443" s="131">
        <f t="shared" si="527"/>
        <v>1.20254277</v>
      </c>
      <c r="P1443" s="124">
        <f t="shared" si="535"/>
        <v>1202.54277</v>
      </c>
      <c r="Q1443" s="133">
        <f t="shared" si="536"/>
        <v>0</v>
      </c>
      <c r="R1443" s="134">
        <f t="shared" si="537"/>
        <v>0</v>
      </c>
      <c r="S1443" s="124">
        <f t="shared" si="538"/>
        <v>0</v>
      </c>
      <c r="T1443" s="134">
        <f t="shared" si="545"/>
        <v>8.7499999999999994E-2</v>
      </c>
      <c r="U1443" s="133">
        <f t="shared" si="546"/>
        <v>104</v>
      </c>
      <c r="V1443" s="133">
        <v>252</v>
      </c>
      <c r="W1443" s="132">
        <f t="shared" si="529"/>
        <v>1.0352239240000001</v>
      </c>
      <c r="X1443" s="124">
        <f t="shared" si="548"/>
        <v>42.358274999999999</v>
      </c>
      <c r="Y1443" s="136" t="s">
        <v>64</v>
      </c>
      <c r="Z1443" s="127">
        <f t="shared" si="547"/>
        <v>43692</v>
      </c>
      <c r="AA1443" s="6"/>
      <c r="AB1443" s="1"/>
      <c r="AC1443" s="10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6"/>
      <c r="BR1443" s="1"/>
      <c r="BS1443" s="1"/>
      <c r="BT1443" s="1"/>
      <c r="BU1443" s="1"/>
      <c r="BV1443" s="1"/>
      <c r="BW1443" s="1"/>
    </row>
    <row r="1444" spans="1:75" x14ac:dyDescent="0.2">
      <c r="A1444" s="137">
        <f t="shared" si="539"/>
        <v>43665</v>
      </c>
      <c r="B1444" s="124">
        <f t="shared" si="530"/>
        <v>1245.418306</v>
      </c>
      <c r="C1444" s="124">
        <f t="shared" si="540"/>
        <v>1000</v>
      </c>
      <c r="D1444" s="138">
        <f t="shared" si="541"/>
        <v>5214.2700000000004</v>
      </c>
      <c r="E1444" s="126">
        <f>IF(K1444=1,VLOOKUP(A1443,[1]Plan1!$DA$106:$DC$226,3),E1443)</f>
        <v>5224.18</v>
      </c>
      <c r="F1444" s="127">
        <f t="shared" si="542"/>
        <v>43662</v>
      </c>
      <c r="G1444" s="128">
        <f t="shared" si="531"/>
        <v>1.9005536729015393E-3</v>
      </c>
      <c r="H1444" s="127">
        <f t="shared" si="543"/>
        <v>43692</v>
      </c>
      <c r="I1444" s="127">
        <f t="shared" si="532"/>
        <v>43692</v>
      </c>
      <c r="J1444" s="130">
        <f t="shared" si="544"/>
        <v>23</v>
      </c>
      <c r="K1444" s="130">
        <f t="shared" si="533"/>
        <v>4</v>
      </c>
      <c r="L1444" s="131">
        <f t="shared" si="534"/>
        <v>1.0003302700000001</v>
      </c>
      <c r="M1444" s="132">
        <f t="shared" si="528"/>
        <v>1.0000997300000001</v>
      </c>
      <c r="N1444" s="132">
        <f t="shared" si="549"/>
        <v>1.2022449885885496</v>
      </c>
      <c r="O1444" s="131">
        <f t="shared" si="527"/>
        <v>1.2026420499999999</v>
      </c>
      <c r="P1444" s="124">
        <f t="shared" si="535"/>
        <v>1202.6420499999999</v>
      </c>
      <c r="Q1444" s="133">
        <f t="shared" si="536"/>
        <v>0</v>
      </c>
      <c r="R1444" s="134">
        <f t="shared" si="537"/>
        <v>0</v>
      </c>
      <c r="S1444" s="124">
        <f t="shared" si="538"/>
        <v>0</v>
      </c>
      <c r="T1444" s="134">
        <f t="shared" si="545"/>
        <v>8.7499999999999994E-2</v>
      </c>
      <c r="U1444" s="133">
        <f t="shared" si="546"/>
        <v>105</v>
      </c>
      <c r="V1444" s="133">
        <v>252</v>
      </c>
      <c r="W1444" s="132">
        <f t="shared" si="529"/>
        <v>1.035568569</v>
      </c>
      <c r="X1444" s="124">
        <f t="shared" si="548"/>
        <v>42.776255999999997</v>
      </c>
      <c r="Y1444" s="136" t="s">
        <v>64</v>
      </c>
      <c r="Z1444" s="127">
        <f t="shared" si="547"/>
        <v>43692</v>
      </c>
      <c r="AA1444" s="6"/>
      <c r="AB1444" s="1"/>
      <c r="AC1444" s="10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6"/>
      <c r="BR1444" s="1"/>
      <c r="BS1444" s="1"/>
      <c r="BT1444" s="1"/>
      <c r="BU1444" s="1"/>
      <c r="BV1444" s="1"/>
      <c r="BW1444" s="1"/>
    </row>
    <row r="1445" spans="1:75" x14ac:dyDescent="0.2">
      <c r="A1445" s="137">
        <f t="shared" si="539"/>
        <v>43666</v>
      </c>
      <c r="B1445" s="124">
        <f t="shared" si="530"/>
        <v>1245.9357750000001</v>
      </c>
      <c r="C1445" s="124">
        <f t="shared" si="540"/>
        <v>1000</v>
      </c>
      <c r="D1445" s="138">
        <f t="shared" si="541"/>
        <v>5214.2700000000004</v>
      </c>
      <c r="E1445" s="126">
        <f>IF(K1445=1,VLOOKUP(A1444,[1]Plan1!$DA$106:$DC$226,3),E1444)</f>
        <v>5224.18</v>
      </c>
      <c r="F1445" s="127">
        <f t="shared" si="542"/>
        <v>43662</v>
      </c>
      <c r="G1445" s="128">
        <f t="shared" si="531"/>
        <v>1.9005536729015393E-3</v>
      </c>
      <c r="H1445" s="127">
        <f t="shared" si="543"/>
        <v>43692</v>
      </c>
      <c r="I1445" s="127">
        <f t="shared" si="532"/>
        <v>43692</v>
      </c>
      <c r="J1445" s="130">
        <f t="shared" si="544"/>
        <v>23</v>
      </c>
      <c r="K1445" s="130">
        <f t="shared" si="533"/>
        <v>5</v>
      </c>
      <c r="L1445" s="131">
        <f t="shared" si="534"/>
        <v>1.00041285</v>
      </c>
      <c r="M1445" s="132">
        <f t="shared" si="528"/>
        <v>1.0000997300000001</v>
      </c>
      <c r="N1445" s="132">
        <f t="shared" si="549"/>
        <v>1.2022449885885496</v>
      </c>
      <c r="O1445" s="131">
        <f t="shared" si="527"/>
        <v>1.2027413300000001</v>
      </c>
      <c r="P1445" s="124">
        <f t="shared" si="535"/>
        <v>1202.7413300000001</v>
      </c>
      <c r="Q1445" s="133">
        <f t="shared" si="536"/>
        <v>0</v>
      </c>
      <c r="R1445" s="134">
        <f t="shared" si="537"/>
        <v>0</v>
      </c>
      <c r="S1445" s="124">
        <f t="shared" si="538"/>
        <v>0</v>
      </c>
      <c r="T1445" s="134">
        <f t="shared" si="545"/>
        <v>8.7499999999999994E-2</v>
      </c>
      <c r="U1445" s="133">
        <f t="shared" si="546"/>
        <v>106</v>
      </c>
      <c r="V1445" s="133">
        <v>252</v>
      </c>
      <c r="W1445" s="132">
        <f t="shared" si="529"/>
        <v>1.035913329</v>
      </c>
      <c r="X1445" s="124">
        <f t="shared" si="548"/>
        <v>43.194445000000002</v>
      </c>
      <c r="Y1445" s="136" t="s">
        <v>64</v>
      </c>
      <c r="Z1445" s="127">
        <f t="shared" si="547"/>
        <v>43692</v>
      </c>
      <c r="AA1445" s="6"/>
      <c r="AB1445" s="1"/>
      <c r="AC1445" s="10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6"/>
      <c r="BR1445" s="1"/>
      <c r="BS1445" s="1"/>
      <c r="BT1445" s="1"/>
      <c r="BU1445" s="1"/>
      <c r="BV1445" s="1"/>
      <c r="BW1445" s="1"/>
    </row>
    <row r="1446" spans="1:75" x14ac:dyDescent="0.2">
      <c r="A1446" s="137">
        <f t="shared" si="539"/>
        <v>43667</v>
      </c>
      <c r="B1446" s="124">
        <f t="shared" si="530"/>
        <v>1245.9357750000001</v>
      </c>
      <c r="C1446" s="124">
        <f t="shared" si="540"/>
        <v>1000</v>
      </c>
      <c r="D1446" s="138">
        <f t="shared" si="541"/>
        <v>5214.2700000000004</v>
      </c>
      <c r="E1446" s="126">
        <f>IF(K1446=1,VLOOKUP(A1445,[1]Plan1!$DA$106:$DC$226,3),E1445)</f>
        <v>5224.18</v>
      </c>
      <c r="F1446" s="127">
        <f t="shared" si="542"/>
        <v>43662</v>
      </c>
      <c r="G1446" s="128">
        <f t="shared" si="531"/>
        <v>1.9005536729015393E-3</v>
      </c>
      <c r="H1446" s="127">
        <f t="shared" si="543"/>
        <v>43692</v>
      </c>
      <c r="I1446" s="127">
        <f t="shared" si="532"/>
        <v>43692</v>
      </c>
      <c r="J1446" s="130">
        <f t="shared" si="544"/>
        <v>23</v>
      </c>
      <c r="K1446" s="130">
        <f t="shared" si="533"/>
        <v>5</v>
      </c>
      <c r="L1446" s="131">
        <f t="shared" si="534"/>
        <v>1.00041285</v>
      </c>
      <c r="M1446" s="132">
        <f t="shared" si="528"/>
        <v>1.0000997300000001</v>
      </c>
      <c r="N1446" s="132">
        <f t="shared" si="549"/>
        <v>1.2022449885885496</v>
      </c>
      <c r="O1446" s="131">
        <f t="shared" si="527"/>
        <v>1.2027413300000001</v>
      </c>
      <c r="P1446" s="124">
        <f t="shared" si="535"/>
        <v>1202.7413300000001</v>
      </c>
      <c r="Q1446" s="133">
        <f t="shared" si="536"/>
        <v>0</v>
      </c>
      <c r="R1446" s="134">
        <f t="shared" si="537"/>
        <v>0</v>
      </c>
      <c r="S1446" s="124">
        <f t="shared" si="538"/>
        <v>0</v>
      </c>
      <c r="T1446" s="134">
        <f t="shared" si="545"/>
        <v>8.7499999999999994E-2</v>
      </c>
      <c r="U1446" s="133">
        <f t="shared" si="546"/>
        <v>106</v>
      </c>
      <c r="V1446" s="133">
        <v>252</v>
      </c>
      <c r="W1446" s="132">
        <f t="shared" si="529"/>
        <v>1.035913329</v>
      </c>
      <c r="X1446" s="124">
        <f t="shared" si="548"/>
        <v>43.194445000000002</v>
      </c>
      <c r="Y1446" s="136" t="s">
        <v>64</v>
      </c>
      <c r="Z1446" s="127">
        <f t="shared" si="547"/>
        <v>43692</v>
      </c>
      <c r="AA1446" s="6"/>
      <c r="AB1446" s="1"/>
      <c r="AC1446" s="10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6"/>
      <c r="BR1446" s="1"/>
      <c r="BS1446" s="1"/>
      <c r="BT1446" s="1"/>
      <c r="BU1446" s="1"/>
      <c r="BV1446" s="1"/>
      <c r="BW1446" s="1"/>
    </row>
    <row r="1447" spans="1:75" x14ac:dyDescent="0.2">
      <c r="A1447" s="137">
        <f t="shared" si="539"/>
        <v>43668</v>
      </c>
      <c r="B1447" s="124">
        <f t="shared" si="530"/>
        <v>1245.9357750000001</v>
      </c>
      <c r="C1447" s="124">
        <f t="shared" si="540"/>
        <v>1000</v>
      </c>
      <c r="D1447" s="138">
        <f t="shared" si="541"/>
        <v>5214.2700000000004</v>
      </c>
      <c r="E1447" s="126">
        <f>IF(K1447=1,VLOOKUP(A1446,[1]Plan1!$DA$106:$DC$226,3),E1446)</f>
        <v>5224.18</v>
      </c>
      <c r="F1447" s="127">
        <f t="shared" si="542"/>
        <v>43662</v>
      </c>
      <c r="G1447" s="128">
        <f t="shared" si="531"/>
        <v>1.9005536729015393E-3</v>
      </c>
      <c r="H1447" s="127">
        <f t="shared" si="543"/>
        <v>43692</v>
      </c>
      <c r="I1447" s="127">
        <f t="shared" si="532"/>
        <v>43692</v>
      </c>
      <c r="J1447" s="130">
        <f t="shared" si="544"/>
        <v>23</v>
      </c>
      <c r="K1447" s="130">
        <f t="shared" si="533"/>
        <v>5</v>
      </c>
      <c r="L1447" s="131">
        <f t="shared" si="534"/>
        <v>1.00041285</v>
      </c>
      <c r="M1447" s="132">
        <f t="shared" si="528"/>
        <v>1.0000997300000001</v>
      </c>
      <c r="N1447" s="132">
        <f t="shared" si="549"/>
        <v>1.2022449885885496</v>
      </c>
      <c r="O1447" s="131">
        <f t="shared" si="527"/>
        <v>1.2027413300000001</v>
      </c>
      <c r="P1447" s="124">
        <f t="shared" si="535"/>
        <v>1202.7413300000001</v>
      </c>
      <c r="Q1447" s="133">
        <f t="shared" si="536"/>
        <v>0</v>
      </c>
      <c r="R1447" s="134">
        <f t="shared" si="537"/>
        <v>0</v>
      </c>
      <c r="S1447" s="124">
        <f t="shared" si="538"/>
        <v>0</v>
      </c>
      <c r="T1447" s="134">
        <f t="shared" si="545"/>
        <v>8.7499999999999994E-2</v>
      </c>
      <c r="U1447" s="133">
        <f t="shared" si="546"/>
        <v>106</v>
      </c>
      <c r="V1447" s="133">
        <v>252</v>
      </c>
      <c r="W1447" s="132">
        <f t="shared" si="529"/>
        <v>1.035913329</v>
      </c>
      <c r="X1447" s="124">
        <f t="shared" si="548"/>
        <v>43.194445000000002</v>
      </c>
      <c r="Y1447" s="136" t="s">
        <v>64</v>
      </c>
      <c r="Z1447" s="127">
        <f t="shared" si="547"/>
        <v>43692</v>
      </c>
      <c r="AA1447" s="6"/>
      <c r="AB1447" s="1"/>
      <c r="AC1447" s="10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6"/>
      <c r="BR1447" s="1"/>
      <c r="BS1447" s="1"/>
      <c r="BT1447" s="1"/>
      <c r="BU1447" s="1"/>
      <c r="BV1447" s="1"/>
      <c r="BW1447" s="1"/>
    </row>
    <row r="1448" spans="1:75" x14ac:dyDescent="0.2">
      <c r="A1448" s="137">
        <f t="shared" si="539"/>
        <v>43669</v>
      </c>
      <c r="B1448" s="124">
        <f t="shared" si="530"/>
        <v>1246.45346</v>
      </c>
      <c r="C1448" s="124">
        <f t="shared" si="540"/>
        <v>1000</v>
      </c>
      <c r="D1448" s="138">
        <f t="shared" si="541"/>
        <v>5214.2700000000004</v>
      </c>
      <c r="E1448" s="126">
        <f>IF(K1448=1,VLOOKUP(A1447,[1]Plan1!$DA$106:$DC$226,3),E1447)</f>
        <v>5224.18</v>
      </c>
      <c r="F1448" s="127">
        <f t="shared" si="542"/>
        <v>43662</v>
      </c>
      <c r="G1448" s="128">
        <f t="shared" si="531"/>
        <v>1.9005536729015393E-3</v>
      </c>
      <c r="H1448" s="127">
        <f t="shared" si="543"/>
        <v>43692</v>
      </c>
      <c r="I1448" s="127">
        <f t="shared" si="532"/>
        <v>43692</v>
      </c>
      <c r="J1448" s="130">
        <f t="shared" si="544"/>
        <v>23</v>
      </c>
      <c r="K1448" s="130">
        <f t="shared" si="533"/>
        <v>6</v>
      </c>
      <c r="L1448" s="131">
        <f t="shared" si="534"/>
        <v>1.0004954399999999</v>
      </c>
      <c r="M1448" s="132">
        <f t="shared" si="528"/>
        <v>1.0000997300000001</v>
      </c>
      <c r="N1448" s="132">
        <f t="shared" si="549"/>
        <v>1.2022449885885496</v>
      </c>
      <c r="O1448" s="131">
        <f t="shared" si="527"/>
        <v>1.2028406199999999</v>
      </c>
      <c r="P1448" s="124">
        <f t="shared" si="535"/>
        <v>1202.8406199999999</v>
      </c>
      <c r="Q1448" s="133">
        <f t="shared" si="536"/>
        <v>0</v>
      </c>
      <c r="R1448" s="134">
        <f t="shared" si="537"/>
        <v>0</v>
      </c>
      <c r="S1448" s="124">
        <f t="shared" si="538"/>
        <v>0</v>
      </c>
      <c r="T1448" s="134">
        <f t="shared" si="545"/>
        <v>8.7499999999999994E-2</v>
      </c>
      <c r="U1448" s="133">
        <f t="shared" si="546"/>
        <v>107</v>
      </c>
      <c r="V1448" s="133">
        <v>252</v>
      </c>
      <c r="W1448" s="132">
        <f t="shared" si="529"/>
        <v>1.0362582039999999</v>
      </c>
      <c r="X1448" s="124">
        <f t="shared" si="548"/>
        <v>43.612839999999998</v>
      </c>
      <c r="Y1448" s="136" t="s">
        <v>64</v>
      </c>
      <c r="Z1448" s="127">
        <f t="shared" si="547"/>
        <v>43692</v>
      </c>
      <c r="AA1448" s="6"/>
      <c r="AB1448" s="1"/>
      <c r="AC1448" s="10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6"/>
      <c r="BR1448" s="1"/>
      <c r="BS1448" s="1"/>
      <c r="BT1448" s="1"/>
      <c r="BU1448" s="1"/>
      <c r="BV1448" s="1"/>
      <c r="BW1448" s="1"/>
    </row>
    <row r="1449" spans="1:75" x14ac:dyDescent="0.2">
      <c r="A1449" s="137">
        <f t="shared" si="539"/>
        <v>43670</v>
      </c>
      <c r="B1449" s="124">
        <f t="shared" si="530"/>
        <v>1246.971372</v>
      </c>
      <c r="C1449" s="124">
        <f t="shared" si="540"/>
        <v>1000</v>
      </c>
      <c r="D1449" s="138">
        <f t="shared" si="541"/>
        <v>5214.2700000000004</v>
      </c>
      <c r="E1449" s="126">
        <f>IF(K1449=1,VLOOKUP(A1448,[1]Plan1!$DA$106:$DC$226,3),E1448)</f>
        <v>5224.18</v>
      </c>
      <c r="F1449" s="127">
        <f t="shared" si="542"/>
        <v>43662</v>
      </c>
      <c r="G1449" s="128">
        <f t="shared" si="531"/>
        <v>1.9005536729015393E-3</v>
      </c>
      <c r="H1449" s="127">
        <f t="shared" si="543"/>
        <v>43692</v>
      </c>
      <c r="I1449" s="127">
        <f t="shared" si="532"/>
        <v>43692</v>
      </c>
      <c r="J1449" s="130">
        <f t="shared" si="544"/>
        <v>23</v>
      </c>
      <c r="K1449" s="130">
        <f t="shared" si="533"/>
        <v>7</v>
      </c>
      <c r="L1449" s="131">
        <f t="shared" si="534"/>
        <v>1.0005780399999999</v>
      </c>
      <c r="M1449" s="132">
        <f t="shared" si="528"/>
        <v>1.0000997300000001</v>
      </c>
      <c r="N1449" s="132">
        <f t="shared" si="549"/>
        <v>1.2022449885885496</v>
      </c>
      <c r="O1449" s="131">
        <f t="shared" ref="O1449:O1512" si="550">TRUNC(TRUNC((L1449*N1449),15),8)</f>
        <v>1.2029399300000001</v>
      </c>
      <c r="P1449" s="124">
        <f t="shared" si="535"/>
        <v>1202.93993</v>
      </c>
      <c r="Q1449" s="133">
        <f t="shared" si="536"/>
        <v>0</v>
      </c>
      <c r="R1449" s="134">
        <f t="shared" si="537"/>
        <v>0</v>
      </c>
      <c r="S1449" s="124">
        <f t="shared" si="538"/>
        <v>0</v>
      </c>
      <c r="T1449" s="134">
        <f t="shared" si="545"/>
        <v>8.7499999999999994E-2</v>
      </c>
      <c r="U1449" s="133">
        <f t="shared" si="546"/>
        <v>108</v>
      </c>
      <c r="V1449" s="133">
        <v>252</v>
      </c>
      <c r="W1449" s="132">
        <f t="shared" si="529"/>
        <v>1.0366031929999999</v>
      </c>
      <c r="X1449" s="124">
        <f t="shared" si="548"/>
        <v>44.031441999999998</v>
      </c>
      <c r="Y1449" s="136" t="s">
        <v>64</v>
      </c>
      <c r="Z1449" s="127">
        <f t="shared" si="547"/>
        <v>43692</v>
      </c>
      <c r="AA1449" s="6"/>
      <c r="AB1449" s="1"/>
      <c r="AC1449" s="10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6"/>
      <c r="BR1449" s="1"/>
      <c r="BS1449" s="1"/>
      <c r="BT1449" s="1"/>
      <c r="BU1449" s="1"/>
      <c r="BV1449" s="1"/>
      <c r="BW1449" s="1"/>
    </row>
    <row r="1450" spans="1:75" x14ac:dyDescent="0.2">
      <c r="A1450" s="137">
        <f t="shared" si="539"/>
        <v>43671</v>
      </c>
      <c r="B1450" s="124">
        <f t="shared" si="530"/>
        <v>1247.4895020000001</v>
      </c>
      <c r="C1450" s="124">
        <f t="shared" si="540"/>
        <v>1000</v>
      </c>
      <c r="D1450" s="138">
        <f t="shared" si="541"/>
        <v>5214.2700000000004</v>
      </c>
      <c r="E1450" s="126">
        <f>IF(K1450=1,VLOOKUP(A1449,[1]Plan1!$DA$106:$DC$226,3),E1449)</f>
        <v>5224.18</v>
      </c>
      <c r="F1450" s="127">
        <f t="shared" si="542"/>
        <v>43662</v>
      </c>
      <c r="G1450" s="128">
        <f t="shared" si="531"/>
        <v>1.9005536729015393E-3</v>
      </c>
      <c r="H1450" s="127">
        <f t="shared" si="543"/>
        <v>43692</v>
      </c>
      <c r="I1450" s="127">
        <f t="shared" si="532"/>
        <v>43692</v>
      </c>
      <c r="J1450" s="130">
        <f t="shared" si="544"/>
        <v>23</v>
      </c>
      <c r="K1450" s="130">
        <f t="shared" si="533"/>
        <v>8</v>
      </c>
      <c r="L1450" s="131">
        <f t="shared" si="534"/>
        <v>1.0006606499999999</v>
      </c>
      <c r="M1450" s="132">
        <f t="shared" ref="M1450:M1513" si="551">IF(I1450&gt;I1449,L1449,M1449)</f>
        <v>1.0000997300000001</v>
      </c>
      <c r="N1450" s="132">
        <f t="shared" si="549"/>
        <v>1.2022449885885496</v>
      </c>
      <c r="O1450" s="131">
        <f t="shared" si="550"/>
        <v>1.20303925</v>
      </c>
      <c r="P1450" s="124">
        <f t="shared" si="535"/>
        <v>1203.03925</v>
      </c>
      <c r="Q1450" s="133">
        <f t="shared" si="536"/>
        <v>0</v>
      </c>
      <c r="R1450" s="134">
        <f t="shared" si="537"/>
        <v>0</v>
      </c>
      <c r="S1450" s="124">
        <f t="shared" si="538"/>
        <v>0</v>
      </c>
      <c r="T1450" s="134">
        <f t="shared" si="545"/>
        <v>8.7499999999999994E-2</v>
      </c>
      <c r="U1450" s="133">
        <f t="shared" si="546"/>
        <v>109</v>
      </c>
      <c r="V1450" s="133">
        <v>252</v>
      </c>
      <c r="W1450" s="132">
        <f t="shared" si="529"/>
        <v>1.036948298</v>
      </c>
      <c r="X1450" s="124">
        <f t="shared" si="548"/>
        <v>44.450251999999999</v>
      </c>
      <c r="Y1450" s="136" t="s">
        <v>64</v>
      </c>
      <c r="Z1450" s="127">
        <f t="shared" si="547"/>
        <v>43692</v>
      </c>
      <c r="AA1450" s="6"/>
      <c r="AB1450" s="1"/>
      <c r="AC1450" s="10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6"/>
      <c r="BR1450" s="1"/>
      <c r="BS1450" s="1"/>
      <c r="BT1450" s="1"/>
      <c r="BU1450" s="1"/>
      <c r="BV1450" s="1"/>
      <c r="BW1450" s="1"/>
    </row>
    <row r="1451" spans="1:75" x14ac:dyDescent="0.2">
      <c r="A1451" s="137">
        <f t="shared" si="539"/>
        <v>43672</v>
      </c>
      <c r="B1451" s="124">
        <f t="shared" si="530"/>
        <v>1248.007828</v>
      </c>
      <c r="C1451" s="124">
        <f t="shared" si="540"/>
        <v>1000</v>
      </c>
      <c r="D1451" s="138">
        <f t="shared" si="541"/>
        <v>5214.2700000000004</v>
      </c>
      <c r="E1451" s="126">
        <f>IF(K1451=1,VLOOKUP(A1450,[1]Plan1!$DA$106:$DC$226,3),E1450)</f>
        <v>5224.18</v>
      </c>
      <c r="F1451" s="127">
        <f t="shared" si="542"/>
        <v>43662</v>
      </c>
      <c r="G1451" s="128">
        <f t="shared" si="531"/>
        <v>1.9005536729015393E-3</v>
      </c>
      <c r="H1451" s="127">
        <f t="shared" si="543"/>
        <v>43692</v>
      </c>
      <c r="I1451" s="127">
        <f t="shared" si="532"/>
        <v>43692</v>
      </c>
      <c r="J1451" s="130">
        <f t="shared" si="544"/>
        <v>23</v>
      </c>
      <c r="K1451" s="130">
        <f t="shared" si="533"/>
        <v>9</v>
      </c>
      <c r="L1451" s="131">
        <f t="shared" si="534"/>
        <v>1.0007432599999999</v>
      </c>
      <c r="M1451" s="132">
        <f t="shared" si="551"/>
        <v>1.0000997300000001</v>
      </c>
      <c r="N1451" s="132">
        <f t="shared" si="549"/>
        <v>1.2022449885885496</v>
      </c>
      <c r="O1451" s="131">
        <f t="shared" si="550"/>
        <v>1.20313856</v>
      </c>
      <c r="P1451" s="124">
        <f t="shared" si="535"/>
        <v>1203.1385600000001</v>
      </c>
      <c r="Q1451" s="133">
        <f t="shared" si="536"/>
        <v>0</v>
      </c>
      <c r="R1451" s="134">
        <f t="shared" si="537"/>
        <v>0</v>
      </c>
      <c r="S1451" s="124">
        <f t="shared" si="538"/>
        <v>0</v>
      </c>
      <c r="T1451" s="134">
        <f t="shared" si="545"/>
        <v>8.7499999999999994E-2</v>
      </c>
      <c r="U1451" s="133">
        <f t="shared" si="546"/>
        <v>110</v>
      </c>
      <c r="V1451" s="133">
        <v>252</v>
      </c>
      <c r="W1451" s="132">
        <f t="shared" si="529"/>
        <v>1.0372935169999999</v>
      </c>
      <c r="X1451" s="124">
        <f t="shared" si="548"/>
        <v>44.869267999999998</v>
      </c>
      <c r="Y1451" s="136" t="s">
        <v>64</v>
      </c>
      <c r="Z1451" s="127">
        <f t="shared" si="547"/>
        <v>43692</v>
      </c>
      <c r="AA1451" s="6"/>
      <c r="AB1451" s="1"/>
      <c r="AC1451" s="10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6"/>
      <c r="BR1451" s="1"/>
      <c r="BS1451" s="1"/>
      <c r="BT1451" s="1"/>
      <c r="BU1451" s="1"/>
      <c r="BV1451" s="1"/>
      <c r="BW1451" s="1"/>
    </row>
    <row r="1452" spans="1:75" x14ac:dyDescent="0.2">
      <c r="A1452" s="137">
        <f t="shared" si="539"/>
        <v>43673</v>
      </c>
      <c r="B1452" s="124">
        <f t="shared" si="530"/>
        <v>1248.5263810000001</v>
      </c>
      <c r="C1452" s="124">
        <f t="shared" si="540"/>
        <v>1000</v>
      </c>
      <c r="D1452" s="138">
        <f t="shared" si="541"/>
        <v>5214.2700000000004</v>
      </c>
      <c r="E1452" s="126">
        <f>IF(K1452=1,VLOOKUP(A1451,[1]Plan1!$DA$106:$DC$226,3),E1451)</f>
        <v>5224.18</v>
      </c>
      <c r="F1452" s="127">
        <f t="shared" si="542"/>
        <v>43662</v>
      </c>
      <c r="G1452" s="128">
        <f t="shared" si="531"/>
        <v>1.9005536729015393E-3</v>
      </c>
      <c r="H1452" s="127">
        <f t="shared" si="543"/>
        <v>43692</v>
      </c>
      <c r="I1452" s="127">
        <f t="shared" si="532"/>
        <v>43692</v>
      </c>
      <c r="J1452" s="130">
        <f t="shared" si="544"/>
        <v>23</v>
      </c>
      <c r="K1452" s="130">
        <f t="shared" si="533"/>
        <v>10</v>
      </c>
      <c r="L1452" s="131">
        <f t="shared" si="534"/>
        <v>1.0008258800000001</v>
      </c>
      <c r="M1452" s="132">
        <f t="shared" si="551"/>
        <v>1.0000997300000001</v>
      </c>
      <c r="N1452" s="132">
        <f t="shared" si="549"/>
        <v>1.2022449885885496</v>
      </c>
      <c r="O1452" s="131">
        <f t="shared" si="550"/>
        <v>1.20323789</v>
      </c>
      <c r="P1452" s="124">
        <f t="shared" si="535"/>
        <v>1203.2378900000001</v>
      </c>
      <c r="Q1452" s="133">
        <f t="shared" si="536"/>
        <v>0</v>
      </c>
      <c r="R1452" s="134">
        <f t="shared" si="537"/>
        <v>0</v>
      </c>
      <c r="S1452" s="124">
        <f t="shared" si="538"/>
        <v>0</v>
      </c>
      <c r="T1452" s="134">
        <f t="shared" si="545"/>
        <v>8.7499999999999994E-2</v>
      </c>
      <c r="U1452" s="133">
        <f t="shared" si="546"/>
        <v>111</v>
      </c>
      <c r="V1452" s="133">
        <v>252</v>
      </c>
      <c r="W1452" s="132">
        <f t="shared" si="529"/>
        <v>1.0376388510000001</v>
      </c>
      <c r="X1452" s="124">
        <f t="shared" si="548"/>
        <v>45.288491</v>
      </c>
      <c r="Y1452" s="136" t="s">
        <v>64</v>
      </c>
      <c r="Z1452" s="127">
        <f t="shared" si="547"/>
        <v>43692</v>
      </c>
      <c r="AA1452" s="6"/>
      <c r="AB1452" s="1"/>
      <c r="AC1452" s="10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6"/>
      <c r="BR1452" s="1"/>
      <c r="BS1452" s="1"/>
      <c r="BT1452" s="1"/>
      <c r="BU1452" s="1"/>
      <c r="BV1452" s="1"/>
      <c r="BW1452" s="1"/>
    </row>
    <row r="1453" spans="1:75" x14ac:dyDescent="0.2">
      <c r="A1453" s="137">
        <f t="shared" si="539"/>
        <v>43674</v>
      </c>
      <c r="B1453" s="124">
        <f t="shared" si="530"/>
        <v>1248.5263810000001</v>
      </c>
      <c r="C1453" s="124">
        <f t="shared" si="540"/>
        <v>1000</v>
      </c>
      <c r="D1453" s="138">
        <f t="shared" si="541"/>
        <v>5214.2700000000004</v>
      </c>
      <c r="E1453" s="126">
        <f>IF(K1453=1,VLOOKUP(A1452,[1]Plan1!$DA$106:$DC$226,3),E1452)</f>
        <v>5224.18</v>
      </c>
      <c r="F1453" s="127">
        <f t="shared" si="542"/>
        <v>43662</v>
      </c>
      <c r="G1453" s="128">
        <f t="shared" si="531"/>
        <v>1.9005536729015393E-3</v>
      </c>
      <c r="H1453" s="127">
        <f t="shared" si="543"/>
        <v>43692</v>
      </c>
      <c r="I1453" s="127">
        <f t="shared" si="532"/>
        <v>43692</v>
      </c>
      <c r="J1453" s="130">
        <f t="shared" si="544"/>
        <v>23</v>
      </c>
      <c r="K1453" s="130">
        <f t="shared" si="533"/>
        <v>10</v>
      </c>
      <c r="L1453" s="131">
        <f t="shared" si="534"/>
        <v>1.0008258800000001</v>
      </c>
      <c r="M1453" s="132">
        <f t="shared" si="551"/>
        <v>1.0000997300000001</v>
      </c>
      <c r="N1453" s="132">
        <f t="shared" si="549"/>
        <v>1.2022449885885496</v>
      </c>
      <c r="O1453" s="131">
        <f t="shared" si="550"/>
        <v>1.20323789</v>
      </c>
      <c r="P1453" s="124">
        <f t="shared" si="535"/>
        <v>1203.2378900000001</v>
      </c>
      <c r="Q1453" s="133">
        <f t="shared" si="536"/>
        <v>0</v>
      </c>
      <c r="R1453" s="134">
        <f t="shared" si="537"/>
        <v>0</v>
      </c>
      <c r="S1453" s="124">
        <f t="shared" si="538"/>
        <v>0</v>
      </c>
      <c r="T1453" s="134">
        <f t="shared" si="545"/>
        <v>8.7499999999999994E-2</v>
      </c>
      <c r="U1453" s="133">
        <f t="shared" si="546"/>
        <v>111</v>
      </c>
      <c r="V1453" s="133">
        <v>252</v>
      </c>
      <c r="W1453" s="132">
        <f t="shared" si="529"/>
        <v>1.0376388510000001</v>
      </c>
      <c r="X1453" s="124">
        <f t="shared" si="548"/>
        <v>45.288491</v>
      </c>
      <c r="Y1453" s="136" t="s">
        <v>64</v>
      </c>
      <c r="Z1453" s="127">
        <f t="shared" si="547"/>
        <v>43692</v>
      </c>
      <c r="AA1453" s="6"/>
      <c r="AB1453" s="1"/>
      <c r="AC1453" s="10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6"/>
      <c r="BR1453" s="1"/>
      <c r="BS1453" s="1"/>
      <c r="BT1453" s="1"/>
      <c r="BU1453" s="1"/>
      <c r="BV1453" s="1"/>
      <c r="BW1453" s="1"/>
    </row>
    <row r="1454" spans="1:75" x14ac:dyDescent="0.2">
      <c r="A1454" s="137">
        <f t="shared" si="539"/>
        <v>43675</v>
      </c>
      <c r="B1454" s="124">
        <f t="shared" si="530"/>
        <v>1248.5263810000001</v>
      </c>
      <c r="C1454" s="124">
        <f t="shared" si="540"/>
        <v>1000</v>
      </c>
      <c r="D1454" s="138">
        <f t="shared" si="541"/>
        <v>5214.2700000000004</v>
      </c>
      <c r="E1454" s="126">
        <f>IF(K1454=1,VLOOKUP(A1453,[1]Plan1!$DA$106:$DC$226,3),E1453)</f>
        <v>5224.18</v>
      </c>
      <c r="F1454" s="127">
        <f t="shared" si="542"/>
        <v>43662</v>
      </c>
      <c r="G1454" s="128">
        <f t="shared" si="531"/>
        <v>1.9005536729015393E-3</v>
      </c>
      <c r="H1454" s="127">
        <f t="shared" si="543"/>
        <v>43692</v>
      </c>
      <c r="I1454" s="127">
        <f t="shared" si="532"/>
        <v>43692</v>
      </c>
      <c r="J1454" s="130">
        <f t="shared" si="544"/>
        <v>23</v>
      </c>
      <c r="K1454" s="130">
        <f t="shared" si="533"/>
        <v>10</v>
      </c>
      <c r="L1454" s="131">
        <f t="shared" si="534"/>
        <v>1.0008258800000001</v>
      </c>
      <c r="M1454" s="132">
        <f t="shared" si="551"/>
        <v>1.0000997300000001</v>
      </c>
      <c r="N1454" s="132">
        <f t="shared" si="549"/>
        <v>1.2022449885885496</v>
      </c>
      <c r="O1454" s="131">
        <f t="shared" si="550"/>
        <v>1.20323789</v>
      </c>
      <c r="P1454" s="124">
        <f t="shared" si="535"/>
        <v>1203.2378900000001</v>
      </c>
      <c r="Q1454" s="133">
        <f t="shared" si="536"/>
        <v>0</v>
      </c>
      <c r="R1454" s="134">
        <f t="shared" si="537"/>
        <v>0</v>
      </c>
      <c r="S1454" s="124">
        <f t="shared" si="538"/>
        <v>0</v>
      </c>
      <c r="T1454" s="134">
        <f t="shared" si="545"/>
        <v>8.7499999999999994E-2</v>
      </c>
      <c r="U1454" s="133">
        <f t="shared" si="546"/>
        <v>111</v>
      </c>
      <c r="V1454" s="133">
        <v>252</v>
      </c>
      <c r="W1454" s="132">
        <f t="shared" si="529"/>
        <v>1.0376388510000001</v>
      </c>
      <c r="X1454" s="124">
        <f t="shared" si="548"/>
        <v>45.288491</v>
      </c>
      <c r="Y1454" s="136" t="s">
        <v>64</v>
      </c>
      <c r="Z1454" s="127">
        <f t="shared" si="547"/>
        <v>43692</v>
      </c>
      <c r="AA1454" s="6"/>
      <c r="AB1454" s="1"/>
      <c r="AC1454" s="10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6"/>
      <c r="BR1454" s="1"/>
      <c r="BS1454" s="1"/>
      <c r="BT1454" s="1"/>
      <c r="BU1454" s="1"/>
      <c r="BV1454" s="1"/>
      <c r="BW1454" s="1"/>
    </row>
    <row r="1455" spans="1:75" x14ac:dyDescent="0.2">
      <c r="A1455" s="137">
        <f t="shared" si="539"/>
        <v>43676</v>
      </c>
      <c r="B1455" s="124">
        <f t="shared" si="530"/>
        <v>1249.0451620000001</v>
      </c>
      <c r="C1455" s="124">
        <f t="shared" si="540"/>
        <v>1000</v>
      </c>
      <c r="D1455" s="138">
        <f t="shared" si="541"/>
        <v>5214.2700000000004</v>
      </c>
      <c r="E1455" s="126">
        <f>IF(K1455=1,VLOOKUP(A1454,[1]Plan1!$DA$106:$DC$226,3),E1454)</f>
        <v>5224.18</v>
      </c>
      <c r="F1455" s="127">
        <f t="shared" si="542"/>
        <v>43662</v>
      </c>
      <c r="G1455" s="128">
        <f t="shared" si="531"/>
        <v>1.9005536729015393E-3</v>
      </c>
      <c r="H1455" s="127">
        <f t="shared" si="543"/>
        <v>43692</v>
      </c>
      <c r="I1455" s="127">
        <f t="shared" si="532"/>
        <v>43692</v>
      </c>
      <c r="J1455" s="130">
        <f t="shared" si="544"/>
        <v>23</v>
      </c>
      <c r="K1455" s="130">
        <f t="shared" si="533"/>
        <v>11</v>
      </c>
      <c r="L1455" s="131">
        <f t="shared" si="534"/>
        <v>1.0009085099999999</v>
      </c>
      <c r="M1455" s="132">
        <f t="shared" si="551"/>
        <v>1.0000997300000001</v>
      </c>
      <c r="N1455" s="132">
        <f t="shared" si="549"/>
        <v>1.2022449885885496</v>
      </c>
      <c r="O1455" s="131">
        <f t="shared" si="550"/>
        <v>1.20333724</v>
      </c>
      <c r="P1455" s="124">
        <f t="shared" si="535"/>
        <v>1203.3372400000001</v>
      </c>
      <c r="Q1455" s="133">
        <f t="shared" si="536"/>
        <v>0</v>
      </c>
      <c r="R1455" s="134">
        <f t="shared" si="537"/>
        <v>0</v>
      </c>
      <c r="S1455" s="124">
        <f t="shared" si="538"/>
        <v>0</v>
      </c>
      <c r="T1455" s="134">
        <f t="shared" si="545"/>
        <v>8.7499999999999994E-2</v>
      </c>
      <c r="U1455" s="133">
        <f t="shared" si="546"/>
        <v>112</v>
      </c>
      <c r="V1455" s="133">
        <v>252</v>
      </c>
      <c r="W1455" s="132">
        <f t="shared" si="529"/>
        <v>1.0379843</v>
      </c>
      <c r="X1455" s="124">
        <f t="shared" si="548"/>
        <v>45.707922000000003</v>
      </c>
      <c r="Y1455" s="136" t="s">
        <v>64</v>
      </c>
      <c r="Z1455" s="127">
        <f t="shared" si="547"/>
        <v>43692</v>
      </c>
      <c r="AA1455" s="6"/>
      <c r="AB1455" s="1"/>
      <c r="AC1455" s="10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6"/>
      <c r="BR1455" s="1"/>
      <c r="BS1455" s="1"/>
      <c r="BT1455" s="1"/>
      <c r="BU1455" s="1"/>
      <c r="BV1455" s="1"/>
      <c r="BW1455" s="1"/>
    </row>
    <row r="1456" spans="1:75" x14ac:dyDescent="0.2">
      <c r="A1456" s="137">
        <f t="shared" si="539"/>
        <v>43677</v>
      </c>
      <c r="B1456" s="124">
        <f t="shared" si="530"/>
        <v>1249.56414</v>
      </c>
      <c r="C1456" s="124">
        <f t="shared" si="540"/>
        <v>1000</v>
      </c>
      <c r="D1456" s="138">
        <f t="shared" si="541"/>
        <v>5214.2700000000004</v>
      </c>
      <c r="E1456" s="126">
        <f>IF(K1456=1,VLOOKUP(A1455,[1]Plan1!$DA$106:$DC$226,3),E1455)</f>
        <v>5224.18</v>
      </c>
      <c r="F1456" s="127">
        <f t="shared" si="542"/>
        <v>43662</v>
      </c>
      <c r="G1456" s="128">
        <f t="shared" si="531"/>
        <v>1.9005536729015393E-3</v>
      </c>
      <c r="H1456" s="127">
        <f t="shared" si="543"/>
        <v>43692</v>
      </c>
      <c r="I1456" s="127">
        <f t="shared" si="532"/>
        <v>43692</v>
      </c>
      <c r="J1456" s="130">
        <f t="shared" si="544"/>
        <v>23</v>
      </c>
      <c r="K1456" s="130">
        <f t="shared" si="533"/>
        <v>12</v>
      </c>
      <c r="L1456" s="131">
        <f t="shared" si="534"/>
        <v>1.00099114</v>
      </c>
      <c r="M1456" s="132">
        <f t="shared" si="551"/>
        <v>1.0000997300000001</v>
      </c>
      <c r="N1456" s="132">
        <f t="shared" si="549"/>
        <v>1.2022449885885496</v>
      </c>
      <c r="O1456" s="131">
        <f t="shared" si="550"/>
        <v>1.20343658</v>
      </c>
      <c r="P1456" s="124">
        <f t="shared" si="535"/>
        <v>1203.43658</v>
      </c>
      <c r="Q1456" s="133">
        <f t="shared" si="536"/>
        <v>0</v>
      </c>
      <c r="R1456" s="134">
        <f t="shared" si="537"/>
        <v>0</v>
      </c>
      <c r="S1456" s="124">
        <f t="shared" si="538"/>
        <v>0</v>
      </c>
      <c r="T1456" s="134">
        <f t="shared" si="545"/>
        <v>8.7499999999999994E-2</v>
      </c>
      <c r="U1456" s="133">
        <f t="shared" si="546"/>
        <v>113</v>
      </c>
      <c r="V1456" s="133">
        <v>252</v>
      </c>
      <c r="W1456" s="132">
        <f t="shared" si="529"/>
        <v>1.038329864</v>
      </c>
      <c r="X1456" s="124">
        <f t="shared" si="548"/>
        <v>46.127560000000003</v>
      </c>
      <c r="Y1456" s="136" t="s">
        <v>64</v>
      </c>
      <c r="Z1456" s="127">
        <f t="shared" si="547"/>
        <v>43692</v>
      </c>
      <c r="AA1456" s="6"/>
      <c r="AB1456" s="1"/>
      <c r="AC1456" s="10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6"/>
      <c r="BR1456" s="1"/>
      <c r="BS1456" s="1"/>
      <c r="BT1456" s="1"/>
      <c r="BU1456" s="1"/>
      <c r="BV1456" s="1"/>
      <c r="BW1456" s="1"/>
    </row>
    <row r="1457" spans="1:75" x14ac:dyDescent="0.2">
      <c r="A1457" s="137">
        <f t="shared" si="539"/>
        <v>43678</v>
      </c>
      <c r="B1457" s="124">
        <f t="shared" si="530"/>
        <v>1250.083335</v>
      </c>
      <c r="C1457" s="124">
        <f t="shared" si="540"/>
        <v>1000</v>
      </c>
      <c r="D1457" s="138">
        <f t="shared" si="541"/>
        <v>5214.2700000000004</v>
      </c>
      <c r="E1457" s="126">
        <f>IF(K1457=1,VLOOKUP(A1456,[1]Plan1!$DA$106:$DC$226,3),E1456)</f>
        <v>5224.18</v>
      </c>
      <c r="F1457" s="127">
        <f t="shared" si="542"/>
        <v>43662</v>
      </c>
      <c r="G1457" s="128">
        <f t="shared" si="531"/>
        <v>1.9005536729015393E-3</v>
      </c>
      <c r="H1457" s="127">
        <f t="shared" si="543"/>
        <v>43692</v>
      </c>
      <c r="I1457" s="127">
        <f t="shared" si="532"/>
        <v>43692</v>
      </c>
      <c r="J1457" s="130">
        <f t="shared" si="544"/>
        <v>23</v>
      </c>
      <c r="K1457" s="130">
        <f t="shared" si="533"/>
        <v>13</v>
      </c>
      <c r="L1457" s="131">
        <f t="shared" si="534"/>
        <v>1.00107378</v>
      </c>
      <c r="M1457" s="132">
        <f t="shared" si="551"/>
        <v>1.0000997300000001</v>
      </c>
      <c r="N1457" s="132">
        <f t="shared" si="549"/>
        <v>1.2022449885885496</v>
      </c>
      <c r="O1457" s="131">
        <f t="shared" si="550"/>
        <v>1.2035359299999999</v>
      </c>
      <c r="P1457" s="124">
        <f t="shared" si="535"/>
        <v>1203.53593</v>
      </c>
      <c r="Q1457" s="133">
        <f t="shared" si="536"/>
        <v>0</v>
      </c>
      <c r="R1457" s="134">
        <f t="shared" si="537"/>
        <v>0</v>
      </c>
      <c r="S1457" s="124">
        <f t="shared" si="538"/>
        <v>0</v>
      </c>
      <c r="T1457" s="134">
        <f t="shared" si="545"/>
        <v>8.7499999999999994E-2</v>
      </c>
      <c r="U1457" s="133">
        <f t="shared" si="546"/>
        <v>114</v>
      </c>
      <c r="V1457" s="133">
        <v>252</v>
      </c>
      <c r="W1457" s="132">
        <f t="shared" si="529"/>
        <v>1.0386755430000001</v>
      </c>
      <c r="X1457" s="124">
        <f t="shared" si="548"/>
        <v>46.547404999999998</v>
      </c>
      <c r="Y1457" s="136" t="s">
        <v>64</v>
      </c>
      <c r="Z1457" s="127">
        <f t="shared" si="547"/>
        <v>43692</v>
      </c>
      <c r="AA1457" s="6"/>
      <c r="AB1457" s="1"/>
      <c r="AC1457" s="10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6"/>
      <c r="BR1457" s="1"/>
      <c r="BS1457" s="1"/>
      <c r="BT1457" s="1"/>
      <c r="BU1457" s="1"/>
      <c r="BV1457" s="1"/>
      <c r="BW1457" s="1"/>
    </row>
    <row r="1458" spans="1:75" x14ac:dyDescent="0.2">
      <c r="A1458" s="137">
        <f t="shared" si="539"/>
        <v>43679</v>
      </c>
      <c r="B1458" s="124">
        <f t="shared" si="530"/>
        <v>1250.6027389999999</v>
      </c>
      <c r="C1458" s="124">
        <f t="shared" si="540"/>
        <v>1000</v>
      </c>
      <c r="D1458" s="138">
        <f t="shared" si="541"/>
        <v>5214.2700000000004</v>
      </c>
      <c r="E1458" s="126">
        <f>IF(K1458=1,VLOOKUP(A1457,[1]Plan1!$DA$106:$DC$226,3),E1457)</f>
        <v>5224.18</v>
      </c>
      <c r="F1458" s="127">
        <f t="shared" si="542"/>
        <v>43662</v>
      </c>
      <c r="G1458" s="128">
        <f t="shared" si="531"/>
        <v>1.9005536729015393E-3</v>
      </c>
      <c r="H1458" s="127">
        <f t="shared" si="543"/>
        <v>43692</v>
      </c>
      <c r="I1458" s="127">
        <f t="shared" si="532"/>
        <v>43692</v>
      </c>
      <c r="J1458" s="130">
        <f t="shared" si="544"/>
        <v>23</v>
      </c>
      <c r="K1458" s="130">
        <f t="shared" si="533"/>
        <v>14</v>
      </c>
      <c r="L1458" s="131">
        <f t="shared" si="534"/>
        <v>1.00115642</v>
      </c>
      <c r="M1458" s="132">
        <f t="shared" si="551"/>
        <v>1.0000997300000001</v>
      </c>
      <c r="N1458" s="132">
        <f t="shared" si="549"/>
        <v>1.2022449885885496</v>
      </c>
      <c r="O1458" s="131">
        <f t="shared" si="550"/>
        <v>1.2036352800000001</v>
      </c>
      <c r="P1458" s="124">
        <f t="shared" si="535"/>
        <v>1203.63528</v>
      </c>
      <c r="Q1458" s="133">
        <f t="shared" si="536"/>
        <v>0</v>
      </c>
      <c r="R1458" s="134">
        <f t="shared" si="537"/>
        <v>0</v>
      </c>
      <c r="S1458" s="124">
        <f t="shared" si="538"/>
        <v>0</v>
      </c>
      <c r="T1458" s="134">
        <f t="shared" si="545"/>
        <v>8.7499999999999994E-2</v>
      </c>
      <c r="U1458" s="133">
        <f t="shared" si="546"/>
        <v>115</v>
      </c>
      <c r="V1458" s="133">
        <v>252</v>
      </c>
      <c r="W1458" s="132">
        <f t="shared" si="529"/>
        <v>1.039021338</v>
      </c>
      <c r="X1458" s="124">
        <f t="shared" si="548"/>
        <v>46.967458999999998</v>
      </c>
      <c r="Y1458" s="136" t="s">
        <v>64</v>
      </c>
      <c r="Z1458" s="127">
        <f t="shared" si="547"/>
        <v>43692</v>
      </c>
      <c r="AA1458" s="6"/>
      <c r="AB1458" s="1"/>
      <c r="AC1458" s="10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6"/>
      <c r="BR1458" s="1"/>
      <c r="BS1458" s="1"/>
      <c r="BT1458" s="1"/>
      <c r="BU1458" s="1"/>
      <c r="BV1458" s="1"/>
      <c r="BW1458" s="1"/>
    </row>
    <row r="1459" spans="1:75" x14ac:dyDescent="0.2">
      <c r="A1459" s="137">
        <f t="shared" si="539"/>
        <v>43680</v>
      </c>
      <c r="B1459" s="124">
        <f t="shared" si="530"/>
        <v>1251.1223790000001</v>
      </c>
      <c r="C1459" s="124">
        <f t="shared" si="540"/>
        <v>1000</v>
      </c>
      <c r="D1459" s="138">
        <f t="shared" si="541"/>
        <v>5214.2700000000004</v>
      </c>
      <c r="E1459" s="126">
        <f>IF(K1459=1,VLOOKUP(A1458,[1]Plan1!$DA$106:$DC$226,3),E1458)</f>
        <v>5224.18</v>
      </c>
      <c r="F1459" s="127">
        <f t="shared" si="542"/>
        <v>43662</v>
      </c>
      <c r="G1459" s="128">
        <f t="shared" si="531"/>
        <v>1.9005536729015393E-3</v>
      </c>
      <c r="H1459" s="127">
        <f t="shared" si="543"/>
        <v>43692</v>
      </c>
      <c r="I1459" s="127">
        <f t="shared" si="532"/>
        <v>43692</v>
      </c>
      <c r="J1459" s="130">
        <f t="shared" si="544"/>
        <v>23</v>
      </c>
      <c r="K1459" s="130">
        <f t="shared" si="533"/>
        <v>15</v>
      </c>
      <c r="L1459" s="131">
        <f t="shared" si="534"/>
        <v>1.0012390799999999</v>
      </c>
      <c r="M1459" s="132">
        <f t="shared" si="551"/>
        <v>1.0000997300000001</v>
      </c>
      <c r="N1459" s="132">
        <f t="shared" si="549"/>
        <v>1.2022449885885496</v>
      </c>
      <c r="O1459" s="131">
        <f t="shared" si="550"/>
        <v>1.2037346600000001</v>
      </c>
      <c r="P1459" s="124">
        <f t="shared" si="535"/>
        <v>1203.7346600000001</v>
      </c>
      <c r="Q1459" s="133">
        <f t="shared" si="536"/>
        <v>0</v>
      </c>
      <c r="R1459" s="134">
        <f t="shared" si="537"/>
        <v>0</v>
      </c>
      <c r="S1459" s="124">
        <f t="shared" si="538"/>
        <v>0</v>
      </c>
      <c r="T1459" s="134">
        <f t="shared" si="545"/>
        <v>8.7499999999999994E-2</v>
      </c>
      <c r="U1459" s="133">
        <f t="shared" si="546"/>
        <v>116</v>
      </c>
      <c r="V1459" s="133">
        <v>252</v>
      </c>
      <c r="W1459" s="132">
        <f t="shared" si="529"/>
        <v>1.0393672469999999</v>
      </c>
      <c r="X1459" s="124">
        <f t="shared" si="548"/>
        <v>47.387718999999997</v>
      </c>
      <c r="Y1459" s="136" t="s">
        <v>64</v>
      </c>
      <c r="Z1459" s="127">
        <f t="shared" si="547"/>
        <v>43692</v>
      </c>
      <c r="AA1459" s="6"/>
      <c r="AB1459" s="1"/>
      <c r="AC1459" s="10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6"/>
      <c r="BR1459" s="1"/>
      <c r="BS1459" s="1"/>
      <c r="BT1459" s="1"/>
      <c r="BU1459" s="1"/>
      <c r="BV1459" s="1"/>
      <c r="BW1459" s="1"/>
    </row>
    <row r="1460" spans="1:75" x14ac:dyDescent="0.2">
      <c r="A1460" s="137">
        <f t="shared" si="539"/>
        <v>43681</v>
      </c>
      <c r="B1460" s="124">
        <f t="shared" si="530"/>
        <v>1251.1223790000001</v>
      </c>
      <c r="C1460" s="124">
        <f t="shared" si="540"/>
        <v>1000</v>
      </c>
      <c r="D1460" s="138">
        <f t="shared" si="541"/>
        <v>5214.2700000000004</v>
      </c>
      <c r="E1460" s="126">
        <f>IF(K1460=1,VLOOKUP(A1459,[1]Plan1!$DA$106:$DC$226,3),E1459)</f>
        <v>5224.18</v>
      </c>
      <c r="F1460" s="127">
        <f t="shared" si="542"/>
        <v>43662</v>
      </c>
      <c r="G1460" s="128">
        <f t="shared" si="531"/>
        <v>1.9005536729015393E-3</v>
      </c>
      <c r="H1460" s="127">
        <f t="shared" si="543"/>
        <v>43692</v>
      </c>
      <c r="I1460" s="127">
        <f t="shared" si="532"/>
        <v>43692</v>
      </c>
      <c r="J1460" s="130">
        <f t="shared" si="544"/>
        <v>23</v>
      </c>
      <c r="K1460" s="130">
        <f t="shared" si="533"/>
        <v>15</v>
      </c>
      <c r="L1460" s="131">
        <f t="shared" si="534"/>
        <v>1.0012390799999999</v>
      </c>
      <c r="M1460" s="132">
        <f t="shared" si="551"/>
        <v>1.0000997300000001</v>
      </c>
      <c r="N1460" s="132">
        <f t="shared" si="549"/>
        <v>1.2022449885885496</v>
      </c>
      <c r="O1460" s="131">
        <f t="shared" si="550"/>
        <v>1.2037346600000001</v>
      </c>
      <c r="P1460" s="124">
        <f t="shared" si="535"/>
        <v>1203.7346600000001</v>
      </c>
      <c r="Q1460" s="133">
        <f t="shared" si="536"/>
        <v>0</v>
      </c>
      <c r="R1460" s="134">
        <f t="shared" si="537"/>
        <v>0</v>
      </c>
      <c r="S1460" s="124">
        <f t="shared" si="538"/>
        <v>0</v>
      </c>
      <c r="T1460" s="134">
        <f t="shared" si="545"/>
        <v>8.7499999999999994E-2</v>
      </c>
      <c r="U1460" s="133">
        <f t="shared" si="546"/>
        <v>116</v>
      </c>
      <c r="V1460" s="133">
        <v>252</v>
      </c>
      <c r="W1460" s="132">
        <f t="shared" si="529"/>
        <v>1.0393672469999999</v>
      </c>
      <c r="X1460" s="124">
        <f t="shared" si="548"/>
        <v>47.387718999999997</v>
      </c>
      <c r="Y1460" s="136" t="s">
        <v>64</v>
      </c>
      <c r="Z1460" s="127">
        <f t="shared" si="547"/>
        <v>43692</v>
      </c>
      <c r="AA1460" s="6"/>
      <c r="AB1460" s="1"/>
      <c r="AC1460" s="10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6"/>
      <c r="BR1460" s="1"/>
      <c r="BS1460" s="1"/>
      <c r="BT1460" s="1"/>
      <c r="BU1460" s="1"/>
      <c r="BV1460" s="1"/>
      <c r="BW1460" s="1"/>
    </row>
    <row r="1461" spans="1:75" x14ac:dyDescent="0.2">
      <c r="A1461" s="137">
        <f t="shared" si="539"/>
        <v>43682</v>
      </c>
      <c r="B1461" s="124">
        <f t="shared" si="530"/>
        <v>1251.1223790000001</v>
      </c>
      <c r="C1461" s="124">
        <f t="shared" si="540"/>
        <v>1000</v>
      </c>
      <c r="D1461" s="138">
        <f t="shared" si="541"/>
        <v>5214.2700000000004</v>
      </c>
      <c r="E1461" s="126">
        <f>IF(K1461=1,VLOOKUP(A1460,[1]Plan1!$DA$106:$DC$226,3),E1460)</f>
        <v>5224.18</v>
      </c>
      <c r="F1461" s="127">
        <f t="shared" si="542"/>
        <v>43662</v>
      </c>
      <c r="G1461" s="128">
        <f t="shared" si="531"/>
        <v>1.9005536729015393E-3</v>
      </c>
      <c r="H1461" s="127">
        <f t="shared" si="543"/>
        <v>43692</v>
      </c>
      <c r="I1461" s="127">
        <f t="shared" si="532"/>
        <v>43692</v>
      </c>
      <c r="J1461" s="130">
        <f t="shared" si="544"/>
        <v>23</v>
      </c>
      <c r="K1461" s="130">
        <f t="shared" si="533"/>
        <v>15</v>
      </c>
      <c r="L1461" s="131">
        <f t="shared" si="534"/>
        <v>1.0012390799999999</v>
      </c>
      <c r="M1461" s="132">
        <f t="shared" si="551"/>
        <v>1.0000997300000001</v>
      </c>
      <c r="N1461" s="132">
        <f t="shared" si="549"/>
        <v>1.2022449885885496</v>
      </c>
      <c r="O1461" s="131">
        <f t="shared" si="550"/>
        <v>1.2037346600000001</v>
      </c>
      <c r="P1461" s="124">
        <f t="shared" si="535"/>
        <v>1203.7346600000001</v>
      </c>
      <c r="Q1461" s="133">
        <f t="shared" si="536"/>
        <v>0</v>
      </c>
      <c r="R1461" s="134">
        <f t="shared" si="537"/>
        <v>0</v>
      </c>
      <c r="S1461" s="124">
        <f t="shared" si="538"/>
        <v>0</v>
      </c>
      <c r="T1461" s="134">
        <f t="shared" si="545"/>
        <v>8.7499999999999994E-2</v>
      </c>
      <c r="U1461" s="133">
        <f t="shared" si="546"/>
        <v>116</v>
      </c>
      <c r="V1461" s="133">
        <v>252</v>
      </c>
      <c r="W1461" s="132">
        <f t="shared" si="529"/>
        <v>1.0393672469999999</v>
      </c>
      <c r="X1461" s="124">
        <f t="shared" si="548"/>
        <v>47.387718999999997</v>
      </c>
      <c r="Y1461" s="136" t="s">
        <v>64</v>
      </c>
      <c r="Z1461" s="127">
        <f t="shared" si="547"/>
        <v>43692</v>
      </c>
      <c r="AA1461" s="6"/>
      <c r="AB1461" s="1"/>
      <c r="AC1461" s="10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6"/>
      <c r="BR1461" s="1"/>
      <c r="BS1461" s="1"/>
      <c r="BT1461" s="1"/>
      <c r="BU1461" s="1"/>
      <c r="BV1461" s="1"/>
      <c r="BW1461" s="1"/>
    </row>
    <row r="1462" spans="1:75" x14ac:dyDescent="0.2">
      <c r="A1462" s="137">
        <f t="shared" si="539"/>
        <v>43683</v>
      </c>
      <c r="B1462" s="124">
        <f t="shared" si="530"/>
        <v>1251.6422279999999</v>
      </c>
      <c r="C1462" s="124">
        <f t="shared" si="540"/>
        <v>1000</v>
      </c>
      <c r="D1462" s="138">
        <f t="shared" si="541"/>
        <v>5214.2700000000004</v>
      </c>
      <c r="E1462" s="126">
        <f>IF(K1462=1,VLOOKUP(A1461,[1]Plan1!$DA$106:$DC$226,3),E1461)</f>
        <v>5224.18</v>
      </c>
      <c r="F1462" s="127">
        <f t="shared" si="542"/>
        <v>43662</v>
      </c>
      <c r="G1462" s="128">
        <f t="shared" si="531"/>
        <v>1.9005536729015393E-3</v>
      </c>
      <c r="H1462" s="127">
        <f t="shared" si="543"/>
        <v>43692</v>
      </c>
      <c r="I1462" s="127">
        <f t="shared" si="532"/>
        <v>43692</v>
      </c>
      <c r="J1462" s="130">
        <f t="shared" si="544"/>
        <v>23</v>
      </c>
      <c r="K1462" s="130">
        <f t="shared" si="533"/>
        <v>16</v>
      </c>
      <c r="L1462" s="131">
        <f t="shared" si="534"/>
        <v>1.0013217400000001</v>
      </c>
      <c r="M1462" s="132">
        <f t="shared" si="551"/>
        <v>1.0000997300000001</v>
      </c>
      <c r="N1462" s="132">
        <f t="shared" si="549"/>
        <v>1.2022449885885496</v>
      </c>
      <c r="O1462" s="131">
        <f t="shared" si="550"/>
        <v>1.20383404</v>
      </c>
      <c r="P1462" s="124">
        <f t="shared" si="535"/>
        <v>1203.83404</v>
      </c>
      <c r="Q1462" s="133">
        <f t="shared" si="536"/>
        <v>0</v>
      </c>
      <c r="R1462" s="134">
        <f t="shared" si="537"/>
        <v>0</v>
      </c>
      <c r="S1462" s="124">
        <f t="shared" si="538"/>
        <v>0</v>
      </c>
      <c r="T1462" s="134">
        <f t="shared" si="545"/>
        <v>8.7499999999999994E-2</v>
      </c>
      <c r="U1462" s="133">
        <f t="shared" si="546"/>
        <v>117</v>
      </c>
      <c r="V1462" s="133">
        <v>252</v>
      </c>
      <c r="W1462" s="132">
        <f t="shared" si="529"/>
        <v>1.039713272</v>
      </c>
      <c r="X1462" s="124">
        <f t="shared" si="548"/>
        <v>47.808188000000001</v>
      </c>
      <c r="Y1462" s="136" t="s">
        <v>64</v>
      </c>
      <c r="Z1462" s="127">
        <f t="shared" si="547"/>
        <v>43692</v>
      </c>
      <c r="AA1462" s="6"/>
      <c r="AB1462" s="1"/>
      <c r="AC1462" s="10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6"/>
      <c r="BR1462" s="1"/>
      <c r="BS1462" s="1"/>
      <c r="BT1462" s="1"/>
      <c r="BU1462" s="1"/>
      <c r="BV1462" s="1"/>
      <c r="BW1462" s="1"/>
    </row>
    <row r="1463" spans="1:75" x14ac:dyDescent="0.2">
      <c r="A1463" s="137">
        <f t="shared" si="539"/>
        <v>43684</v>
      </c>
      <c r="B1463" s="124">
        <f t="shared" si="530"/>
        <v>1252.1622830000001</v>
      </c>
      <c r="C1463" s="124">
        <f t="shared" si="540"/>
        <v>1000</v>
      </c>
      <c r="D1463" s="138">
        <f t="shared" si="541"/>
        <v>5214.2700000000004</v>
      </c>
      <c r="E1463" s="126">
        <f>IF(K1463=1,VLOOKUP(A1462,[1]Plan1!$DA$106:$DC$226,3),E1462)</f>
        <v>5224.18</v>
      </c>
      <c r="F1463" s="127">
        <f t="shared" si="542"/>
        <v>43662</v>
      </c>
      <c r="G1463" s="128">
        <f t="shared" si="531"/>
        <v>1.9005536729015393E-3</v>
      </c>
      <c r="H1463" s="127">
        <f t="shared" si="543"/>
        <v>43692</v>
      </c>
      <c r="I1463" s="127">
        <f t="shared" si="532"/>
        <v>43692</v>
      </c>
      <c r="J1463" s="130">
        <f t="shared" si="544"/>
        <v>23</v>
      </c>
      <c r="K1463" s="130">
        <f t="shared" si="533"/>
        <v>17</v>
      </c>
      <c r="L1463" s="131">
        <f t="shared" si="534"/>
        <v>1.0014044</v>
      </c>
      <c r="M1463" s="132">
        <f t="shared" si="551"/>
        <v>1.0000997300000001</v>
      </c>
      <c r="N1463" s="132">
        <f t="shared" si="549"/>
        <v>1.2022449885885496</v>
      </c>
      <c r="O1463" s="131">
        <f t="shared" si="550"/>
        <v>1.20393342</v>
      </c>
      <c r="P1463" s="124">
        <f t="shared" si="535"/>
        <v>1203.9334200000001</v>
      </c>
      <c r="Q1463" s="133">
        <f t="shared" si="536"/>
        <v>0</v>
      </c>
      <c r="R1463" s="134">
        <f t="shared" si="537"/>
        <v>0</v>
      </c>
      <c r="S1463" s="124">
        <f t="shared" si="538"/>
        <v>0</v>
      </c>
      <c r="T1463" s="134">
        <f t="shared" si="545"/>
        <v>8.7499999999999994E-2</v>
      </c>
      <c r="U1463" s="133">
        <f t="shared" si="546"/>
        <v>118</v>
      </c>
      <c r="V1463" s="133">
        <v>252</v>
      </c>
      <c r="W1463" s="132">
        <f t="shared" si="529"/>
        <v>1.0400594110000001</v>
      </c>
      <c r="X1463" s="124">
        <f t="shared" si="548"/>
        <v>48.228862999999997</v>
      </c>
      <c r="Y1463" s="136" t="s">
        <v>64</v>
      </c>
      <c r="Z1463" s="127">
        <f t="shared" si="547"/>
        <v>43692</v>
      </c>
      <c r="AA1463" s="6"/>
      <c r="AB1463" s="1"/>
      <c r="AC1463" s="10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6"/>
      <c r="BR1463" s="1"/>
      <c r="BS1463" s="1"/>
      <c r="BT1463" s="1"/>
      <c r="BU1463" s="1"/>
      <c r="BV1463" s="1"/>
      <c r="BW1463" s="1"/>
    </row>
    <row r="1464" spans="1:75" x14ac:dyDescent="0.2">
      <c r="A1464" s="137">
        <f t="shared" si="539"/>
        <v>43685</v>
      </c>
      <c r="B1464" s="124">
        <f t="shared" si="530"/>
        <v>1252.6825669999998</v>
      </c>
      <c r="C1464" s="124">
        <f t="shared" si="540"/>
        <v>1000</v>
      </c>
      <c r="D1464" s="138">
        <f t="shared" si="541"/>
        <v>5214.2700000000004</v>
      </c>
      <c r="E1464" s="126">
        <f>IF(K1464=1,VLOOKUP(A1463,[1]Plan1!$DA$106:$DC$226,3),E1463)</f>
        <v>5224.18</v>
      </c>
      <c r="F1464" s="127">
        <f t="shared" si="542"/>
        <v>43662</v>
      </c>
      <c r="G1464" s="128">
        <f t="shared" si="531"/>
        <v>1.9005536729015393E-3</v>
      </c>
      <c r="H1464" s="127">
        <f t="shared" si="543"/>
        <v>43692</v>
      </c>
      <c r="I1464" s="127">
        <f t="shared" si="532"/>
        <v>43692</v>
      </c>
      <c r="J1464" s="130">
        <f t="shared" si="544"/>
        <v>23</v>
      </c>
      <c r="K1464" s="130">
        <f t="shared" si="533"/>
        <v>18</v>
      </c>
      <c r="L1464" s="131">
        <f t="shared" si="534"/>
        <v>1.00148708</v>
      </c>
      <c r="M1464" s="132">
        <f t="shared" si="551"/>
        <v>1.0000997300000001</v>
      </c>
      <c r="N1464" s="132">
        <f t="shared" si="549"/>
        <v>1.2022449885885496</v>
      </c>
      <c r="O1464" s="131">
        <f t="shared" si="550"/>
        <v>1.2040328199999999</v>
      </c>
      <c r="P1464" s="124">
        <f t="shared" si="535"/>
        <v>1204.0328199999999</v>
      </c>
      <c r="Q1464" s="133">
        <f t="shared" si="536"/>
        <v>0</v>
      </c>
      <c r="R1464" s="134">
        <f t="shared" si="537"/>
        <v>0</v>
      </c>
      <c r="S1464" s="124">
        <f t="shared" si="538"/>
        <v>0</v>
      </c>
      <c r="T1464" s="134">
        <f t="shared" si="545"/>
        <v>8.7499999999999994E-2</v>
      </c>
      <c r="U1464" s="133">
        <f t="shared" si="546"/>
        <v>119</v>
      </c>
      <c r="V1464" s="133">
        <v>252</v>
      </c>
      <c r="W1464" s="132">
        <f t="shared" si="529"/>
        <v>1.0404056660000001</v>
      </c>
      <c r="X1464" s="124">
        <f t="shared" si="548"/>
        <v>48.649746999999998</v>
      </c>
      <c r="Y1464" s="136" t="s">
        <v>64</v>
      </c>
      <c r="Z1464" s="127">
        <f t="shared" si="547"/>
        <v>43692</v>
      </c>
      <c r="AA1464" s="6"/>
      <c r="AB1464" s="1"/>
      <c r="AC1464" s="10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6"/>
      <c r="BR1464" s="1"/>
      <c r="BS1464" s="1"/>
      <c r="BT1464" s="1"/>
      <c r="BU1464" s="1"/>
      <c r="BV1464" s="1"/>
      <c r="BW1464" s="1"/>
    </row>
    <row r="1465" spans="1:75" x14ac:dyDescent="0.2">
      <c r="A1465" s="137">
        <f t="shared" si="539"/>
        <v>43686</v>
      </c>
      <c r="B1465" s="124">
        <f t="shared" si="530"/>
        <v>1253.2030589999999</v>
      </c>
      <c r="C1465" s="124">
        <f t="shared" si="540"/>
        <v>1000</v>
      </c>
      <c r="D1465" s="138">
        <f t="shared" si="541"/>
        <v>5214.2700000000004</v>
      </c>
      <c r="E1465" s="126">
        <f>IF(K1465=1,VLOOKUP(A1464,[1]Plan1!$DA$106:$DC$226,3),E1464)</f>
        <v>5224.18</v>
      </c>
      <c r="F1465" s="127">
        <f t="shared" si="542"/>
        <v>43662</v>
      </c>
      <c r="G1465" s="128">
        <f t="shared" si="531"/>
        <v>1.9005536729015393E-3</v>
      </c>
      <c r="H1465" s="127">
        <f t="shared" si="543"/>
        <v>43692</v>
      </c>
      <c r="I1465" s="127">
        <f t="shared" si="532"/>
        <v>43692</v>
      </c>
      <c r="J1465" s="130">
        <f t="shared" si="544"/>
        <v>23</v>
      </c>
      <c r="K1465" s="130">
        <f t="shared" si="533"/>
        <v>19</v>
      </c>
      <c r="L1465" s="131">
        <f t="shared" si="534"/>
        <v>1.00156976</v>
      </c>
      <c r="M1465" s="132">
        <f t="shared" si="551"/>
        <v>1.0000997300000001</v>
      </c>
      <c r="N1465" s="132">
        <f t="shared" si="549"/>
        <v>1.2022449885885496</v>
      </c>
      <c r="O1465" s="131">
        <f t="shared" si="550"/>
        <v>1.20413222</v>
      </c>
      <c r="P1465" s="124">
        <f t="shared" si="535"/>
        <v>1204.13222</v>
      </c>
      <c r="Q1465" s="133">
        <f t="shared" si="536"/>
        <v>0</v>
      </c>
      <c r="R1465" s="134">
        <f t="shared" si="537"/>
        <v>0</v>
      </c>
      <c r="S1465" s="124">
        <f t="shared" si="538"/>
        <v>0</v>
      </c>
      <c r="T1465" s="134">
        <f t="shared" si="545"/>
        <v>8.7499999999999994E-2</v>
      </c>
      <c r="U1465" s="133">
        <f t="shared" si="546"/>
        <v>120</v>
      </c>
      <c r="V1465" s="133">
        <v>252</v>
      </c>
      <c r="W1465" s="132">
        <f t="shared" ref="W1465:W1528" si="552">ROUND((1+T1465)^(U1465/V1465),9)</f>
        <v>1.040752036</v>
      </c>
      <c r="X1465" s="124">
        <f t="shared" si="548"/>
        <v>49.070838999999999</v>
      </c>
      <c r="Y1465" s="136" t="s">
        <v>64</v>
      </c>
      <c r="Z1465" s="127">
        <f t="shared" si="547"/>
        <v>43692</v>
      </c>
      <c r="AA1465" s="6"/>
      <c r="AB1465" s="1"/>
      <c r="AC1465" s="10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6"/>
      <c r="BR1465" s="1"/>
      <c r="BS1465" s="1"/>
      <c r="BT1465" s="1"/>
      <c r="BU1465" s="1"/>
      <c r="BV1465" s="1"/>
      <c r="BW1465" s="1"/>
    </row>
    <row r="1466" spans="1:75" x14ac:dyDescent="0.2">
      <c r="A1466" s="137">
        <f t="shared" si="539"/>
        <v>43687</v>
      </c>
      <c r="B1466" s="124">
        <f t="shared" si="530"/>
        <v>1253.7237700000001</v>
      </c>
      <c r="C1466" s="124">
        <f t="shared" si="540"/>
        <v>1000</v>
      </c>
      <c r="D1466" s="138">
        <f t="shared" si="541"/>
        <v>5214.2700000000004</v>
      </c>
      <c r="E1466" s="126">
        <f>IF(K1466=1,VLOOKUP(A1465,[1]Plan1!$DA$106:$DC$226,3),E1465)</f>
        <v>5224.18</v>
      </c>
      <c r="F1466" s="127">
        <f t="shared" si="542"/>
        <v>43662</v>
      </c>
      <c r="G1466" s="128">
        <f t="shared" si="531"/>
        <v>1.9005536729015393E-3</v>
      </c>
      <c r="H1466" s="127">
        <f t="shared" si="543"/>
        <v>43692</v>
      </c>
      <c r="I1466" s="127">
        <f t="shared" si="532"/>
        <v>43692</v>
      </c>
      <c r="J1466" s="130">
        <f t="shared" si="544"/>
        <v>23</v>
      </c>
      <c r="K1466" s="130">
        <f t="shared" si="533"/>
        <v>20</v>
      </c>
      <c r="L1466" s="131">
        <f t="shared" si="534"/>
        <v>1.0016524499999999</v>
      </c>
      <c r="M1466" s="132">
        <f t="shared" si="551"/>
        <v>1.0000997300000001</v>
      </c>
      <c r="N1466" s="132">
        <f t="shared" si="549"/>
        <v>1.2022449885885496</v>
      </c>
      <c r="O1466" s="131">
        <f t="shared" si="550"/>
        <v>1.20423163</v>
      </c>
      <c r="P1466" s="124">
        <f t="shared" si="535"/>
        <v>1204.23163</v>
      </c>
      <c r="Q1466" s="133">
        <f t="shared" si="536"/>
        <v>0</v>
      </c>
      <c r="R1466" s="134">
        <f t="shared" si="537"/>
        <v>0</v>
      </c>
      <c r="S1466" s="124">
        <f t="shared" si="538"/>
        <v>0</v>
      </c>
      <c r="T1466" s="134">
        <f t="shared" si="545"/>
        <v>8.7499999999999994E-2</v>
      </c>
      <c r="U1466" s="133">
        <f t="shared" si="546"/>
        <v>121</v>
      </c>
      <c r="V1466" s="133">
        <v>252</v>
      </c>
      <c r="W1466" s="132">
        <f t="shared" si="552"/>
        <v>1.041098522</v>
      </c>
      <c r="X1466" s="124">
        <f t="shared" si="548"/>
        <v>49.492139999999999</v>
      </c>
      <c r="Y1466" s="136" t="s">
        <v>64</v>
      </c>
      <c r="Z1466" s="127">
        <f t="shared" si="547"/>
        <v>43692</v>
      </c>
      <c r="AA1466" s="6"/>
      <c r="AB1466" s="1"/>
      <c r="AC1466" s="10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6"/>
      <c r="BR1466" s="1"/>
      <c r="BS1466" s="1"/>
      <c r="BT1466" s="1"/>
      <c r="BU1466" s="1"/>
      <c r="BV1466" s="1"/>
      <c r="BW1466" s="1"/>
    </row>
    <row r="1467" spans="1:75" x14ac:dyDescent="0.2">
      <c r="A1467" s="137">
        <f t="shared" si="539"/>
        <v>43688</v>
      </c>
      <c r="B1467" s="124">
        <f t="shared" si="530"/>
        <v>1253.7237700000001</v>
      </c>
      <c r="C1467" s="124">
        <f t="shared" si="540"/>
        <v>1000</v>
      </c>
      <c r="D1467" s="138">
        <f t="shared" si="541"/>
        <v>5214.2700000000004</v>
      </c>
      <c r="E1467" s="126">
        <f>IF(K1467=1,VLOOKUP(A1466,[1]Plan1!$DA$106:$DC$226,3),E1466)</f>
        <v>5224.18</v>
      </c>
      <c r="F1467" s="127">
        <f t="shared" si="542"/>
        <v>43662</v>
      </c>
      <c r="G1467" s="128">
        <f t="shared" si="531"/>
        <v>1.9005536729015393E-3</v>
      </c>
      <c r="H1467" s="127">
        <f t="shared" si="543"/>
        <v>43692</v>
      </c>
      <c r="I1467" s="127">
        <f t="shared" si="532"/>
        <v>43692</v>
      </c>
      <c r="J1467" s="130">
        <f t="shared" si="544"/>
        <v>23</v>
      </c>
      <c r="K1467" s="130">
        <f t="shared" si="533"/>
        <v>20</v>
      </c>
      <c r="L1467" s="131">
        <f t="shared" si="534"/>
        <v>1.0016524499999999</v>
      </c>
      <c r="M1467" s="132">
        <f t="shared" si="551"/>
        <v>1.0000997300000001</v>
      </c>
      <c r="N1467" s="132">
        <f t="shared" si="549"/>
        <v>1.2022449885885496</v>
      </c>
      <c r="O1467" s="131">
        <f t="shared" si="550"/>
        <v>1.20423163</v>
      </c>
      <c r="P1467" s="124">
        <f t="shared" si="535"/>
        <v>1204.23163</v>
      </c>
      <c r="Q1467" s="133">
        <f t="shared" si="536"/>
        <v>0</v>
      </c>
      <c r="R1467" s="134">
        <f t="shared" si="537"/>
        <v>0</v>
      </c>
      <c r="S1467" s="124">
        <f t="shared" si="538"/>
        <v>0</v>
      </c>
      <c r="T1467" s="134">
        <f t="shared" si="545"/>
        <v>8.7499999999999994E-2</v>
      </c>
      <c r="U1467" s="133">
        <f t="shared" si="546"/>
        <v>121</v>
      </c>
      <c r="V1467" s="133">
        <v>252</v>
      </c>
      <c r="W1467" s="132">
        <f t="shared" si="552"/>
        <v>1.041098522</v>
      </c>
      <c r="X1467" s="124">
        <f t="shared" si="548"/>
        <v>49.492139999999999</v>
      </c>
      <c r="Y1467" s="136" t="s">
        <v>64</v>
      </c>
      <c r="Z1467" s="127">
        <f t="shared" si="547"/>
        <v>43692</v>
      </c>
      <c r="AA1467" s="6"/>
      <c r="AB1467" s="1"/>
      <c r="AC1467" s="10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6"/>
      <c r="BR1467" s="1"/>
      <c r="BS1467" s="1"/>
      <c r="BT1467" s="1"/>
      <c r="BU1467" s="1"/>
      <c r="BV1467" s="1"/>
      <c r="BW1467" s="1"/>
    </row>
    <row r="1468" spans="1:75" x14ac:dyDescent="0.2">
      <c r="A1468" s="137">
        <f t="shared" si="539"/>
        <v>43689</v>
      </c>
      <c r="B1468" s="124">
        <f t="shared" si="530"/>
        <v>1253.7237700000001</v>
      </c>
      <c r="C1468" s="124">
        <f t="shared" si="540"/>
        <v>1000</v>
      </c>
      <c r="D1468" s="138">
        <f t="shared" si="541"/>
        <v>5214.2700000000004</v>
      </c>
      <c r="E1468" s="126">
        <f>IF(K1468=1,VLOOKUP(A1467,[1]Plan1!$DA$106:$DC$226,3),E1467)</f>
        <v>5224.18</v>
      </c>
      <c r="F1468" s="127">
        <f t="shared" si="542"/>
        <v>43662</v>
      </c>
      <c r="G1468" s="128">
        <f t="shared" si="531"/>
        <v>1.9005536729015393E-3</v>
      </c>
      <c r="H1468" s="127">
        <f t="shared" si="543"/>
        <v>43692</v>
      </c>
      <c r="I1468" s="127">
        <f t="shared" si="532"/>
        <v>43692</v>
      </c>
      <c r="J1468" s="130">
        <f t="shared" si="544"/>
        <v>23</v>
      </c>
      <c r="K1468" s="130">
        <f t="shared" si="533"/>
        <v>20</v>
      </c>
      <c r="L1468" s="131">
        <f t="shared" si="534"/>
        <v>1.0016524499999999</v>
      </c>
      <c r="M1468" s="132">
        <f t="shared" si="551"/>
        <v>1.0000997300000001</v>
      </c>
      <c r="N1468" s="132">
        <f t="shared" si="549"/>
        <v>1.2022449885885496</v>
      </c>
      <c r="O1468" s="131">
        <f t="shared" si="550"/>
        <v>1.20423163</v>
      </c>
      <c r="P1468" s="124">
        <f t="shared" si="535"/>
        <v>1204.23163</v>
      </c>
      <c r="Q1468" s="133">
        <f t="shared" si="536"/>
        <v>0</v>
      </c>
      <c r="R1468" s="134">
        <f t="shared" si="537"/>
        <v>0</v>
      </c>
      <c r="S1468" s="124">
        <f t="shared" si="538"/>
        <v>0</v>
      </c>
      <c r="T1468" s="134">
        <f t="shared" si="545"/>
        <v>8.7499999999999994E-2</v>
      </c>
      <c r="U1468" s="133">
        <f t="shared" si="546"/>
        <v>121</v>
      </c>
      <c r="V1468" s="133">
        <v>252</v>
      </c>
      <c r="W1468" s="132">
        <f t="shared" si="552"/>
        <v>1.041098522</v>
      </c>
      <c r="X1468" s="124">
        <f t="shared" si="548"/>
        <v>49.492139999999999</v>
      </c>
      <c r="Y1468" s="136" t="s">
        <v>64</v>
      </c>
      <c r="Z1468" s="127">
        <f t="shared" si="547"/>
        <v>43692</v>
      </c>
      <c r="AA1468" s="6"/>
      <c r="AB1468" s="1"/>
      <c r="AC1468" s="10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6"/>
      <c r="BR1468" s="1"/>
      <c r="BS1468" s="1"/>
      <c r="BT1468" s="1"/>
      <c r="BU1468" s="1"/>
      <c r="BV1468" s="1"/>
      <c r="BW1468" s="1"/>
    </row>
    <row r="1469" spans="1:75" x14ac:dyDescent="0.2">
      <c r="A1469" s="137">
        <f t="shared" si="539"/>
        <v>43690</v>
      </c>
      <c r="B1469" s="124">
        <f t="shared" si="530"/>
        <v>1254.244698</v>
      </c>
      <c r="C1469" s="124">
        <f t="shared" si="540"/>
        <v>1000</v>
      </c>
      <c r="D1469" s="138">
        <f t="shared" si="541"/>
        <v>5214.2700000000004</v>
      </c>
      <c r="E1469" s="126">
        <f>IF(K1469=1,VLOOKUP(A1468,[1]Plan1!$DA$106:$DC$226,3),E1468)</f>
        <v>5224.18</v>
      </c>
      <c r="F1469" s="127">
        <f t="shared" si="542"/>
        <v>43662</v>
      </c>
      <c r="G1469" s="128">
        <f t="shared" si="531"/>
        <v>1.9005536729015393E-3</v>
      </c>
      <c r="H1469" s="127">
        <f t="shared" si="543"/>
        <v>43692</v>
      </c>
      <c r="I1469" s="127">
        <f t="shared" si="532"/>
        <v>43692</v>
      </c>
      <c r="J1469" s="130">
        <f t="shared" si="544"/>
        <v>23</v>
      </c>
      <c r="K1469" s="130">
        <f t="shared" si="533"/>
        <v>21</v>
      </c>
      <c r="L1469" s="131">
        <f t="shared" si="534"/>
        <v>1.0017351400000001</v>
      </c>
      <c r="M1469" s="132">
        <f t="shared" si="551"/>
        <v>1.0000997300000001</v>
      </c>
      <c r="N1469" s="132">
        <f t="shared" si="549"/>
        <v>1.2022449885885496</v>
      </c>
      <c r="O1469" s="131">
        <f t="shared" si="550"/>
        <v>1.20433105</v>
      </c>
      <c r="P1469" s="124">
        <f t="shared" si="535"/>
        <v>1204.33105</v>
      </c>
      <c r="Q1469" s="133">
        <f t="shared" si="536"/>
        <v>0</v>
      </c>
      <c r="R1469" s="134">
        <f t="shared" si="537"/>
        <v>0</v>
      </c>
      <c r="S1469" s="124">
        <f t="shared" si="538"/>
        <v>0</v>
      </c>
      <c r="T1469" s="134">
        <f t="shared" si="545"/>
        <v>8.7499999999999994E-2</v>
      </c>
      <c r="U1469" s="133">
        <f t="shared" si="546"/>
        <v>122</v>
      </c>
      <c r="V1469" s="133">
        <v>252</v>
      </c>
      <c r="W1469" s="132">
        <f t="shared" si="552"/>
        <v>1.0414451229999999</v>
      </c>
      <c r="X1469" s="124">
        <f t="shared" si="548"/>
        <v>49.913648000000002</v>
      </c>
      <c r="Y1469" s="136" t="s">
        <v>64</v>
      </c>
      <c r="Z1469" s="127">
        <f t="shared" si="547"/>
        <v>43692</v>
      </c>
      <c r="AA1469" s="6"/>
      <c r="AB1469" s="1"/>
      <c r="AC1469" s="10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6"/>
      <c r="BR1469" s="1"/>
      <c r="BS1469" s="1"/>
      <c r="BT1469" s="1"/>
      <c r="BU1469" s="1"/>
      <c r="BV1469" s="1"/>
      <c r="BW1469" s="1"/>
    </row>
    <row r="1470" spans="1:75" x14ac:dyDescent="0.2">
      <c r="A1470" s="137">
        <f t="shared" si="539"/>
        <v>43691</v>
      </c>
      <c r="B1470" s="124">
        <f t="shared" si="530"/>
        <v>1254.765834</v>
      </c>
      <c r="C1470" s="124">
        <f t="shared" si="540"/>
        <v>1000</v>
      </c>
      <c r="D1470" s="138">
        <f t="shared" si="541"/>
        <v>5214.2700000000004</v>
      </c>
      <c r="E1470" s="126">
        <f>IF(K1470=1,VLOOKUP(A1469,[1]Plan1!$DA$106:$DC$226,3),E1469)</f>
        <v>5224.18</v>
      </c>
      <c r="F1470" s="127">
        <f t="shared" si="542"/>
        <v>43662</v>
      </c>
      <c r="G1470" s="128">
        <f t="shared" si="531"/>
        <v>1.9005536729015393E-3</v>
      </c>
      <c r="H1470" s="127">
        <f t="shared" si="543"/>
        <v>43692</v>
      </c>
      <c r="I1470" s="127">
        <f t="shared" si="532"/>
        <v>43692</v>
      </c>
      <c r="J1470" s="130">
        <f t="shared" si="544"/>
        <v>23</v>
      </c>
      <c r="K1470" s="130">
        <f t="shared" si="533"/>
        <v>22</v>
      </c>
      <c r="L1470" s="131">
        <f t="shared" si="534"/>
        <v>1.00181784</v>
      </c>
      <c r="M1470" s="132">
        <f t="shared" si="551"/>
        <v>1.0000997300000001</v>
      </c>
      <c r="N1470" s="132">
        <f t="shared" si="549"/>
        <v>1.2022449885885496</v>
      </c>
      <c r="O1470" s="131">
        <f t="shared" si="550"/>
        <v>1.2044304699999999</v>
      </c>
      <c r="P1470" s="124">
        <f t="shared" si="535"/>
        <v>1204.43047</v>
      </c>
      <c r="Q1470" s="133">
        <f t="shared" si="536"/>
        <v>0</v>
      </c>
      <c r="R1470" s="134">
        <f t="shared" si="537"/>
        <v>0</v>
      </c>
      <c r="S1470" s="124">
        <f t="shared" si="538"/>
        <v>0</v>
      </c>
      <c r="T1470" s="134">
        <f t="shared" si="545"/>
        <v>8.7499999999999994E-2</v>
      </c>
      <c r="U1470" s="133">
        <f t="shared" si="546"/>
        <v>123</v>
      </c>
      <c r="V1470" s="133">
        <v>252</v>
      </c>
      <c r="W1470" s="132">
        <f t="shared" si="552"/>
        <v>1.0417918390000001</v>
      </c>
      <c r="X1470" s="124">
        <f t="shared" si="548"/>
        <v>50.335363999999998</v>
      </c>
      <c r="Y1470" s="136" t="s">
        <v>64</v>
      </c>
      <c r="Z1470" s="127">
        <f t="shared" si="547"/>
        <v>43692</v>
      </c>
      <c r="AA1470" s="6"/>
      <c r="AB1470" s="1"/>
      <c r="AC1470" s="10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6"/>
      <c r="BR1470" s="1"/>
      <c r="BS1470" s="1"/>
      <c r="BT1470" s="1"/>
      <c r="BU1470" s="1"/>
      <c r="BV1470" s="1"/>
      <c r="BW1470" s="1"/>
    </row>
    <row r="1471" spans="1:75" x14ac:dyDescent="0.2">
      <c r="A1471" s="137">
        <f t="shared" si="539"/>
        <v>43692</v>
      </c>
      <c r="B1471" s="124">
        <f t="shared" si="530"/>
        <v>1255.2871989999999</v>
      </c>
      <c r="C1471" s="124">
        <f t="shared" si="540"/>
        <v>1000</v>
      </c>
      <c r="D1471" s="138">
        <f t="shared" si="541"/>
        <v>5214.2700000000004</v>
      </c>
      <c r="E1471" s="126">
        <f>IF(K1471=1,VLOOKUP(A1470,[1]Plan1!$DA$106:$DC$226,3),E1470)</f>
        <v>5224.18</v>
      </c>
      <c r="F1471" s="127">
        <f t="shared" si="542"/>
        <v>43662</v>
      </c>
      <c r="G1471" s="128">
        <f t="shared" si="531"/>
        <v>1.9005536729015393E-3</v>
      </c>
      <c r="H1471" s="127">
        <f t="shared" si="543"/>
        <v>43724</v>
      </c>
      <c r="I1471" s="127">
        <f t="shared" si="532"/>
        <v>43692</v>
      </c>
      <c r="J1471" s="130">
        <f t="shared" si="544"/>
        <v>23</v>
      </c>
      <c r="K1471" s="130">
        <f t="shared" si="533"/>
        <v>23</v>
      </c>
      <c r="L1471" s="131">
        <f t="shared" si="534"/>
        <v>1.00190055</v>
      </c>
      <c r="M1471" s="132">
        <f t="shared" si="551"/>
        <v>1.0000997300000001</v>
      </c>
      <c r="N1471" s="132">
        <f t="shared" si="549"/>
        <v>1.2022449885885496</v>
      </c>
      <c r="O1471" s="131">
        <f t="shared" si="550"/>
        <v>1.20452991</v>
      </c>
      <c r="P1471" s="124">
        <f t="shared" si="535"/>
        <v>1204.52991</v>
      </c>
      <c r="Q1471" s="133">
        <f t="shared" si="536"/>
        <v>8</v>
      </c>
      <c r="R1471" s="134">
        <f t="shared" si="537"/>
        <v>0</v>
      </c>
      <c r="S1471" s="124">
        <f t="shared" si="538"/>
        <v>0</v>
      </c>
      <c r="T1471" s="134">
        <f t="shared" si="545"/>
        <v>8.7499999999999994E-2</v>
      </c>
      <c r="U1471" s="133">
        <f t="shared" si="546"/>
        <v>124</v>
      </c>
      <c r="V1471" s="133">
        <v>252</v>
      </c>
      <c r="W1471" s="132">
        <f t="shared" si="552"/>
        <v>1.042138671</v>
      </c>
      <c r="X1471" s="124">
        <f t="shared" si="548"/>
        <v>50.757289</v>
      </c>
      <c r="Y1471" s="136" t="s">
        <v>64</v>
      </c>
      <c r="Z1471" s="127">
        <f t="shared" si="547"/>
        <v>43692</v>
      </c>
      <c r="AA1471" s="6"/>
      <c r="AB1471" s="1"/>
      <c r="AC1471" s="10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6"/>
      <c r="BR1471" s="1"/>
      <c r="BS1471" s="1"/>
      <c r="BT1471" s="1"/>
      <c r="BU1471" s="1"/>
      <c r="BV1471" s="1"/>
      <c r="BW1471" s="1"/>
    </row>
    <row r="1472" spans="1:75" x14ac:dyDescent="0.2">
      <c r="A1472" s="137">
        <f t="shared" si="539"/>
        <v>43693</v>
      </c>
      <c r="B1472" s="124">
        <f t="shared" si="530"/>
        <v>1204.9911690000001</v>
      </c>
      <c r="C1472" s="124">
        <f t="shared" si="540"/>
        <v>1000</v>
      </c>
      <c r="D1472" s="138">
        <f t="shared" si="541"/>
        <v>5224.18</v>
      </c>
      <c r="E1472" s="126">
        <f>IF(K1472=1,VLOOKUP(A1471,[1]Plan1!$DA$106:$DC$226,3),E1471)</f>
        <v>5229.93</v>
      </c>
      <c r="F1472" s="127">
        <f t="shared" si="542"/>
        <v>43693</v>
      </c>
      <c r="G1472" s="128">
        <f t="shared" si="531"/>
        <v>1.1006512026767723E-3</v>
      </c>
      <c r="H1472" s="127">
        <f t="shared" si="543"/>
        <v>43724</v>
      </c>
      <c r="I1472" s="127">
        <f t="shared" si="532"/>
        <v>43724</v>
      </c>
      <c r="J1472" s="130">
        <f t="shared" si="544"/>
        <v>22</v>
      </c>
      <c r="K1472" s="130">
        <f t="shared" si="533"/>
        <v>1</v>
      </c>
      <c r="L1472" s="131">
        <f t="shared" si="534"/>
        <v>1.0000500000000001</v>
      </c>
      <c r="M1472" s="132">
        <f t="shared" si="551"/>
        <v>1.00190055</v>
      </c>
      <c r="N1472" s="132">
        <f t="shared" si="549"/>
        <v>1.2045299153016116</v>
      </c>
      <c r="O1472" s="131">
        <f t="shared" si="550"/>
        <v>1.2045901400000001</v>
      </c>
      <c r="P1472" s="124">
        <f t="shared" si="535"/>
        <v>1204.59014</v>
      </c>
      <c r="Q1472" s="133">
        <f t="shared" si="536"/>
        <v>0</v>
      </c>
      <c r="R1472" s="134">
        <f t="shared" si="537"/>
        <v>0</v>
      </c>
      <c r="S1472" s="124">
        <f t="shared" si="538"/>
        <v>0</v>
      </c>
      <c r="T1472" s="134">
        <f t="shared" si="545"/>
        <v>8.7499999999999994E-2</v>
      </c>
      <c r="U1472" s="133">
        <f t="shared" si="546"/>
        <v>1</v>
      </c>
      <c r="V1472" s="133">
        <v>252</v>
      </c>
      <c r="W1472" s="132">
        <f t="shared" si="552"/>
        <v>1.000332918</v>
      </c>
      <c r="X1472" s="124">
        <f t="shared" si="548"/>
        <v>0.40102900000000002</v>
      </c>
      <c r="Y1472" s="136" t="s">
        <v>64</v>
      </c>
      <c r="Z1472" s="127">
        <f t="shared" si="547"/>
        <v>43878</v>
      </c>
      <c r="AA1472" s="6"/>
      <c r="AB1472" s="1"/>
      <c r="AC1472" s="10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6"/>
      <c r="BR1472" s="1"/>
      <c r="BS1472" s="1"/>
      <c r="BT1472" s="1"/>
      <c r="BU1472" s="1"/>
      <c r="BV1472" s="1"/>
      <c r="BW1472" s="1"/>
    </row>
    <row r="1473" spans="1:75" x14ac:dyDescent="0.2">
      <c r="A1473" s="137">
        <f t="shared" si="539"/>
        <v>43694</v>
      </c>
      <c r="B1473" s="124">
        <f t="shared" si="530"/>
        <v>1205.4525940000001</v>
      </c>
      <c r="C1473" s="124">
        <f t="shared" si="540"/>
        <v>1000</v>
      </c>
      <c r="D1473" s="138">
        <f t="shared" si="541"/>
        <v>5224.18</v>
      </c>
      <c r="E1473" s="126">
        <f>IF(K1473=1,VLOOKUP(A1472,[1]Plan1!$DA$106:$DC$226,3),E1472)</f>
        <v>5229.93</v>
      </c>
      <c r="F1473" s="127">
        <f t="shared" si="542"/>
        <v>43693</v>
      </c>
      <c r="G1473" s="128">
        <f t="shared" si="531"/>
        <v>1.1006512026767723E-3</v>
      </c>
      <c r="H1473" s="127">
        <f t="shared" si="543"/>
        <v>43724</v>
      </c>
      <c r="I1473" s="127">
        <f t="shared" si="532"/>
        <v>43724</v>
      </c>
      <c r="J1473" s="130">
        <f t="shared" si="544"/>
        <v>22</v>
      </c>
      <c r="K1473" s="130">
        <f t="shared" si="533"/>
        <v>2</v>
      </c>
      <c r="L1473" s="131">
        <f t="shared" si="534"/>
        <v>1.0001</v>
      </c>
      <c r="M1473" s="132">
        <f t="shared" si="551"/>
        <v>1.00190055</v>
      </c>
      <c r="N1473" s="132">
        <f t="shared" si="549"/>
        <v>1.2045299153016116</v>
      </c>
      <c r="O1473" s="131">
        <f t="shared" si="550"/>
        <v>1.20465036</v>
      </c>
      <c r="P1473" s="124">
        <f t="shared" si="535"/>
        <v>1204.6503600000001</v>
      </c>
      <c r="Q1473" s="133">
        <f t="shared" si="536"/>
        <v>0</v>
      </c>
      <c r="R1473" s="134">
        <f t="shared" si="537"/>
        <v>0</v>
      </c>
      <c r="S1473" s="124">
        <f t="shared" si="538"/>
        <v>0</v>
      </c>
      <c r="T1473" s="134">
        <f t="shared" si="545"/>
        <v>8.7499999999999994E-2</v>
      </c>
      <c r="U1473" s="133">
        <f t="shared" si="546"/>
        <v>2</v>
      </c>
      <c r="V1473" s="133">
        <v>252</v>
      </c>
      <c r="W1473" s="132">
        <f t="shared" si="552"/>
        <v>1.000665948</v>
      </c>
      <c r="X1473" s="124">
        <f t="shared" si="548"/>
        <v>0.802234</v>
      </c>
      <c r="Y1473" s="136" t="s">
        <v>64</v>
      </c>
      <c r="Z1473" s="127">
        <f t="shared" si="547"/>
        <v>43878</v>
      </c>
      <c r="AA1473" s="6"/>
      <c r="AB1473" s="1"/>
      <c r="AC1473" s="10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6"/>
      <c r="BR1473" s="1"/>
      <c r="BS1473" s="1"/>
      <c r="BT1473" s="1"/>
      <c r="BU1473" s="1"/>
      <c r="BV1473" s="1"/>
      <c r="BW1473" s="1"/>
    </row>
    <row r="1474" spans="1:75" x14ac:dyDescent="0.2">
      <c r="A1474" s="137">
        <f t="shared" si="539"/>
        <v>43695</v>
      </c>
      <c r="B1474" s="124">
        <f t="shared" si="530"/>
        <v>1205.4525940000001</v>
      </c>
      <c r="C1474" s="124">
        <f t="shared" si="540"/>
        <v>1000</v>
      </c>
      <c r="D1474" s="138">
        <f t="shared" si="541"/>
        <v>5224.18</v>
      </c>
      <c r="E1474" s="126">
        <f>IF(K1474=1,VLOOKUP(A1473,[1]Plan1!$DA$106:$DC$226,3),E1473)</f>
        <v>5229.93</v>
      </c>
      <c r="F1474" s="127">
        <f t="shared" si="542"/>
        <v>43693</v>
      </c>
      <c r="G1474" s="128">
        <f t="shared" si="531"/>
        <v>1.1006512026767723E-3</v>
      </c>
      <c r="H1474" s="127">
        <f t="shared" si="543"/>
        <v>43724</v>
      </c>
      <c r="I1474" s="127">
        <f t="shared" si="532"/>
        <v>43724</v>
      </c>
      <c r="J1474" s="130">
        <f t="shared" si="544"/>
        <v>22</v>
      </c>
      <c r="K1474" s="130">
        <f t="shared" si="533"/>
        <v>2</v>
      </c>
      <c r="L1474" s="131">
        <f t="shared" si="534"/>
        <v>1.0001</v>
      </c>
      <c r="M1474" s="132">
        <f t="shared" si="551"/>
        <v>1.00190055</v>
      </c>
      <c r="N1474" s="132">
        <f t="shared" si="549"/>
        <v>1.2045299153016116</v>
      </c>
      <c r="O1474" s="131">
        <f t="shared" si="550"/>
        <v>1.20465036</v>
      </c>
      <c r="P1474" s="124">
        <f t="shared" si="535"/>
        <v>1204.6503600000001</v>
      </c>
      <c r="Q1474" s="133">
        <f t="shared" si="536"/>
        <v>0</v>
      </c>
      <c r="R1474" s="134">
        <f t="shared" si="537"/>
        <v>0</v>
      </c>
      <c r="S1474" s="124">
        <f t="shared" si="538"/>
        <v>0</v>
      </c>
      <c r="T1474" s="134">
        <f t="shared" si="545"/>
        <v>8.7499999999999994E-2</v>
      </c>
      <c r="U1474" s="133">
        <f t="shared" si="546"/>
        <v>2</v>
      </c>
      <c r="V1474" s="133">
        <v>252</v>
      </c>
      <c r="W1474" s="132">
        <f t="shared" si="552"/>
        <v>1.000665948</v>
      </c>
      <c r="X1474" s="124">
        <f t="shared" si="548"/>
        <v>0.802234</v>
      </c>
      <c r="Y1474" s="136" t="s">
        <v>64</v>
      </c>
      <c r="Z1474" s="127">
        <f t="shared" si="547"/>
        <v>43878</v>
      </c>
      <c r="AA1474" s="6"/>
      <c r="AB1474" s="1"/>
      <c r="AC1474" s="10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6"/>
      <c r="BR1474" s="1"/>
      <c r="BS1474" s="1"/>
      <c r="BT1474" s="1"/>
      <c r="BU1474" s="1"/>
      <c r="BV1474" s="1"/>
      <c r="BW1474" s="1"/>
    </row>
    <row r="1475" spans="1:75" x14ac:dyDescent="0.2">
      <c r="A1475" s="137">
        <f t="shared" si="539"/>
        <v>43696</v>
      </c>
      <c r="B1475" s="124">
        <f t="shared" si="530"/>
        <v>1205.4525940000001</v>
      </c>
      <c r="C1475" s="124">
        <f t="shared" si="540"/>
        <v>1000</v>
      </c>
      <c r="D1475" s="138">
        <f t="shared" si="541"/>
        <v>5224.18</v>
      </c>
      <c r="E1475" s="126">
        <f>IF(K1475=1,VLOOKUP(A1474,[1]Plan1!$DA$106:$DC$226,3),E1474)</f>
        <v>5229.93</v>
      </c>
      <c r="F1475" s="127">
        <f t="shared" si="542"/>
        <v>43693</v>
      </c>
      <c r="G1475" s="128">
        <f t="shared" si="531"/>
        <v>1.1006512026767723E-3</v>
      </c>
      <c r="H1475" s="127">
        <f t="shared" si="543"/>
        <v>43724</v>
      </c>
      <c r="I1475" s="127">
        <f t="shared" si="532"/>
        <v>43724</v>
      </c>
      <c r="J1475" s="130">
        <f t="shared" si="544"/>
        <v>22</v>
      </c>
      <c r="K1475" s="130">
        <f t="shared" si="533"/>
        <v>2</v>
      </c>
      <c r="L1475" s="131">
        <f t="shared" si="534"/>
        <v>1.0001</v>
      </c>
      <c r="M1475" s="132">
        <f t="shared" si="551"/>
        <v>1.00190055</v>
      </c>
      <c r="N1475" s="132">
        <f t="shared" si="549"/>
        <v>1.2045299153016116</v>
      </c>
      <c r="O1475" s="131">
        <f t="shared" si="550"/>
        <v>1.20465036</v>
      </c>
      <c r="P1475" s="124">
        <f t="shared" si="535"/>
        <v>1204.6503600000001</v>
      </c>
      <c r="Q1475" s="133">
        <f t="shared" si="536"/>
        <v>0</v>
      </c>
      <c r="R1475" s="134">
        <f t="shared" si="537"/>
        <v>0</v>
      </c>
      <c r="S1475" s="124">
        <f t="shared" si="538"/>
        <v>0</v>
      </c>
      <c r="T1475" s="134">
        <f t="shared" si="545"/>
        <v>8.7499999999999994E-2</v>
      </c>
      <c r="U1475" s="133">
        <f t="shared" si="546"/>
        <v>2</v>
      </c>
      <c r="V1475" s="133">
        <v>252</v>
      </c>
      <c r="W1475" s="132">
        <f t="shared" si="552"/>
        <v>1.000665948</v>
      </c>
      <c r="X1475" s="124">
        <f t="shared" si="548"/>
        <v>0.802234</v>
      </c>
      <c r="Y1475" s="136" t="s">
        <v>64</v>
      </c>
      <c r="Z1475" s="127">
        <f t="shared" si="547"/>
        <v>43878</v>
      </c>
      <c r="AA1475" s="6"/>
      <c r="AB1475" s="1"/>
      <c r="AC1475" s="10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6"/>
      <c r="BR1475" s="1"/>
      <c r="BS1475" s="1"/>
      <c r="BT1475" s="1"/>
      <c r="BU1475" s="1"/>
      <c r="BV1475" s="1"/>
      <c r="BW1475" s="1"/>
    </row>
    <row r="1476" spans="1:75" x14ac:dyDescent="0.2">
      <c r="A1476" s="137">
        <f t="shared" si="539"/>
        <v>43697</v>
      </c>
      <c r="B1476" s="124">
        <f t="shared" si="530"/>
        <v>1205.914211</v>
      </c>
      <c r="C1476" s="124">
        <f t="shared" si="540"/>
        <v>1000</v>
      </c>
      <c r="D1476" s="138">
        <f t="shared" si="541"/>
        <v>5224.18</v>
      </c>
      <c r="E1476" s="126">
        <f>IF(K1476=1,VLOOKUP(A1475,[1]Plan1!$DA$106:$DC$226,3),E1475)</f>
        <v>5229.93</v>
      </c>
      <c r="F1476" s="127">
        <f t="shared" si="542"/>
        <v>43693</v>
      </c>
      <c r="G1476" s="128">
        <f t="shared" si="531"/>
        <v>1.1006512026767723E-3</v>
      </c>
      <c r="H1476" s="127">
        <f t="shared" si="543"/>
        <v>43724</v>
      </c>
      <c r="I1476" s="127">
        <f t="shared" si="532"/>
        <v>43724</v>
      </c>
      <c r="J1476" s="130">
        <f t="shared" si="544"/>
        <v>22</v>
      </c>
      <c r="K1476" s="130">
        <f t="shared" si="533"/>
        <v>3</v>
      </c>
      <c r="L1476" s="131">
        <f t="shared" si="534"/>
        <v>1.00015001</v>
      </c>
      <c r="M1476" s="132">
        <f t="shared" si="551"/>
        <v>1.00190055</v>
      </c>
      <c r="N1476" s="132">
        <f t="shared" si="549"/>
        <v>1.2045299153016116</v>
      </c>
      <c r="O1476" s="131">
        <f t="shared" si="550"/>
        <v>1.2047106000000001</v>
      </c>
      <c r="P1476" s="124">
        <f t="shared" si="535"/>
        <v>1204.7106000000001</v>
      </c>
      <c r="Q1476" s="133">
        <f t="shared" si="536"/>
        <v>0</v>
      </c>
      <c r="R1476" s="134">
        <f t="shared" si="537"/>
        <v>0</v>
      </c>
      <c r="S1476" s="124">
        <f t="shared" si="538"/>
        <v>0</v>
      </c>
      <c r="T1476" s="134">
        <f t="shared" si="545"/>
        <v>8.7499999999999994E-2</v>
      </c>
      <c r="U1476" s="133">
        <f t="shared" si="546"/>
        <v>3</v>
      </c>
      <c r="V1476" s="133">
        <v>252</v>
      </c>
      <c r="W1476" s="132">
        <f t="shared" si="552"/>
        <v>1.0009990879999999</v>
      </c>
      <c r="X1476" s="124">
        <f t="shared" si="548"/>
        <v>1.203611</v>
      </c>
      <c r="Y1476" s="136" t="s">
        <v>64</v>
      </c>
      <c r="Z1476" s="127">
        <f t="shared" si="547"/>
        <v>43878</v>
      </c>
      <c r="AA1476" s="6"/>
      <c r="AB1476" s="1"/>
      <c r="AC1476" s="10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6"/>
      <c r="BR1476" s="1"/>
      <c r="BS1476" s="1"/>
      <c r="BT1476" s="1"/>
      <c r="BU1476" s="1"/>
      <c r="BV1476" s="1"/>
      <c r="BW1476" s="1"/>
    </row>
    <row r="1477" spans="1:75" x14ac:dyDescent="0.2">
      <c r="A1477" s="137">
        <f t="shared" si="539"/>
        <v>43698</v>
      </c>
      <c r="B1477" s="124">
        <f t="shared" si="530"/>
        <v>1206.3760029999999</v>
      </c>
      <c r="C1477" s="124">
        <f t="shared" si="540"/>
        <v>1000</v>
      </c>
      <c r="D1477" s="138">
        <f t="shared" si="541"/>
        <v>5224.18</v>
      </c>
      <c r="E1477" s="126">
        <f>IF(K1477=1,VLOOKUP(A1476,[1]Plan1!$DA$106:$DC$226,3),E1476)</f>
        <v>5229.93</v>
      </c>
      <c r="F1477" s="127">
        <f t="shared" si="542"/>
        <v>43693</v>
      </c>
      <c r="G1477" s="128">
        <f t="shared" si="531"/>
        <v>1.1006512026767723E-3</v>
      </c>
      <c r="H1477" s="127">
        <f t="shared" si="543"/>
        <v>43724</v>
      </c>
      <c r="I1477" s="127">
        <f t="shared" si="532"/>
        <v>43724</v>
      </c>
      <c r="J1477" s="130">
        <f t="shared" si="544"/>
        <v>22</v>
      </c>
      <c r="K1477" s="130">
        <f t="shared" si="533"/>
        <v>4</v>
      </c>
      <c r="L1477" s="131">
        <f t="shared" si="534"/>
        <v>1.0002000200000001</v>
      </c>
      <c r="M1477" s="132">
        <f t="shared" si="551"/>
        <v>1.00190055</v>
      </c>
      <c r="N1477" s="132">
        <f t="shared" si="549"/>
        <v>1.2045299153016116</v>
      </c>
      <c r="O1477" s="131">
        <f t="shared" si="550"/>
        <v>1.2047708399999999</v>
      </c>
      <c r="P1477" s="124">
        <f t="shared" si="535"/>
        <v>1204.7708399999999</v>
      </c>
      <c r="Q1477" s="133">
        <f t="shared" si="536"/>
        <v>0</v>
      </c>
      <c r="R1477" s="134">
        <f t="shared" si="537"/>
        <v>0</v>
      </c>
      <c r="S1477" s="124">
        <f t="shared" si="538"/>
        <v>0</v>
      </c>
      <c r="T1477" s="134">
        <f t="shared" si="545"/>
        <v>8.7499999999999994E-2</v>
      </c>
      <c r="U1477" s="133">
        <f t="shared" si="546"/>
        <v>4</v>
      </c>
      <c r="V1477" s="133">
        <v>252</v>
      </c>
      <c r="W1477" s="132">
        <f t="shared" si="552"/>
        <v>1.001332339</v>
      </c>
      <c r="X1477" s="124">
        <f t="shared" si="548"/>
        <v>1.6051629999999999</v>
      </c>
      <c r="Y1477" s="136" t="s">
        <v>64</v>
      </c>
      <c r="Z1477" s="127">
        <f t="shared" si="547"/>
        <v>43878</v>
      </c>
      <c r="AA1477" s="6"/>
      <c r="AB1477" s="1"/>
      <c r="AC1477" s="10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6"/>
      <c r="BR1477" s="1"/>
      <c r="BS1477" s="1"/>
      <c r="BT1477" s="1"/>
      <c r="BU1477" s="1"/>
      <c r="BV1477" s="1"/>
      <c r="BW1477" s="1"/>
    </row>
    <row r="1478" spans="1:75" x14ac:dyDescent="0.2">
      <c r="A1478" s="137">
        <f t="shared" si="539"/>
        <v>43699</v>
      </c>
      <c r="B1478" s="124">
        <f t="shared" si="530"/>
        <v>1206.8379779999998</v>
      </c>
      <c r="C1478" s="124">
        <f t="shared" si="540"/>
        <v>1000</v>
      </c>
      <c r="D1478" s="138">
        <f t="shared" si="541"/>
        <v>5224.18</v>
      </c>
      <c r="E1478" s="126">
        <f>IF(K1478=1,VLOOKUP(A1477,[1]Plan1!$DA$106:$DC$226,3),E1477)</f>
        <v>5229.93</v>
      </c>
      <c r="F1478" s="127">
        <f t="shared" si="542"/>
        <v>43693</v>
      </c>
      <c r="G1478" s="128">
        <f t="shared" si="531"/>
        <v>1.1006512026767723E-3</v>
      </c>
      <c r="H1478" s="127">
        <f t="shared" si="543"/>
        <v>43724</v>
      </c>
      <c r="I1478" s="127">
        <f t="shared" si="532"/>
        <v>43724</v>
      </c>
      <c r="J1478" s="130">
        <f t="shared" si="544"/>
        <v>22</v>
      </c>
      <c r="K1478" s="130">
        <f t="shared" si="533"/>
        <v>5</v>
      </c>
      <c r="L1478" s="131">
        <f t="shared" si="534"/>
        <v>1.0002500400000001</v>
      </c>
      <c r="M1478" s="132">
        <f t="shared" si="551"/>
        <v>1.00190055</v>
      </c>
      <c r="N1478" s="132">
        <f t="shared" si="549"/>
        <v>1.2045299153016116</v>
      </c>
      <c r="O1478" s="131">
        <f t="shared" si="550"/>
        <v>1.2048310900000001</v>
      </c>
      <c r="P1478" s="124">
        <f t="shared" si="535"/>
        <v>1204.8310899999999</v>
      </c>
      <c r="Q1478" s="133">
        <f t="shared" si="536"/>
        <v>0</v>
      </c>
      <c r="R1478" s="134">
        <f t="shared" si="537"/>
        <v>0</v>
      </c>
      <c r="S1478" s="124">
        <f t="shared" si="538"/>
        <v>0</v>
      </c>
      <c r="T1478" s="134">
        <f t="shared" si="545"/>
        <v>8.7499999999999994E-2</v>
      </c>
      <c r="U1478" s="133">
        <f t="shared" si="546"/>
        <v>5</v>
      </c>
      <c r="V1478" s="133">
        <v>252</v>
      </c>
      <c r="W1478" s="132">
        <f t="shared" si="552"/>
        <v>1.0016657010000001</v>
      </c>
      <c r="X1478" s="124">
        <f t="shared" si="548"/>
        <v>2.006888</v>
      </c>
      <c r="Y1478" s="136" t="s">
        <v>64</v>
      </c>
      <c r="Z1478" s="127">
        <f t="shared" si="547"/>
        <v>43878</v>
      </c>
      <c r="AA1478" s="6"/>
      <c r="AB1478" s="1"/>
      <c r="AC1478" s="10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6"/>
      <c r="BR1478" s="1"/>
      <c r="BS1478" s="1"/>
      <c r="BT1478" s="1"/>
      <c r="BU1478" s="1"/>
      <c r="BV1478" s="1"/>
      <c r="BW1478" s="1"/>
    </row>
    <row r="1479" spans="1:75" x14ac:dyDescent="0.2">
      <c r="A1479" s="137">
        <f t="shared" si="539"/>
        <v>43700</v>
      </c>
      <c r="B1479" s="124">
        <f t="shared" si="530"/>
        <v>1207.300117</v>
      </c>
      <c r="C1479" s="124">
        <f t="shared" si="540"/>
        <v>1000</v>
      </c>
      <c r="D1479" s="138">
        <f t="shared" si="541"/>
        <v>5224.18</v>
      </c>
      <c r="E1479" s="126">
        <f>IF(K1479=1,VLOOKUP(A1478,[1]Plan1!$DA$106:$DC$226,3),E1478)</f>
        <v>5229.93</v>
      </c>
      <c r="F1479" s="127">
        <f t="shared" si="542"/>
        <v>43693</v>
      </c>
      <c r="G1479" s="128">
        <f t="shared" si="531"/>
        <v>1.1006512026767723E-3</v>
      </c>
      <c r="H1479" s="127">
        <f t="shared" si="543"/>
        <v>43724</v>
      </c>
      <c r="I1479" s="127">
        <f t="shared" si="532"/>
        <v>43724</v>
      </c>
      <c r="J1479" s="130">
        <f t="shared" si="544"/>
        <v>22</v>
      </c>
      <c r="K1479" s="130">
        <f t="shared" si="533"/>
        <v>6</v>
      </c>
      <c r="L1479" s="131">
        <f t="shared" si="534"/>
        <v>1.0003000500000001</v>
      </c>
      <c r="M1479" s="132">
        <f t="shared" si="551"/>
        <v>1.00190055</v>
      </c>
      <c r="N1479" s="132">
        <f t="shared" si="549"/>
        <v>1.2045299153016116</v>
      </c>
      <c r="O1479" s="131">
        <f t="shared" si="550"/>
        <v>1.2048913299999999</v>
      </c>
      <c r="P1479" s="124">
        <f t="shared" si="535"/>
        <v>1204.8913299999999</v>
      </c>
      <c r="Q1479" s="133">
        <f t="shared" si="536"/>
        <v>0</v>
      </c>
      <c r="R1479" s="134">
        <f t="shared" si="537"/>
        <v>0</v>
      </c>
      <c r="S1479" s="124">
        <f t="shared" si="538"/>
        <v>0</v>
      </c>
      <c r="T1479" s="134">
        <f t="shared" si="545"/>
        <v>8.7499999999999994E-2</v>
      </c>
      <c r="U1479" s="133">
        <f t="shared" si="546"/>
        <v>6</v>
      </c>
      <c r="V1479" s="133">
        <v>252</v>
      </c>
      <c r="W1479" s="132">
        <f t="shared" si="552"/>
        <v>1.001999174</v>
      </c>
      <c r="X1479" s="124">
        <f t="shared" si="548"/>
        <v>2.4087869999999998</v>
      </c>
      <c r="Y1479" s="136" t="s">
        <v>64</v>
      </c>
      <c r="Z1479" s="127">
        <f t="shared" si="547"/>
        <v>43878</v>
      </c>
      <c r="AA1479" s="6"/>
      <c r="AB1479" s="1"/>
      <c r="AC1479" s="10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6"/>
      <c r="BR1479" s="1"/>
      <c r="BS1479" s="1"/>
      <c r="BT1479" s="1"/>
      <c r="BU1479" s="1"/>
      <c r="BV1479" s="1"/>
      <c r="BW1479" s="1"/>
    </row>
    <row r="1480" spans="1:75" x14ac:dyDescent="0.2">
      <c r="A1480" s="137">
        <f t="shared" si="539"/>
        <v>43701</v>
      </c>
      <c r="B1480" s="124">
        <f t="shared" si="530"/>
        <v>1207.76244</v>
      </c>
      <c r="C1480" s="124">
        <f t="shared" si="540"/>
        <v>1000</v>
      </c>
      <c r="D1480" s="138">
        <f t="shared" si="541"/>
        <v>5224.18</v>
      </c>
      <c r="E1480" s="126">
        <f>IF(K1480=1,VLOOKUP(A1479,[1]Plan1!$DA$106:$DC$226,3),E1479)</f>
        <v>5229.93</v>
      </c>
      <c r="F1480" s="127">
        <f t="shared" si="542"/>
        <v>43693</v>
      </c>
      <c r="G1480" s="128">
        <f t="shared" si="531"/>
        <v>1.1006512026767723E-3</v>
      </c>
      <c r="H1480" s="127">
        <f t="shared" si="543"/>
        <v>43724</v>
      </c>
      <c r="I1480" s="127">
        <f t="shared" si="532"/>
        <v>43724</v>
      </c>
      <c r="J1480" s="130">
        <f t="shared" si="544"/>
        <v>22</v>
      </c>
      <c r="K1480" s="130">
        <f t="shared" si="533"/>
        <v>7</v>
      </c>
      <c r="L1480" s="131">
        <f t="shared" si="534"/>
        <v>1.0003500700000001</v>
      </c>
      <c r="M1480" s="132">
        <f t="shared" si="551"/>
        <v>1.00190055</v>
      </c>
      <c r="N1480" s="132">
        <f t="shared" si="549"/>
        <v>1.2045299153016116</v>
      </c>
      <c r="O1480" s="131">
        <f t="shared" si="550"/>
        <v>1.2049515799999999</v>
      </c>
      <c r="P1480" s="124">
        <f t="shared" si="535"/>
        <v>1204.9515799999999</v>
      </c>
      <c r="Q1480" s="133">
        <f t="shared" si="536"/>
        <v>0</v>
      </c>
      <c r="R1480" s="134">
        <f t="shared" si="537"/>
        <v>0</v>
      </c>
      <c r="S1480" s="124">
        <f t="shared" si="538"/>
        <v>0</v>
      </c>
      <c r="T1480" s="134">
        <f t="shared" si="545"/>
        <v>8.7499999999999994E-2</v>
      </c>
      <c r="U1480" s="133">
        <f t="shared" si="546"/>
        <v>7</v>
      </c>
      <c r="V1480" s="133">
        <v>252</v>
      </c>
      <c r="W1480" s="132">
        <f t="shared" si="552"/>
        <v>1.0023327580000001</v>
      </c>
      <c r="X1480" s="124">
        <f t="shared" si="548"/>
        <v>2.8108599999999999</v>
      </c>
      <c r="Y1480" s="136" t="s">
        <v>64</v>
      </c>
      <c r="Z1480" s="127">
        <f t="shared" si="547"/>
        <v>43878</v>
      </c>
      <c r="AA1480" s="6"/>
      <c r="AB1480" s="1"/>
      <c r="AC1480" s="10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6"/>
      <c r="BR1480" s="1"/>
      <c r="BS1480" s="1"/>
      <c r="BT1480" s="1"/>
      <c r="BU1480" s="1"/>
      <c r="BV1480" s="1"/>
      <c r="BW1480" s="1"/>
    </row>
    <row r="1481" spans="1:75" x14ac:dyDescent="0.2">
      <c r="A1481" s="137">
        <f t="shared" si="539"/>
        <v>43702</v>
      </c>
      <c r="B1481" s="124">
        <f t="shared" si="530"/>
        <v>1207.76244</v>
      </c>
      <c r="C1481" s="124">
        <f t="shared" si="540"/>
        <v>1000</v>
      </c>
      <c r="D1481" s="138">
        <f t="shared" si="541"/>
        <v>5224.18</v>
      </c>
      <c r="E1481" s="126">
        <f>IF(K1481=1,VLOOKUP(A1480,[1]Plan1!$DA$106:$DC$226,3),E1480)</f>
        <v>5229.93</v>
      </c>
      <c r="F1481" s="127">
        <f t="shared" si="542"/>
        <v>43693</v>
      </c>
      <c r="G1481" s="128">
        <f t="shared" si="531"/>
        <v>1.1006512026767723E-3</v>
      </c>
      <c r="H1481" s="127">
        <f t="shared" si="543"/>
        <v>43724</v>
      </c>
      <c r="I1481" s="127">
        <f t="shared" si="532"/>
        <v>43724</v>
      </c>
      <c r="J1481" s="130">
        <f t="shared" si="544"/>
        <v>22</v>
      </c>
      <c r="K1481" s="130">
        <f t="shared" si="533"/>
        <v>7</v>
      </c>
      <c r="L1481" s="131">
        <f t="shared" si="534"/>
        <v>1.0003500700000001</v>
      </c>
      <c r="M1481" s="132">
        <f t="shared" si="551"/>
        <v>1.00190055</v>
      </c>
      <c r="N1481" s="132">
        <f t="shared" si="549"/>
        <v>1.2045299153016116</v>
      </c>
      <c r="O1481" s="131">
        <f t="shared" si="550"/>
        <v>1.2049515799999999</v>
      </c>
      <c r="P1481" s="124">
        <f t="shared" si="535"/>
        <v>1204.9515799999999</v>
      </c>
      <c r="Q1481" s="133">
        <f t="shared" si="536"/>
        <v>0</v>
      </c>
      <c r="R1481" s="134">
        <f t="shared" si="537"/>
        <v>0</v>
      </c>
      <c r="S1481" s="124">
        <f t="shared" si="538"/>
        <v>0</v>
      </c>
      <c r="T1481" s="134">
        <f t="shared" si="545"/>
        <v>8.7499999999999994E-2</v>
      </c>
      <c r="U1481" s="133">
        <f t="shared" si="546"/>
        <v>7</v>
      </c>
      <c r="V1481" s="133">
        <v>252</v>
      </c>
      <c r="W1481" s="132">
        <f t="shared" si="552"/>
        <v>1.0023327580000001</v>
      </c>
      <c r="X1481" s="124">
        <f t="shared" si="548"/>
        <v>2.8108599999999999</v>
      </c>
      <c r="Y1481" s="136" t="s">
        <v>64</v>
      </c>
      <c r="Z1481" s="127">
        <f t="shared" si="547"/>
        <v>43878</v>
      </c>
      <c r="AA1481" s="6"/>
      <c r="AB1481" s="1"/>
      <c r="AC1481" s="10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6"/>
      <c r="BR1481" s="1"/>
      <c r="BS1481" s="1"/>
      <c r="BT1481" s="1"/>
      <c r="BU1481" s="1"/>
      <c r="BV1481" s="1"/>
      <c r="BW1481" s="1"/>
    </row>
    <row r="1482" spans="1:75" x14ac:dyDescent="0.2">
      <c r="A1482" s="137">
        <f t="shared" si="539"/>
        <v>43703</v>
      </c>
      <c r="B1482" s="124">
        <f t="shared" ref="B1482:B1545" si="553">(P1482+X1482)</f>
        <v>1207.76244</v>
      </c>
      <c r="C1482" s="124">
        <f t="shared" si="540"/>
        <v>1000</v>
      </c>
      <c r="D1482" s="138">
        <f t="shared" si="541"/>
        <v>5224.18</v>
      </c>
      <c r="E1482" s="126">
        <f>IF(K1482=1,VLOOKUP(A1481,[1]Plan1!$DA$106:$DC$226,3),E1481)</f>
        <v>5229.93</v>
      </c>
      <c r="F1482" s="127">
        <f t="shared" si="542"/>
        <v>43693</v>
      </c>
      <c r="G1482" s="128">
        <f t="shared" ref="G1482:G1545" si="554">(E1482/D1482)-1</f>
        <v>1.1006512026767723E-3</v>
      </c>
      <c r="H1482" s="127">
        <f t="shared" si="543"/>
        <v>43724</v>
      </c>
      <c r="I1482" s="127">
        <f t="shared" ref="I1482:I1545" si="555">IF(A1482&gt;I1481,H1482,I1481)</f>
        <v>43724</v>
      </c>
      <c r="J1482" s="130">
        <f t="shared" si="544"/>
        <v>22</v>
      </c>
      <c r="K1482" s="130">
        <f t="shared" ref="K1482:K1545" si="556">(J1482-(NETWORKDAYS(A1482,I1482,AC$118:AC$502)-1))</f>
        <v>7</v>
      </c>
      <c r="L1482" s="131">
        <f t="shared" ref="L1482:L1545" si="557">TRUNC((E1482/D1482)^TRUNC((K1482/J1482),9),8)</f>
        <v>1.0003500700000001</v>
      </c>
      <c r="M1482" s="132">
        <f t="shared" si="551"/>
        <v>1.00190055</v>
      </c>
      <c r="N1482" s="132">
        <f t="shared" si="549"/>
        <v>1.2045299153016116</v>
      </c>
      <c r="O1482" s="131">
        <f t="shared" si="550"/>
        <v>1.2049515799999999</v>
      </c>
      <c r="P1482" s="124">
        <f t="shared" ref="P1482:P1545" si="558">TRUNC(C1482*O1482,6)</f>
        <v>1204.9515799999999</v>
      </c>
      <c r="Q1482" s="133">
        <f t="shared" ref="Q1482:Q1545" si="559">IF(VLOOKUP(A1482,AC$10:AJ$114,8)=VLOOKUP(A1481,AC$10:AJ$114,8),0,VLOOKUP(A1482,AC$10:AJ$114,8))</f>
        <v>0</v>
      </c>
      <c r="R1482" s="134">
        <f t="shared" ref="R1482:R1545" si="560">IF(Q1482&gt;0,VLOOKUP($A1482,$AC$10:$AH$114,6),0)</f>
        <v>0</v>
      </c>
      <c r="S1482" s="124">
        <f t="shared" ref="S1482:S1545" si="561">IF(R1482&gt;0,TRUNC(R1482*P1482,6),0)</f>
        <v>0</v>
      </c>
      <c r="T1482" s="134">
        <f t="shared" si="545"/>
        <v>8.7499999999999994E-2</v>
      </c>
      <c r="U1482" s="133">
        <f t="shared" si="546"/>
        <v>7</v>
      </c>
      <c r="V1482" s="133">
        <v>252</v>
      </c>
      <c r="W1482" s="132">
        <f t="shared" si="552"/>
        <v>1.0023327580000001</v>
      </c>
      <c r="X1482" s="124">
        <f t="shared" si="548"/>
        <v>2.8108599999999999</v>
      </c>
      <c r="Y1482" s="136" t="s">
        <v>64</v>
      </c>
      <c r="Z1482" s="127">
        <f t="shared" si="547"/>
        <v>43878</v>
      </c>
      <c r="AA1482" s="6"/>
      <c r="AB1482" s="1"/>
      <c r="AC1482" s="10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6"/>
      <c r="BR1482" s="1"/>
      <c r="BS1482" s="1"/>
      <c r="BT1482" s="1"/>
      <c r="BU1482" s="1"/>
      <c r="BV1482" s="1"/>
      <c r="BW1482" s="1"/>
    </row>
    <row r="1483" spans="1:75" x14ac:dyDescent="0.2">
      <c r="A1483" s="137">
        <f t="shared" ref="A1483:A1546" si="562">(A1482+1)</f>
        <v>43704</v>
      </c>
      <c r="B1483" s="124">
        <f t="shared" si="553"/>
        <v>1208.224937</v>
      </c>
      <c r="C1483" s="124">
        <f t="shared" ref="C1483:C1546" si="563">TRUNC(IF(Q1482&gt;0,VLOOKUP(A1482,$AC$12:$AD$114,2),C1482),6)</f>
        <v>1000</v>
      </c>
      <c r="D1483" s="138">
        <f t="shared" ref="D1483:D1546" si="564">IF(E1483=E1482,D1482,E1482)</f>
        <v>5224.18</v>
      </c>
      <c r="E1483" s="126">
        <f>IF(K1483=1,VLOOKUP(A1482,[1]Plan1!$DA$106:$DC$226,3),E1482)</f>
        <v>5229.93</v>
      </c>
      <c r="F1483" s="127">
        <f t="shared" ref="F1483:F1546" si="565">IF(D1483=D1482,F1482,A1483)</f>
        <v>43693</v>
      </c>
      <c r="G1483" s="128">
        <f t="shared" si="554"/>
        <v>1.1006512026767723E-3</v>
      </c>
      <c r="H1483" s="127">
        <f t="shared" ref="H1483:H1546" si="566">IF(DAY(A1483)=15,VLOOKUP(A1483,AG$118:AL$450,4),H1482)</f>
        <v>43724</v>
      </c>
      <c r="I1483" s="127">
        <f t="shared" si="555"/>
        <v>43724</v>
      </c>
      <c r="J1483" s="130">
        <f t="shared" ref="J1483:J1546" si="567">IF(I1483=I1482,J1482,NETWORKDAYS(I1482,I1483,$AC$118:$AC$502)-1)</f>
        <v>22</v>
      </c>
      <c r="K1483" s="130">
        <f t="shared" si="556"/>
        <v>8</v>
      </c>
      <c r="L1483" s="131">
        <f t="shared" si="557"/>
        <v>1.0004000900000001</v>
      </c>
      <c r="M1483" s="132">
        <f t="shared" si="551"/>
        <v>1.00190055</v>
      </c>
      <c r="N1483" s="132">
        <f t="shared" si="549"/>
        <v>1.2045299153016116</v>
      </c>
      <c r="O1483" s="131">
        <f t="shared" si="550"/>
        <v>1.2050118299999999</v>
      </c>
      <c r="P1483" s="124">
        <f t="shared" si="558"/>
        <v>1205.0118299999999</v>
      </c>
      <c r="Q1483" s="133">
        <f t="shared" si="559"/>
        <v>0</v>
      </c>
      <c r="R1483" s="134">
        <f t="shared" si="560"/>
        <v>0</v>
      </c>
      <c r="S1483" s="124">
        <f t="shared" si="561"/>
        <v>0</v>
      </c>
      <c r="T1483" s="134">
        <f t="shared" ref="T1483:T1546" si="568">(T1482)</f>
        <v>8.7499999999999994E-2</v>
      </c>
      <c r="U1483" s="133">
        <f t="shared" ref="U1483:U1546" si="569">IF(Q1482&gt;0,1,IF(K1483=K1482,U1482,U1482+1))</f>
        <v>8</v>
      </c>
      <c r="V1483" s="133">
        <v>252</v>
      </c>
      <c r="W1483" s="132">
        <f t="shared" si="552"/>
        <v>1.002666453</v>
      </c>
      <c r="X1483" s="124">
        <f t="shared" si="548"/>
        <v>3.2131069999999999</v>
      </c>
      <c r="Y1483" s="136" t="s">
        <v>64</v>
      </c>
      <c r="Z1483" s="127">
        <f t="shared" ref="Z1483:Z1546" si="570">IF(Q1482&gt;0,VLOOKUP(A1482,$AC$10:$AK$114,9),Z1482)</f>
        <v>43878</v>
      </c>
      <c r="AA1483" s="6"/>
      <c r="AB1483" s="1"/>
      <c r="AC1483" s="10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6"/>
      <c r="BR1483" s="1"/>
      <c r="BS1483" s="1"/>
      <c r="BT1483" s="1"/>
      <c r="BU1483" s="1"/>
      <c r="BV1483" s="1"/>
      <c r="BW1483" s="1"/>
    </row>
    <row r="1484" spans="1:75" x14ac:dyDescent="0.2">
      <c r="A1484" s="137">
        <f t="shared" si="562"/>
        <v>43705</v>
      </c>
      <c r="B1484" s="124">
        <f t="shared" si="553"/>
        <v>1208.6876179999999</v>
      </c>
      <c r="C1484" s="124">
        <f t="shared" si="563"/>
        <v>1000</v>
      </c>
      <c r="D1484" s="138">
        <f t="shared" si="564"/>
        <v>5224.18</v>
      </c>
      <c r="E1484" s="126">
        <f>IF(K1484=1,VLOOKUP(A1483,[1]Plan1!$DA$106:$DC$226,3),E1483)</f>
        <v>5229.93</v>
      </c>
      <c r="F1484" s="127">
        <f t="shared" si="565"/>
        <v>43693</v>
      </c>
      <c r="G1484" s="128">
        <f t="shared" si="554"/>
        <v>1.1006512026767723E-3</v>
      </c>
      <c r="H1484" s="127">
        <f t="shared" si="566"/>
        <v>43724</v>
      </c>
      <c r="I1484" s="127">
        <f t="shared" si="555"/>
        <v>43724</v>
      </c>
      <c r="J1484" s="130">
        <f t="shared" si="567"/>
        <v>22</v>
      </c>
      <c r="K1484" s="130">
        <f t="shared" si="556"/>
        <v>9</v>
      </c>
      <c r="L1484" s="131">
        <f t="shared" si="557"/>
        <v>1.00045012</v>
      </c>
      <c r="M1484" s="132">
        <f t="shared" si="551"/>
        <v>1.00190055</v>
      </c>
      <c r="N1484" s="132">
        <f t="shared" si="549"/>
        <v>1.2045299153016116</v>
      </c>
      <c r="O1484" s="131">
        <f t="shared" si="550"/>
        <v>1.20507209</v>
      </c>
      <c r="P1484" s="124">
        <f t="shared" si="558"/>
        <v>1205.0720899999999</v>
      </c>
      <c r="Q1484" s="133">
        <f t="shared" si="559"/>
        <v>0</v>
      </c>
      <c r="R1484" s="134">
        <f t="shared" si="560"/>
        <v>0</v>
      </c>
      <c r="S1484" s="124">
        <f t="shared" si="561"/>
        <v>0</v>
      </c>
      <c r="T1484" s="134">
        <f t="shared" si="568"/>
        <v>8.7499999999999994E-2</v>
      </c>
      <c r="U1484" s="133">
        <f t="shared" si="569"/>
        <v>9</v>
      </c>
      <c r="V1484" s="133">
        <v>252</v>
      </c>
      <c r="W1484" s="132">
        <f t="shared" si="552"/>
        <v>1.003000259</v>
      </c>
      <c r="X1484" s="124">
        <f t="shared" si="548"/>
        <v>3.6155279999999999</v>
      </c>
      <c r="Y1484" s="136" t="s">
        <v>64</v>
      </c>
      <c r="Z1484" s="127">
        <f t="shared" si="570"/>
        <v>43878</v>
      </c>
      <c r="AA1484" s="6"/>
      <c r="AB1484" s="1"/>
      <c r="AC1484" s="10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6"/>
      <c r="BR1484" s="1"/>
      <c r="BS1484" s="1"/>
      <c r="BT1484" s="1"/>
      <c r="BU1484" s="1"/>
      <c r="BV1484" s="1"/>
      <c r="BW1484" s="1"/>
    </row>
    <row r="1485" spans="1:75" x14ac:dyDescent="0.2">
      <c r="A1485" s="137">
        <f t="shared" si="562"/>
        <v>43706</v>
      </c>
      <c r="B1485" s="124">
        <f t="shared" si="553"/>
        <v>1209.1504630000002</v>
      </c>
      <c r="C1485" s="124">
        <f t="shared" si="563"/>
        <v>1000</v>
      </c>
      <c r="D1485" s="138">
        <f t="shared" si="564"/>
        <v>5224.18</v>
      </c>
      <c r="E1485" s="126">
        <f>IF(K1485=1,VLOOKUP(A1484,[1]Plan1!$DA$106:$DC$226,3),E1484)</f>
        <v>5229.93</v>
      </c>
      <c r="F1485" s="127">
        <f t="shared" si="565"/>
        <v>43693</v>
      </c>
      <c r="G1485" s="128">
        <f t="shared" si="554"/>
        <v>1.1006512026767723E-3</v>
      </c>
      <c r="H1485" s="127">
        <f t="shared" si="566"/>
        <v>43724</v>
      </c>
      <c r="I1485" s="127">
        <f t="shared" si="555"/>
        <v>43724</v>
      </c>
      <c r="J1485" s="130">
        <f t="shared" si="567"/>
        <v>22</v>
      </c>
      <c r="K1485" s="130">
        <f t="shared" si="556"/>
        <v>10</v>
      </c>
      <c r="L1485" s="131">
        <f t="shared" si="557"/>
        <v>1.00050014</v>
      </c>
      <c r="M1485" s="132">
        <f t="shared" si="551"/>
        <v>1.00190055</v>
      </c>
      <c r="N1485" s="132">
        <f t="shared" si="549"/>
        <v>1.2045299153016116</v>
      </c>
      <c r="O1485" s="131">
        <f t="shared" si="550"/>
        <v>1.20513234</v>
      </c>
      <c r="P1485" s="124">
        <f t="shared" si="558"/>
        <v>1205.1323400000001</v>
      </c>
      <c r="Q1485" s="133">
        <f t="shared" si="559"/>
        <v>0</v>
      </c>
      <c r="R1485" s="134">
        <f t="shared" si="560"/>
        <v>0</v>
      </c>
      <c r="S1485" s="124">
        <f t="shared" si="561"/>
        <v>0</v>
      </c>
      <c r="T1485" s="134">
        <f t="shared" si="568"/>
        <v>8.7499999999999994E-2</v>
      </c>
      <c r="U1485" s="133">
        <f t="shared" si="569"/>
        <v>10</v>
      </c>
      <c r="V1485" s="133">
        <v>252</v>
      </c>
      <c r="W1485" s="132">
        <f t="shared" si="552"/>
        <v>1.0033341760000001</v>
      </c>
      <c r="X1485" s="124">
        <f t="shared" si="548"/>
        <v>4.0181230000000001</v>
      </c>
      <c r="Y1485" s="136" t="s">
        <v>64</v>
      </c>
      <c r="Z1485" s="127">
        <f t="shared" si="570"/>
        <v>43878</v>
      </c>
      <c r="AA1485" s="6"/>
      <c r="AB1485" s="1"/>
      <c r="AC1485" s="10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6"/>
      <c r="BR1485" s="1"/>
      <c r="BS1485" s="1"/>
      <c r="BT1485" s="1"/>
      <c r="BU1485" s="1"/>
      <c r="BV1485" s="1"/>
      <c r="BW1485" s="1"/>
    </row>
    <row r="1486" spans="1:75" x14ac:dyDescent="0.2">
      <c r="A1486" s="137">
        <f t="shared" si="562"/>
        <v>43707</v>
      </c>
      <c r="B1486" s="124">
        <f t="shared" si="553"/>
        <v>1209.613503</v>
      </c>
      <c r="C1486" s="124">
        <f t="shared" si="563"/>
        <v>1000</v>
      </c>
      <c r="D1486" s="138">
        <f t="shared" si="564"/>
        <v>5224.18</v>
      </c>
      <c r="E1486" s="126">
        <f>IF(K1486=1,VLOOKUP(A1485,[1]Plan1!$DA$106:$DC$226,3),E1485)</f>
        <v>5229.93</v>
      </c>
      <c r="F1486" s="127">
        <f t="shared" si="565"/>
        <v>43693</v>
      </c>
      <c r="G1486" s="128">
        <f t="shared" si="554"/>
        <v>1.1006512026767723E-3</v>
      </c>
      <c r="H1486" s="127">
        <f t="shared" si="566"/>
        <v>43724</v>
      </c>
      <c r="I1486" s="127">
        <f t="shared" si="555"/>
        <v>43724</v>
      </c>
      <c r="J1486" s="130">
        <f t="shared" si="567"/>
        <v>22</v>
      </c>
      <c r="K1486" s="130">
        <f t="shared" si="556"/>
        <v>11</v>
      </c>
      <c r="L1486" s="131">
        <f t="shared" si="557"/>
        <v>1.0005501699999999</v>
      </c>
      <c r="M1486" s="132">
        <f t="shared" si="551"/>
        <v>1.00190055</v>
      </c>
      <c r="N1486" s="132">
        <f t="shared" si="549"/>
        <v>1.2045299153016116</v>
      </c>
      <c r="O1486" s="131">
        <f t="shared" si="550"/>
        <v>1.2051926100000001</v>
      </c>
      <c r="P1486" s="124">
        <f t="shared" si="558"/>
        <v>1205.1926100000001</v>
      </c>
      <c r="Q1486" s="133">
        <f t="shared" si="559"/>
        <v>0</v>
      </c>
      <c r="R1486" s="134">
        <f t="shared" si="560"/>
        <v>0</v>
      </c>
      <c r="S1486" s="124">
        <f t="shared" si="561"/>
        <v>0</v>
      </c>
      <c r="T1486" s="134">
        <f t="shared" si="568"/>
        <v>8.7499999999999994E-2</v>
      </c>
      <c r="U1486" s="133">
        <f t="shared" si="569"/>
        <v>11</v>
      </c>
      <c r="V1486" s="133">
        <v>252</v>
      </c>
      <c r="W1486" s="132">
        <f t="shared" si="552"/>
        <v>1.0036682050000001</v>
      </c>
      <c r="X1486" s="124">
        <f t="shared" si="548"/>
        <v>4.4208930000000004</v>
      </c>
      <c r="Y1486" s="136" t="s">
        <v>64</v>
      </c>
      <c r="Z1486" s="127">
        <f t="shared" si="570"/>
        <v>43878</v>
      </c>
      <c r="AA1486" s="6"/>
      <c r="AB1486" s="1"/>
      <c r="AC1486" s="10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6"/>
      <c r="BR1486" s="1"/>
      <c r="BS1486" s="1"/>
      <c r="BT1486" s="1"/>
      <c r="BU1486" s="1"/>
      <c r="BV1486" s="1"/>
      <c r="BW1486" s="1"/>
    </row>
    <row r="1487" spans="1:75" x14ac:dyDescent="0.2">
      <c r="A1487" s="137">
        <f t="shared" si="562"/>
        <v>43708</v>
      </c>
      <c r="B1487" s="124">
        <f t="shared" si="553"/>
        <v>1210.0767060000001</v>
      </c>
      <c r="C1487" s="124">
        <f t="shared" si="563"/>
        <v>1000</v>
      </c>
      <c r="D1487" s="138">
        <f t="shared" si="564"/>
        <v>5224.18</v>
      </c>
      <c r="E1487" s="126">
        <f>IF(K1487=1,VLOOKUP(A1486,[1]Plan1!$DA$106:$DC$226,3),E1486)</f>
        <v>5229.93</v>
      </c>
      <c r="F1487" s="127">
        <f t="shared" si="565"/>
        <v>43693</v>
      </c>
      <c r="G1487" s="128">
        <f t="shared" si="554"/>
        <v>1.1006512026767723E-3</v>
      </c>
      <c r="H1487" s="127">
        <f t="shared" si="566"/>
        <v>43724</v>
      </c>
      <c r="I1487" s="127">
        <f t="shared" si="555"/>
        <v>43724</v>
      </c>
      <c r="J1487" s="130">
        <f t="shared" si="567"/>
        <v>22</v>
      </c>
      <c r="K1487" s="130">
        <f t="shared" si="556"/>
        <v>12</v>
      </c>
      <c r="L1487" s="131">
        <f t="shared" si="557"/>
        <v>1.0006002000000001</v>
      </c>
      <c r="M1487" s="132">
        <f t="shared" si="551"/>
        <v>1.00190055</v>
      </c>
      <c r="N1487" s="132">
        <f t="shared" si="549"/>
        <v>1.2045299153016116</v>
      </c>
      <c r="O1487" s="131">
        <f t="shared" si="550"/>
        <v>1.20525287</v>
      </c>
      <c r="P1487" s="124">
        <f t="shared" si="558"/>
        <v>1205.25287</v>
      </c>
      <c r="Q1487" s="133">
        <f t="shared" si="559"/>
        <v>0</v>
      </c>
      <c r="R1487" s="134">
        <f t="shared" si="560"/>
        <v>0</v>
      </c>
      <c r="S1487" s="124">
        <f t="shared" si="561"/>
        <v>0</v>
      </c>
      <c r="T1487" s="134">
        <f t="shared" si="568"/>
        <v>8.7499999999999994E-2</v>
      </c>
      <c r="U1487" s="133">
        <f t="shared" si="569"/>
        <v>12</v>
      </c>
      <c r="V1487" s="133">
        <v>252</v>
      </c>
      <c r="W1487" s="132">
        <f t="shared" si="552"/>
        <v>1.0040023440000001</v>
      </c>
      <c r="X1487" s="124">
        <f t="shared" si="548"/>
        <v>4.823836</v>
      </c>
      <c r="Y1487" s="136" t="s">
        <v>64</v>
      </c>
      <c r="Z1487" s="127">
        <f t="shared" si="570"/>
        <v>43878</v>
      </c>
      <c r="AA1487" s="6"/>
      <c r="AB1487" s="1"/>
      <c r="AC1487" s="10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6"/>
      <c r="BR1487" s="1"/>
      <c r="BS1487" s="1"/>
      <c r="BT1487" s="1"/>
      <c r="BU1487" s="1"/>
      <c r="BV1487" s="1"/>
      <c r="BW1487" s="1"/>
    </row>
    <row r="1488" spans="1:75" x14ac:dyDescent="0.2">
      <c r="A1488" s="137">
        <f t="shared" si="562"/>
        <v>43709</v>
      </c>
      <c r="B1488" s="124">
        <f t="shared" si="553"/>
        <v>1210.0767060000001</v>
      </c>
      <c r="C1488" s="124">
        <f t="shared" si="563"/>
        <v>1000</v>
      </c>
      <c r="D1488" s="138">
        <f t="shared" si="564"/>
        <v>5224.18</v>
      </c>
      <c r="E1488" s="126">
        <f>IF(K1488=1,VLOOKUP(A1487,[1]Plan1!$DA$106:$DC$226,3),E1487)</f>
        <v>5229.93</v>
      </c>
      <c r="F1488" s="127">
        <f t="shared" si="565"/>
        <v>43693</v>
      </c>
      <c r="G1488" s="128">
        <f t="shared" si="554"/>
        <v>1.1006512026767723E-3</v>
      </c>
      <c r="H1488" s="127">
        <f t="shared" si="566"/>
        <v>43724</v>
      </c>
      <c r="I1488" s="127">
        <f t="shared" si="555"/>
        <v>43724</v>
      </c>
      <c r="J1488" s="130">
        <f t="shared" si="567"/>
        <v>22</v>
      </c>
      <c r="K1488" s="130">
        <f t="shared" si="556"/>
        <v>12</v>
      </c>
      <c r="L1488" s="131">
        <f t="shared" si="557"/>
        <v>1.0006002000000001</v>
      </c>
      <c r="M1488" s="132">
        <f t="shared" si="551"/>
        <v>1.00190055</v>
      </c>
      <c r="N1488" s="132">
        <f t="shared" si="549"/>
        <v>1.2045299153016116</v>
      </c>
      <c r="O1488" s="131">
        <f t="shared" si="550"/>
        <v>1.20525287</v>
      </c>
      <c r="P1488" s="124">
        <f t="shared" si="558"/>
        <v>1205.25287</v>
      </c>
      <c r="Q1488" s="133">
        <f t="shared" si="559"/>
        <v>0</v>
      </c>
      <c r="R1488" s="134">
        <f t="shared" si="560"/>
        <v>0</v>
      </c>
      <c r="S1488" s="124">
        <f t="shared" si="561"/>
        <v>0</v>
      </c>
      <c r="T1488" s="134">
        <f t="shared" si="568"/>
        <v>8.7499999999999994E-2</v>
      </c>
      <c r="U1488" s="133">
        <f t="shared" si="569"/>
        <v>12</v>
      </c>
      <c r="V1488" s="133">
        <v>252</v>
      </c>
      <c r="W1488" s="132">
        <f t="shared" si="552"/>
        <v>1.0040023440000001</v>
      </c>
      <c r="X1488" s="124">
        <f t="shared" ref="X1488:X1551" si="571">TRUNC((P1488*(W1488-1)),6)</f>
        <v>4.823836</v>
      </c>
      <c r="Y1488" s="136" t="s">
        <v>64</v>
      </c>
      <c r="Z1488" s="127">
        <f t="shared" si="570"/>
        <v>43878</v>
      </c>
      <c r="AA1488" s="6"/>
      <c r="AB1488" s="1"/>
      <c r="AC1488" s="10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6"/>
      <c r="BR1488" s="1"/>
      <c r="BS1488" s="1"/>
      <c r="BT1488" s="1"/>
      <c r="BU1488" s="1"/>
      <c r="BV1488" s="1"/>
      <c r="BW1488" s="1"/>
    </row>
    <row r="1489" spans="1:75" x14ac:dyDescent="0.2">
      <c r="A1489" s="137">
        <f t="shared" si="562"/>
        <v>43710</v>
      </c>
      <c r="B1489" s="124">
        <f t="shared" si="553"/>
        <v>1210.0767060000001</v>
      </c>
      <c r="C1489" s="124">
        <f t="shared" si="563"/>
        <v>1000</v>
      </c>
      <c r="D1489" s="138">
        <f t="shared" si="564"/>
        <v>5224.18</v>
      </c>
      <c r="E1489" s="126">
        <f>IF(K1489=1,VLOOKUP(A1488,[1]Plan1!$DA$106:$DC$226,3),E1488)</f>
        <v>5229.93</v>
      </c>
      <c r="F1489" s="127">
        <f t="shared" si="565"/>
        <v>43693</v>
      </c>
      <c r="G1489" s="128">
        <f t="shared" si="554"/>
        <v>1.1006512026767723E-3</v>
      </c>
      <c r="H1489" s="127">
        <f t="shared" si="566"/>
        <v>43724</v>
      </c>
      <c r="I1489" s="127">
        <f t="shared" si="555"/>
        <v>43724</v>
      </c>
      <c r="J1489" s="130">
        <f t="shared" si="567"/>
        <v>22</v>
      </c>
      <c r="K1489" s="130">
        <f t="shared" si="556"/>
        <v>12</v>
      </c>
      <c r="L1489" s="131">
        <f t="shared" si="557"/>
        <v>1.0006002000000001</v>
      </c>
      <c r="M1489" s="132">
        <f t="shared" si="551"/>
        <v>1.00190055</v>
      </c>
      <c r="N1489" s="132">
        <f t="shared" si="549"/>
        <v>1.2045299153016116</v>
      </c>
      <c r="O1489" s="131">
        <f t="shared" si="550"/>
        <v>1.20525287</v>
      </c>
      <c r="P1489" s="124">
        <f t="shared" si="558"/>
        <v>1205.25287</v>
      </c>
      <c r="Q1489" s="133">
        <f t="shared" si="559"/>
        <v>0</v>
      </c>
      <c r="R1489" s="134">
        <f t="shared" si="560"/>
        <v>0</v>
      </c>
      <c r="S1489" s="124">
        <f t="shared" si="561"/>
        <v>0</v>
      </c>
      <c r="T1489" s="134">
        <f t="shared" si="568"/>
        <v>8.7499999999999994E-2</v>
      </c>
      <c r="U1489" s="133">
        <f t="shared" si="569"/>
        <v>12</v>
      </c>
      <c r="V1489" s="133">
        <v>252</v>
      </c>
      <c r="W1489" s="132">
        <f t="shared" si="552"/>
        <v>1.0040023440000001</v>
      </c>
      <c r="X1489" s="124">
        <f t="shared" si="571"/>
        <v>4.823836</v>
      </c>
      <c r="Y1489" s="136" t="s">
        <v>64</v>
      </c>
      <c r="Z1489" s="127">
        <f t="shared" si="570"/>
        <v>43878</v>
      </c>
      <c r="AA1489" s="6"/>
      <c r="AB1489" s="1"/>
      <c r="AC1489" s="10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6"/>
      <c r="BR1489" s="1"/>
      <c r="BS1489" s="1"/>
      <c r="BT1489" s="1"/>
      <c r="BU1489" s="1"/>
      <c r="BV1489" s="1"/>
      <c r="BW1489" s="1"/>
    </row>
    <row r="1490" spans="1:75" x14ac:dyDescent="0.2">
      <c r="A1490" s="137">
        <f t="shared" si="562"/>
        <v>43711</v>
      </c>
      <c r="B1490" s="124">
        <f t="shared" si="553"/>
        <v>1210.540084</v>
      </c>
      <c r="C1490" s="124">
        <f t="shared" si="563"/>
        <v>1000</v>
      </c>
      <c r="D1490" s="138">
        <f t="shared" si="564"/>
        <v>5224.18</v>
      </c>
      <c r="E1490" s="126">
        <f>IF(K1490=1,VLOOKUP(A1489,[1]Plan1!$DA$106:$DC$226,3),E1489)</f>
        <v>5229.93</v>
      </c>
      <c r="F1490" s="127">
        <f t="shared" si="565"/>
        <v>43693</v>
      </c>
      <c r="G1490" s="128">
        <f t="shared" si="554"/>
        <v>1.1006512026767723E-3</v>
      </c>
      <c r="H1490" s="127">
        <f t="shared" si="566"/>
        <v>43724</v>
      </c>
      <c r="I1490" s="127">
        <f t="shared" si="555"/>
        <v>43724</v>
      </c>
      <c r="J1490" s="130">
        <f t="shared" si="567"/>
        <v>22</v>
      </c>
      <c r="K1490" s="130">
        <f t="shared" si="556"/>
        <v>13</v>
      </c>
      <c r="L1490" s="131">
        <f t="shared" si="557"/>
        <v>1.00065023</v>
      </c>
      <c r="M1490" s="132">
        <f t="shared" si="551"/>
        <v>1.00190055</v>
      </c>
      <c r="N1490" s="132">
        <f t="shared" si="549"/>
        <v>1.2045299153016116</v>
      </c>
      <c r="O1490" s="131">
        <f t="shared" si="550"/>
        <v>1.20531313</v>
      </c>
      <c r="P1490" s="124">
        <f t="shared" si="558"/>
        <v>1205.31313</v>
      </c>
      <c r="Q1490" s="133">
        <f t="shared" si="559"/>
        <v>0</v>
      </c>
      <c r="R1490" s="134">
        <f t="shared" si="560"/>
        <v>0</v>
      </c>
      <c r="S1490" s="124">
        <f t="shared" si="561"/>
        <v>0</v>
      </c>
      <c r="T1490" s="134">
        <f t="shared" si="568"/>
        <v>8.7499999999999994E-2</v>
      </c>
      <c r="U1490" s="133">
        <f t="shared" si="569"/>
        <v>13</v>
      </c>
      <c r="V1490" s="133">
        <v>252</v>
      </c>
      <c r="W1490" s="132">
        <f t="shared" si="552"/>
        <v>1.0043365950000001</v>
      </c>
      <c r="X1490" s="124">
        <f t="shared" si="571"/>
        <v>5.2269540000000001</v>
      </c>
      <c r="Y1490" s="136" t="s">
        <v>64</v>
      </c>
      <c r="Z1490" s="127">
        <f t="shared" si="570"/>
        <v>43878</v>
      </c>
      <c r="AA1490" s="6"/>
      <c r="AB1490" s="1"/>
      <c r="AC1490" s="10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6"/>
      <c r="BR1490" s="1"/>
      <c r="BS1490" s="1"/>
      <c r="BT1490" s="1"/>
      <c r="BU1490" s="1"/>
      <c r="BV1490" s="1"/>
      <c r="BW1490" s="1"/>
    </row>
    <row r="1491" spans="1:75" x14ac:dyDescent="0.2">
      <c r="A1491" s="137">
        <f t="shared" si="562"/>
        <v>43712</v>
      </c>
      <c r="B1491" s="124">
        <f t="shared" si="553"/>
        <v>1211.0036579999999</v>
      </c>
      <c r="C1491" s="124">
        <f t="shared" si="563"/>
        <v>1000</v>
      </c>
      <c r="D1491" s="138">
        <f t="shared" si="564"/>
        <v>5224.18</v>
      </c>
      <c r="E1491" s="126">
        <f>IF(K1491=1,VLOOKUP(A1490,[1]Plan1!$DA$106:$DC$226,3),E1490)</f>
        <v>5229.93</v>
      </c>
      <c r="F1491" s="127">
        <f t="shared" si="565"/>
        <v>43693</v>
      </c>
      <c r="G1491" s="128">
        <f t="shared" si="554"/>
        <v>1.1006512026767723E-3</v>
      </c>
      <c r="H1491" s="127">
        <f t="shared" si="566"/>
        <v>43724</v>
      </c>
      <c r="I1491" s="127">
        <f t="shared" si="555"/>
        <v>43724</v>
      </c>
      <c r="J1491" s="130">
        <f t="shared" si="567"/>
        <v>22</v>
      </c>
      <c r="K1491" s="130">
        <f t="shared" si="556"/>
        <v>14</v>
      </c>
      <c r="L1491" s="131">
        <f t="shared" si="557"/>
        <v>1.0007002700000001</v>
      </c>
      <c r="M1491" s="132">
        <f t="shared" si="551"/>
        <v>1.00190055</v>
      </c>
      <c r="N1491" s="132">
        <f t="shared" si="549"/>
        <v>1.2045299153016116</v>
      </c>
      <c r="O1491" s="131">
        <f t="shared" si="550"/>
        <v>1.20537341</v>
      </c>
      <c r="P1491" s="124">
        <f t="shared" si="558"/>
        <v>1205.3734099999999</v>
      </c>
      <c r="Q1491" s="133">
        <f t="shared" si="559"/>
        <v>0</v>
      </c>
      <c r="R1491" s="134">
        <f t="shared" si="560"/>
        <v>0</v>
      </c>
      <c r="S1491" s="124">
        <f t="shared" si="561"/>
        <v>0</v>
      </c>
      <c r="T1491" s="134">
        <f t="shared" si="568"/>
        <v>8.7499999999999994E-2</v>
      </c>
      <c r="U1491" s="133">
        <f t="shared" si="569"/>
        <v>14</v>
      </c>
      <c r="V1491" s="133">
        <v>252</v>
      </c>
      <c r="W1491" s="132">
        <f t="shared" si="552"/>
        <v>1.0046709579999999</v>
      </c>
      <c r="X1491" s="124">
        <f t="shared" si="571"/>
        <v>5.6302479999999999</v>
      </c>
      <c r="Y1491" s="136" t="s">
        <v>64</v>
      </c>
      <c r="Z1491" s="127">
        <f t="shared" si="570"/>
        <v>43878</v>
      </c>
      <c r="AA1491" s="6"/>
      <c r="AB1491" s="1"/>
      <c r="AC1491" s="10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6"/>
      <c r="BR1491" s="1"/>
      <c r="BS1491" s="1"/>
      <c r="BT1491" s="1"/>
      <c r="BU1491" s="1"/>
      <c r="BV1491" s="1"/>
      <c r="BW1491" s="1"/>
    </row>
    <row r="1492" spans="1:75" x14ac:dyDescent="0.2">
      <c r="A1492" s="137">
        <f t="shared" si="562"/>
        <v>43713</v>
      </c>
      <c r="B1492" s="124">
        <f t="shared" si="553"/>
        <v>1211.4673950000001</v>
      </c>
      <c r="C1492" s="124">
        <f t="shared" si="563"/>
        <v>1000</v>
      </c>
      <c r="D1492" s="138">
        <f t="shared" si="564"/>
        <v>5224.18</v>
      </c>
      <c r="E1492" s="126">
        <f>IF(K1492=1,VLOOKUP(A1491,[1]Plan1!$DA$106:$DC$226,3),E1491)</f>
        <v>5229.93</v>
      </c>
      <c r="F1492" s="127">
        <f t="shared" si="565"/>
        <v>43693</v>
      </c>
      <c r="G1492" s="128">
        <f t="shared" si="554"/>
        <v>1.1006512026767723E-3</v>
      </c>
      <c r="H1492" s="127">
        <f t="shared" si="566"/>
        <v>43724</v>
      </c>
      <c r="I1492" s="127">
        <f t="shared" si="555"/>
        <v>43724</v>
      </c>
      <c r="J1492" s="130">
        <f t="shared" si="567"/>
        <v>22</v>
      </c>
      <c r="K1492" s="130">
        <f t="shared" si="556"/>
        <v>15</v>
      </c>
      <c r="L1492" s="131">
        <f t="shared" si="557"/>
        <v>1.0007503099999999</v>
      </c>
      <c r="M1492" s="132">
        <f t="shared" si="551"/>
        <v>1.00190055</v>
      </c>
      <c r="N1492" s="132">
        <f t="shared" si="549"/>
        <v>1.2045299153016116</v>
      </c>
      <c r="O1492" s="131">
        <f t="shared" si="550"/>
        <v>1.2054336800000001</v>
      </c>
      <c r="P1492" s="124">
        <f t="shared" si="558"/>
        <v>1205.4336800000001</v>
      </c>
      <c r="Q1492" s="133">
        <f t="shared" si="559"/>
        <v>0</v>
      </c>
      <c r="R1492" s="134">
        <f t="shared" si="560"/>
        <v>0</v>
      </c>
      <c r="S1492" s="124">
        <f t="shared" si="561"/>
        <v>0</v>
      </c>
      <c r="T1492" s="134">
        <f t="shared" si="568"/>
        <v>8.7499999999999994E-2</v>
      </c>
      <c r="U1492" s="133">
        <f t="shared" si="569"/>
        <v>15</v>
      </c>
      <c r="V1492" s="133">
        <v>252</v>
      </c>
      <c r="W1492" s="132">
        <f t="shared" si="552"/>
        <v>1.0050054310000001</v>
      </c>
      <c r="X1492" s="124">
        <f t="shared" si="571"/>
        <v>6.0337149999999999</v>
      </c>
      <c r="Y1492" s="136" t="s">
        <v>64</v>
      </c>
      <c r="Z1492" s="127">
        <f t="shared" si="570"/>
        <v>43878</v>
      </c>
      <c r="AA1492" s="6"/>
      <c r="AB1492" s="1"/>
      <c r="AC1492" s="10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6"/>
      <c r="BR1492" s="1"/>
      <c r="BS1492" s="1"/>
      <c r="BT1492" s="1"/>
      <c r="BU1492" s="1"/>
      <c r="BV1492" s="1"/>
      <c r="BW1492" s="1"/>
    </row>
    <row r="1493" spans="1:75" x14ac:dyDescent="0.2">
      <c r="A1493" s="137">
        <f t="shared" si="562"/>
        <v>43714</v>
      </c>
      <c r="B1493" s="124">
        <f t="shared" si="553"/>
        <v>1211.931317</v>
      </c>
      <c r="C1493" s="124">
        <f t="shared" si="563"/>
        <v>1000</v>
      </c>
      <c r="D1493" s="138">
        <f t="shared" si="564"/>
        <v>5224.18</v>
      </c>
      <c r="E1493" s="126">
        <f>IF(K1493=1,VLOOKUP(A1492,[1]Plan1!$DA$106:$DC$226,3),E1492)</f>
        <v>5229.93</v>
      </c>
      <c r="F1493" s="127">
        <f t="shared" si="565"/>
        <v>43693</v>
      </c>
      <c r="G1493" s="128">
        <f t="shared" si="554"/>
        <v>1.1006512026767723E-3</v>
      </c>
      <c r="H1493" s="127">
        <f t="shared" si="566"/>
        <v>43724</v>
      </c>
      <c r="I1493" s="127">
        <f t="shared" si="555"/>
        <v>43724</v>
      </c>
      <c r="J1493" s="130">
        <f t="shared" si="567"/>
        <v>22</v>
      </c>
      <c r="K1493" s="130">
        <f t="shared" si="556"/>
        <v>16</v>
      </c>
      <c r="L1493" s="131">
        <f t="shared" si="557"/>
        <v>1.00080035</v>
      </c>
      <c r="M1493" s="132">
        <f t="shared" si="551"/>
        <v>1.00190055</v>
      </c>
      <c r="N1493" s="132">
        <f t="shared" si="549"/>
        <v>1.2045299153016116</v>
      </c>
      <c r="O1493" s="131">
        <f t="shared" si="550"/>
        <v>1.2054939600000001</v>
      </c>
      <c r="P1493" s="124">
        <f t="shared" si="558"/>
        <v>1205.49396</v>
      </c>
      <c r="Q1493" s="133">
        <f t="shared" si="559"/>
        <v>0</v>
      </c>
      <c r="R1493" s="134">
        <f t="shared" si="560"/>
        <v>0</v>
      </c>
      <c r="S1493" s="124">
        <f t="shared" si="561"/>
        <v>0</v>
      </c>
      <c r="T1493" s="134">
        <f t="shared" si="568"/>
        <v>8.7499999999999994E-2</v>
      </c>
      <c r="U1493" s="133">
        <f t="shared" si="569"/>
        <v>16</v>
      </c>
      <c r="V1493" s="133">
        <v>252</v>
      </c>
      <c r="W1493" s="132">
        <f t="shared" si="552"/>
        <v>1.0053400159999999</v>
      </c>
      <c r="X1493" s="124">
        <f t="shared" si="571"/>
        <v>6.4373570000000004</v>
      </c>
      <c r="Y1493" s="136" t="s">
        <v>64</v>
      </c>
      <c r="Z1493" s="127">
        <f t="shared" si="570"/>
        <v>43878</v>
      </c>
      <c r="AA1493" s="6"/>
      <c r="AB1493" s="1"/>
      <c r="AC1493" s="10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6"/>
      <c r="BR1493" s="1"/>
      <c r="BS1493" s="1"/>
      <c r="BT1493" s="1"/>
      <c r="BU1493" s="1"/>
      <c r="BV1493" s="1"/>
      <c r="BW1493" s="1"/>
    </row>
    <row r="1494" spans="1:75" x14ac:dyDescent="0.2">
      <c r="A1494" s="137">
        <f t="shared" si="562"/>
        <v>43715</v>
      </c>
      <c r="B1494" s="124">
        <f t="shared" si="553"/>
        <v>1212.395403</v>
      </c>
      <c r="C1494" s="124">
        <f t="shared" si="563"/>
        <v>1000</v>
      </c>
      <c r="D1494" s="138">
        <f t="shared" si="564"/>
        <v>5224.18</v>
      </c>
      <c r="E1494" s="126">
        <f>IF(K1494=1,VLOOKUP(A1493,[1]Plan1!$DA$106:$DC$226,3),E1493)</f>
        <v>5229.93</v>
      </c>
      <c r="F1494" s="127">
        <f t="shared" si="565"/>
        <v>43693</v>
      </c>
      <c r="G1494" s="128">
        <f t="shared" si="554"/>
        <v>1.1006512026767723E-3</v>
      </c>
      <c r="H1494" s="127">
        <f t="shared" si="566"/>
        <v>43724</v>
      </c>
      <c r="I1494" s="127">
        <f t="shared" si="555"/>
        <v>43724</v>
      </c>
      <c r="J1494" s="130">
        <f t="shared" si="567"/>
        <v>22</v>
      </c>
      <c r="K1494" s="130">
        <f t="shared" si="556"/>
        <v>17</v>
      </c>
      <c r="L1494" s="131">
        <f t="shared" si="557"/>
        <v>1.0008503900000001</v>
      </c>
      <c r="M1494" s="132">
        <f t="shared" si="551"/>
        <v>1.00190055</v>
      </c>
      <c r="N1494" s="132">
        <f t="shared" si="549"/>
        <v>1.2045299153016116</v>
      </c>
      <c r="O1494" s="131">
        <f t="shared" si="550"/>
        <v>1.2055542299999999</v>
      </c>
      <c r="P1494" s="124">
        <f t="shared" si="558"/>
        <v>1205.55423</v>
      </c>
      <c r="Q1494" s="133">
        <f t="shared" si="559"/>
        <v>0</v>
      </c>
      <c r="R1494" s="134">
        <f t="shared" si="560"/>
        <v>0</v>
      </c>
      <c r="S1494" s="124">
        <f t="shared" si="561"/>
        <v>0</v>
      </c>
      <c r="T1494" s="134">
        <f t="shared" si="568"/>
        <v>8.7499999999999994E-2</v>
      </c>
      <c r="U1494" s="133">
        <f t="shared" si="569"/>
        <v>17</v>
      </c>
      <c r="V1494" s="133">
        <v>252</v>
      </c>
      <c r="W1494" s="132">
        <f t="shared" si="552"/>
        <v>1.005674712</v>
      </c>
      <c r="X1494" s="124">
        <f t="shared" si="571"/>
        <v>6.8411730000000004</v>
      </c>
      <c r="Y1494" s="136" t="s">
        <v>64</v>
      </c>
      <c r="Z1494" s="127">
        <f t="shared" si="570"/>
        <v>43878</v>
      </c>
      <c r="AA1494" s="6"/>
      <c r="AB1494" s="1"/>
      <c r="AC1494" s="10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6"/>
      <c r="BR1494" s="1"/>
      <c r="BS1494" s="1"/>
      <c r="BT1494" s="1"/>
      <c r="BU1494" s="1"/>
      <c r="BV1494" s="1"/>
      <c r="BW1494" s="1"/>
    </row>
    <row r="1495" spans="1:75" x14ac:dyDescent="0.2">
      <c r="A1495" s="137">
        <f t="shared" si="562"/>
        <v>43716</v>
      </c>
      <c r="B1495" s="124">
        <f t="shared" si="553"/>
        <v>1212.395403</v>
      </c>
      <c r="C1495" s="124">
        <f t="shared" si="563"/>
        <v>1000</v>
      </c>
      <c r="D1495" s="138">
        <f t="shared" si="564"/>
        <v>5224.18</v>
      </c>
      <c r="E1495" s="126">
        <f>IF(K1495=1,VLOOKUP(A1494,[1]Plan1!$DA$106:$DC$226,3),E1494)</f>
        <v>5229.93</v>
      </c>
      <c r="F1495" s="127">
        <f t="shared" si="565"/>
        <v>43693</v>
      </c>
      <c r="G1495" s="128">
        <f t="shared" si="554"/>
        <v>1.1006512026767723E-3</v>
      </c>
      <c r="H1495" s="127">
        <f t="shared" si="566"/>
        <v>43724</v>
      </c>
      <c r="I1495" s="127">
        <f t="shared" si="555"/>
        <v>43724</v>
      </c>
      <c r="J1495" s="130">
        <f t="shared" si="567"/>
        <v>22</v>
      </c>
      <c r="K1495" s="130">
        <f t="shared" si="556"/>
        <v>17</v>
      </c>
      <c r="L1495" s="131">
        <f t="shared" si="557"/>
        <v>1.0008503900000001</v>
      </c>
      <c r="M1495" s="132">
        <f t="shared" si="551"/>
        <v>1.00190055</v>
      </c>
      <c r="N1495" s="132">
        <f t="shared" si="549"/>
        <v>1.2045299153016116</v>
      </c>
      <c r="O1495" s="131">
        <f t="shared" si="550"/>
        <v>1.2055542299999999</v>
      </c>
      <c r="P1495" s="124">
        <f t="shared" si="558"/>
        <v>1205.55423</v>
      </c>
      <c r="Q1495" s="133">
        <f t="shared" si="559"/>
        <v>0</v>
      </c>
      <c r="R1495" s="134">
        <f t="shared" si="560"/>
        <v>0</v>
      </c>
      <c r="S1495" s="124">
        <f t="shared" si="561"/>
        <v>0</v>
      </c>
      <c r="T1495" s="134">
        <f t="shared" si="568"/>
        <v>8.7499999999999994E-2</v>
      </c>
      <c r="U1495" s="133">
        <f t="shared" si="569"/>
        <v>17</v>
      </c>
      <c r="V1495" s="133">
        <v>252</v>
      </c>
      <c r="W1495" s="132">
        <f t="shared" si="552"/>
        <v>1.005674712</v>
      </c>
      <c r="X1495" s="124">
        <f t="shared" si="571"/>
        <v>6.8411730000000004</v>
      </c>
      <c r="Y1495" s="136" t="s">
        <v>64</v>
      </c>
      <c r="Z1495" s="127">
        <f t="shared" si="570"/>
        <v>43878</v>
      </c>
      <c r="AA1495" s="6"/>
      <c r="AB1495" s="1"/>
      <c r="AC1495" s="10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6"/>
      <c r="BR1495" s="1"/>
      <c r="BS1495" s="1"/>
      <c r="BT1495" s="1"/>
      <c r="BU1495" s="1"/>
      <c r="BV1495" s="1"/>
      <c r="BW1495" s="1"/>
    </row>
    <row r="1496" spans="1:75" x14ac:dyDescent="0.2">
      <c r="A1496" s="137">
        <f t="shared" si="562"/>
        <v>43717</v>
      </c>
      <c r="B1496" s="124">
        <f t="shared" si="553"/>
        <v>1212.395403</v>
      </c>
      <c r="C1496" s="124">
        <f t="shared" si="563"/>
        <v>1000</v>
      </c>
      <c r="D1496" s="138">
        <f t="shared" si="564"/>
        <v>5224.18</v>
      </c>
      <c r="E1496" s="126">
        <f>IF(K1496=1,VLOOKUP(A1495,[1]Plan1!$DA$106:$DC$226,3),E1495)</f>
        <v>5229.93</v>
      </c>
      <c r="F1496" s="127">
        <f t="shared" si="565"/>
        <v>43693</v>
      </c>
      <c r="G1496" s="128">
        <f t="shared" si="554"/>
        <v>1.1006512026767723E-3</v>
      </c>
      <c r="H1496" s="127">
        <f t="shared" si="566"/>
        <v>43724</v>
      </c>
      <c r="I1496" s="127">
        <f t="shared" si="555"/>
        <v>43724</v>
      </c>
      <c r="J1496" s="130">
        <f t="shared" si="567"/>
        <v>22</v>
      </c>
      <c r="K1496" s="130">
        <f t="shared" si="556"/>
        <v>17</v>
      </c>
      <c r="L1496" s="131">
        <f t="shared" si="557"/>
        <v>1.0008503900000001</v>
      </c>
      <c r="M1496" s="132">
        <f t="shared" si="551"/>
        <v>1.00190055</v>
      </c>
      <c r="N1496" s="132">
        <f t="shared" si="549"/>
        <v>1.2045299153016116</v>
      </c>
      <c r="O1496" s="131">
        <f t="shared" si="550"/>
        <v>1.2055542299999999</v>
      </c>
      <c r="P1496" s="124">
        <f t="shared" si="558"/>
        <v>1205.55423</v>
      </c>
      <c r="Q1496" s="133">
        <f t="shared" si="559"/>
        <v>0</v>
      </c>
      <c r="R1496" s="134">
        <f t="shared" si="560"/>
        <v>0</v>
      </c>
      <c r="S1496" s="124">
        <f t="shared" si="561"/>
        <v>0</v>
      </c>
      <c r="T1496" s="134">
        <f t="shared" si="568"/>
        <v>8.7499999999999994E-2</v>
      </c>
      <c r="U1496" s="133">
        <f t="shared" si="569"/>
        <v>17</v>
      </c>
      <c r="V1496" s="133">
        <v>252</v>
      </c>
      <c r="W1496" s="132">
        <f t="shared" si="552"/>
        <v>1.005674712</v>
      </c>
      <c r="X1496" s="124">
        <f t="shared" si="571"/>
        <v>6.8411730000000004</v>
      </c>
      <c r="Y1496" s="136" t="s">
        <v>64</v>
      </c>
      <c r="Z1496" s="127">
        <f t="shared" si="570"/>
        <v>43878</v>
      </c>
      <c r="AA1496" s="6"/>
      <c r="AB1496" s="1"/>
      <c r="AC1496" s="10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6"/>
      <c r="BR1496" s="1"/>
      <c r="BS1496" s="1"/>
      <c r="BT1496" s="1"/>
      <c r="BU1496" s="1"/>
      <c r="BV1496" s="1"/>
      <c r="BW1496" s="1"/>
    </row>
    <row r="1497" spans="1:75" x14ac:dyDescent="0.2">
      <c r="A1497" s="137">
        <f t="shared" si="562"/>
        <v>43718</v>
      </c>
      <c r="B1497" s="124">
        <f t="shared" si="553"/>
        <v>1212.859684</v>
      </c>
      <c r="C1497" s="124">
        <f t="shared" si="563"/>
        <v>1000</v>
      </c>
      <c r="D1497" s="138">
        <f t="shared" si="564"/>
        <v>5224.18</v>
      </c>
      <c r="E1497" s="126">
        <f>IF(K1497=1,VLOOKUP(A1496,[1]Plan1!$DA$106:$DC$226,3),E1496)</f>
        <v>5229.93</v>
      </c>
      <c r="F1497" s="127">
        <f t="shared" si="565"/>
        <v>43693</v>
      </c>
      <c r="G1497" s="128">
        <f t="shared" si="554"/>
        <v>1.1006512026767723E-3</v>
      </c>
      <c r="H1497" s="127">
        <f t="shared" si="566"/>
        <v>43724</v>
      </c>
      <c r="I1497" s="127">
        <f t="shared" si="555"/>
        <v>43724</v>
      </c>
      <c r="J1497" s="130">
        <f t="shared" si="567"/>
        <v>22</v>
      </c>
      <c r="K1497" s="130">
        <f t="shared" si="556"/>
        <v>18</v>
      </c>
      <c r="L1497" s="131">
        <f t="shared" si="557"/>
        <v>1.0009004399999999</v>
      </c>
      <c r="M1497" s="132">
        <f t="shared" si="551"/>
        <v>1.00190055</v>
      </c>
      <c r="N1497" s="132">
        <f t="shared" si="549"/>
        <v>1.2045299153016116</v>
      </c>
      <c r="O1497" s="131">
        <f t="shared" si="550"/>
        <v>1.2056145199999999</v>
      </c>
      <c r="P1497" s="124">
        <f t="shared" si="558"/>
        <v>1205.6145200000001</v>
      </c>
      <c r="Q1497" s="133">
        <f t="shared" si="559"/>
        <v>0</v>
      </c>
      <c r="R1497" s="134">
        <f t="shared" si="560"/>
        <v>0</v>
      </c>
      <c r="S1497" s="124">
        <f t="shared" si="561"/>
        <v>0</v>
      </c>
      <c r="T1497" s="134">
        <f t="shared" si="568"/>
        <v>8.7499999999999994E-2</v>
      </c>
      <c r="U1497" s="133">
        <f t="shared" si="569"/>
        <v>18</v>
      </c>
      <c r="V1497" s="133">
        <v>252</v>
      </c>
      <c r="W1497" s="132">
        <f t="shared" si="552"/>
        <v>1.0060095200000001</v>
      </c>
      <c r="X1497" s="124">
        <f t="shared" si="571"/>
        <v>7.2451639999999999</v>
      </c>
      <c r="Y1497" s="136" t="s">
        <v>64</v>
      </c>
      <c r="Z1497" s="127">
        <f t="shared" si="570"/>
        <v>43878</v>
      </c>
      <c r="AA1497" s="6"/>
      <c r="AB1497" s="1"/>
      <c r="AC1497" s="10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6"/>
      <c r="BR1497" s="1"/>
      <c r="BS1497" s="1"/>
      <c r="BT1497" s="1"/>
      <c r="BU1497" s="1"/>
      <c r="BV1497" s="1"/>
      <c r="BW1497" s="1"/>
    </row>
    <row r="1498" spans="1:75" x14ac:dyDescent="0.2">
      <c r="A1498" s="137">
        <f t="shared" si="562"/>
        <v>43719</v>
      </c>
      <c r="B1498" s="124">
        <f t="shared" si="553"/>
        <v>1213.32413</v>
      </c>
      <c r="C1498" s="124">
        <f t="shared" si="563"/>
        <v>1000</v>
      </c>
      <c r="D1498" s="138">
        <f t="shared" si="564"/>
        <v>5224.18</v>
      </c>
      <c r="E1498" s="126">
        <f>IF(K1498=1,VLOOKUP(A1497,[1]Plan1!$DA$106:$DC$226,3),E1497)</f>
        <v>5229.93</v>
      </c>
      <c r="F1498" s="127">
        <f t="shared" si="565"/>
        <v>43693</v>
      </c>
      <c r="G1498" s="128">
        <f t="shared" si="554"/>
        <v>1.1006512026767723E-3</v>
      </c>
      <c r="H1498" s="127">
        <f t="shared" si="566"/>
        <v>43724</v>
      </c>
      <c r="I1498" s="127">
        <f t="shared" si="555"/>
        <v>43724</v>
      </c>
      <c r="J1498" s="130">
        <f t="shared" si="567"/>
        <v>22</v>
      </c>
      <c r="K1498" s="130">
        <f t="shared" si="556"/>
        <v>19</v>
      </c>
      <c r="L1498" s="131">
        <f t="shared" si="557"/>
        <v>1.0009504899999999</v>
      </c>
      <c r="M1498" s="132">
        <f t="shared" si="551"/>
        <v>1.00190055</v>
      </c>
      <c r="N1498" s="132">
        <f t="shared" si="549"/>
        <v>1.2045299153016116</v>
      </c>
      <c r="O1498" s="131">
        <f t="shared" si="550"/>
        <v>1.2056747999999999</v>
      </c>
      <c r="P1498" s="124">
        <f t="shared" si="558"/>
        <v>1205.6748</v>
      </c>
      <c r="Q1498" s="133">
        <f t="shared" si="559"/>
        <v>0</v>
      </c>
      <c r="R1498" s="134">
        <f t="shared" si="560"/>
        <v>0</v>
      </c>
      <c r="S1498" s="124">
        <f t="shared" si="561"/>
        <v>0</v>
      </c>
      <c r="T1498" s="134">
        <f t="shared" si="568"/>
        <v>8.7499999999999994E-2</v>
      </c>
      <c r="U1498" s="133">
        <f t="shared" si="569"/>
        <v>19</v>
      </c>
      <c r="V1498" s="133">
        <v>252</v>
      </c>
      <c r="W1498" s="132">
        <f t="shared" si="552"/>
        <v>1.006344439</v>
      </c>
      <c r="X1498" s="124">
        <f t="shared" si="571"/>
        <v>7.64933</v>
      </c>
      <c r="Y1498" s="136" t="s">
        <v>64</v>
      </c>
      <c r="Z1498" s="127">
        <f t="shared" si="570"/>
        <v>43878</v>
      </c>
      <c r="AA1498" s="6"/>
      <c r="AB1498" s="1"/>
      <c r="AC1498" s="10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6"/>
      <c r="BR1498" s="1"/>
      <c r="BS1498" s="1"/>
      <c r="BT1498" s="1"/>
      <c r="BU1498" s="1"/>
      <c r="BV1498" s="1"/>
      <c r="BW1498" s="1"/>
    </row>
    <row r="1499" spans="1:75" x14ac:dyDescent="0.2">
      <c r="A1499" s="137">
        <f t="shared" si="562"/>
        <v>43720</v>
      </c>
      <c r="B1499" s="124">
        <f t="shared" si="553"/>
        <v>1213.7887599999999</v>
      </c>
      <c r="C1499" s="124">
        <f t="shared" si="563"/>
        <v>1000</v>
      </c>
      <c r="D1499" s="138">
        <f t="shared" si="564"/>
        <v>5224.18</v>
      </c>
      <c r="E1499" s="126">
        <f>IF(K1499=1,VLOOKUP(A1498,[1]Plan1!$DA$106:$DC$226,3),E1498)</f>
        <v>5229.93</v>
      </c>
      <c r="F1499" s="127">
        <f t="shared" si="565"/>
        <v>43693</v>
      </c>
      <c r="G1499" s="128">
        <f t="shared" si="554"/>
        <v>1.1006512026767723E-3</v>
      </c>
      <c r="H1499" s="127">
        <f t="shared" si="566"/>
        <v>43724</v>
      </c>
      <c r="I1499" s="127">
        <f t="shared" si="555"/>
        <v>43724</v>
      </c>
      <c r="J1499" s="130">
        <f t="shared" si="567"/>
        <v>22</v>
      </c>
      <c r="K1499" s="130">
        <f t="shared" si="556"/>
        <v>20</v>
      </c>
      <c r="L1499" s="131">
        <f t="shared" si="557"/>
        <v>1.0010005399999999</v>
      </c>
      <c r="M1499" s="132">
        <f t="shared" si="551"/>
        <v>1.00190055</v>
      </c>
      <c r="N1499" s="132">
        <f t="shared" si="549"/>
        <v>1.2045299153016116</v>
      </c>
      <c r="O1499" s="131">
        <f t="shared" si="550"/>
        <v>1.2057350899999999</v>
      </c>
      <c r="P1499" s="124">
        <f t="shared" si="558"/>
        <v>1205.7350899999999</v>
      </c>
      <c r="Q1499" s="133">
        <f t="shared" si="559"/>
        <v>0</v>
      </c>
      <c r="R1499" s="134">
        <f t="shared" si="560"/>
        <v>0</v>
      </c>
      <c r="S1499" s="124">
        <f t="shared" si="561"/>
        <v>0</v>
      </c>
      <c r="T1499" s="134">
        <f t="shared" si="568"/>
        <v>8.7499999999999994E-2</v>
      </c>
      <c r="U1499" s="133">
        <f t="shared" si="569"/>
        <v>20</v>
      </c>
      <c r="V1499" s="133">
        <v>252</v>
      </c>
      <c r="W1499" s="132">
        <f t="shared" si="552"/>
        <v>1.006679469</v>
      </c>
      <c r="X1499" s="124">
        <f t="shared" si="571"/>
        <v>8.0536700000000003</v>
      </c>
      <c r="Y1499" s="136" t="s">
        <v>64</v>
      </c>
      <c r="Z1499" s="127">
        <f t="shared" si="570"/>
        <v>43878</v>
      </c>
      <c r="AA1499" s="6"/>
      <c r="AB1499" s="1"/>
      <c r="AC1499" s="10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6"/>
      <c r="BR1499" s="1"/>
      <c r="BS1499" s="1"/>
      <c r="BT1499" s="1"/>
      <c r="BU1499" s="1"/>
      <c r="BV1499" s="1"/>
      <c r="BW1499" s="1"/>
    </row>
    <row r="1500" spans="1:75" x14ac:dyDescent="0.2">
      <c r="A1500" s="137">
        <f t="shared" si="562"/>
        <v>43721</v>
      </c>
      <c r="B1500" s="124">
        <f t="shared" si="553"/>
        <v>1214.2535660000001</v>
      </c>
      <c r="C1500" s="124">
        <f t="shared" si="563"/>
        <v>1000</v>
      </c>
      <c r="D1500" s="138">
        <f t="shared" si="564"/>
        <v>5224.18</v>
      </c>
      <c r="E1500" s="126">
        <f>IF(K1500=1,VLOOKUP(A1499,[1]Plan1!$DA$106:$DC$226,3),E1499)</f>
        <v>5229.93</v>
      </c>
      <c r="F1500" s="127">
        <f t="shared" si="565"/>
        <v>43693</v>
      </c>
      <c r="G1500" s="128">
        <f t="shared" si="554"/>
        <v>1.1006512026767723E-3</v>
      </c>
      <c r="H1500" s="127">
        <f t="shared" si="566"/>
        <v>43724</v>
      </c>
      <c r="I1500" s="127">
        <f t="shared" si="555"/>
        <v>43724</v>
      </c>
      <c r="J1500" s="130">
        <f t="shared" si="567"/>
        <v>22</v>
      </c>
      <c r="K1500" s="130">
        <f t="shared" si="556"/>
        <v>21</v>
      </c>
      <c r="L1500" s="131">
        <f t="shared" si="557"/>
        <v>1.00105059</v>
      </c>
      <c r="M1500" s="132">
        <f t="shared" si="551"/>
        <v>1.00190055</v>
      </c>
      <c r="N1500" s="132">
        <f t="shared" si="549"/>
        <v>1.2045299153016116</v>
      </c>
      <c r="O1500" s="131">
        <f t="shared" si="550"/>
        <v>1.2057953800000001</v>
      </c>
      <c r="P1500" s="124">
        <f t="shared" si="558"/>
        <v>1205.79538</v>
      </c>
      <c r="Q1500" s="133">
        <f t="shared" si="559"/>
        <v>0</v>
      </c>
      <c r="R1500" s="134">
        <f t="shared" si="560"/>
        <v>0</v>
      </c>
      <c r="S1500" s="124">
        <f t="shared" si="561"/>
        <v>0</v>
      </c>
      <c r="T1500" s="134">
        <f t="shared" si="568"/>
        <v>8.7499999999999994E-2</v>
      </c>
      <c r="U1500" s="133">
        <f t="shared" si="569"/>
        <v>21</v>
      </c>
      <c r="V1500" s="133">
        <v>252</v>
      </c>
      <c r="W1500" s="132">
        <f t="shared" si="552"/>
        <v>1.0070146120000001</v>
      </c>
      <c r="X1500" s="124">
        <f t="shared" si="571"/>
        <v>8.4581859999999995</v>
      </c>
      <c r="Y1500" s="136" t="s">
        <v>64</v>
      </c>
      <c r="Z1500" s="127">
        <f t="shared" si="570"/>
        <v>43878</v>
      </c>
      <c r="AA1500" s="6"/>
      <c r="AB1500" s="1"/>
      <c r="AC1500" s="10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6"/>
      <c r="BR1500" s="1"/>
      <c r="BS1500" s="1"/>
      <c r="BT1500" s="1"/>
      <c r="BU1500" s="1"/>
      <c r="BV1500" s="1"/>
      <c r="BW1500" s="1"/>
    </row>
    <row r="1501" spans="1:75" x14ac:dyDescent="0.2">
      <c r="A1501" s="137">
        <f t="shared" si="562"/>
        <v>43722</v>
      </c>
      <c r="B1501" s="124">
        <f t="shared" si="553"/>
        <v>1214.7185559999998</v>
      </c>
      <c r="C1501" s="124">
        <f t="shared" si="563"/>
        <v>1000</v>
      </c>
      <c r="D1501" s="138">
        <f t="shared" si="564"/>
        <v>5224.18</v>
      </c>
      <c r="E1501" s="126">
        <f>IF(K1501=1,VLOOKUP(A1500,[1]Plan1!$DA$106:$DC$226,3),E1500)</f>
        <v>5229.93</v>
      </c>
      <c r="F1501" s="127">
        <f t="shared" si="565"/>
        <v>43693</v>
      </c>
      <c r="G1501" s="128">
        <f t="shared" si="554"/>
        <v>1.1006512026767723E-3</v>
      </c>
      <c r="H1501" s="127">
        <f t="shared" si="566"/>
        <v>43724</v>
      </c>
      <c r="I1501" s="127">
        <f t="shared" si="555"/>
        <v>43724</v>
      </c>
      <c r="J1501" s="130">
        <f t="shared" si="567"/>
        <v>22</v>
      </c>
      <c r="K1501" s="130">
        <f t="shared" si="556"/>
        <v>22</v>
      </c>
      <c r="L1501" s="131">
        <f t="shared" si="557"/>
        <v>1.0011006499999999</v>
      </c>
      <c r="M1501" s="132">
        <f t="shared" si="551"/>
        <v>1.00190055</v>
      </c>
      <c r="N1501" s="132">
        <f t="shared" si="549"/>
        <v>1.2045299153016116</v>
      </c>
      <c r="O1501" s="131">
        <f t="shared" si="550"/>
        <v>1.20585568</v>
      </c>
      <c r="P1501" s="124">
        <f t="shared" si="558"/>
        <v>1205.8556799999999</v>
      </c>
      <c r="Q1501" s="133">
        <f t="shared" si="559"/>
        <v>0</v>
      </c>
      <c r="R1501" s="134">
        <f t="shared" si="560"/>
        <v>0</v>
      </c>
      <c r="S1501" s="124">
        <f t="shared" si="561"/>
        <v>0</v>
      </c>
      <c r="T1501" s="134">
        <f t="shared" si="568"/>
        <v>8.7499999999999994E-2</v>
      </c>
      <c r="U1501" s="133">
        <f t="shared" si="569"/>
        <v>22</v>
      </c>
      <c r="V1501" s="133">
        <v>252</v>
      </c>
      <c r="W1501" s="132">
        <f t="shared" si="552"/>
        <v>1.0073498649999999</v>
      </c>
      <c r="X1501" s="124">
        <f t="shared" si="571"/>
        <v>8.862876</v>
      </c>
      <c r="Y1501" s="136" t="s">
        <v>64</v>
      </c>
      <c r="Z1501" s="127">
        <f t="shared" si="570"/>
        <v>43878</v>
      </c>
      <c r="AA1501" s="6"/>
      <c r="AB1501" s="1"/>
      <c r="AC1501" s="10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6"/>
      <c r="BR1501" s="1"/>
      <c r="BS1501" s="1"/>
      <c r="BT1501" s="1"/>
      <c r="BU1501" s="1"/>
      <c r="BV1501" s="1"/>
      <c r="BW1501" s="1"/>
    </row>
    <row r="1502" spans="1:75" x14ac:dyDescent="0.2">
      <c r="A1502" s="137">
        <f t="shared" si="562"/>
        <v>43723</v>
      </c>
      <c r="B1502" s="124">
        <f t="shared" si="553"/>
        <v>1214.7185559999998</v>
      </c>
      <c r="C1502" s="124">
        <f t="shared" si="563"/>
        <v>1000</v>
      </c>
      <c r="D1502" s="138">
        <f t="shared" si="564"/>
        <v>5224.18</v>
      </c>
      <c r="E1502" s="126">
        <f>IF(K1502=1,VLOOKUP(A1501,[1]Plan1!$DA$106:$DC$226,3),E1501)</f>
        <v>5229.93</v>
      </c>
      <c r="F1502" s="127">
        <f t="shared" si="565"/>
        <v>43693</v>
      </c>
      <c r="G1502" s="128">
        <f t="shared" si="554"/>
        <v>1.1006512026767723E-3</v>
      </c>
      <c r="H1502" s="127">
        <f t="shared" si="566"/>
        <v>43753</v>
      </c>
      <c r="I1502" s="127">
        <f t="shared" si="555"/>
        <v>43724</v>
      </c>
      <c r="J1502" s="130">
        <f t="shared" si="567"/>
        <v>22</v>
      </c>
      <c r="K1502" s="130">
        <f t="shared" si="556"/>
        <v>22</v>
      </c>
      <c r="L1502" s="131">
        <f t="shared" si="557"/>
        <v>1.0011006499999999</v>
      </c>
      <c r="M1502" s="132">
        <f t="shared" si="551"/>
        <v>1.00190055</v>
      </c>
      <c r="N1502" s="132">
        <f t="shared" si="549"/>
        <v>1.2045299153016116</v>
      </c>
      <c r="O1502" s="131">
        <f t="shared" si="550"/>
        <v>1.20585568</v>
      </c>
      <c r="P1502" s="124">
        <f t="shared" si="558"/>
        <v>1205.8556799999999</v>
      </c>
      <c r="Q1502" s="133">
        <f t="shared" si="559"/>
        <v>0</v>
      </c>
      <c r="R1502" s="134">
        <f t="shared" si="560"/>
        <v>0</v>
      </c>
      <c r="S1502" s="124">
        <f t="shared" si="561"/>
        <v>0</v>
      </c>
      <c r="T1502" s="134">
        <f t="shared" si="568"/>
        <v>8.7499999999999994E-2</v>
      </c>
      <c r="U1502" s="133">
        <f t="shared" si="569"/>
        <v>22</v>
      </c>
      <c r="V1502" s="133">
        <v>252</v>
      </c>
      <c r="W1502" s="132">
        <f t="shared" si="552"/>
        <v>1.0073498649999999</v>
      </c>
      <c r="X1502" s="124">
        <f t="shared" si="571"/>
        <v>8.862876</v>
      </c>
      <c r="Y1502" s="136" t="s">
        <v>64</v>
      </c>
      <c r="Z1502" s="127">
        <f t="shared" si="570"/>
        <v>43878</v>
      </c>
      <c r="AA1502" s="6"/>
      <c r="AB1502" s="1"/>
      <c r="AC1502" s="10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6"/>
      <c r="BR1502" s="1"/>
      <c r="BS1502" s="1"/>
      <c r="BT1502" s="1"/>
      <c r="BU1502" s="1"/>
      <c r="BV1502" s="1"/>
      <c r="BW1502" s="1"/>
    </row>
    <row r="1503" spans="1:75" x14ac:dyDescent="0.2">
      <c r="A1503" s="137">
        <f t="shared" si="562"/>
        <v>43724</v>
      </c>
      <c r="B1503" s="124">
        <f t="shared" si="553"/>
        <v>1214.7185559999998</v>
      </c>
      <c r="C1503" s="124">
        <f t="shared" si="563"/>
        <v>1000</v>
      </c>
      <c r="D1503" s="138">
        <f t="shared" si="564"/>
        <v>5224.18</v>
      </c>
      <c r="E1503" s="126">
        <f>IF(K1503=1,VLOOKUP(A1502,[1]Plan1!$DA$106:$DC$226,3),E1502)</f>
        <v>5229.93</v>
      </c>
      <c r="F1503" s="127">
        <f t="shared" si="565"/>
        <v>43693</v>
      </c>
      <c r="G1503" s="128">
        <f t="shared" si="554"/>
        <v>1.1006512026767723E-3</v>
      </c>
      <c r="H1503" s="127">
        <f t="shared" si="566"/>
        <v>43753</v>
      </c>
      <c r="I1503" s="127">
        <f t="shared" si="555"/>
        <v>43724</v>
      </c>
      <c r="J1503" s="130">
        <f t="shared" si="567"/>
        <v>22</v>
      </c>
      <c r="K1503" s="130">
        <f t="shared" si="556"/>
        <v>22</v>
      </c>
      <c r="L1503" s="131">
        <f t="shared" si="557"/>
        <v>1.0011006499999999</v>
      </c>
      <c r="M1503" s="132">
        <f t="shared" si="551"/>
        <v>1.00190055</v>
      </c>
      <c r="N1503" s="132">
        <f t="shared" ref="N1503:N1566" si="572">IF(I1503&gt;I1502,N1502*M1503,N1502)</f>
        <v>1.2045299153016116</v>
      </c>
      <c r="O1503" s="131">
        <f t="shared" si="550"/>
        <v>1.20585568</v>
      </c>
      <c r="P1503" s="124">
        <f t="shared" si="558"/>
        <v>1205.8556799999999</v>
      </c>
      <c r="Q1503" s="133">
        <f t="shared" si="559"/>
        <v>0</v>
      </c>
      <c r="R1503" s="134">
        <f t="shared" si="560"/>
        <v>0</v>
      </c>
      <c r="S1503" s="124">
        <f t="shared" si="561"/>
        <v>0</v>
      </c>
      <c r="T1503" s="134">
        <f t="shared" si="568"/>
        <v>8.7499999999999994E-2</v>
      </c>
      <c r="U1503" s="133">
        <f t="shared" si="569"/>
        <v>22</v>
      </c>
      <c r="V1503" s="133">
        <v>252</v>
      </c>
      <c r="W1503" s="132">
        <f t="shared" si="552"/>
        <v>1.0073498649999999</v>
      </c>
      <c r="X1503" s="124">
        <f t="shared" si="571"/>
        <v>8.862876</v>
      </c>
      <c r="Y1503" s="136" t="s">
        <v>64</v>
      </c>
      <c r="Z1503" s="127">
        <f t="shared" si="570"/>
        <v>43878</v>
      </c>
      <c r="AA1503" s="6"/>
      <c r="AB1503" s="1"/>
      <c r="AC1503" s="10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6"/>
      <c r="BR1503" s="1"/>
      <c r="BS1503" s="1"/>
      <c r="BT1503" s="1"/>
      <c r="BU1503" s="1"/>
      <c r="BV1503" s="1"/>
      <c r="BW1503" s="1"/>
    </row>
    <row r="1504" spans="1:75" x14ac:dyDescent="0.2">
      <c r="A1504" s="137">
        <f t="shared" si="562"/>
        <v>43725</v>
      </c>
      <c r="B1504" s="124">
        <f t="shared" si="553"/>
        <v>1215.099823</v>
      </c>
      <c r="C1504" s="124">
        <f t="shared" si="563"/>
        <v>1000</v>
      </c>
      <c r="D1504" s="138">
        <f t="shared" si="564"/>
        <v>5229.93</v>
      </c>
      <c r="E1504" s="126">
        <f>IF(K1504=1,VLOOKUP(A1503,[1]Plan1!$DA$106:$DC$226,3),E1503)</f>
        <v>5227.84</v>
      </c>
      <c r="F1504" s="127">
        <f t="shared" si="565"/>
        <v>43725</v>
      </c>
      <c r="G1504" s="128">
        <f t="shared" si="554"/>
        <v>-3.996229395040185E-4</v>
      </c>
      <c r="H1504" s="127">
        <f t="shared" si="566"/>
        <v>43753</v>
      </c>
      <c r="I1504" s="127">
        <f t="shared" si="555"/>
        <v>43753</v>
      </c>
      <c r="J1504" s="130">
        <f t="shared" si="567"/>
        <v>21</v>
      </c>
      <c r="K1504" s="130">
        <f t="shared" si="556"/>
        <v>1</v>
      </c>
      <c r="L1504" s="131">
        <f t="shared" si="557"/>
        <v>0.99998096000000003</v>
      </c>
      <c r="M1504" s="132">
        <f t="shared" si="551"/>
        <v>1.0011006499999999</v>
      </c>
      <c r="N1504" s="132">
        <f t="shared" si="572"/>
        <v>1.2058556811528882</v>
      </c>
      <c r="O1504" s="131">
        <f t="shared" si="550"/>
        <v>1.2058327200000001</v>
      </c>
      <c r="P1504" s="124">
        <f t="shared" si="558"/>
        <v>1205.8327200000001</v>
      </c>
      <c r="Q1504" s="133">
        <f t="shared" si="559"/>
        <v>0</v>
      </c>
      <c r="R1504" s="134">
        <f t="shared" si="560"/>
        <v>0</v>
      </c>
      <c r="S1504" s="124">
        <f t="shared" si="561"/>
        <v>0</v>
      </c>
      <c r="T1504" s="134">
        <f t="shared" si="568"/>
        <v>8.7499999999999994E-2</v>
      </c>
      <c r="U1504" s="133">
        <f t="shared" si="569"/>
        <v>23</v>
      </c>
      <c r="V1504" s="133">
        <v>252</v>
      </c>
      <c r="W1504" s="132">
        <f t="shared" si="552"/>
        <v>1.007685231</v>
      </c>
      <c r="X1504" s="124">
        <f t="shared" si="571"/>
        <v>9.2671030000000005</v>
      </c>
      <c r="Y1504" s="136" t="s">
        <v>64</v>
      </c>
      <c r="Z1504" s="127">
        <f t="shared" si="570"/>
        <v>43878</v>
      </c>
      <c r="AA1504" s="6"/>
      <c r="AB1504" s="1"/>
      <c r="AC1504" s="10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6"/>
      <c r="BR1504" s="1"/>
      <c r="BS1504" s="1"/>
      <c r="BT1504" s="1"/>
      <c r="BU1504" s="1"/>
      <c r="BV1504" s="1"/>
      <c r="BW1504" s="1"/>
    </row>
    <row r="1505" spans="1:75" x14ac:dyDescent="0.2">
      <c r="A1505" s="137">
        <f t="shared" si="562"/>
        <v>43726</v>
      </c>
      <c r="B1505" s="124">
        <f t="shared" si="553"/>
        <v>1215.4812180000001</v>
      </c>
      <c r="C1505" s="124">
        <f t="shared" si="563"/>
        <v>1000</v>
      </c>
      <c r="D1505" s="138">
        <f t="shared" si="564"/>
        <v>5229.93</v>
      </c>
      <c r="E1505" s="126">
        <f>IF(K1505=1,VLOOKUP(A1504,[1]Plan1!$DA$106:$DC$226,3),E1504)</f>
        <v>5227.84</v>
      </c>
      <c r="F1505" s="127">
        <f t="shared" si="565"/>
        <v>43725</v>
      </c>
      <c r="G1505" s="128">
        <f t="shared" si="554"/>
        <v>-3.996229395040185E-4</v>
      </c>
      <c r="H1505" s="127">
        <f t="shared" si="566"/>
        <v>43753</v>
      </c>
      <c r="I1505" s="127">
        <f t="shared" si="555"/>
        <v>43753</v>
      </c>
      <c r="J1505" s="130">
        <f t="shared" si="567"/>
        <v>21</v>
      </c>
      <c r="K1505" s="130">
        <f t="shared" si="556"/>
        <v>2</v>
      </c>
      <c r="L1505" s="131">
        <f t="shared" si="557"/>
        <v>0.99996193</v>
      </c>
      <c r="M1505" s="132">
        <f t="shared" si="551"/>
        <v>1.0011006499999999</v>
      </c>
      <c r="N1505" s="132">
        <f t="shared" si="572"/>
        <v>1.2058556811528882</v>
      </c>
      <c r="O1505" s="131">
        <f t="shared" si="550"/>
        <v>1.2058097699999999</v>
      </c>
      <c r="P1505" s="124">
        <f t="shared" si="558"/>
        <v>1205.8097700000001</v>
      </c>
      <c r="Q1505" s="133">
        <f t="shared" si="559"/>
        <v>0</v>
      </c>
      <c r="R1505" s="134">
        <f t="shared" si="560"/>
        <v>0</v>
      </c>
      <c r="S1505" s="124">
        <f t="shared" si="561"/>
        <v>0</v>
      </c>
      <c r="T1505" s="134">
        <f t="shared" si="568"/>
        <v>8.7499999999999994E-2</v>
      </c>
      <c r="U1505" s="133">
        <f t="shared" si="569"/>
        <v>24</v>
      </c>
      <c r="V1505" s="133">
        <v>252</v>
      </c>
      <c r="W1505" s="132">
        <f t="shared" si="552"/>
        <v>1.0080207080000001</v>
      </c>
      <c r="X1505" s="124">
        <f t="shared" si="571"/>
        <v>9.6714479999999998</v>
      </c>
      <c r="Y1505" s="136" t="s">
        <v>64</v>
      </c>
      <c r="Z1505" s="127">
        <f t="shared" si="570"/>
        <v>43878</v>
      </c>
      <c r="AA1505" s="6"/>
      <c r="AB1505" s="1"/>
      <c r="AC1505" s="10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6"/>
      <c r="BR1505" s="1"/>
      <c r="BS1505" s="1"/>
      <c r="BT1505" s="1"/>
      <c r="BU1505" s="1"/>
      <c r="BV1505" s="1"/>
      <c r="BW1505" s="1"/>
    </row>
    <row r="1506" spans="1:75" x14ac:dyDescent="0.2">
      <c r="A1506" s="137">
        <f t="shared" si="562"/>
        <v>43727</v>
      </c>
      <c r="B1506" s="124">
        <f t="shared" si="553"/>
        <v>1215.8627309999999</v>
      </c>
      <c r="C1506" s="124">
        <f t="shared" si="563"/>
        <v>1000</v>
      </c>
      <c r="D1506" s="138">
        <f t="shared" si="564"/>
        <v>5229.93</v>
      </c>
      <c r="E1506" s="126">
        <f>IF(K1506=1,VLOOKUP(A1505,[1]Plan1!$DA$106:$DC$226,3),E1505)</f>
        <v>5227.84</v>
      </c>
      <c r="F1506" s="127">
        <f t="shared" si="565"/>
        <v>43725</v>
      </c>
      <c r="G1506" s="128">
        <f t="shared" si="554"/>
        <v>-3.996229395040185E-4</v>
      </c>
      <c r="H1506" s="127">
        <f t="shared" si="566"/>
        <v>43753</v>
      </c>
      <c r="I1506" s="127">
        <f t="shared" si="555"/>
        <v>43753</v>
      </c>
      <c r="J1506" s="130">
        <f t="shared" si="567"/>
        <v>21</v>
      </c>
      <c r="K1506" s="130">
        <f t="shared" si="556"/>
        <v>3</v>
      </c>
      <c r="L1506" s="131">
        <f t="shared" si="557"/>
        <v>0.99994289999999997</v>
      </c>
      <c r="M1506" s="132">
        <f t="shared" si="551"/>
        <v>1.0011006499999999</v>
      </c>
      <c r="N1506" s="132">
        <f t="shared" si="572"/>
        <v>1.2058556811528882</v>
      </c>
      <c r="O1506" s="131">
        <f t="shared" si="550"/>
        <v>1.2057868199999999</v>
      </c>
      <c r="P1506" s="124">
        <f t="shared" si="558"/>
        <v>1205.78682</v>
      </c>
      <c r="Q1506" s="133">
        <f t="shared" si="559"/>
        <v>0</v>
      </c>
      <c r="R1506" s="134">
        <f t="shared" si="560"/>
        <v>0</v>
      </c>
      <c r="S1506" s="124">
        <f t="shared" si="561"/>
        <v>0</v>
      </c>
      <c r="T1506" s="134">
        <f t="shared" si="568"/>
        <v>8.7499999999999994E-2</v>
      </c>
      <c r="U1506" s="133">
        <f t="shared" si="569"/>
        <v>25</v>
      </c>
      <c r="V1506" s="133">
        <v>252</v>
      </c>
      <c r="W1506" s="132">
        <f t="shared" si="552"/>
        <v>1.0083562960000001</v>
      </c>
      <c r="X1506" s="124">
        <f t="shared" si="571"/>
        <v>10.075911</v>
      </c>
      <c r="Y1506" s="136" t="s">
        <v>64</v>
      </c>
      <c r="Z1506" s="127">
        <f t="shared" si="570"/>
        <v>43878</v>
      </c>
      <c r="AA1506" s="6"/>
      <c r="AB1506" s="1"/>
      <c r="AC1506" s="10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6"/>
      <c r="BR1506" s="1"/>
      <c r="BS1506" s="1"/>
      <c r="BT1506" s="1"/>
      <c r="BU1506" s="1"/>
      <c r="BV1506" s="1"/>
      <c r="BW1506" s="1"/>
    </row>
    <row r="1507" spans="1:75" x14ac:dyDescent="0.2">
      <c r="A1507" s="137">
        <f t="shared" si="562"/>
        <v>43728</v>
      </c>
      <c r="B1507" s="124">
        <f t="shared" si="553"/>
        <v>1216.244355</v>
      </c>
      <c r="C1507" s="124">
        <f t="shared" si="563"/>
        <v>1000</v>
      </c>
      <c r="D1507" s="138">
        <f t="shared" si="564"/>
        <v>5229.93</v>
      </c>
      <c r="E1507" s="126">
        <f>IF(K1507=1,VLOOKUP(A1506,[1]Plan1!$DA$106:$DC$226,3),E1506)</f>
        <v>5227.84</v>
      </c>
      <c r="F1507" s="127">
        <f t="shared" si="565"/>
        <v>43725</v>
      </c>
      <c r="G1507" s="128">
        <f t="shared" si="554"/>
        <v>-3.996229395040185E-4</v>
      </c>
      <c r="H1507" s="127">
        <f t="shared" si="566"/>
        <v>43753</v>
      </c>
      <c r="I1507" s="127">
        <f t="shared" si="555"/>
        <v>43753</v>
      </c>
      <c r="J1507" s="130">
        <f t="shared" si="567"/>
        <v>21</v>
      </c>
      <c r="K1507" s="130">
        <f t="shared" si="556"/>
        <v>4</v>
      </c>
      <c r="L1507" s="131">
        <f t="shared" si="557"/>
        <v>0.99992386</v>
      </c>
      <c r="M1507" s="132">
        <f t="shared" si="551"/>
        <v>1.0011006499999999</v>
      </c>
      <c r="N1507" s="132">
        <f t="shared" si="572"/>
        <v>1.2058556811528882</v>
      </c>
      <c r="O1507" s="131">
        <f t="shared" si="550"/>
        <v>1.20576386</v>
      </c>
      <c r="P1507" s="124">
        <f t="shared" si="558"/>
        <v>1205.76386</v>
      </c>
      <c r="Q1507" s="133">
        <f t="shared" si="559"/>
        <v>0</v>
      </c>
      <c r="R1507" s="134">
        <f t="shared" si="560"/>
        <v>0</v>
      </c>
      <c r="S1507" s="124">
        <f t="shared" si="561"/>
        <v>0</v>
      </c>
      <c r="T1507" s="134">
        <f t="shared" si="568"/>
        <v>8.7499999999999994E-2</v>
      </c>
      <c r="U1507" s="133">
        <f t="shared" si="569"/>
        <v>26</v>
      </c>
      <c r="V1507" s="133">
        <v>252</v>
      </c>
      <c r="W1507" s="132">
        <f t="shared" si="552"/>
        <v>1.0086919969999999</v>
      </c>
      <c r="X1507" s="124">
        <f t="shared" si="571"/>
        <v>10.480494999999999</v>
      </c>
      <c r="Y1507" s="136" t="s">
        <v>64</v>
      </c>
      <c r="Z1507" s="127">
        <f t="shared" si="570"/>
        <v>43878</v>
      </c>
      <c r="AA1507" s="6"/>
      <c r="AB1507" s="1"/>
      <c r="AC1507" s="10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6"/>
      <c r="BR1507" s="1"/>
      <c r="BS1507" s="1"/>
      <c r="BT1507" s="1"/>
      <c r="BU1507" s="1"/>
      <c r="BV1507" s="1"/>
      <c r="BW1507" s="1"/>
    </row>
    <row r="1508" spans="1:75" x14ac:dyDescent="0.2">
      <c r="A1508" s="137">
        <f t="shared" si="562"/>
        <v>43729</v>
      </c>
      <c r="B1508" s="124">
        <f t="shared" si="553"/>
        <v>1216.6261079999999</v>
      </c>
      <c r="C1508" s="124">
        <f t="shared" si="563"/>
        <v>1000</v>
      </c>
      <c r="D1508" s="138">
        <f t="shared" si="564"/>
        <v>5229.93</v>
      </c>
      <c r="E1508" s="126">
        <f>IF(K1508=1,VLOOKUP(A1507,[1]Plan1!$DA$106:$DC$226,3),E1507)</f>
        <v>5227.84</v>
      </c>
      <c r="F1508" s="127">
        <f t="shared" si="565"/>
        <v>43725</v>
      </c>
      <c r="G1508" s="128">
        <f t="shared" si="554"/>
        <v>-3.996229395040185E-4</v>
      </c>
      <c r="H1508" s="127">
        <f t="shared" si="566"/>
        <v>43753</v>
      </c>
      <c r="I1508" s="127">
        <f t="shared" si="555"/>
        <v>43753</v>
      </c>
      <c r="J1508" s="130">
        <f t="shared" si="567"/>
        <v>21</v>
      </c>
      <c r="K1508" s="130">
        <f t="shared" si="556"/>
        <v>5</v>
      </c>
      <c r="L1508" s="131">
        <f t="shared" si="557"/>
        <v>0.99990482999999997</v>
      </c>
      <c r="M1508" s="132">
        <f t="shared" si="551"/>
        <v>1.0011006499999999</v>
      </c>
      <c r="N1508" s="132">
        <f t="shared" si="572"/>
        <v>1.2058556811528882</v>
      </c>
      <c r="O1508" s="131">
        <f t="shared" si="550"/>
        <v>1.2057409100000001</v>
      </c>
      <c r="P1508" s="124">
        <f t="shared" si="558"/>
        <v>1205.74091</v>
      </c>
      <c r="Q1508" s="133">
        <f t="shared" si="559"/>
        <v>0</v>
      </c>
      <c r="R1508" s="134">
        <f t="shared" si="560"/>
        <v>0</v>
      </c>
      <c r="S1508" s="124">
        <f t="shared" si="561"/>
        <v>0</v>
      </c>
      <c r="T1508" s="134">
        <f t="shared" si="568"/>
        <v>8.7499999999999994E-2</v>
      </c>
      <c r="U1508" s="133">
        <f t="shared" si="569"/>
        <v>27</v>
      </c>
      <c r="V1508" s="133">
        <v>252</v>
      </c>
      <c r="W1508" s="132">
        <f t="shared" si="552"/>
        <v>1.009027809</v>
      </c>
      <c r="X1508" s="124">
        <f t="shared" si="571"/>
        <v>10.885198000000001</v>
      </c>
      <c r="Y1508" s="136" t="s">
        <v>64</v>
      </c>
      <c r="Z1508" s="127">
        <f t="shared" si="570"/>
        <v>43878</v>
      </c>
      <c r="AA1508" s="6"/>
      <c r="AB1508" s="1"/>
      <c r="AC1508" s="10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6"/>
      <c r="BR1508" s="1"/>
      <c r="BS1508" s="1"/>
      <c r="BT1508" s="1"/>
      <c r="BU1508" s="1"/>
      <c r="BV1508" s="1"/>
      <c r="BW1508" s="1"/>
    </row>
    <row r="1509" spans="1:75" x14ac:dyDescent="0.2">
      <c r="A1509" s="137">
        <f t="shared" si="562"/>
        <v>43730</v>
      </c>
      <c r="B1509" s="124">
        <f t="shared" si="553"/>
        <v>1216.6261079999999</v>
      </c>
      <c r="C1509" s="124">
        <f t="shared" si="563"/>
        <v>1000</v>
      </c>
      <c r="D1509" s="138">
        <f t="shared" si="564"/>
        <v>5229.93</v>
      </c>
      <c r="E1509" s="126">
        <f>IF(K1509=1,VLOOKUP(A1508,[1]Plan1!$DA$106:$DC$226,3),E1508)</f>
        <v>5227.84</v>
      </c>
      <c r="F1509" s="127">
        <f t="shared" si="565"/>
        <v>43725</v>
      </c>
      <c r="G1509" s="128">
        <f t="shared" si="554"/>
        <v>-3.996229395040185E-4</v>
      </c>
      <c r="H1509" s="127">
        <f t="shared" si="566"/>
        <v>43753</v>
      </c>
      <c r="I1509" s="127">
        <f t="shared" si="555"/>
        <v>43753</v>
      </c>
      <c r="J1509" s="130">
        <f t="shared" si="567"/>
        <v>21</v>
      </c>
      <c r="K1509" s="130">
        <f t="shared" si="556"/>
        <v>5</v>
      </c>
      <c r="L1509" s="131">
        <f t="shared" si="557"/>
        <v>0.99990482999999997</v>
      </c>
      <c r="M1509" s="132">
        <f t="shared" si="551"/>
        <v>1.0011006499999999</v>
      </c>
      <c r="N1509" s="132">
        <f t="shared" si="572"/>
        <v>1.2058556811528882</v>
      </c>
      <c r="O1509" s="131">
        <f t="shared" si="550"/>
        <v>1.2057409100000001</v>
      </c>
      <c r="P1509" s="124">
        <f t="shared" si="558"/>
        <v>1205.74091</v>
      </c>
      <c r="Q1509" s="133">
        <f t="shared" si="559"/>
        <v>0</v>
      </c>
      <c r="R1509" s="134">
        <f t="shared" si="560"/>
        <v>0</v>
      </c>
      <c r="S1509" s="124">
        <f t="shared" si="561"/>
        <v>0</v>
      </c>
      <c r="T1509" s="134">
        <f t="shared" si="568"/>
        <v>8.7499999999999994E-2</v>
      </c>
      <c r="U1509" s="133">
        <f t="shared" si="569"/>
        <v>27</v>
      </c>
      <c r="V1509" s="133">
        <v>252</v>
      </c>
      <c r="W1509" s="132">
        <f t="shared" si="552"/>
        <v>1.009027809</v>
      </c>
      <c r="X1509" s="124">
        <f t="shared" si="571"/>
        <v>10.885198000000001</v>
      </c>
      <c r="Y1509" s="136" t="s">
        <v>64</v>
      </c>
      <c r="Z1509" s="127">
        <f t="shared" si="570"/>
        <v>43878</v>
      </c>
      <c r="AA1509" s="6"/>
      <c r="AB1509" s="1"/>
      <c r="AC1509" s="10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6"/>
      <c r="BR1509" s="1"/>
      <c r="BS1509" s="1"/>
      <c r="BT1509" s="1"/>
      <c r="BU1509" s="1"/>
      <c r="BV1509" s="1"/>
      <c r="BW1509" s="1"/>
    </row>
    <row r="1510" spans="1:75" x14ac:dyDescent="0.2">
      <c r="A1510" s="137">
        <f t="shared" si="562"/>
        <v>43731</v>
      </c>
      <c r="B1510" s="124">
        <f t="shared" si="553"/>
        <v>1216.6261079999999</v>
      </c>
      <c r="C1510" s="124">
        <f t="shared" si="563"/>
        <v>1000</v>
      </c>
      <c r="D1510" s="138">
        <f t="shared" si="564"/>
        <v>5229.93</v>
      </c>
      <c r="E1510" s="126">
        <f>IF(K1510=1,VLOOKUP(A1509,[1]Plan1!$DA$106:$DC$226,3),E1509)</f>
        <v>5227.84</v>
      </c>
      <c r="F1510" s="127">
        <f t="shared" si="565"/>
        <v>43725</v>
      </c>
      <c r="G1510" s="128">
        <f t="shared" si="554"/>
        <v>-3.996229395040185E-4</v>
      </c>
      <c r="H1510" s="127">
        <f t="shared" si="566"/>
        <v>43753</v>
      </c>
      <c r="I1510" s="127">
        <f t="shared" si="555"/>
        <v>43753</v>
      </c>
      <c r="J1510" s="130">
        <f t="shared" si="567"/>
        <v>21</v>
      </c>
      <c r="K1510" s="130">
        <f t="shared" si="556"/>
        <v>5</v>
      </c>
      <c r="L1510" s="131">
        <f t="shared" si="557"/>
        <v>0.99990482999999997</v>
      </c>
      <c r="M1510" s="132">
        <f t="shared" si="551"/>
        <v>1.0011006499999999</v>
      </c>
      <c r="N1510" s="132">
        <f t="shared" si="572"/>
        <v>1.2058556811528882</v>
      </c>
      <c r="O1510" s="131">
        <f t="shared" si="550"/>
        <v>1.2057409100000001</v>
      </c>
      <c r="P1510" s="124">
        <f t="shared" si="558"/>
        <v>1205.74091</v>
      </c>
      <c r="Q1510" s="133">
        <f t="shared" si="559"/>
        <v>0</v>
      </c>
      <c r="R1510" s="134">
        <f t="shared" si="560"/>
        <v>0</v>
      </c>
      <c r="S1510" s="124">
        <f t="shared" si="561"/>
        <v>0</v>
      </c>
      <c r="T1510" s="134">
        <f t="shared" si="568"/>
        <v>8.7499999999999994E-2</v>
      </c>
      <c r="U1510" s="133">
        <f t="shared" si="569"/>
        <v>27</v>
      </c>
      <c r="V1510" s="133">
        <v>252</v>
      </c>
      <c r="W1510" s="132">
        <f t="shared" si="552"/>
        <v>1.009027809</v>
      </c>
      <c r="X1510" s="124">
        <f t="shared" si="571"/>
        <v>10.885198000000001</v>
      </c>
      <c r="Y1510" s="136" t="s">
        <v>64</v>
      </c>
      <c r="Z1510" s="127">
        <f t="shared" si="570"/>
        <v>43878</v>
      </c>
      <c r="AA1510" s="6"/>
      <c r="AB1510" s="1"/>
      <c r="AC1510" s="10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6"/>
      <c r="BR1510" s="1"/>
      <c r="BS1510" s="1"/>
      <c r="BT1510" s="1"/>
      <c r="BU1510" s="1"/>
      <c r="BV1510" s="1"/>
      <c r="BW1510" s="1"/>
    </row>
    <row r="1511" spans="1:75" x14ac:dyDescent="0.2">
      <c r="A1511" s="137">
        <f t="shared" si="562"/>
        <v>43732</v>
      </c>
      <c r="B1511" s="124">
        <f t="shared" si="553"/>
        <v>1217.0079909999999</v>
      </c>
      <c r="C1511" s="124">
        <f t="shared" si="563"/>
        <v>1000</v>
      </c>
      <c r="D1511" s="138">
        <f t="shared" si="564"/>
        <v>5229.93</v>
      </c>
      <c r="E1511" s="126">
        <f>IF(K1511=1,VLOOKUP(A1510,[1]Plan1!$DA$106:$DC$226,3),E1510)</f>
        <v>5227.84</v>
      </c>
      <c r="F1511" s="127">
        <f t="shared" si="565"/>
        <v>43725</v>
      </c>
      <c r="G1511" s="128">
        <f t="shared" si="554"/>
        <v>-3.996229395040185E-4</v>
      </c>
      <c r="H1511" s="127">
        <f t="shared" si="566"/>
        <v>43753</v>
      </c>
      <c r="I1511" s="127">
        <f t="shared" si="555"/>
        <v>43753</v>
      </c>
      <c r="J1511" s="130">
        <f t="shared" si="567"/>
        <v>21</v>
      </c>
      <c r="K1511" s="130">
        <f t="shared" si="556"/>
        <v>6</v>
      </c>
      <c r="L1511" s="131">
        <f t="shared" si="557"/>
        <v>0.99988580000000005</v>
      </c>
      <c r="M1511" s="132">
        <f t="shared" si="551"/>
        <v>1.0011006499999999</v>
      </c>
      <c r="N1511" s="132">
        <f t="shared" si="572"/>
        <v>1.2058556811528882</v>
      </c>
      <c r="O1511" s="131">
        <f t="shared" si="550"/>
        <v>1.20571797</v>
      </c>
      <c r="P1511" s="124">
        <f t="shared" si="558"/>
        <v>1205.7179699999999</v>
      </c>
      <c r="Q1511" s="133">
        <f t="shared" si="559"/>
        <v>0</v>
      </c>
      <c r="R1511" s="134">
        <f t="shared" si="560"/>
        <v>0</v>
      </c>
      <c r="S1511" s="124">
        <f t="shared" si="561"/>
        <v>0</v>
      </c>
      <c r="T1511" s="134">
        <f t="shared" si="568"/>
        <v>8.7499999999999994E-2</v>
      </c>
      <c r="U1511" s="133">
        <f t="shared" si="569"/>
        <v>28</v>
      </c>
      <c r="V1511" s="133">
        <v>252</v>
      </c>
      <c r="W1511" s="132">
        <f t="shared" si="552"/>
        <v>1.009363733</v>
      </c>
      <c r="X1511" s="124">
        <f t="shared" si="571"/>
        <v>11.290020999999999</v>
      </c>
      <c r="Y1511" s="136" t="s">
        <v>64</v>
      </c>
      <c r="Z1511" s="127">
        <f t="shared" si="570"/>
        <v>43878</v>
      </c>
      <c r="AA1511" s="6"/>
      <c r="AB1511" s="1"/>
      <c r="AC1511" s="10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6"/>
      <c r="BR1511" s="1"/>
      <c r="BS1511" s="1"/>
      <c r="BT1511" s="1"/>
      <c r="BU1511" s="1"/>
      <c r="BV1511" s="1"/>
      <c r="BW1511" s="1"/>
    </row>
    <row r="1512" spans="1:75" x14ac:dyDescent="0.2">
      <c r="A1512" s="137">
        <f t="shared" si="562"/>
        <v>43733</v>
      </c>
      <c r="B1512" s="124">
        <f t="shared" si="553"/>
        <v>1217.389983</v>
      </c>
      <c r="C1512" s="124">
        <f t="shared" si="563"/>
        <v>1000</v>
      </c>
      <c r="D1512" s="138">
        <f t="shared" si="564"/>
        <v>5229.93</v>
      </c>
      <c r="E1512" s="126">
        <f>IF(K1512=1,VLOOKUP(A1511,[1]Plan1!$DA$106:$DC$226,3),E1511)</f>
        <v>5227.84</v>
      </c>
      <c r="F1512" s="127">
        <f t="shared" si="565"/>
        <v>43725</v>
      </c>
      <c r="G1512" s="128">
        <f t="shared" si="554"/>
        <v>-3.996229395040185E-4</v>
      </c>
      <c r="H1512" s="127">
        <f t="shared" si="566"/>
        <v>43753</v>
      </c>
      <c r="I1512" s="127">
        <f t="shared" si="555"/>
        <v>43753</v>
      </c>
      <c r="J1512" s="130">
        <f t="shared" si="567"/>
        <v>21</v>
      </c>
      <c r="K1512" s="130">
        <f t="shared" si="556"/>
        <v>7</v>
      </c>
      <c r="L1512" s="131">
        <f t="shared" si="557"/>
        <v>0.99986677000000002</v>
      </c>
      <c r="M1512" s="132">
        <f t="shared" si="551"/>
        <v>1.0011006499999999</v>
      </c>
      <c r="N1512" s="132">
        <f t="shared" si="572"/>
        <v>1.2058556811528882</v>
      </c>
      <c r="O1512" s="131">
        <f t="shared" si="550"/>
        <v>1.2056950200000001</v>
      </c>
      <c r="P1512" s="124">
        <f t="shared" si="558"/>
        <v>1205.6950200000001</v>
      </c>
      <c r="Q1512" s="133">
        <f t="shared" si="559"/>
        <v>0</v>
      </c>
      <c r="R1512" s="134">
        <f t="shared" si="560"/>
        <v>0</v>
      </c>
      <c r="S1512" s="124">
        <f t="shared" si="561"/>
        <v>0</v>
      </c>
      <c r="T1512" s="134">
        <f t="shared" si="568"/>
        <v>8.7499999999999994E-2</v>
      </c>
      <c r="U1512" s="133">
        <f t="shared" si="569"/>
        <v>29</v>
      </c>
      <c r="V1512" s="133">
        <v>252</v>
      </c>
      <c r="W1512" s="132">
        <f t="shared" si="552"/>
        <v>1.009699769</v>
      </c>
      <c r="X1512" s="124">
        <f t="shared" si="571"/>
        <v>11.694963</v>
      </c>
      <c r="Y1512" s="136" t="s">
        <v>64</v>
      </c>
      <c r="Z1512" s="127">
        <f t="shared" si="570"/>
        <v>43878</v>
      </c>
      <c r="AA1512" s="6"/>
      <c r="AB1512" s="1"/>
      <c r="AC1512" s="10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6"/>
      <c r="BR1512" s="1"/>
      <c r="BS1512" s="1"/>
      <c r="BT1512" s="1"/>
      <c r="BU1512" s="1"/>
      <c r="BV1512" s="1"/>
      <c r="BW1512" s="1"/>
    </row>
    <row r="1513" spans="1:75" x14ac:dyDescent="0.2">
      <c r="A1513" s="137">
        <f t="shared" si="562"/>
        <v>43734</v>
      </c>
      <c r="B1513" s="124">
        <f t="shared" si="553"/>
        <v>1217.772093</v>
      </c>
      <c r="C1513" s="124">
        <f t="shared" si="563"/>
        <v>1000</v>
      </c>
      <c r="D1513" s="138">
        <f t="shared" si="564"/>
        <v>5229.93</v>
      </c>
      <c r="E1513" s="126">
        <f>IF(K1513=1,VLOOKUP(A1512,[1]Plan1!$DA$106:$DC$226,3),E1512)</f>
        <v>5227.84</v>
      </c>
      <c r="F1513" s="127">
        <f t="shared" si="565"/>
        <v>43725</v>
      </c>
      <c r="G1513" s="128">
        <f t="shared" si="554"/>
        <v>-3.996229395040185E-4</v>
      </c>
      <c r="H1513" s="127">
        <f t="shared" si="566"/>
        <v>43753</v>
      </c>
      <c r="I1513" s="127">
        <f t="shared" si="555"/>
        <v>43753</v>
      </c>
      <c r="J1513" s="130">
        <f t="shared" si="567"/>
        <v>21</v>
      </c>
      <c r="K1513" s="130">
        <f t="shared" si="556"/>
        <v>8</v>
      </c>
      <c r="L1513" s="131">
        <f t="shared" si="557"/>
        <v>0.99984773999999998</v>
      </c>
      <c r="M1513" s="132">
        <f t="shared" si="551"/>
        <v>1.0011006499999999</v>
      </c>
      <c r="N1513" s="132">
        <f t="shared" si="572"/>
        <v>1.2058556811528882</v>
      </c>
      <c r="O1513" s="131">
        <f t="shared" ref="O1513:O1576" si="573">TRUNC(TRUNC((L1513*N1513),15),8)</f>
        <v>1.2056720700000001</v>
      </c>
      <c r="P1513" s="124">
        <f t="shared" si="558"/>
        <v>1205.6720700000001</v>
      </c>
      <c r="Q1513" s="133">
        <f t="shared" si="559"/>
        <v>0</v>
      </c>
      <c r="R1513" s="134">
        <f t="shared" si="560"/>
        <v>0</v>
      </c>
      <c r="S1513" s="124">
        <f t="shared" si="561"/>
        <v>0</v>
      </c>
      <c r="T1513" s="134">
        <f t="shared" si="568"/>
        <v>8.7499999999999994E-2</v>
      </c>
      <c r="U1513" s="133">
        <f t="shared" si="569"/>
        <v>30</v>
      </c>
      <c r="V1513" s="133">
        <v>252</v>
      </c>
      <c r="W1513" s="132">
        <f t="shared" si="552"/>
        <v>1.0100359160000001</v>
      </c>
      <c r="X1513" s="124">
        <f t="shared" si="571"/>
        <v>12.100023</v>
      </c>
      <c r="Y1513" s="136" t="s">
        <v>64</v>
      </c>
      <c r="Z1513" s="127">
        <f t="shared" si="570"/>
        <v>43878</v>
      </c>
      <c r="AA1513" s="6"/>
      <c r="AB1513" s="1"/>
      <c r="AC1513" s="10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6"/>
      <c r="BR1513" s="1"/>
      <c r="BS1513" s="1"/>
      <c r="BT1513" s="1"/>
      <c r="BU1513" s="1"/>
      <c r="BV1513" s="1"/>
      <c r="BW1513" s="1"/>
    </row>
    <row r="1514" spans="1:75" x14ac:dyDescent="0.2">
      <c r="A1514" s="137">
        <f t="shared" si="562"/>
        <v>43735</v>
      </c>
      <c r="B1514" s="124">
        <f t="shared" si="553"/>
        <v>1218.1543340000001</v>
      </c>
      <c r="C1514" s="124">
        <f t="shared" si="563"/>
        <v>1000</v>
      </c>
      <c r="D1514" s="138">
        <f t="shared" si="564"/>
        <v>5229.93</v>
      </c>
      <c r="E1514" s="126">
        <f>IF(K1514=1,VLOOKUP(A1513,[1]Plan1!$DA$106:$DC$226,3),E1513)</f>
        <v>5227.84</v>
      </c>
      <c r="F1514" s="127">
        <f t="shared" si="565"/>
        <v>43725</v>
      </c>
      <c r="G1514" s="128">
        <f t="shared" si="554"/>
        <v>-3.996229395040185E-4</v>
      </c>
      <c r="H1514" s="127">
        <f t="shared" si="566"/>
        <v>43753</v>
      </c>
      <c r="I1514" s="127">
        <f t="shared" si="555"/>
        <v>43753</v>
      </c>
      <c r="J1514" s="130">
        <f t="shared" si="567"/>
        <v>21</v>
      </c>
      <c r="K1514" s="130">
        <f t="shared" si="556"/>
        <v>9</v>
      </c>
      <c r="L1514" s="131">
        <f t="shared" si="557"/>
        <v>0.99982870999999995</v>
      </c>
      <c r="M1514" s="132">
        <f t="shared" ref="M1514:M1577" si="574">IF(I1514&gt;I1513,L1513,M1513)</f>
        <v>1.0011006499999999</v>
      </c>
      <c r="N1514" s="132">
        <f t="shared" si="572"/>
        <v>1.2058556811528882</v>
      </c>
      <c r="O1514" s="131">
        <f t="shared" si="573"/>
        <v>1.2056491300000001</v>
      </c>
      <c r="P1514" s="124">
        <f t="shared" si="558"/>
        <v>1205.64913</v>
      </c>
      <c r="Q1514" s="133">
        <f t="shared" si="559"/>
        <v>0</v>
      </c>
      <c r="R1514" s="134">
        <f t="shared" si="560"/>
        <v>0</v>
      </c>
      <c r="S1514" s="124">
        <f t="shared" si="561"/>
        <v>0</v>
      </c>
      <c r="T1514" s="134">
        <f t="shared" si="568"/>
        <v>8.7499999999999994E-2</v>
      </c>
      <c r="U1514" s="133">
        <f t="shared" si="569"/>
        <v>31</v>
      </c>
      <c r="V1514" s="133">
        <v>252</v>
      </c>
      <c r="W1514" s="132">
        <f t="shared" si="552"/>
        <v>1.010372176</v>
      </c>
      <c r="X1514" s="124">
        <f t="shared" si="571"/>
        <v>12.505204000000001</v>
      </c>
      <c r="Y1514" s="136" t="s">
        <v>64</v>
      </c>
      <c r="Z1514" s="127">
        <f t="shared" si="570"/>
        <v>43878</v>
      </c>
      <c r="AA1514" s="6"/>
      <c r="AB1514" s="1"/>
      <c r="AC1514" s="10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6"/>
      <c r="BR1514" s="1"/>
      <c r="BS1514" s="1"/>
      <c r="BT1514" s="1"/>
      <c r="BU1514" s="1"/>
      <c r="BV1514" s="1"/>
      <c r="BW1514" s="1"/>
    </row>
    <row r="1515" spans="1:75" x14ac:dyDescent="0.2">
      <c r="A1515" s="137">
        <f t="shared" si="562"/>
        <v>43736</v>
      </c>
      <c r="B1515" s="124">
        <f t="shared" si="553"/>
        <v>1218.5366839999999</v>
      </c>
      <c r="C1515" s="124">
        <f t="shared" si="563"/>
        <v>1000</v>
      </c>
      <c r="D1515" s="138">
        <f t="shared" si="564"/>
        <v>5229.93</v>
      </c>
      <c r="E1515" s="126">
        <f>IF(K1515=1,VLOOKUP(A1514,[1]Plan1!$DA$106:$DC$226,3),E1514)</f>
        <v>5227.84</v>
      </c>
      <c r="F1515" s="127">
        <f t="shared" si="565"/>
        <v>43725</v>
      </c>
      <c r="G1515" s="128">
        <f t="shared" si="554"/>
        <v>-3.996229395040185E-4</v>
      </c>
      <c r="H1515" s="127">
        <f t="shared" si="566"/>
        <v>43753</v>
      </c>
      <c r="I1515" s="127">
        <f t="shared" si="555"/>
        <v>43753</v>
      </c>
      <c r="J1515" s="130">
        <f t="shared" si="567"/>
        <v>21</v>
      </c>
      <c r="K1515" s="130">
        <f t="shared" si="556"/>
        <v>10</v>
      </c>
      <c r="L1515" s="131">
        <f t="shared" si="557"/>
        <v>0.99980968000000003</v>
      </c>
      <c r="M1515" s="132">
        <f t="shared" si="574"/>
        <v>1.0011006499999999</v>
      </c>
      <c r="N1515" s="132">
        <f t="shared" si="572"/>
        <v>1.2058556811528882</v>
      </c>
      <c r="O1515" s="131">
        <f t="shared" si="573"/>
        <v>1.2056261800000001</v>
      </c>
      <c r="P1515" s="124">
        <f t="shared" si="558"/>
        <v>1205.62618</v>
      </c>
      <c r="Q1515" s="133">
        <f t="shared" si="559"/>
        <v>0</v>
      </c>
      <c r="R1515" s="134">
        <f t="shared" si="560"/>
        <v>0</v>
      </c>
      <c r="S1515" s="124">
        <f t="shared" si="561"/>
        <v>0</v>
      </c>
      <c r="T1515" s="134">
        <f t="shared" si="568"/>
        <v>8.7499999999999994E-2</v>
      </c>
      <c r="U1515" s="133">
        <f t="shared" si="569"/>
        <v>32</v>
      </c>
      <c r="V1515" s="133">
        <v>252</v>
      </c>
      <c r="W1515" s="132">
        <f t="shared" si="552"/>
        <v>1.0107085469999999</v>
      </c>
      <c r="X1515" s="124">
        <f t="shared" si="571"/>
        <v>12.910504</v>
      </c>
      <c r="Y1515" s="136" t="s">
        <v>64</v>
      </c>
      <c r="Z1515" s="127">
        <f t="shared" si="570"/>
        <v>43878</v>
      </c>
      <c r="AA1515" s="6"/>
      <c r="AB1515" s="1"/>
      <c r="AC1515" s="10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6"/>
      <c r="BR1515" s="1"/>
      <c r="BS1515" s="1"/>
      <c r="BT1515" s="1"/>
      <c r="BU1515" s="1"/>
      <c r="BV1515" s="1"/>
      <c r="BW1515" s="1"/>
    </row>
    <row r="1516" spans="1:75" x14ac:dyDescent="0.2">
      <c r="A1516" s="137">
        <f t="shared" si="562"/>
        <v>43737</v>
      </c>
      <c r="B1516" s="124">
        <f t="shared" si="553"/>
        <v>1218.5366839999999</v>
      </c>
      <c r="C1516" s="124">
        <f t="shared" si="563"/>
        <v>1000</v>
      </c>
      <c r="D1516" s="138">
        <f t="shared" si="564"/>
        <v>5229.93</v>
      </c>
      <c r="E1516" s="126">
        <f>IF(K1516=1,VLOOKUP(A1515,[1]Plan1!$DA$106:$DC$226,3),E1515)</f>
        <v>5227.84</v>
      </c>
      <c r="F1516" s="127">
        <f t="shared" si="565"/>
        <v>43725</v>
      </c>
      <c r="G1516" s="128">
        <f t="shared" si="554"/>
        <v>-3.996229395040185E-4</v>
      </c>
      <c r="H1516" s="127">
        <f t="shared" si="566"/>
        <v>43753</v>
      </c>
      <c r="I1516" s="127">
        <f t="shared" si="555"/>
        <v>43753</v>
      </c>
      <c r="J1516" s="130">
        <f t="shared" si="567"/>
        <v>21</v>
      </c>
      <c r="K1516" s="130">
        <f t="shared" si="556"/>
        <v>10</v>
      </c>
      <c r="L1516" s="131">
        <f t="shared" si="557"/>
        <v>0.99980968000000003</v>
      </c>
      <c r="M1516" s="132">
        <f t="shared" si="574"/>
        <v>1.0011006499999999</v>
      </c>
      <c r="N1516" s="132">
        <f t="shared" si="572"/>
        <v>1.2058556811528882</v>
      </c>
      <c r="O1516" s="131">
        <f t="shared" si="573"/>
        <v>1.2056261800000001</v>
      </c>
      <c r="P1516" s="124">
        <f t="shared" si="558"/>
        <v>1205.62618</v>
      </c>
      <c r="Q1516" s="133">
        <f t="shared" si="559"/>
        <v>0</v>
      </c>
      <c r="R1516" s="134">
        <f t="shared" si="560"/>
        <v>0</v>
      </c>
      <c r="S1516" s="124">
        <f t="shared" si="561"/>
        <v>0</v>
      </c>
      <c r="T1516" s="134">
        <f t="shared" si="568"/>
        <v>8.7499999999999994E-2</v>
      </c>
      <c r="U1516" s="133">
        <f t="shared" si="569"/>
        <v>32</v>
      </c>
      <c r="V1516" s="133">
        <v>252</v>
      </c>
      <c r="W1516" s="132">
        <f t="shared" si="552"/>
        <v>1.0107085469999999</v>
      </c>
      <c r="X1516" s="124">
        <f t="shared" si="571"/>
        <v>12.910504</v>
      </c>
      <c r="Y1516" s="136" t="s">
        <v>64</v>
      </c>
      <c r="Z1516" s="127">
        <f t="shared" si="570"/>
        <v>43878</v>
      </c>
      <c r="AA1516" s="6"/>
      <c r="AB1516" s="1"/>
      <c r="AC1516" s="10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6"/>
      <c r="BR1516" s="1"/>
      <c r="BS1516" s="1"/>
      <c r="BT1516" s="1"/>
      <c r="BU1516" s="1"/>
      <c r="BV1516" s="1"/>
      <c r="BW1516" s="1"/>
    </row>
    <row r="1517" spans="1:75" x14ac:dyDescent="0.2">
      <c r="A1517" s="137">
        <f t="shared" si="562"/>
        <v>43738</v>
      </c>
      <c r="B1517" s="124">
        <f t="shared" si="553"/>
        <v>1218.5366839999999</v>
      </c>
      <c r="C1517" s="124">
        <f t="shared" si="563"/>
        <v>1000</v>
      </c>
      <c r="D1517" s="138">
        <f t="shared" si="564"/>
        <v>5229.93</v>
      </c>
      <c r="E1517" s="126">
        <f>IF(K1517=1,VLOOKUP(A1516,[1]Plan1!$DA$106:$DC$226,3),E1516)</f>
        <v>5227.84</v>
      </c>
      <c r="F1517" s="127">
        <f t="shared" si="565"/>
        <v>43725</v>
      </c>
      <c r="G1517" s="128">
        <f t="shared" si="554"/>
        <v>-3.996229395040185E-4</v>
      </c>
      <c r="H1517" s="127">
        <f t="shared" si="566"/>
        <v>43753</v>
      </c>
      <c r="I1517" s="127">
        <f t="shared" si="555"/>
        <v>43753</v>
      </c>
      <c r="J1517" s="130">
        <f t="shared" si="567"/>
        <v>21</v>
      </c>
      <c r="K1517" s="130">
        <f t="shared" si="556"/>
        <v>10</v>
      </c>
      <c r="L1517" s="131">
        <f t="shared" si="557"/>
        <v>0.99980968000000003</v>
      </c>
      <c r="M1517" s="132">
        <f t="shared" si="574"/>
        <v>1.0011006499999999</v>
      </c>
      <c r="N1517" s="132">
        <f t="shared" si="572"/>
        <v>1.2058556811528882</v>
      </c>
      <c r="O1517" s="131">
        <f t="shared" si="573"/>
        <v>1.2056261800000001</v>
      </c>
      <c r="P1517" s="124">
        <f t="shared" si="558"/>
        <v>1205.62618</v>
      </c>
      <c r="Q1517" s="133">
        <f t="shared" si="559"/>
        <v>0</v>
      </c>
      <c r="R1517" s="134">
        <f t="shared" si="560"/>
        <v>0</v>
      </c>
      <c r="S1517" s="124">
        <f t="shared" si="561"/>
        <v>0</v>
      </c>
      <c r="T1517" s="134">
        <f t="shared" si="568"/>
        <v>8.7499999999999994E-2</v>
      </c>
      <c r="U1517" s="133">
        <f t="shared" si="569"/>
        <v>32</v>
      </c>
      <c r="V1517" s="133">
        <v>252</v>
      </c>
      <c r="W1517" s="132">
        <f t="shared" si="552"/>
        <v>1.0107085469999999</v>
      </c>
      <c r="X1517" s="124">
        <f t="shared" si="571"/>
        <v>12.910504</v>
      </c>
      <c r="Y1517" s="136" t="s">
        <v>64</v>
      </c>
      <c r="Z1517" s="127">
        <f t="shared" si="570"/>
        <v>43878</v>
      </c>
      <c r="AA1517" s="6"/>
      <c r="AB1517" s="1"/>
      <c r="AC1517" s="10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6"/>
      <c r="BR1517" s="1"/>
      <c r="BS1517" s="1"/>
      <c r="BT1517" s="1"/>
      <c r="BU1517" s="1"/>
      <c r="BV1517" s="1"/>
      <c r="BW1517" s="1"/>
    </row>
    <row r="1518" spans="1:75" x14ac:dyDescent="0.2">
      <c r="A1518" s="137">
        <f t="shared" si="562"/>
        <v>43739</v>
      </c>
      <c r="B1518" s="124">
        <f t="shared" si="553"/>
        <v>1218.919155</v>
      </c>
      <c r="C1518" s="124">
        <f t="shared" si="563"/>
        <v>1000</v>
      </c>
      <c r="D1518" s="138">
        <f t="shared" si="564"/>
        <v>5229.93</v>
      </c>
      <c r="E1518" s="126">
        <f>IF(K1518=1,VLOOKUP(A1517,[1]Plan1!$DA$106:$DC$226,3),E1517)</f>
        <v>5227.84</v>
      </c>
      <c r="F1518" s="127">
        <f t="shared" si="565"/>
        <v>43725</v>
      </c>
      <c r="G1518" s="128">
        <f t="shared" si="554"/>
        <v>-3.996229395040185E-4</v>
      </c>
      <c r="H1518" s="127">
        <f t="shared" si="566"/>
        <v>43753</v>
      </c>
      <c r="I1518" s="127">
        <f t="shared" si="555"/>
        <v>43753</v>
      </c>
      <c r="J1518" s="130">
        <f t="shared" si="567"/>
        <v>21</v>
      </c>
      <c r="K1518" s="130">
        <f t="shared" si="556"/>
        <v>11</v>
      </c>
      <c r="L1518" s="131">
        <f t="shared" si="557"/>
        <v>0.99979065</v>
      </c>
      <c r="M1518" s="132">
        <f t="shared" si="574"/>
        <v>1.0011006499999999</v>
      </c>
      <c r="N1518" s="132">
        <f t="shared" si="572"/>
        <v>1.2058556811528882</v>
      </c>
      <c r="O1518" s="131">
        <f t="shared" si="573"/>
        <v>1.2056032299999999</v>
      </c>
      <c r="P1518" s="124">
        <f t="shared" si="558"/>
        <v>1205.6032299999999</v>
      </c>
      <c r="Q1518" s="133">
        <f t="shared" si="559"/>
        <v>0</v>
      </c>
      <c r="R1518" s="134">
        <f t="shared" si="560"/>
        <v>0</v>
      </c>
      <c r="S1518" s="124">
        <f t="shared" si="561"/>
        <v>0</v>
      </c>
      <c r="T1518" s="134">
        <f t="shared" si="568"/>
        <v>8.7499999999999994E-2</v>
      </c>
      <c r="U1518" s="133">
        <f t="shared" si="569"/>
        <v>33</v>
      </c>
      <c r="V1518" s="133">
        <v>252</v>
      </c>
      <c r="W1518" s="132">
        <f t="shared" si="552"/>
        <v>1.0110450310000001</v>
      </c>
      <c r="X1518" s="124">
        <f t="shared" si="571"/>
        <v>13.315925</v>
      </c>
      <c r="Y1518" s="136" t="s">
        <v>64</v>
      </c>
      <c r="Z1518" s="127">
        <f t="shared" si="570"/>
        <v>43878</v>
      </c>
      <c r="AA1518" s="6"/>
      <c r="AB1518" s="1"/>
      <c r="AC1518" s="10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6"/>
      <c r="BR1518" s="1"/>
      <c r="BS1518" s="1"/>
      <c r="BT1518" s="1"/>
      <c r="BU1518" s="1"/>
      <c r="BV1518" s="1"/>
      <c r="BW1518" s="1"/>
    </row>
    <row r="1519" spans="1:75" x14ac:dyDescent="0.2">
      <c r="A1519" s="137">
        <f t="shared" si="562"/>
        <v>43740</v>
      </c>
      <c r="B1519" s="124">
        <f t="shared" si="553"/>
        <v>1219.301743</v>
      </c>
      <c r="C1519" s="124">
        <f t="shared" si="563"/>
        <v>1000</v>
      </c>
      <c r="D1519" s="138">
        <f t="shared" si="564"/>
        <v>5229.93</v>
      </c>
      <c r="E1519" s="126">
        <f>IF(K1519=1,VLOOKUP(A1518,[1]Plan1!$DA$106:$DC$226,3),E1518)</f>
        <v>5227.84</v>
      </c>
      <c r="F1519" s="127">
        <f t="shared" si="565"/>
        <v>43725</v>
      </c>
      <c r="G1519" s="128">
        <f t="shared" si="554"/>
        <v>-3.996229395040185E-4</v>
      </c>
      <c r="H1519" s="127">
        <f t="shared" si="566"/>
        <v>43753</v>
      </c>
      <c r="I1519" s="127">
        <f t="shared" si="555"/>
        <v>43753</v>
      </c>
      <c r="J1519" s="130">
        <f t="shared" si="567"/>
        <v>21</v>
      </c>
      <c r="K1519" s="130">
        <f t="shared" si="556"/>
        <v>12</v>
      </c>
      <c r="L1519" s="131">
        <f t="shared" si="557"/>
        <v>0.99977161999999997</v>
      </c>
      <c r="M1519" s="132">
        <f t="shared" si="574"/>
        <v>1.0011006499999999</v>
      </c>
      <c r="N1519" s="132">
        <f t="shared" si="572"/>
        <v>1.2058556811528882</v>
      </c>
      <c r="O1519" s="131">
        <f t="shared" si="573"/>
        <v>1.2055802799999999</v>
      </c>
      <c r="P1519" s="124">
        <f t="shared" si="558"/>
        <v>1205.5802799999999</v>
      </c>
      <c r="Q1519" s="133">
        <f t="shared" si="559"/>
        <v>0</v>
      </c>
      <c r="R1519" s="134">
        <f t="shared" si="560"/>
        <v>0</v>
      </c>
      <c r="S1519" s="124">
        <f t="shared" si="561"/>
        <v>0</v>
      </c>
      <c r="T1519" s="134">
        <f t="shared" si="568"/>
        <v>8.7499999999999994E-2</v>
      </c>
      <c r="U1519" s="133">
        <f t="shared" si="569"/>
        <v>34</v>
      </c>
      <c r="V1519" s="133">
        <v>252</v>
      </c>
      <c r="W1519" s="132">
        <f t="shared" si="552"/>
        <v>1.0113816259999999</v>
      </c>
      <c r="X1519" s="124">
        <f t="shared" si="571"/>
        <v>13.721463</v>
      </c>
      <c r="Y1519" s="136" t="s">
        <v>64</v>
      </c>
      <c r="Z1519" s="127">
        <f t="shared" si="570"/>
        <v>43878</v>
      </c>
      <c r="AA1519" s="6"/>
      <c r="AB1519" s="1"/>
      <c r="AC1519" s="10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6"/>
      <c r="BR1519" s="1"/>
      <c r="BS1519" s="1"/>
      <c r="BT1519" s="1"/>
      <c r="BU1519" s="1"/>
      <c r="BV1519" s="1"/>
      <c r="BW1519" s="1"/>
    </row>
    <row r="1520" spans="1:75" x14ac:dyDescent="0.2">
      <c r="A1520" s="137">
        <f t="shared" si="562"/>
        <v>43741</v>
      </c>
      <c r="B1520" s="124">
        <f t="shared" si="553"/>
        <v>1219.6844630000001</v>
      </c>
      <c r="C1520" s="124">
        <f t="shared" si="563"/>
        <v>1000</v>
      </c>
      <c r="D1520" s="138">
        <f t="shared" si="564"/>
        <v>5229.93</v>
      </c>
      <c r="E1520" s="126">
        <f>IF(K1520=1,VLOOKUP(A1519,[1]Plan1!$DA$106:$DC$226,3),E1519)</f>
        <v>5227.84</v>
      </c>
      <c r="F1520" s="127">
        <f t="shared" si="565"/>
        <v>43725</v>
      </c>
      <c r="G1520" s="128">
        <f t="shared" si="554"/>
        <v>-3.996229395040185E-4</v>
      </c>
      <c r="H1520" s="127">
        <f t="shared" si="566"/>
        <v>43753</v>
      </c>
      <c r="I1520" s="127">
        <f t="shared" si="555"/>
        <v>43753</v>
      </c>
      <c r="J1520" s="130">
        <f t="shared" si="567"/>
        <v>21</v>
      </c>
      <c r="K1520" s="130">
        <f t="shared" si="556"/>
        <v>13</v>
      </c>
      <c r="L1520" s="131">
        <f t="shared" si="557"/>
        <v>0.99975259000000005</v>
      </c>
      <c r="M1520" s="132">
        <f t="shared" si="574"/>
        <v>1.0011006499999999</v>
      </c>
      <c r="N1520" s="132">
        <f t="shared" si="572"/>
        <v>1.2058556811528882</v>
      </c>
      <c r="O1520" s="131">
        <f t="shared" si="573"/>
        <v>1.2055573399999999</v>
      </c>
      <c r="P1520" s="124">
        <f t="shared" si="558"/>
        <v>1205.5573400000001</v>
      </c>
      <c r="Q1520" s="133">
        <f t="shared" si="559"/>
        <v>0</v>
      </c>
      <c r="R1520" s="134">
        <f t="shared" si="560"/>
        <v>0</v>
      </c>
      <c r="S1520" s="124">
        <f t="shared" si="561"/>
        <v>0</v>
      </c>
      <c r="T1520" s="134">
        <f t="shared" si="568"/>
        <v>8.7499999999999994E-2</v>
      </c>
      <c r="U1520" s="133">
        <f t="shared" si="569"/>
        <v>35</v>
      </c>
      <c r="V1520" s="133">
        <v>252</v>
      </c>
      <c r="W1520" s="132">
        <f t="shared" si="552"/>
        <v>1.011718334</v>
      </c>
      <c r="X1520" s="124">
        <f t="shared" si="571"/>
        <v>14.127122999999999</v>
      </c>
      <c r="Y1520" s="136" t="s">
        <v>64</v>
      </c>
      <c r="Z1520" s="127">
        <f t="shared" si="570"/>
        <v>43878</v>
      </c>
      <c r="AA1520" s="6"/>
      <c r="AB1520" s="1"/>
      <c r="AC1520" s="10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6"/>
      <c r="BR1520" s="1"/>
      <c r="BS1520" s="1"/>
      <c r="BT1520" s="1"/>
      <c r="BU1520" s="1"/>
      <c r="BV1520" s="1"/>
      <c r="BW1520" s="1"/>
    </row>
    <row r="1521" spans="1:75" x14ac:dyDescent="0.2">
      <c r="A1521" s="137">
        <f t="shared" si="562"/>
        <v>43742</v>
      </c>
      <c r="B1521" s="124">
        <f t="shared" si="553"/>
        <v>1220.067292</v>
      </c>
      <c r="C1521" s="124">
        <f t="shared" si="563"/>
        <v>1000</v>
      </c>
      <c r="D1521" s="138">
        <f t="shared" si="564"/>
        <v>5229.93</v>
      </c>
      <c r="E1521" s="126">
        <f>IF(K1521=1,VLOOKUP(A1520,[1]Plan1!$DA$106:$DC$226,3),E1520)</f>
        <v>5227.84</v>
      </c>
      <c r="F1521" s="127">
        <f t="shared" si="565"/>
        <v>43725</v>
      </c>
      <c r="G1521" s="128">
        <f t="shared" si="554"/>
        <v>-3.996229395040185E-4</v>
      </c>
      <c r="H1521" s="127">
        <f t="shared" si="566"/>
        <v>43753</v>
      </c>
      <c r="I1521" s="127">
        <f t="shared" si="555"/>
        <v>43753</v>
      </c>
      <c r="J1521" s="130">
        <f t="shared" si="567"/>
        <v>21</v>
      </c>
      <c r="K1521" s="130">
        <f t="shared" si="556"/>
        <v>14</v>
      </c>
      <c r="L1521" s="131">
        <f t="shared" si="557"/>
        <v>0.99973356000000002</v>
      </c>
      <c r="M1521" s="132">
        <f t="shared" si="574"/>
        <v>1.0011006499999999</v>
      </c>
      <c r="N1521" s="132">
        <f t="shared" si="572"/>
        <v>1.2058556811528882</v>
      </c>
      <c r="O1521" s="131">
        <f t="shared" si="573"/>
        <v>1.20553439</v>
      </c>
      <c r="P1521" s="124">
        <f t="shared" si="558"/>
        <v>1205.53439</v>
      </c>
      <c r="Q1521" s="133">
        <f t="shared" si="559"/>
        <v>0</v>
      </c>
      <c r="R1521" s="134">
        <f t="shared" si="560"/>
        <v>0</v>
      </c>
      <c r="S1521" s="124">
        <f t="shared" si="561"/>
        <v>0</v>
      </c>
      <c r="T1521" s="134">
        <f t="shared" si="568"/>
        <v>8.7499999999999994E-2</v>
      </c>
      <c r="U1521" s="133">
        <f t="shared" si="569"/>
        <v>36</v>
      </c>
      <c r="V1521" s="133">
        <v>252</v>
      </c>
      <c r="W1521" s="132">
        <f t="shared" si="552"/>
        <v>1.012055154</v>
      </c>
      <c r="X1521" s="124">
        <f t="shared" si="571"/>
        <v>14.532902</v>
      </c>
      <c r="Y1521" s="136" t="s">
        <v>64</v>
      </c>
      <c r="Z1521" s="127">
        <f t="shared" si="570"/>
        <v>43878</v>
      </c>
      <c r="AA1521" s="6"/>
      <c r="AB1521" s="1"/>
      <c r="AC1521" s="10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6"/>
      <c r="BR1521" s="1"/>
      <c r="BS1521" s="1"/>
      <c r="BT1521" s="1"/>
      <c r="BU1521" s="1"/>
      <c r="BV1521" s="1"/>
      <c r="BW1521" s="1"/>
    </row>
    <row r="1522" spans="1:75" x14ac:dyDescent="0.2">
      <c r="A1522" s="137">
        <f t="shared" si="562"/>
        <v>43743</v>
      </c>
      <c r="B1522" s="124">
        <f t="shared" si="553"/>
        <v>1220.450241</v>
      </c>
      <c r="C1522" s="124">
        <f t="shared" si="563"/>
        <v>1000</v>
      </c>
      <c r="D1522" s="138">
        <f t="shared" si="564"/>
        <v>5229.93</v>
      </c>
      <c r="E1522" s="126">
        <f>IF(K1522=1,VLOOKUP(A1521,[1]Plan1!$DA$106:$DC$226,3),E1521)</f>
        <v>5227.84</v>
      </c>
      <c r="F1522" s="127">
        <f t="shared" si="565"/>
        <v>43725</v>
      </c>
      <c r="G1522" s="128">
        <f t="shared" si="554"/>
        <v>-3.996229395040185E-4</v>
      </c>
      <c r="H1522" s="127">
        <f t="shared" si="566"/>
        <v>43753</v>
      </c>
      <c r="I1522" s="127">
        <f t="shared" si="555"/>
        <v>43753</v>
      </c>
      <c r="J1522" s="130">
        <f t="shared" si="567"/>
        <v>21</v>
      </c>
      <c r="K1522" s="130">
        <f t="shared" si="556"/>
        <v>15</v>
      </c>
      <c r="L1522" s="131">
        <f t="shared" si="557"/>
        <v>0.99971452999999999</v>
      </c>
      <c r="M1522" s="132">
        <f t="shared" si="574"/>
        <v>1.0011006499999999</v>
      </c>
      <c r="N1522" s="132">
        <f t="shared" si="572"/>
        <v>1.2058556811528882</v>
      </c>
      <c r="O1522" s="131">
        <f t="shared" si="573"/>
        <v>1.20551144</v>
      </c>
      <c r="P1522" s="124">
        <f t="shared" si="558"/>
        <v>1205.51144</v>
      </c>
      <c r="Q1522" s="133">
        <f t="shared" si="559"/>
        <v>0</v>
      </c>
      <c r="R1522" s="134">
        <f t="shared" si="560"/>
        <v>0</v>
      </c>
      <c r="S1522" s="124">
        <f t="shared" si="561"/>
        <v>0</v>
      </c>
      <c r="T1522" s="134">
        <f t="shared" si="568"/>
        <v>8.7499999999999994E-2</v>
      </c>
      <c r="U1522" s="133">
        <f t="shared" si="569"/>
        <v>37</v>
      </c>
      <c r="V1522" s="133">
        <v>252</v>
      </c>
      <c r="W1522" s="132">
        <f t="shared" si="552"/>
        <v>1.012392086</v>
      </c>
      <c r="X1522" s="124">
        <f t="shared" si="571"/>
        <v>14.938801</v>
      </c>
      <c r="Y1522" s="136" t="s">
        <v>64</v>
      </c>
      <c r="Z1522" s="127">
        <f t="shared" si="570"/>
        <v>43878</v>
      </c>
      <c r="AA1522" s="6"/>
      <c r="AB1522" s="1"/>
      <c r="AC1522" s="10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6"/>
      <c r="BR1522" s="1"/>
      <c r="BS1522" s="1"/>
      <c r="BT1522" s="1"/>
      <c r="BU1522" s="1"/>
      <c r="BV1522" s="1"/>
      <c r="BW1522" s="1"/>
    </row>
    <row r="1523" spans="1:75" x14ac:dyDescent="0.2">
      <c r="A1523" s="137">
        <f t="shared" si="562"/>
        <v>43744</v>
      </c>
      <c r="B1523" s="124">
        <f t="shared" si="553"/>
        <v>1220.450241</v>
      </c>
      <c r="C1523" s="124">
        <f t="shared" si="563"/>
        <v>1000</v>
      </c>
      <c r="D1523" s="138">
        <f t="shared" si="564"/>
        <v>5229.93</v>
      </c>
      <c r="E1523" s="126">
        <f>IF(K1523=1,VLOOKUP(A1522,[1]Plan1!$DA$106:$DC$226,3),E1522)</f>
        <v>5227.84</v>
      </c>
      <c r="F1523" s="127">
        <f t="shared" si="565"/>
        <v>43725</v>
      </c>
      <c r="G1523" s="128">
        <f t="shared" si="554"/>
        <v>-3.996229395040185E-4</v>
      </c>
      <c r="H1523" s="127">
        <f t="shared" si="566"/>
        <v>43753</v>
      </c>
      <c r="I1523" s="127">
        <f t="shared" si="555"/>
        <v>43753</v>
      </c>
      <c r="J1523" s="130">
        <f t="shared" si="567"/>
        <v>21</v>
      </c>
      <c r="K1523" s="130">
        <f t="shared" si="556"/>
        <v>15</v>
      </c>
      <c r="L1523" s="131">
        <f t="shared" si="557"/>
        <v>0.99971452999999999</v>
      </c>
      <c r="M1523" s="132">
        <f t="shared" si="574"/>
        <v>1.0011006499999999</v>
      </c>
      <c r="N1523" s="132">
        <f t="shared" si="572"/>
        <v>1.2058556811528882</v>
      </c>
      <c r="O1523" s="131">
        <f t="shared" si="573"/>
        <v>1.20551144</v>
      </c>
      <c r="P1523" s="124">
        <f t="shared" si="558"/>
        <v>1205.51144</v>
      </c>
      <c r="Q1523" s="133">
        <f t="shared" si="559"/>
        <v>0</v>
      </c>
      <c r="R1523" s="134">
        <f t="shared" si="560"/>
        <v>0</v>
      </c>
      <c r="S1523" s="124">
        <f t="shared" si="561"/>
        <v>0</v>
      </c>
      <c r="T1523" s="134">
        <f t="shared" si="568"/>
        <v>8.7499999999999994E-2</v>
      </c>
      <c r="U1523" s="133">
        <f t="shared" si="569"/>
        <v>37</v>
      </c>
      <c r="V1523" s="133">
        <v>252</v>
      </c>
      <c r="W1523" s="132">
        <f t="shared" si="552"/>
        <v>1.012392086</v>
      </c>
      <c r="X1523" s="124">
        <f t="shared" si="571"/>
        <v>14.938801</v>
      </c>
      <c r="Y1523" s="136" t="s">
        <v>64</v>
      </c>
      <c r="Z1523" s="127">
        <f t="shared" si="570"/>
        <v>43878</v>
      </c>
      <c r="AA1523" s="6"/>
      <c r="AB1523" s="1"/>
      <c r="AC1523" s="10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6"/>
      <c r="BR1523" s="1"/>
      <c r="BS1523" s="1"/>
      <c r="BT1523" s="1"/>
      <c r="BU1523" s="1"/>
      <c r="BV1523" s="1"/>
      <c r="BW1523" s="1"/>
    </row>
    <row r="1524" spans="1:75" x14ac:dyDescent="0.2">
      <c r="A1524" s="137">
        <f t="shared" si="562"/>
        <v>43745</v>
      </c>
      <c r="B1524" s="124">
        <f t="shared" si="553"/>
        <v>1220.450241</v>
      </c>
      <c r="C1524" s="124">
        <f t="shared" si="563"/>
        <v>1000</v>
      </c>
      <c r="D1524" s="138">
        <f t="shared" si="564"/>
        <v>5229.93</v>
      </c>
      <c r="E1524" s="126">
        <f>IF(K1524=1,VLOOKUP(A1523,[1]Plan1!$DA$106:$DC$226,3),E1523)</f>
        <v>5227.84</v>
      </c>
      <c r="F1524" s="127">
        <f t="shared" si="565"/>
        <v>43725</v>
      </c>
      <c r="G1524" s="128">
        <f t="shared" si="554"/>
        <v>-3.996229395040185E-4</v>
      </c>
      <c r="H1524" s="127">
        <f t="shared" si="566"/>
        <v>43753</v>
      </c>
      <c r="I1524" s="127">
        <f t="shared" si="555"/>
        <v>43753</v>
      </c>
      <c r="J1524" s="130">
        <f t="shared" si="567"/>
        <v>21</v>
      </c>
      <c r="K1524" s="130">
        <f t="shared" si="556"/>
        <v>15</v>
      </c>
      <c r="L1524" s="131">
        <f t="shared" si="557"/>
        <v>0.99971452999999999</v>
      </c>
      <c r="M1524" s="132">
        <f t="shared" si="574"/>
        <v>1.0011006499999999</v>
      </c>
      <c r="N1524" s="132">
        <f t="shared" si="572"/>
        <v>1.2058556811528882</v>
      </c>
      <c r="O1524" s="131">
        <f t="shared" si="573"/>
        <v>1.20551144</v>
      </c>
      <c r="P1524" s="124">
        <f t="shared" si="558"/>
        <v>1205.51144</v>
      </c>
      <c r="Q1524" s="133">
        <f t="shared" si="559"/>
        <v>0</v>
      </c>
      <c r="R1524" s="134">
        <f t="shared" si="560"/>
        <v>0</v>
      </c>
      <c r="S1524" s="124">
        <f t="shared" si="561"/>
        <v>0</v>
      </c>
      <c r="T1524" s="134">
        <f t="shared" si="568"/>
        <v>8.7499999999999994E-2</v>
      </c>
      <c r="U1524" s="133">
        <f t="shared" si="569"/>
        <v>37</v>
      </c>
      <c r="V1524" s="133">
        <v>252</v>
      </c>
      <c r="W1524" s="132">
        <f t="shared" si="552"/>
        <v>1.012392086</v>
      </c>
      <c r="X1524" s="124">
        <f t="shared" si="571"/>
        <v>14.938801</v>
      </c>
      <c r="Y1524" s="136" t="s">
        <v>64</v>
      </c>
      <c r="Z1524" s="127">
        <f t="shared" si="570"/>
        <v>43878</v>
      </c>
      <c r="AA1524" s="6"/>
      <c r="AB1524" s="1"/>
      <c r="AC1524" s="10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6"/>
      <c r="BR1524" s="1"/>
      <c r="BS1524" s="1"/>
      <c r="BT1524" s="1"/>
      <c r="BU1524" s="1"/>
      <c r="BV1524" s="1"/>
      <c r="BW1524" s="1"/>
    </row>
    <row r="1525" spans="1:75" x14ac:dyDescent="0.2">
      <c r="A1525" s="137">
        <f t="shared" si="562"/>
        <v>43746</v>
      </c>
      <c r="B1525" s="124">
        <f t="shared" si="553"/>
        <v>1220.8333289999998</v>
      </c>
      <c r="C1525" s="124">
        <f t="shared" si="563"/>
        <v>1000</v>
      </c>
      <c r="D1525" s="138">
        <f t="shared" si="564"/>
        <v>5229.93</v>
      </c>
      <c r="E1525" s="126">
        <f>IF(K1525=1,VLOOKUP(A1524,[1]Plan1!$DA$106:$DC$226,3),E1524)</f>
        <v>5227.84</v>
      </c>
      <c r="F1525" s="127">
        <f t="shared" si="565"/>
        <v>43725</v>
      </c>
      <c r="G1525" s="128">
        <f t="shared" si="554"/>
        <v>-3.996229395040185E-4</v>
      </c>
      <c r="H1525" s="127">
        <f t="shared" si="566"/>
        <v>43753</v>
      </c>
      <c r="I1525" s="127">
        <f t="shared" si="555"/>
        <v>43753</v>
      </c>
      <c r="J1525" s="130">
        <f t="shared" si="567"/>
        <v>21</v>
      </c>
      <c r="K1525" s="130">
        <f t="shared" si="556"/>
        <v>16</v>
      </c>
      <c r="L1525" s="131">
        <f t="shared" si="557"/>
        <v>0.99969551000000001</v>
      </c>
      <c r="M1525" s="132">
        <f t="shared" si="574"/>
        <v>1.0011006499999999</v>
      </c>
      <c r="N1525" s="132">
        <f t="shared" si="572"/>
        <v>1.2058556811528882</v>
      </c>
      <c r="O1525" s="131">
        <f t="shared" si="573"/>
        <v>1.2054885099999999</v>
      </c>
      <c r="P1525" s="124">
        <f t="shared" si="558"/>
        <v>1205.4885099999999</v>
      </c>
      <c r="Q1525" s="133">
        <f t="shared" si="559"/>
        <v>0</v>
      </c>
      <c r="R1525" s="134">
        <f t="shared" si="560"/>
        <v>0</v>
      </c>
      <c r="S1525" s="124">
        <f t="shared" si="561"/>
        <v>0</v>
      </c>
      <c r="T1525" s="134">
        <f t="shared" si="568"/>
        <v>8.7499999999999994E-2</v>
      </c>
      <c r="U1525" s="133">
        <f t="shared" si="569"/>
        <v>38</v>
      </c>
      <c r="V1525" s="133">
        <v>252</v>
      </c>
      <c r="W1525" s="132">
        <f t="shared" si="552"/>
        <v>1.0127291300000001</v>
      </c>
      <c r="X1525" s="124">
        <f t="shared" si="571"/>
        <v>15.344818999999999</v>
      </c>
      <c r="Y1525" s="136" t="s">
        <v>64</v>
      </c>
      <c r="Z1525" s="127">
        <f t="shared" si="570"/>
        <v>43878</v>
      </c>
      <c r="AA1525" s="6"/>
      <c r="AB1525" s="1"/>
      <c r="AC1525" s="10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6"/>
      <c r="BR1525" s="1"/>
      <c r="BS1525" s="1"/>
      <c r="BT1525" s="1"/>
      <c r="BU1525" s="1"/>
      <c r="BV1525" s="1"/>
      <c r="BW1525" s="1"/>
    </row>
    <row r="1526" spans="1:75" x14ac:dyDescent="0.2">
      <c r="A1526" s="137">
        <f t="shared" si="562"/>
        <v>43747</v>
      </c>
      <c r="B1526" s="124">
        <f t="shared" si="553"/>
        <v>1221.2165170000001</v>
      </c>
      <c r="C1526" s="124">
        <f t="shared" si="563"/>
        <v>1000</v>
      </c>
      <c r="D1526" s="138">
        <f t="shared" si="564"/>
        <v>5229.93</v>
      </c>
      <c r="E1526" s="126">
        <f>IF(K1526=1,VLOOKUP(A1525,[1]Plan1!$DA$106:$DC$226,3),E1525)</f>
        <v>5227.84</v>
      </c>
      <c r="F1526" s="127">
        <f t="shared" si="565"/>
        <v>43725</v>
      </c>
      <c r="G1526" s="128">
        <f t="shared" si="554"/>
        <v>-3.996229395040185E-4</v>
      </c>
      <c r="H1526" s="127">
        <f t="shared" si="566"/>
        <v>43753</v>
      </c>
      <c r="I1526" s="127">
        <f t="shared" si="555"/>
        <v>43753</v>
      </c>
      <c r="J1526" s="130">
        <f t="shared" si="567"/>
        <v>21</v>
      </c>
      <c r="K1526" s="130">
        <f t="shared" si="556"/>
        <v>17</v>
      </c>
      <c r="L1526" s="131">
        <f t="shared" si="557"/>
        <v>0.99967647999999998</v>
      </c>
      <c r="M1526" s="132">
        <f t="shared" si="574"/>
        <v>1.0011006499999999</v>
      </c>
      <c r="N1526" s="132">
        <f t="shared" si="572"/>
        <v>1.2058556811528882</v>
      </c>
      <c r="O1526" s="131">
        <f t="shared" si="573"/>
        <v>1.2054655599999999</v>
      </c>
      <c r="P1526" s="124">
        <f t="shared" si="558"/>
        <v>1205.4655600000001</v>
      </c>
      <c r="Q1526" s="133">
        <f t="shared" si="559"/>
        <v>0</v>
      </c>
      <c r="R1526" s="134">
        <f t="shared" si="560"/>
        <v>0</v>
      </c>
      <c r="S1526" s="124">
        <f t="shared" si="561"/>
        <v>0</v>
      </c>
      <c r="T1526" s="134">
        <f t="shared" si="568"/>
        <v>8.7499999999999994E-2</v>
      </c>
      <c r="U1526" s="133">
        <f t="shared" si="569"/>
        <v>39</v>
      </c>
      <c r="V1526" s="133">
        <v>252</v>
      </c>
      <c r="W1526" s="132">
        <f t="shared" si="552"/>
        <v>1.0130662859999999</v>
      </c>
      <c r="X1526" s="124">
        <f t="shared" si="571"/>
        <v>15.750957</v>
      </c>
      <c r="Y1526" s="136" t="s">
        <v>64</v>
      </c>
      <c r="Z1526" s="127">
        <f t="shared" si="570"/>
        <v>43878</v>
      </c>
      <c r="AA1526" s="6"/>
      <c r="AB1526" s="1"/>
      <c r="AC1526" s="10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6"/>
      <c r="BR1526" s="1"/>
      <c r="BS1526" s="1"/>
      <c r="BT1526" s="1"/>
      <c r="BU1526" s="1"/>
      <c r="BV1526" s="1"/>
      <c r="BW1526" s="1"/>
    </row>
    <row r="1527" spans="1:75" x14ac:dyDescent="0.2">
      <c r="A1527" s="137">
        <f t="shared" si="562"/>
        <v>43748</v>
      </c>
      <c r="B1527" s="124">
        <f t="shared" si="553"/>
        <v>1221.599825</v>
      </c>
      <c r="C1527" s="124">
        <f t="shared" si="563"/>
        <v>1000</v>
      </c>
      <c r="D1527" s="138">
        <f t="shared" si="564"/>
        <v>5229.93</v>
      </c>
      <c r="E1527" s="126">
        <f>IF(K1527=1,VLOOKUP(A1526,[1]Plan1!$DA$106:$DC$226,3),E1526)</f>
        <v>5227.84</v>
      </c>
      <c r="F1527" s="127">
        <f t="shared" si="565"/>
        <v>43725</v>
      </c>
      <c r="G1527" s="128">
        <f t="shared" si="554"/>
        <v>-3.996229395040185E-4</v>
      </c>
      <c r="H1527" s="127">
        <f t="shared" si="566"/>
        <v>43753</v>
      </c>
      <c r="I1527" s="127">
        <f t="shared" si="555"/>
        <v>43753</v>
      </c>
      <c r="J1527" s="130">
        <f t="shared" si="567"/>
        <v>21</v>
      </c>
      <c r="K1527" s="130">
        <f t="shared" si="556"/>
        <v>18</v>
      </c>
      <c r="L1527" s="131">
        <f t="shared" si="557"/>
        <v>0.99965744999999995</v>
      </c>
      <c r="M1527" s="132">
        <f t="shared" si="574"/>
        <v>1.0011006499999999</v>
      </c>
      <c r="N1527" s="132">
        <f t="shared" si="572"/>
        <v>1.2058556811528882</v>
      </c>
      <c r="O1527" s="131">
        <f t="shared" si="573"/>
        <v>1.20544261</v>
      </c>
      <c r="P1527" s="124">
        <f t="shared" si="558"/>
        <v>1205.4426100000001</v>
      </c>
      <c r="Q1527" s="133">
        <f t="shared" si="559"/>
        <v>0</v>
      </c>
      <c r="R1527" s="134">
        <f t="shared" si="560"/>
        <v>0</v>
      </c>
      <c r="S1527" s="124">
        <f t="shared" si="561"/>
        <v>0</v>
      </c>
      <c r="T1527" s="134">
        <f t="shared" si="568"/>
        <v>8.7499999999999994E-2</v>
      </c>
      <c r="U1527" s="133">
        <f t="shared" si="569"/>
        <v>40</v>
      </c>
      <c r="V1527" s="133">
        <v>252</v>
      </c>
      <c r="W1527" s="132">
        <f t="shared" si="552"/>
        <v>1.0134035539999999</v>
      </c>
      <c r="X1527" s="124">
        <f t="shared" si="571"/>
        <v>16.157215000000001</v>
      </c>
      <c r="Y1527" s="136" t="s">
        <v>64</v>
      </c>
      <c r="Z1527" s="127">
        <f t="shared" si="570"/>
        <v>43878</v>
      </c>
      <c r="AA1527" s="6"/>
      <c r="AB1527" s="1"/>
      <c r="AC1527" s="10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6"/>
      <c r="BR1527" s="1"/>
      <c r="BS1527" s="1"/>
      <c r="BT1527" s="1"/>
      <c r="BU1527" s="1"/>
      <c r="BV1527" s="1"/>
      <c r="BW1527" s="1"/>
    </row>
    <row r="1528" spans="1:75" x14ac:dyDescent="0.2">
      <c r="A1528" s="137">
        <f t="shared" si="562"/>
        <v>43749</v>
      </c>
      <c r="B1528" s="124">
        <f t="shared" si="553"/>
        <v>1221.9832530000001</v>
      </c>
      <c r="C1528" s="124">
        <f t="shared" si="563"/>
        <v>1000</v>
      </c>
      <c r="D1528" s="138">
        <f t="shared" si="564"/>
        <v>5229.93</v>
      </c>
      <c r="E1528" s="126">
        <f>IF(K1528=1,VLOOKUP(A1527,[1]Plan1!$DA$106:$DC$226,3),E1527)</f>
        <v>5227.84</v>
      </c>
      <c r="F1528" s="127">
        <f t="shared" si="565"/>
        <v>43725</v>
      </c>
      <c r="G1528" s="128">
        <f t="shared" si="554"/>
        <v>-3.996229395040185E-4</v>
      </c>
      <c r="H1528" s="127">
        <f t="shared" si="566"/>
        <v>43753</v>
      </c>
      <c r="I1528" s="127">
        <f t="shared" si="555"/>
        <v>43753</v>
      </c>
      <c r="J1528" s="130">
        <f t="shared" si="567"/>
        <v>21</v>
      </c>
      <c r="K1528" s="130">
        <f t="shared" si="556"/>
        <v>19</v>
      </c>
      <c r="L1528" s="131">
        <f t="shared" si="557"/>
        <v>0.99963842000000003</v>
      </c>
      <c r="M1528" s="132">
        <f t="shared" si="574"/>
        <v>1.0011006499999999</v>
      </c>
      <c r="N1528" s="132">
        <f t="shared" si="572"/>
        <v>1.2058556811528882</v>
      </c>
      <c r="O1528" s="131">
        <f t="shared" si="573"/>
        <v>1.20541966</v>
      </c>
      <c r="P1528" s="124">
        <f t="shared" si="558"/>
        <v>1205.41966</v>
      </c>
      <c r="Q1528" s="133">
        <f t="shared" si="559"/>
        <v>0</v>
      </c>
      <c r="R1528" s="134">
        <f t="shared" si="560"/>
        <v>0</v>
      </c>
      <c r="S1528" s="124">
        <f t="shared" si="561"/>
        <v>0</v>
      </c>
      <c r="T1528" s="134">
        <f t="shared" si="568"/>
        <v>8.7499999999999994E-2</v>
      </c>
      <c r="U1528" s="133">
        <f t="shared" si="569"/>
        <v>41</v>
      </c>
      <c r="V1528" s="133">
        <v>252</v>
      </c>
      <c r="W1528" s="132">
        <f t="shared" si="552"/>
        <v>1.013740935</v>
      </c>
      <c r="X1528" s="124">
        <f t="shared" si="571"/>
        <v>16.563593000000001</v>
      </c>
      <c r="Y1528" s="136" t="s">
        <v>64</v>
      </c>
      <c r="Z1528" s="127">
        <f t="shared" si="570"/>
        <v>43878</v>
      </c>
      <c r="AA1528" s="6"/>
      <c r="AB1528" s="1"/>
      <c r="AC1528" s="10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6"/>
      <c r="BR1528" s="1"/>
      <c r="BS1528" s="1"/>
      <c r="BT1528" s="1"/>
      <c r="BU1528" s="1"/>
      <c r="BV1528" s="1"/>
      <c r="BW1528" s="1"/>
    </row>
    <row r="1529" spans="1:75" x14ac:dyDescent="0.2">
      <c r="A1529" s="137">
        <f t="shared" si="562"/>
        <v>43750</v>
      </c>
      <c r="B1529" s="124">
        <f t="shared" si="553"/>
        <v>1222.3668209999998</v>
      </c>
      <c r="C1529" s="124">
        <f t="shared" si="563"/>
        <v>1000</v>
      </c>
      <c r="D1529" s="138">
        <f t="shared" si="564"/>
        <v>5229.93</v>
      </c>
      <c r="E1529" s="126">
        <f>IF(K1529=1,VLOOKUP(A1528,[1]Plan1!$DA$106:$DC$226,3),E1528)</f>
        <v>5227.84</v>
      </c>
      <c r="F1529" s="127">
        <f t="shared" si="565"/>
        <v>43725</v>
      </c>
      <c r="G1529" s="128">
        <f t="shared" si="554"/>
        <v>-3.996229395040185E-4</v>
      </c>
      <c r="H1529" s="127">
        <f t="shared" si="566"/>
        <v>43753</v>
      </c>
      <c r="I1529" s="127">
        <f t="shared" si="555"/>
        <v>43753</v>
      </c>
      <c r="J1529" s="130">
        <f t="shared" si="567"/>
        <v>21</v>
      </c>
      <c r="K1529" s="130">
        <f t="shared" si="556"/>
        <v>20</v>
      </c>
      <c r="L1529" s="131">
        <f t="shared" si="557"/>
        <v>0.99961940000000005</v>
      </c>
      <c r="M1529" s="132">
        <f t="shared" si="574"/>
        <v>1.0011006499999999</v>
      </c>
      <c r="N1529" s="132">
        <f t="shared" si="572"/>
        <v>1.2058556811528882</v>
      </c>
      <c r="O1529" s="131">
        <f t="shared" si="573"/>
        <v>1.2053967299999999</v>
      </c>
      <c r="P1529" s="124">
        <f t="shared" si="558"/>
        <v>1205.3967299999999</v>
      </c>
      <c r="Q1529" s="133">
        <f t="shared" si="559"/>
        <v>0</v>
      </c>
      <c r="R1529" s="134">
        <f t="shared" si="560"/>
        <v>0</v>
      </c>
      <c r="S1529" s="124">
        <f t="shared" si="561"/>
        <v>0</v>
      </c>
      <c r="T1529" s="134">
        <f t="shared" si="568"/>
        <v>8.7499999999999994E-2</v>
      </c>
      <c r="U1529" s="133">
        <f t="shared" si="569"/>
        <v>42</v>
      </c>
      <c r="V1529" s="133">
        <v>252</v>
      </c>
      <c r="W1529" s="132">
        <f t="shared" ref="W1529:W1592" si="575">ROUND((1+T1529)^(U1529/V1529),9)</f>
        <v>1.0140784279999999</v>
      </c>
      <c r="X1529" s="124">
        <f t="shared" si="571"/>
        <v>16.970091</v>
      </c>
      <c r="Y1529" s="136" t="s">
        <v>64</v>
      </c>
      <c r="Z1529" s="127">
        <f t="shared" si="570"/>
        <v>43878</v>
      </c>
      <c r="AA1529" s="6"/>
      <c r="AB1529" s="1"/>
      <c r="AC1529" s="10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6"/>
      <c r="BR1529" s="1"/>
      <c r="BS1529" s="1"/>
      <c r="BT1529" s="1"/>
      <c r="BU1529" s="1"/>
      <c r="BV1529" s="1"/>
      <c r="BW1529" s="1"/>
    </row>
    <row r="1530" spans="1:75" x14ac:dyDescent="0.2">
      <c r="A1530" s="137">
        <f t="shared" si="562"/>
        <v>43751</v>
      </c>
      <c r="B1530" s="124">
        <f t="shared" si="553"/>
        <v>1222.3668209999998</v>
      </c>
      <c r="C1530" s="124">
        <f t="shared" si="563"/>
        <v>1000</v>
      </c>
      <c r="D1530" s="138">
        <f t="shared" si="564"/>
        <v>5229.93</v>
      </c>
      <c r="E1530" s="126">
        <f>IF(K1530=1,VLOOKUP(A1529,[1]Plan1!$DA$106:$DC$226,3),E1529)</f>
        <v>5227.84</v>
      </c>
      <c r="F1530" s="127">
        <f t="shared" si="565"/>
        <v>43725</v>
      </c>
      <c r="G1530" s="128">
        <f t="shared" si="554"/>
        <v>-3.996229395040185E-4</v>
      </c>
      <c r="H1530" s="127">
        <f t="shared" si="566"/>
        <v>43753</v>
      </c>
      <c r="I1530" s="127">
        <f t="shared" si="555"/>
        <v>43753</v>
      </c>
      <c r="J1530" s="130">
        <f t="shared" si="567"/>
        <v>21</v>
      </c>
      <c r="K1530" s="130">
        <f t="shared" si="556"/>
        <v>20</v>
      </c>
      <c r="L1530" s="131">
        <f t="shared" si="557"/>
        <v>0.99961940000000005</v>
      </c>
      <c r="M1530" s="132">
        <f t="shared" si="574"/>
        <v>1.0011006499999999</v>
      </c>
      <c r="N1530" s="132">
        <f t="shared" si="572"/>
        <v>1.2058556811528882</v>
      </c>
      <c r="O1530" s="131">
        <f t="shared" si="573"/>
        <v>1.2053967299999999</v>
      </c>
      <c r="P1530" s="124">
        <f t="shared" si="558"/>
        <v>1205.3967299999999</v>
      </c>
      <c r="Q1530" s="133">
        <f t="shared" si="559"/>
        <v>0</v>
      </c>
      <c r="R1530" s="134">
        <f t="shared" si="560"/>
        <v>0</v>
      </c>
      <c r="S1530" s="124">
        <f t="shared" si="561"/>
        <v>0</v>
      </c>
      <c r="T1530" s="134">
        <f t="shared" si="568"/>
        <v>8.7499999999999994E-2</v>
      </c>
      <c r="U1530" s="133">
        <f t="shared" si="569"/>
        <v>42</v>
      </c>
      <c r="V1530" s="133">
        <v>252</v>
      </c>
      <c r="W1530" s="132">
        <f t="shared" si="575"/>
        <v>1.0140784279999999</v>
      </c>
      <c r="X1530" s="124">
        <f t="shared" si="571"/>
        <v>16.970091</v>
      </c>
      <c r="Y1530" s="136" t="s">
        <v>64</v>
      </c>
      <c r="Z1530" s="127">
        <f t="shared" si="570"/>
        <v>43878</v>
      </c>
      <c r="AA1530" s="6"/>
      <c r="AB1530" s="1"/>
      <c r="AC1530" s="10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6"/>
      <c r="BR1530" s="1"/>
      <c r="BS1530" s="1"/>
      <c r="BT1530" s="1"/>
      <c r="BU1530" s="1"/>
      <c r="BV1530" s="1"/>
      <c r="BW1530" s="1"/>
    </row>
    <row r="1531" spans="1:75" x14ac:dyDescent="0.2">
      <c r="A1531" s="137">
        <f t="shared" si="562"/>
        <v>43752</v>
      </c>
      <c r="B1531" s="124">
        <f t="shared" si="553"/>
        <v>1222.3668209999998</v>
      </c>
      <c r="C1531" s="124">
        <f t="shared" si="563"/>
        <v>1000</v>
      </c>
      <c r="D1531" s="138">
        <f t="shared" si="564"/>
        <v>5229.93</v>
      </c>
      <c r="E1531" s="126">
        <f>IF(K1531=1,VLOOKUP(A1530,[1]Plan1!$DA$106:$DC$226,3),E1530)</f>
        <v>5227.84</v>
      </c>
      <c r="F1531" s="127">
        <f t="shared" si="565"/>
        <v>43725</v>
      </c>
      <c r="G1531" s="128">
        <f t="shared" si="554"/>
        <v>-3.996229395040185E-4</v>
      </c>
      <c r="H1531" s="127">
        <f t="shared" si="566"/>
        <v>43753</v>
      </c>
      <c r="I1531" s="127">
        <f t="shared" si="555"/>
        <v>43753</v>
      </c>
      <c r="J1531" s="130">
        <f t="shared" si="567"/>
        <v>21</v>
      </c>
      <c r="K1531" s="130">
        <f t="shared" si="556"/>
        <v>20</v>
      </c>
      <c r="L1531" s="131">
        <f t="shared" si="557"/>
        <v>0.99961940000000005</v>
      </c>
      <c r="M1531" s="132">
        <f t="shared" si="574"/>
        <v>1.0011006499999999</v>
      </c>
      <c r="N1531" s="132">
        <f t="shared" si="572"/>
        <v>1.2058556811528882</v>
      </c>
      <c r="O1531" s="131">
        <f t="shared" si="573"/>
        <v>1.2053967299999999</v>
      </c>
      <c r="P1531" s="124">
        <f t="shared" si="558"/>
        <v>1205.3967299999999</v>
      </c>
      <c r="Q1531" s="133">
        <f t="shared" si="559"/>
        <v>0</v>
      </c>
      <c r="R1531" s="134">
        <f t="shared" si="560"/>
        <v>0</v>
      </c>
      <c r="S1531" s="124">
        <f t="shared" si="561"/>
        <v>0</v>
      </c>
      <c r="T1531" s="134">
        <f t="shared" si="568"/>
        <v>8.7499999999999994E-2</v>
      </c>
      <c r="U1531" s="133">
        <f t="shared" si="569"/>
        <v>42</v>
      </c>
      <c r="V1531" s="133">
        <v>252</v>
      </c>
      <c r="W1531" s="132">
        <f t="shared" si="575"/>
        <v>1.0140784279999999</v>
      </c>
      <c r="X1531" s="124">
        <f t="shared" si="571"/>
        <v>16.970091</v>
      </c>
      <c r="Y1531" s="136" t="s">
        <v>64</v>
      </c>
      <c r="Z1531" s="127">
        <f t="shared" si="570"/>
        <v>43878</v>
      </c>
      <c r="AA1531" s="6"/>
      <c r="AB1531" s="1"/>
      <c r="AC1531" s="10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6"/>
      <c r="BR1531" s="1"/>
      <c r="BS1531" s="1"/>
      <c r="BT1531" s="1"/>
      <c r="BU1531" s="1"/>
      <c r="BV1531" s="1"/>
      <c r="BW1531" s="1"/>
    </row>
    <row r="1532" spans="1:75" x14ac:dyDescent="0.2">
      <c r="A1532" s="137">
        <f t="shared" si="562"/>
        <v>43753</v>
      </c>
      <c r="B1532" s="124">
        <f t="shared" si="553"/>
        <v>1222.7504879999999</v>
      </c>
      <c r="C1532" s="124">
        <f t="shared" si="563"/>
        <v>1000</v>
      </c>
      <c r="D1532" s="138">
        <f t="shared" si="564"/>
        <v>5229.93</v>
      </c>
      <c r="E1532" s="126">
        <f>IF(K1532=1,VLOOKUP(A1531,[1]Plan1!$DA$106:$DC$226,3),E1531)</f>
        <v>5227.84</v>
      </c>
      <c r="F1532" s="127">
        <f t="shared" si="565"/>
        <v>43725</v>
      </c>
      <c r="G1532" s="128">
        <f t="shared" si="554"/>
        <v>-3.996229395040185E-4</v>
      </c>
      <c r="H1532" s="127">
        <f t="shared" si="566"/>
        <v>43787</v>
      </c>
      <c r="I1532" s="127">
        <f t="shared" si="555"/>
        <v>43753</v>
      </c>
      <c r="J1532" s="130">
        <f t="shared" si="567"/>
        <v>21</v>
      </c>
      <c r="K1532" s="130">
        <f t="shared" si="556"/>
        <v>21</v>
      </c>
      <c r="L1532" s="131">
        <f t="shared" si="557"/>
        <v>0.99960037000000002</v>
      </c>
      <c r="M1532" s="132">
        <f t="shared" si="574"/>
        <v>1.0011006499999999</v>
      </c>
      <c r="N1532" s="132">
        <f t="shared" si="572"/>
        <v>1.2058556811528882</v>
      </c>
      <c r="O1532" s="131">
        <f t="shared" si="573"/>
        <v>1.20537378</v>
      </c>
      <c r="P1532" s="124">
        <f t="shared" si="558"/>
        <v>1205.3737799999999</v>
      </c>
      <c r="Q1532" s="133">
        <f t="shared" si="559"/>
        <v>0</v>
      </c>
      <c r="R1532" s="134">
        <f t="shared" si="560"/>
        <v>0</v>
      </c>
      <c r="S1532" s="124">
        <f t="shared" si="561"/>
        <v>0</v>
      </c>
      <c r="T1532" s="134">
        <f t="shared" si="568"/>
        <v>8.7499999999999994E-2</v>
      </c>
      <c r="U1532" s="133">
        <f t="shared" si="569"/>
        <v>43</v>
      </c>
      <c r="V1532" s="133">
        <v>252</v>
      </c>
      <c r="W1532" s="132">
        <f t="shared" si="575"/>
        <v>1.0144160330000001</v>
      </c>
      <c r="X1532" s="124">
        <f t="shared" si="571"/>
        <v>17.376708000000001</v>
      </c>
      <c r="Y1532" s="136" t="s">
        <v>64</v>
      </c>
      <c r="Z1532" s="127">
        <f t="shared" si="570"/>
        <v>43878</v>
      </c>
      <c r="AA1532" s="6"/>
      <c r="AB1532" s="1"/>
      <c r="AC1532" s="10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6"/>
      <c r="BR1532" s="1"/>
      <c r="BS1532" s="1"/>
      <c r="BT1532" s="1"/>
      <c r="BU1532" s="1"/>
      <c r="BV1532" s="1"/>
      <c r="BW1532" s="1"/>
    </row>
    <row r="1533" spans="1:75" x14ac:dyDescent="0.2">
      <c r="A1533" s="137">
        <f t="shared" si="562"/>
        <v>43754</v>
      </c>
      <c r="B1533" s="124">
        <f t="shared" si="553"/>
        <v>1223.2107369999999</v>
      </c>
      <c r="C1533" s="124">
        <f t="shared" si="563"/>
        <v>1000</v>
      </c>
      <c r="D1533" s="138">
        <f t="shared" si="564"/>
        <v>5227.84</v>
      </c>
      <c r="E1533" s="126">
        <f>IF(K1533=1,VLOOKUP(A1532,[1]Plan1!$DA$106:$DC$226,3),E1532)</f>
        <v>5233.07</v>
      </c>
      <c r="F1533" s="127">
        <f t="shared" si="565"/>
        <v>43754</v>
      </c>
      <c r="G1533" s="128">
        <f t="shared" si="554"/>
        <v>1.0004131725529497E-3</v>
      </c>
      <c r="H1533" s="127">
        <f t="shared" si="566"/>
        <v>43787</v>
      </c>
      <c r="I1533" s="127">
        <f t="shared" si="555"/>
        <v>43787</v>
      </c>
      <c r="J1533" s="130">
        <f t="shared" si="567"/>
        <v>23</v>
      </c>
      <c r="K1533" s="130">
        <f t="shared" si="556"/>
        <v>1</v>
      </c>
      <c r="L1533" s="131">
        <f t="shared" si="557"/>
        <v>1.00004347</v>
      </c>
      <c r="M1533" s="132">
        <f t="shared" si="574"/>
        <v>0.99960037000000002</v>
      </c>
      <c r="N1533" s="132">
        <f t="shared" si="572"/>
        <v>1.2053737850470292</v>
      </c>
      <c r="O1533" s="131">
        <f t="shared" si="573"/>
        <v>1.2054261799999999</v>
      </c>
      <c r="P1533" s="124">
        <f t="shared" si="558"/>
        <v>1205.4261799999999</v>
      </c>
      <c r="Q1533" s="133">
        <f t="shared" si="559"/>
        <v>0</v>
      </c>
      <c r="R1533" s="134">
        <f t="shared" si="560"/>
        <v>0</v>
      </c>
      <c r="S1533" s="124">
        <f t="shared" si="561"/>
        <v>0</v>
      </c>
      <c r="T1533" s="134">
        <f t="shared" si="568"/>
        <v>8.7499999999999994E-2</v>
      </c>
      <c r="U1533" s="133">
        <f t="shared" si="569"/>
        <v>44</v>
      </c>
      <c r="V1533" s="133">
        <v>252</v>
      </c>
      <c r="W1533" s="132">
        <f t="shared" si="575"/>
        <v>1.014753751</v>
      </c>
      <c r="X1533" s="124">
        <f t="shared" si="571"/>
        <v>17.784557</v>
      </c>
      <c r="Y1533" s="136" t="s">
        <v>64</v>
      </c>
      <c r="Z1533" s="127">
        <f t="shared" si="570"/>
        <v>43878</v>
      </c>
      <c r="AA1533" s="6"/>
      <c r="AB1533" s="1"/>
      <c r="AC1533" s="10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6"/>
      <c r="BR1533" s="1"/>
      <c r="BS1533" s="1"/>
      <c r="BT1533" s="1"/>
      <c r="BU1533" s="1"/>
      <c r="BV1533" s="1"/>
      <c r="BW1533" s="1"/>
    </row>
    <row r="1534" spans="1:75" x14ac:dyDescent="0.2">
      <c r="A1534" s="137">
        <f t="shared" si="562"/>
        <v>43755</v>
      </c>
      <c r="B1534" s="124">
        <f t="shared" si="553"/>
        <v>1223.671167</v>
      </c>
      <c r="C1534" s="124">
        <f t="shared" si="563"/>
        <v>1000</v>
      </c>
      <c r="D1534" s="138">
        <f t="shared" si="564"/>
        <v>5227.84</v>
      </c>
      <c r="E1534" s="126">
        <f>IF(K1534=1,VLOOKUP(A1533,[1]Plan1!$DA$106:$DC$226,3),E1533)</f>
        <v>5233.07</v>
      </c>
      <c r="F1534" s="127">
        <f t="shared" si="565"/>
        <v>43754</v>
      </c>
      <c r="G1534" s="128">
        <f t="shared" si="554"/>
        <v>1.0004131725529497E-3</v>
      </c>
      <c r="H1534" s="127">
        <f t="shared" si="566"/>
        <v>43787</v>
      </c>
      <c r="I1534" s="127">
        <f t="shared" si="555"/>
        <v>43787</v>
      </c>
      <c r="J1534" s="130">
        <f t="shared" si="567"/>
        <v>23</v>
      </c>
      <c r="K1534" s="130">
        <f t="shared" si="556"/>
        <v>2</v>
      </c>
      <c r="L1534" s="131">
        <f t="shared" si="557"/>
        <v>1.00008695</v>
      </c>
      <c r="M1534" s="132">
        <f t="shared" si="574"/>
        <v>0.99960037000000002</v>
      </c>
      <c r="N1534" s="132">
        <f t="shared" si="572"/>
        <v>1.2053737850470292</v>
      </c>
      <c r="O1534" s="131">
        <f t="shared" si="573"/>
        <v>1.20547859</v>
      </c>
      <c r="P1534" s="124">
        <f t="shared" si="558"/>
        <v>1205.4785899999999</v>
      </c>
      <c r="Q1534" s="133">
        <f t="shared" si="559"/>
        <v>0</v>
      </c>
      <c r="R1534" s="134">
        <f t="shared" si="560"/>
        <v>0</v>
      </c>
      <c r="S1534" s="124">
        <f t="shared" si="561"/>
        <v>0</v>
      </c>
      <c r="T1534" s="134">
        <f t="shared" si="568"/>
        <v>8.7499999999999994E-2</v>
      </c>
      <c r="U1534" s="133">
        <f t="shared" si="569"/>
        <v>45</v>
      </c>
      <c r="V1534" s="133">
        <v>252</v>
      </c>
      <c r="W1534" s="132">
        <f t="shared" si="575"/>
        <v>1.0150915810000001</v>
      </c>
      <c r="X1534" s="124">
        <f t="shared" si="571"/>
        <v>18.192577</v>
      </c>
      <c r="Y1534" s="136" t="s">
        <v>64</v>
      </c>
      <c r="Z1534" s="127">
        <f t="shared" si="570"/>
        <v>43878</v>
      </c>
      <c r="AA1534" s="6"/>
      <c r="AB1534" s="1"/>
      <c r="AC1534" s="10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6"/>
      <c r="BR1534" s="1"/>
      <c r="BS1534" s="1"/>
      <c r="BT1534" s="1"/>
      <c r="BU1534" s="1"/>
      <c r="BV1534" s="1"/>
      <c r="BW1534" s="1"/>
    </row>
    <row r="1535" spans="1:75" x14ac:dyDescent="0.2">
      <c r="A1535" s="137">
        <f t="shared" si="562"/>
        <v>43756</v>
      </c>
      <c r="B1535" s="124">
        <f t="shared" si="553"/>
        <v>1224.1317689999998</v>
      </c>
      <c r="C1535" s="124">
        <f t="shared" si="563"/>
        <v>1000</v>
      </c>
      <c r="D1535" s="138">
        <f t="shared" si="564"/>
        <v>5227.84</v>
      </c>
      <c r="E1535" s="126">
        <f>IF(K1535=1,VLOOKUP(A1534,[1]Plan1!$DA$106:$DC$226,3),E1534)</f>
        <v>5233.07</v>
      </c>
      <c r="F1535" s="127">
        <f t="shared" si="565"/>
        <v>43754</v>
      </c>
      <c r="G1535" s="128">
        <f t="shared" si="554"/>
        <v>1.0004131725529497E-3</v>
      </c>
      <c r="H1535" s="127">
        <f t="shared" si="566"/>
        <v>43787</v>
      </c>
      <c r="I1535" s="127">
        <f t="shared" si="555"/>
        <v>43787</v>
      </c>
      <c r="J1535" s="130">
        <f t="shared" si="567"/>
        <v>23</v>
      </c>
      <c r="K1535" s="130">
        <f t="shared" si="556"/>
        <v>3</v>
      </c>
      <c r="L1535" s="131">
        <f t="shared" si="557"/>
        <v>1.00013043</v>
      </c>
      <c r="M1535" s="132">
        <f t="shared" si="574"/>
        <v>0.99960037000000002</v>
      </c>
      <c r="N1535" s="132">
        <f t="shared" si="572"/>
        <v>1.2053737850470292</v>
      </c>
      <c r="O1535" s="131">
        <f t="shared" si="573"/>
        <v>1.2055309999999999</v>
      </c>
      <c r="P1535" s="124">
        <f t="shared" si="558"/>
        <v>1205.5309999999999</v>
      </c>
      <c r="Q1535" s="133">
        <f t="shared" si="559"/>
        <v>0</v>
      </c>
      <c r="R1535" s="134">
        <f t="shared" si="560"/>
        <v>0</v>
      </c>
      <c r="S1535" s="124">
        <f t="shared" si="561"/>
        <v>0</v>
      </c>
      <c r="T1535" s="134">
        <f t="shared" si="568"/>
        <v>8.7499999999999994E-2</v>
      </c>
      <c r="U1535" s="133">
        <f t="shared" si="569"/>
        <v>46</v>
      </c>
      <c r="V1535" s="133">
        <v>252</v>
      </c>
      <c r="W1535" s="132">
        <f t="shared" si="575"/>
        <v>1.015429524</v>
      </c>
      <c r="X1535" s="124">
        <f t="shared" si="571"/>
        <v>18.600769</v>
      </c>
      <c r="Y1535" s="136" t="s">
        <v>64</v>
      </c>
      <c r="Z1535" s="127">
        <f t="shared" si="570"/>
        <v>43878</v>
      </c>
      <c r="AA1535" s="6"/>
      <c r="AB1535" s="1"/>
      <c r="AC1535" s="10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6"/>
      <c r="BR1535" s="1"/>
      <c r="BS1535" s="1"/>
      <c r="BT1535" s="1"/>
      <c r="BU1535" s="1"/>
      <c r="BV1535" s="1"/>
      <c r="BW1535" s="1"/>
    </row>
    <row r="1536" spans="1:75" x14ac:dyDescent="0.2">
      <c r="A1536" s="137">
        <f t="shared" si="562"/>
        <v>43757</v>
      </c>
      <c r="B1536" s="124">
        <f t="shared" si="553"/>
        <v>1224.592541</v>
      </c>
      <c r="C1536" s="124">
        <f t="shared" si="563"/>
        <v>1000</v>
      </c>
      <c r="D1536" s="138">
        <f t="shared" si="564"/>
        <v>5227.84</v>
      </c>
      <c r="E1536" s="126">
        <f>IF(K1536=1,VLOOKUP(A1535,[1]Plan1!$DA$106:$DC$226,3),E1535)</f>
        <v>5233.07</v>
      </c>
      <c r="F1536" s="127">
        <f t="shared" si="565"/>
        <v>43754</v>
      </c>
      <c r="G1536" s="128">
        <f t="shared" si="554"/>
        <v>1.0004131725529497E-3</v>
      </c>
      <c r="H1536" s="127">
        <f t="shared" si="566"/>
        <v>43787</v>
      </c>
      <c r="I1536" s="127">
        <f t="shared" si="555"/>
        <v>43787</v>
      </c>
      <c r="J1536" s="130">
        <f t="shared" si="567"/>
        <v>23</v>
      </c>
      <c r="K1536" s="130">
        <f t="shared" si="556"/>
        <v>4</v>
      </c>
      <c r="L1536" s="131">
        <f t="shared" si="557"/>
        <v>1.00017391</v>
      </c>
      <c r="M1536" s="132">
        <f t="shared" si="574"/>
        <v>0.99960037000000002</v>
      </c>
      <c r="N1536" s="132">
        <f t="shared" si="572"/>
        <v>1.2053737850470292</v>
      </c>
      <c r="O1536" s="131">
        <f t="shared" si="573"/>
        <v>1.20558341</v>
      </c>
      <c r="P1536" s="124">
        <f t="shared" si="558"/>
        <v>1205.58341</v>
      </c>
      <c r="Q1536" s="133">
        <f t="shared" si="559"/>
        <v>0</v>
      </c>
      <c r="R1536" s="134">
        <f t="shared" si="560"/>
        <v>0</v>
      </c>
      <c r="S1536" s="124">
        <f t="shared" si="561"/>
        <v>0</v>
      </c>
      <c r="T1536" s="134">
        <f t="shared" si="568"/>
        <v>8.7499999999999994E-2</v>
      </c>
      <c r="U1536" s="133">
        <f t="shared" si="569"/>
        <v>47</v>
      </c>
      <c r="V1536" s="133">
        <v>252</v>
      </c>
      <c r="W1536" s="132">
        <f t="shared" si="575"/>
        <v>1.015767579</v>
      </c>
      <c r="X1536" s="124">
        <f t="shared" si="571"/>
        <v>19.009131</v>
      </c>
      <c r="Y1536" s="136" t="s">
        <v>64</v>
      </c>
      <c r="Z1536" s="127">
        <f t="shared" si="570"/>
        <v>43878</v>
      </c>
      <c r="AA1536" s="6"/>
      <c r="AB1536" s="1"/>
      <c r="AC1536" s="10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6"/>
      <c r="BR1536" s="1"/>
      <c r="BS1536" s="1"/>
      <c r="BT1536" s="1"/>
      <c r="BU1536" s="1"/>
      <c r="BV1536" s="1"/>
      <c r="BW1536" s="1"/>
    </row>
    <row r="1537" spans="1:75" x14ac:dyDescent="0.2">
      <c r="A1537" s="137">
        <f t="shared" si="562"/>
        <v>43758</v>
      </c>
      <c r="B1537" s="124">
        <f t="shared" si="553"/>
        <v>1224.592541</v>
      </c>
      <c r="C1537" s="124">
        <f t="shared" si="563"/>
        <v>1000</v>
      </c>
      <c r="D1537" s="138">
        <f t="shared" si="564"/>
        <v>5227.84</v>
      </c>
      <c r="E1537" s="126">
        <f>IF(K1537=1,VLOOKUP(A1536,[1]Plan1!$DA$106:$DC$226,3),E1536)</f>
        <v>5233.07</v>
      </c>
      <c r="F1537" s="127">
        <f t="shared" si="565"/>
        <v>43754</v>
      </c>
      <c r="G1537" s="128">
        <f t="shared" si="554"/>
        <v>1.0004131725529497E-3</v>
      </c>
      <c r="H1537" s="127">
        <f t="shared" si="566"/>
        <v>43787</v>
      </c>
      <c r="I1537" s="127">
        <f t="shared" si="555"/>
        <v>43787</v>
      </c>
      <c r="J1537" s="130">
        <f t="shared" si="567"/>
        <v>23</v>
      </c>
      <c r="K1537" s="130">
        <f t="shared" si="556"/>
        <v>4</v>
      </c>
      <c r="L1537" s="131">
        <f t="shared" si="557"/>
        <v>1.00017391</v>
      </c>
      <c r="M1537" s="132">
        <f t="shared" si="574"/>
        <v>0.99960037000000002</v>
      </c>
      <c r="N1537" s="132">
        <f t="shared" si="572"/>
        <v>1.2053737850470292</v>
      </c>
      <c r="O1537" s="131">
        <f t="shared" si="573"/>
        <v>1.20558341</v>
      </c>
      <c r="P1537" s="124">
        <f t="shared" si="558"/>
        <v>1205.58341</v>
      </c>
      <c r="Q1537" s="133">
        <f t="shared" si="559"/>
        <v>0</v>
      </c>
      <c r="R1537" s="134">
        <f t="shared" si="560"/>
        <v>0</v>
      </c>
      <c r="S1537" s="124">
        <f t="shared" si="561"/>
        <v>0</v>
      </c>
      <c r="T1537" s="134">
        <f t="shared" si="568"/>
        <v>8.7499999999999994E-2</v>
      </c>
      <c r="U1537" s="133">
        <f t="shared" si="569"/>
        <v>47</v>
      </c>
      <c r="V1537" s="133">
        <v>252</v>
      </c>
      <c r="W1537" s="132">
        <f t="shared" si="575"/>
        <v>1.015767579</v>
      </c>
      <c r="X1537" s="124">
        <f t="shared" si="571"/>
        <v>19.009131</v>
      </c>
      <c r="Y1537" s="136" t="s">
        <v>64</v>
      </c>
      <c r="Z1537" s="127">
        <f t="shared" si="570"/>
        <v>43878</v>
      </c>
      <c r="AA1537" s="6"/>
      <c r="AB1537" s="1"/>
      <c r="AC1537" s="10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6"/>
      <c r="BR1537" s="1"/>
      <c r="BS1537" s="1"/>
      <c r="BT1537" s="1"/>
      <c r="BU1537" s="1"/>
      <c r="BV1537" s="1"/>
      <c r="BW1537" s="1"/>
    </row>
    <row r="1538" spans="1:75" x14ac:dyDescent="0.2">
      <c r="A1538" s="137">
        <f t="shared" si="562"/>
        <v>43759</v>
      </c>
      <c r="B1538" s="124">
        <f t="shared" si="553"/>
        <v>1224.592541</v>
      </c>
      <c r="C1538" s="124">
        <f t="shared" si="563"/>
        <v>1000</v>
      </c>
      <c r="D1538" s="138">
        <f t="shared" si="564"/>
        <v>5227.84</v>
      </c>
      <c r="E1538" s="126">
        <f>IF(K1538=1,VLOOKUP(A1537,[1]Plan1!$DA$106:$DC$226,3),E1537)</f>
        <v>5233.07</v>
      </c>
      <c r="F1538" s="127">
        <f t="shared" si="565"/>
        <v>43754</v>
      </c>
      <c r="G1538" s="128">
        <f t="shared" si="554"/>
        <v>1.0004131725529497E-3</v>
      </c>
      <c r="H1538" s="127">
        <f t="shared" si="566"/>
        <v>43787</v>
      </c>
      <c r="I1538" s="127">
        <f t="shared" si="555"/>
        <v>43787</v>
      </c>
      <c r="J1538" s="130">
        <f t="shared" si="567"/>
        <v>23</v>
      </c>
      <c r="K1538" s="130">
        <f t="shared" si="556"/>
        <v>4</v>
      </c>
      <c r="L1538" s="131">
        <f t="shared" si="557"/>
        <v>1.00017391</v>
      </c>
      <c r="M1538" s="132">
        <f t="shared" si="574"/>
        <v>0.99960037000000002</v>
      </c>
      <c r="N1538" s="132">
        <f t="shared" si="572"/>
        <v>1.2053737850470292</v>
      </c>
      <c r="O1538" s="131">
        <f t="shared" si="573"/>
        <v>1.20558341</v>
      </c>
      <c r="P1538" s="124">
        <f t="shared" si="558"/>
        <v>1205.58341</v>
      </c>
      <c r="Q1538" s="133">
        <f t="shared" si="559"/>
        <v>0</v>
      </c>
      <c r="R1538" s="134">
        <f t="shared" si="560"/>
        <v>0</v>
      </c>
      <c r="S1538" s="124">
        <f t="shared" si="561"/>
        <v>0</v>
      </c>
      <c r="T1538" s="134">
        <f t="shared" si="568"/>
        <v>8.7499999999999994E-2</v>
      </c>
      <c r="U1538" s="133">
        <f t="shared" si="569"/>
        <v>47</v>
      </c>
      <c r="V1538" s="133">
        <v>252</v>
      </c>
      <c r="W1538" s="132">
        <f t="shared" si="575"/>
        <v>1.015767579</v>
      </c>
      <c r="X1538" s="124">
        <f t="shared" si="571"/>
        <v>19.009131</v>
      </c>
      <c r="Y1538" s="136" t="s">
        <v>64</v>
      </c>
      <c r="Z1538" s="127">
        <f t="shared" si="570"/>
        <v>43878</v>
      </c>
      <c r="AA1538" s="6"/>
      <c r="AB1538" s="1"/>
      <c r="AC1538" s="10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6"/>
      <c r="BR1538" s="1"/>
      <c r="BS1538" s="1"/>
      <c r="BT1538" s="1"/>
      <c r="BU1538" s="1"/>
      <c r="BV1538" s="1"/>
      <c r="BW1538" s="1"/>
    </row>
    <row r="1539" spans="1:75" x14ac:dyDescent="0.2">
      <c r="A1539" s="137">
        <f t="shared" si="562"/>
        <v>43760</v>
      </c>
      <c r="B1539" s="124">
        <f t="shared" si="553"/>
        <v>1225.0534849999999</v>
      </c>
      <c r="C1539" s="124">
        <f t="shared" si="563"/>
        <v>1000</v>
      </c>
      <c r="D1539" s="138">
        <f t="shared" si="564"/>
        <v>5227.84</v>
      </c>
      <c r="E1539" s="126">
        <f>IF(K1539=1,VLOOKUP(A1538,[1]Plan1!$DA$106:$DC$226,3),E1538)</f>
        <v>5233.07</v>
      </c>
      <c r="F1539" s="127">
        <f t="shared" si="565"/>
        <v>43754</v>
      </c>
      <c r="G1539" s="128">
        <f t="shared" si="554"/>
        <v>1.0004131725529497E-3</v>
      </c>
      <c r="H1539" s="127">
        <f t="shared" si="566"/>
        <v>43787</v>
      </c>
      <c r="I1539" s="127">
        <f t="shared" si="555"/>
        <v>43787</v>
      </c>
      <c r="J1539" s="130">
        <f t="shared" si="567"/>
        <v>23</v>
      </c>
      <c r="K1539" s="130">
        <f t="shared" si="556"/>
        <v>5</v>
      </c>
      <c r="L1539" s="131">
        <f t="shared" si="557"/>
        <v>1.00021739</v>
      </c>
      <c r="M1539" s="132">
        <f t="shared" si="574"/>
        <v>0.99960037000000002</v>
      </c>
      <c r="N1539" s="132">
        <f t="shared" si="572"/>
        <v>1.2053737850470292</v>
      </c>
      <c r="O1539" s="131">
        <f t="shared" si="573"/>
        <v>1.2056358199999999</v>
      </c>
      <c r="P1539" s="124">
        <f t="shared" si="558"/>
        <v>1205.63582</v>
      </c>
      <c r="Q1539" s="133">
        <f t="shared" si="559"/>
        <v>0</v>
      </c>
      <c r="R1539" s="134">
        <f t="shared" si="560"/>
        <v>0</v>
      </c>
      <c r="S1539" s="124">
        <f t="shared" si="561"/>
        <v>0</v>
      </c>
      <c r="T1539" s="134">
        <f t="shared" si="568"/>
        <v>8.7499999999999994E-2</v>
      </c>
      <c r="U1539" s="133">
        <f t="shared" si="569"/>
        <v>48</v>
      </c>
      <c r="V1539" s="133">
        <v>252</v>
      </c>
      <c r="W1539" s="132">
        <f t="shared" si="575"/>
        <v>1.0161057469999999</v>
      </c>
      <c r="X1539" s="124">
        <f t="shared" si="571"/>
        <v>19.417665</v>
      </c>
      <c r="Y1539" s="136" t="s">
        <v>64</v>
      </c>
      <c r="Z1539" s="127">
        <f t="shared" si="570"/>
        <v>43878</v>
      </c>
      <c r="AA1539" s="6"/>
      <c r="AB1539" s="1"/>
      <c r="AC1539" s="10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6"/>
      <c r="BR1539" s="1"/>
      <c r="BS1539" s="1"/>
      <c r="BT1539" s="1"/>
      <c r="BU1539" s="1"/>
      <c r="BV1539" s="1"/>
      <c r="BW1539" s="1"/>
    </row>
    <row r="1540" spans="1:75" x14ac:dyDescent="0.2">
      <c r="A1540" s="137">
        <f t="shared" si="562"/>
        <v>43761</v>
      </c>
      <c r="B1540" s="124">
        <f t="shared" si="553"/>
        <v>1225.5146089999998</v>
      </c>
      <c r="C1540" s="124">
        <f t="shared" si="563"/>
        <v>1000</v>
      </c>
      <c r="D1540" s="138">
        <f t="shared" si="564"/>
        <v>5227.84</v>
      </c>
      <c r="E1540" s="126">
        <f>IF(K1540=1,VLOOKUP(A1539,[1]Plan1!$DA$106:$DC$226,3),E1539)</f>
        <v>5233.07</v>
      </c>
      <c r="F1540" s="127">
        <f t="shared" si="565"/>
        <v>43754</v>
      </c>
      <c r="G1540" s="128">
        <f t="shared" si="554"/>
        <v>1.0004131725529497E-3</v>
      </c>
      <c r="H1540" s="127">
        <f t="shared" si="566"/>
        <v>43787</v>
      </c>
      <c r="I1540" s="127">
        <f t="shared" si="555"/>
        <v>43787</v>
      </c>
      <c r="J1540" s="130">
        <f t="shared" si="567"/>
        <v>23</v>
      </c>
      <c r="K1540" s="130">
        <f t="shared" si="556"/>
        <v>6</v>
      </c>
      <c r="L1540" s="131">
        <f t="shared" si="557"/>
        <v>1.0002608799999999</v>
      </c>
      <c r="M1540" s="132">
        <f t="shared" si="574"/>
        <v>0.99960037000000002</v>
      </c>
      <c r="N1540" s="132">
        <f t="shared" si="572"/>
        <v>1.2053737850470292</v>
      </c>
      <c r="O1540" s="131">
        <f t="shared" si="573"/>
        <v>1.20568824</v>
      </c>
      <c r="P1540" s="124">
        <f t="shared" si="558"/>
        <v>1205.68824</v>
      </c>
      <c r="Q1540" s="133">
        <f t="shared" si="559"/>
        <v>0</v>
      </c>
      <c r="R1540" s="134">
        <f t="shared" si="560"/>
        <v>0</v>
      </c>
      <c r="S1540" s="124">
        <f t="shared" si="561"/>
        <v>0</v>
      </c>
      <c r="T1540" s="134">
        <f t="shared" si="568"/>
        <v>8.7499999999999994E-2</v>
      </c>
      <c r="U1540" s="133">
        <f t="shared" si="569"/>
        <v>49</v>
      </c>
      <c r="V1540" s="133">
        <v>252</v>
      </c>
      <c r="W1540" s="132">
        <f t="shared" si="575"/>
        <v>1.0164440269999999</v>
      </c>
      <c r="X1540" s="124">
        <f t="shared" si="571"/>
        <v>19.826369</v>
      </c>
      <c r="Y1540" s="136" t="s">
        <v>64</v>
      </c>
      <c r="Z1540" s="127">
        <f t="shared" si="570"/>
        <v>43878</v>
      </c>
      <c r="AA1540" s="6"/>
      <c r="AB1540" s="1"/>
      <c r="AC1540" s="10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6"/>
      <c r="BR1540" s="1"/>
      <c r="BS1540" s="1"/>
      <c r="BT1540" s="1"/>
      <c r="BU1540" s="1"/>
      <c r="BV1540" s="1"/>
      <c r="BW1540" s="1"/>
    </row>
    <row r="1541" spans="1:75" x14ac:dyDescent="0.2">
      <c r="A1541" s="137">
        <f t="shared" si="562"/>
        <v>43762</v>
      </c>
      <c r="B1541" s="124">
        <f t="shared" si="553"/>
        <v>1225.975895</v>
      </c>
      <c r="C1541" s="124">
        <f t="shared" si="563"/>
        <v>1000</v>
      </c>
      <c r="D1541" s="138">
        <f t="shared" si="564"/>
        <v>5227.84</v>
      </c>
      <c r="E1541" s="126">
        <f>IF(K1541=1,VLOOKUP(A1540,[1]Plan1!$DA$106:$DC$226,3),E1540)</f>
        <v>5233.07</v>
      </c>
      <c r="F1541" s="127">
        <f t="shared" si="565"/>
        <v>43754</v>
      </c>
      <c r="G1541" s="128">
        <f t="shared" si="554"/>
        <v>1.0004131725529497E-3</v>
      </c>
      <c r="H1541" s="127">
        <f t="shared" si="566"/>
        <v>43787</v>
      </c>
      <c r="I1541" s="127">
        <f t="shared" si="555"/>
        <v>43787</v>
      </c>
      <c r="J1541" s="130">
        <f t="shared" si="567"/>
        <v>23</v>
      </c>
      <c r="K1541" s="130">
        <f t="shared" si="556"/>
        <v>7</v>
      </c>
      <c r="L1541" s="131">
        <f t="shared" si="557"/>
        <v>1.0003043599999999</v>
      </c>
      <c r="M1541" s="132">
        <f t="shared" si="574"/>
        <v>0.99960037000000002</v>
      </c>
      <c r="N1541" s="132">
        <f t="shared" si="572"/>
        <v>1.2053737850470292</v>
      </c>
      <c r="O1541" s="131">
        <f t="shared" si="573"/>
        <v>1.2057406500000001</v>
      </c>
      <c r="P1541" s="124">
        <f t="shared" si="558"/>
        <v>1205.74065</v>
      </c>
      <c r="Q1541" s="133">
        <f t="shared" si="559"/>
        <v>0</v>
      </c>
      <c r="R1541" s="134">
        <f t="shared" si="560"/>
        <v>0</v>
      </c>
      <c r="S1541" s="124">
        <f t="shared" si="561"/>
        <v>0</v>
      </c>
      <c r="T1541" s="134">
        <f t="shared" si="568"/>
        <v>8.7499999999999994E-2</v>
      </c>
      <c r="U1541" s="133">
        <f t="shared" si="569"/>
        <v>50</v>
      </c>
      <c r="V1541" s="133">
        <v>252</v>
      </c>
      <c r="W1541" s="132">
        <f t="shared" si="575"/>
        <v>1.01678242</v>
      </c>
      <c r="X1541" s="124">
        <f t="shared" si="571"/>
        <v>20.235244999999999</v>
      </c>
      <c r="Y1541" s="136" t="s">
        <v>64</v>
      </c>
      <c r="Z1541" s="127">
        <f t="shared" si="570"/>
        <v>43878</v>
      </c>
      <c r="AA1541" s="6"/>
      <c r="AB1541" s="1"/>
      <c r="AC1541" s="10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6"/>
      <c r="BR1541" s="1"/>
      <c r="BS1541" s="1"/>
      <c r="BT1541" s="1"/>
      <c r="BU1541" s="1"/>
      <c r="BV1541" s="1"/>
      <c r="BW1541" s="1"/>
    </row>
    <row r="1542" spans="1:75" x14ac:dyDescent="0.2">
      <c r="A1542" s="137">
        <f t="shared" si="562"/>
        <v>43763</v>
      </c>
      <c r="B1542" s="124">
        <f t="shared" si="553"/>
        <v>1226.437363</v>
      </c>
      <c r="C1542" s="124">
        <f t="shared" si="563"/>
        <v>1000</v>
      </c>
      <c r="D1542" s="138">
        <f t="shared" si="564"/>
        <v>5227.84</v>
      </c>
      <c r="E1542" s="126">
        <f>IF(K1542=1,VLOOKUP(A1541,[1]Plan1!$DA$106:$DC$226,3),E1541)</f>
        <v>5233.07</v>
      </c>
      <c r="F1542" s="127">
        <f t="shared" si="565"/>
        <v>43754</v>
      </c>
      <c r="G1542" s="128">
        <f t="shared" si="554"/>
        <v>1.0004131725529497E-3</v>
      </c>
      <c r="H1542" s="127">
        <f t="shared" si="566"/>
        <v>43787</v>
      </c>
      <c r="I1542" s="127">
        <f t="shared" si="555"/>
        <v>43787</v>
      </c>
      <c r="J1542" s="130">
        <f t="shared" si="567"/>
        <v>23</v>
      </c>
      <c r="K1542" s="130">
        <f t="shared" si="556"/>
        <v>8</v>
      </c>
      <c r="L1542" s="131">
        <f t="shared" si="557"/>
        <v>1.00034785</v>
      </c>
      <c r="M1542" s="132">
        <f t="shared" si="574"/>
        <v>0.99960037000000002</v>
      </c>
      <c r="N1542" s="132">
        <f t="shared" si="572"/>
        <v>1.2053737850470292</v>
      </c>
      <c r="O1542" s="131">
        <f t="shared" si="573"/>
        <v>1.2057930699999999</v>
      </c>
      <c r="P1542" s="124">
        <f t="shared" si="558"/>
        <v>1205.7930699999999</v>
      </c>
      <c r="Q1542" s="133">
        <f t="shared" si="559"/>
        <v>0</v>
      </c>
      <c r="R1542" s="134">
        <f t="shared" si="560"/>
        <v>0</v>
      </c>
      <c r="S1542" s="124">
        <f t="shared" si="561"/>
        <v>0</v>
      </c>
      <c r="T1542" s="134">
        <f t="shared" si="568"/>
        <v>8.7499999999999994E-2</v>
      </c>
      <c r="U1542" s="133">
        <f t="shared" si="569"/>
        <v>51</v>
      </c>
      <c r="V1542" s="133">
        <v>252</v>
      </c>
      <c r="W1542" s="132">
        <f t="shared" si="575"/>
        <v>1.017120926</v>
      </c>
      <c r="X1542" s="124">
        <f t="shared" si="571"/>
        <v>20.644293000000001</v>
      </c>
      <c r="Y1542" s="136" t="s">
        <v>64</v>
      </c>
      <c r="Z1542" s="127">
        <f t="shared" si="570"/>
        <v>43878</v>
      </c>
      <c r="AA1542" s="6"/>
      <c r="AB1542" s="1"/>
      <c r="AC1542" s="10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6"/>
      <c r="BR1542" s="1"/>
      <c r="BS1542" s="1"/>
      <c r="BT1542" s="1"/>
      <c r="BU1542" s="1"/>
      <c r="BV1542" s="1"/>
      <c r="BW1542" s="1"/>
    </row>
    <row r="1543" spans="1:75" x14ac:dyDescent="0.2">
      <c r="A1543" s="137">
        <f t="shared" si="562"/>
        <v>43764</v>
      </c>
      <c r="B1543" s="124">
        <f t="shared" si="553"/>
        <v>1226.8990019999999</v>
      </c>
      <c r="C1543" s="124">
        <f t="shared" si="563"/>
        <v>1000</v>
      </c>
      <c r="D1543" s="138">
        <f t="shared" si="564"/>
        <v>5227.84</v>
      </c>
      <c r="E1543" s="126">
        <f>IF(K1543=1,VLOOKUP(A1542,[1]Plan1!$DA$106:$DC$226,3),E1542)</f>
        <v>5233.07</v>
      </c>
      <c r="F1543" s="127">
        <f t="shared" si="565"/>
        <v>43754</v>
      </c>
      <c r="G1543" s="128">
        <f t="shared" si="554"/>
        <v>1.0004131725529497E-3</v>
      </c>
      <c r="H1543" s="127">
        <f t="shared" si="566"/>
        <v>43787</v>
      </c>
      <c r="I1543" s="127">
        <f t="shared" si="555"/>
        <v>43787</v>
      </c>
      <c r="J1543" s="130">
        <f t="shared" si="567"/>
        <v>23</v>
      </c>
      <c r="K1543" s="130">
        <f t="shared" si="556"/>
        <v>9</v>
      </c>
      <c r="L1543" s="131">
        <f t="shared" si="557"/>
        <v>1.00039134</v>
      </c>
      <c r="M1543" s="132">
        <f t="shared" si="574"/>
        <v>0.99960037000000002</v>
      </c>
      <c r="N1543" s="132">
        <f t="shared" si="572"/>
        <v>1.2053737850470292</v>
      </c>
      <c r="O1543" s="131">
        <f t="shared" si="573"/>
        <v>1.20584549</v>
      </c>
      <c r="P1543" s="124">
        <f t="shared" si="558"/>
        <v>1205.8454899999999</v>
      </c>
      <c r="Q1543" s="133">
        <f t="shared" si="559"/>
        <v>0</v>
      </c>
      <c r="R1543" s="134">
        <f t="shared" si="560"/>
        <v>0</v>
      </c>
      <c r="S1543" s="124">
        <f t="shared" si="561"/>
        <v>0</v>
      </c>
      <c r="T1543" s="134">
        <f t="shared" si="568"/>
        <v>8.7499999999999994E-2</v>
      </c>
      <c r="U1543" s="133">
        <f t="shared" si="569"/>
        <v>52</v>
      </c>
      <c r="V1543" s="133">
        <v>252</v>
      </c>
      <c r="W1543" s="132">
        <f t="shared" si="575"/>
        <v>1.017459544</v>
      </c>
      <c r="X1543" s="124">
        <f t="shared" si="571"/>
        <v>21.053512000000001</v>
      </c>
      <c r="Y1543" s="136" t="s">
        <v>64</v>
      </c>
      <c r="Z1543" s="127">
        <f t="shared" si="570"/>
        <v>43878</v>
      </c>
      <c r="AA1543" s="6"/>
      <c r="AB1543" s="1"/>
      <c r="AC1543" s="10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6"/>
      <c r="BR1543" s="1"/>
      <c r="BS1543" s="1"/>
      <c r="BT1543" s="1"/>
      <c r="BU1543" s="1"/>
      <c r="BV1543" s="1"/>
      <c r="BW1543" s="1"/>
    </row>
    <row r="1544" spans="1:75" x14ac:dyDescent="0.2">
      <c r="A1544" s="137">
        <f t="shared" si="562"/>
        <v>43765</v>
      </c>
      <c r="B1544" s="124">
        <f t="shared" si="553"/>
        <v>1226.8990019999999</v>
      </c>
      <c r="C1544" s="124">
        <f t="shared" si="563"/>
        <v>1000</v>
      </c>
      <c r="D1544" s="138">
        <f t="shared" si="564"/>
        <v>5227.84</v>
      </c>
      <c r="E1544" s="126">
        <f>IF(K1544=1,VLOOKUP(A1543,[1]Plan1!$DA$106:$DC$226,3),E1543)</f>
        <v>5233.07</v>
      </c>
      <c r="F1544" s="127">
        <f t="shared" si="565"/>
        <v>43754</v>
      </c>
      <c r="G1544" s="128">
        <f t="shared" si="554"/>
        <v>1.0004131725529497E-3</v>
      </c>
      <c r="H1544" s="127">
        <f t="shared" si="566"/>
        <v>43787</v>
      </c>
      <c r="I1544" s="127">
        <f t="shared" si="555"/>
        <v>43787</v>
      </c>
      <c r="J1544" s="130">
        <f t="shared" si="567"/>
        <v>23</v>
      </c>
      <c r="K1544" s="130">
        <f t="shared" si="556"/>
        <v>9</v>
      </c>
      <c r="L1544" s="131">
        <f t="shared" si="557"/>
        <v>1.00039134</v>
      </c>
      <c r="M1544" s="132">
        <f t="shared" si="574"/>
        <v>0.99960037000000002</v>
      </c>
      <c r="N1544" s="132">
        <f t="shared" si="572"/>
        <v>1.2053737850470292</v>
      </c>
      <c r="O1544" s="131">
        <f t="shared" si="573"/>
        <v>1.20584549</v>
      </c>
      <c r="P1544" s="124">
        <f t="shared" si="558"/>
        <v>1205.8454899999999</v>
      </c>
      <c r="Q1544" s="133">
        <f t="shared" si="559"/>
        <v>0</v>
      </c>
      <c r="R1544" s="134">
        <f t="shared" si="560"/>
        <v>0</v>
      </c>
      <c r="S1544" s="124">
        <f t="shared" si="561"/>
        <v>0</v>
      </c>
      <c r="T1544" s="134">
        <f t="shared" si="568"/>
        <v>8.7499999999999994E-2</v>
      </c>
      <c r="U1544" s="133">
        <f t="shared" si="569"/>
        <v>52</v>
      </c>
      <c r="V1544" s="133">
        <v>252</v>
      </c>
      <c r="W1544" s="132">
        <f t="shared" si="575"/>
        <v>1.017459544</v>
      </c>
      <c r="X1544" s="124">
        <f t="shared" si="571"/>
        <v>21.053512000000001</v>
      </c>
      <c r="Y1544" s="136" t="s">
        <v>64</v>
      </c>
      <c r="Z1544" s="127">
        <f t="shared" si="570"/>
        <v>43878</v>
      </c>
      <c r="AA1544" s="6"/>
      <c r="AB1544" s="1"/>
      <c r="AC1544" s="10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6"/>
      <c r="BR1544" s="1"/>
      <c r="BS1544" s="1"/>
      <c r="BT1544" s="1"/>
      <c r="BU1544" s="1"/>
      <c r="BV1544" s="1"/>
      <c r="BW1544" s="1"/>
    </row>
    <row r="1545" spans="1:75" x14ac:dyDescent="0.2">
      <c r="A1545" s="137">
        <f t="shared" si="562"/>
        <v>43766</v>
      </c>
      <c r="B1545" s="124">
        <f t="shared" si="553"/>
        <v>1226.8990019999999</v>
      </c>
      <c r="C1545" s="124">
        <f t="shared" si="563"/>
        <v>1000</v>
      </c>
      <c r="D1545" s="138">
        <f t="shared" si="564"/>
        <v>5227.84</v>
      </c>
      <c r="E1545" s="126">
        <f>IF(K1545=1,VLOOKUP(A1544,[1]Plan1!$DA$106:$DC$226,3),E1544)</f>
        <v>5233.07</v>
      </c>
      <c r="F1545" s="127">
        <f t="shared" si="565"/>
        <v>43754</v>
      </c>
      <c r="G1545" s="128">
        <f t="shared" si="554"/>
        <v>1.0004131725529497E-3</v>
      </c>
      <c r="H1545" s="127">
        <f t="shared" si="566"/>
        <v>43787</v>
      </c>
      <c r="I1545" s="127">
        <f t="shared" si="555"/>
        <v>43787</v>
      </c>
      <c r="J1545" s="130">
        <f t="shared" si="567"/>
        <v>23</v>
      </c>
      <c r="K1545" s="130">
        <f t="shared" si="556"/>
        <v>9</v>
      </c>
      <c r="L1545" s="131">
        <f t="shared" si="557"/>
        <v>1.00039134</v>
      </c>
      <c r="M1545" s="132">
        <f t="shared" si="574"/>
        <v>0.99960037000000002</v>
      </c>
      <c r="N1545" s="132">
        <f t="shared" si="572"/>
        <v>1.2053737850470292</v>
      </c>
      <c r="O1545" s="131">
        <f t="shared" si="573"/>
        <v>1.20584549</v>
      </c>
      <c r="P1545" s="124">
        <f t="shared" si="558"/>
        <v>1205.8454899999999</v>
      </c>
      <c r="Q1545" s="133">
        <f t="shared" si="559"/>
        <v>0</v>
      </c>
      <c r="R1545" s="134">
        <f t="shared" si="560"/>
        <v>0</v>
      </c>
      <c r="S1545" s="124">
        <f t="shared" si="561"/>
        <v>0</v>
      </c>
      <c r="T1545" s="134">
        <f t="shared" si="568"/>
        <v>8.7499999999999994E-2</v>
      </c>
      <c r="U1545" s="133">
        <f t="shared" si="569"/>
        <v>52</v>
      </c>
      <c r="V1545" s="133">
        <v>252</v>
      </c>
      <c r="W1545" s="132">
        <f t="shared" si="575"/>
        <v>1.017459544</v>
      </c>
      <c r="X1545" s="124">
        <f t="shared" si="571"/>
        <v>21.053512000000001</v>
      </c>
      <c r="Y1545" s="136" t="s">
        <v>64</v>
      </c>
      <c r="Z1545" s="127">
        <f t="shared" si="570"/>
        <v>43878</v>
      </c>
      <c r="AA1545" s="6"/>
      <c r="AB1545" s="1"/>
      <c r="AC1545" s="10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6"/>
      <c r="BR1545" s="1"/>
      <c r="BS1545" s="1"/>
      <c r="BT1545" s="1"/>
      <c r="BU1545" s="1"/>
      <c r="BV1545" s="1"/>
      <c r="BW1545" s="1"/>
    </row>
    <row r="1546" spans="1:75" x14ac:dyDescent="0.2">
      <c r="A1546" s="137">
        <f t="shared" si="562"/>
        <v>43767</v>
      </c>
      <c r="B1546" s="124">
        <f t="shared" ref="B1546:B1609" si="576">(P1546+X1546)</f>
        <v>1227.3608119999999</v>
      </c>
      <c r="C1546" s="124">
        <f t="shared" si="563"/>
        <v>1000</v>
      </c>
      <c r="D1546" s="138">
        <f t="shared" si="564"/>
        <v>5227.84</v>
      </c>
      <c r="E1546" s="126">
        <f>IF(K1546=1,VLOOKUP(A1545,[1]Plan1!$DA$106:$DC$226,3),E1545)</f>
        <v>5233.07</v>
      </c>
      <c r="F1546" s="127">
        <f t="shared" si="565"/>
        <v>43754</v>
      </c>
      <c r="G1546" s="128">
        <f t="shared" ref="G1546:G1609" si="577">(E1546/D1546)-1</f>
        <v>1.0004131725529497E-3</v>
      </c>
      <c r="H1546" s="127">
        <f t="shared" si="566"/>
        <v>43787</v>
      </c>
      <c r="I1546" s="127">
        <f t="shared" ref="I1546:I1609" si="578">IF(A1546&gt;I1545,H1546,I1545)</f>
        <v>43787</v>
      </c>
      <c r="J1546" s="130">
        <f t="shared" si="567"/>
        <v>23</v>
      </c>
      <c r="K1546" s="130">
        <f t="shared" ref="K1546:K1609" si="579">(J1546-(NETWORKDAYS(A1546,I1546,AC$118:AC$502)-1))</f>
        <v>10</v>
      </c>
      <c r="L1546" s="131">
        <f t="shared" ref="L1546:L1609" si="580">TRUNC((E1546/D1546)^TRUNC((K1546/J1546),9),8)</f>
        <v>1.0004348300000001</v>
      </c>
      <c r="M1546" s="132">
        <f t="shared" si="574"/>
        <v>0.99960037000000002</v>
      </c>
      <c r="N1546" s="132">
        <f t="shared" si="572"/>
        <v>1.2053737850470292</v>
      </c>
      <c r="O1546" s="131">
        <f t="shared" si="573"/>
        <v>1.20589791</v>
      </c>
      <c r="P1546" s="124">
        <f t="shared" ref="P1546:P1609" si="581">TRUNC(C1546*O1546,6)</f>
        <v>1205.8979099999999</v>
      </c>
      <c r="Q1546" s="133">
        <f t="shared" ref="Q1546:Q1609" si="582">IF(VLOOKUP(A1546,AC$10:AJ$114,8)=VLOOKUP(A1545,AC$10:AJ$114,8),0,VLOOKUP(A1546,AC$10:AJ$114,8))</f>
        <v>0</v>
      </c>
      <c r="R1546" s="134">
        <f t="shared" ref="R1546:R1609" si="583">IF(Q1546&gt;0,VLOOKUP($A1546,$AC$10:$AH$114,6),0)</f>
        <v>0</v>
      </c>
      <c r="S1546" s="124">
        <f t="shared" ref="S1546:S1609" si="584">IF(R1546&gt;0,TRUNC(R1546*P1546,6),0)</f>
        <v>0</v>
      </c>
      <c r="T1546" s="134">
        <f t="shared" si="568"/>
        <v>8.7499999999999994E-2</v>
      </c>
      <c r="U1546" s="133">
        <f t="shared" si="569"/>
        <v>53</v>
      </c>
      <c r="V1546" s="133">
        <v>252</v>
      </c>
      <c r="W1546" s="132">
        <f t="shared" si="575"/>
        <v>1.0177982750000001</v>
      </c>
      <c r="X1546" s="124">
        <f t="shared" si="571"/>
        <v>21.462902</v>
      </c>
      <c r="Y1546" s="136" t="s">
        <v>64</v>
      </c>
      <c r="Z1546" s="127">
        <f t="shared" si="570"/>
        <v>43878</v>
      </c>
      <c r="AA1546" s="6"/>
      <c r="AB1546" s="1"/>
      <c r="AC1546" s="10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6"/>
      <c r="BR1546" s="1"/>
      <c r="BS1546" s="1"/>
      <c r="BT1546" s="1"/>
      <c r="BU1546" s="1"/>
      <c r="BV1546" s="1"/>
      <c r="BW1546" s="1"/>
    </row>
    <row r="1547" spans="1:75" x14ac:dyDescent="0.2">
      <c r="A1547" s="137">
        <f t="shared" ref="A1547:A1610" si="585">(A1546+1)</f>
        <v>43768</v>
      </c>
      <c r="B1547" s="124">
        <f t="shared" si="576"/>
        <v>1227.822815</v>
      </c>
      <c r="C1547" s="124">
        <f t="shared" ref="C1547:C1610" si="586">TRUNC(IF(Q1546&gt;0,VLOOKUP(A1546,$AC$12:$AD$114,2),C1546),6)</f>
        <v>1000</v>
      </c>
      <c r="D1547" s="138">
        <f t="shared" ref="D1547:D1610" si="587">IF(E1547=E1546,D1546,E1546)</f>
        <v>5227.84</v>
      </c>
      <c r="E1547" s="126">
        <f>IF(K1547=1,VLOOKUP(A1546,[1]Plan1!$DA$106:$DC$226,3),E1546)</f>
        <v>5233.07</v>
      </c>
      <c r="F1547" s="127">
        <f t="shared" ref="F1547:F1610" si="588">IF(D1547=D1546,F1546,A1547)</f>
        <v>43754</v>
      </c>
      <c r="G1547" s="128">
        <f t="shared" si="577"/>
        <v>1.0004131725529497E-3</v>
      </c>
      <c r="H1547" s="127">
        <f t="shared" ref="H1547:H1610" si="589">IF(DAY(A1547)=15,VLOOKUP(A1547,AG$118:AL$450,4),H1546)</f>
        <v>43787</v>
      </c>
      <c r="I1547" s="127">
        <f t="shared" si="578"/>
        <v>43787</v>
      </c>
      <c r="J1547" s="130">
        <f t="shared" ref="J1547:J1610" si="590">IF(I1547=I1546,J1546,NETWORKDAYS(I1546,I1547,$AC$118:$AC$502)-1)</f>
        <v>23</v>
      </c>
      <c r="K1547" s="130">
        <f t="shared" si="579"/>
        <v>11</v>
      </c>
      <c r="L1547" s="131">
        <f t="shared" si="580"/>
        <v>1.00047833</v>
      </c>
      <c r="M1547" s="132">
        <f t="shared" si="574"/>
        <v>0.99960037000000002</v>
      </c>
      <c r="N1547" s="132">
        <f t="shared" si="572"/>
        <v>1.2053737850470292</v>
      </c>
      <c r="O1547" s="131">
        <f t="shared" si="573"/>
        <v>1.2059503499999999</v>
      </c>
      <c r="P1547" s="124">
        <f t="shared" si="581"/>
        <v>1205.9503500000001</v>
      </c>
      <c r="Q1547" s="133">
        <f t="shared" si="582"/>
        <v>0</v>
      </c>
      <c r="R1547" s="134">
        <f t="shared" si="583"/>
        <v>0</v>
      </c>
      <c r="S1547" s="124">
        <f t="shared" si="584"/>
        <v>0</v>
      </c>
      <c r="T1547" s="134">
        <f t="shared" ref="T1547:T1610" si="591">(T1546)</f>
        <v>8.7499999999999994E-2</v>
      </c>
      <c r="U1547" s="133">
        <f t="shared" ref="U1547:U1610" si="592">IF(Q1546&gt;0,1,IF(K1547=K1546,U1546,U1546+1))</f>
        <v>54</v>
      </c>
      <c r="V1547" s="133">
        <v>252</v>
      </c>
      <c r="W1547" s="132">
        <f t="shared" si="575"/>
        <v>1.0181371189999999</v>
      </c>
      <c r="X1547" s="124">
        <f t="shared" si="571"/>
        <v>21.872464999999998</v>
      </c>
      <c r="Y1547" s="136" t="s">
        <v>64</v>
      </c>
      <c r="Z1547" s="127">
        <f t="shared" ref="Z1547:Z1610" si="593">IF(Q1546&gt;0,VLOOKUP(A1546,$AC$10:$AK$114,9),Z1546)</f>
        <v>43878</v>
      </c>
      <c r="AA1547" s="6"/>
      <c r="AB1547" s="1"/>
      <c r="AC1547" s="10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6"/>
      <c r="BR1547" s="1"/>
      <c r="BS1547" s="1"/>
      <c r="BT1547" s="1"/>
      <c r="BU1547" s="1"/>
      <c r="BV1547" s="1"/>
      <c r="BW1547" s="1"/>
    </row>
    <row r="1548" spans="1:75" x14ac:dyDescent="0.2">
      <c r="A1548" s="137">
        <f t="shared" si="585"/>
        <v>43769</v>
      </c>
      <c r="B1548" s="124">
        <f t="shared" si="576"/>
        <v>1228.2849680000002</v>
      </c>
      <c r="C1548" s="124">
        <f t="shared" si="586"/>
        <v>1000</v>
      </c>
      <c r="D1548" s="138">
        <f t="shared" si="587"/>
        <v>5227.84</v>
      </c>
      <c r="E1548" s="126">
        <f>IF(K1548=1,VLOOKUP(A1547,[1]Plan1!$DA$106:$DC$226,3),E1547)</f>
        <v>5233.07</v>
      </c>
      <c r="F1548" s="127">
        <f t="shared" si="588"/>
        <v>43754</v>
      </c>
      <c r="G1548" s="128">
        <f t="shared" si="577"/>
        <v>1.0004131725529497E-3</v>
      </c>
      <c r="H1548" s="127">
        <f t="shared" si="589"/>
        <v>43787</v>
      </c>
      <c r="I1548" s="127">
        <f t="shared" si="578"/>
        <v>43787</v>
      </c>
      <c r="J1548" s="130">
        <f t="shared" si="590"/>
        <v>23</v>
      </c>
      <c r="K1548" s="130">
        <f t="shared" si="579"/>
        <v>12</v>
      </c>
      <c r="L1548" s="131">
        <f t="shared" si="580"/>
        <v>1.0005218199999999</v>
      </c>
      <c r="M1548" s="132">
        <f t="shared" si="574"/>
        <v>0.99960037000000002</v>
      </c>
      <c r="N1548" s="132">
        <f t="shared" si="572"/>
        <v>1.2053737850470292</v>
      </c>
      <c r="O1548" s="131">
        <f t="shared" si="573"/>
        <v>1.20600277</v>
      </c>
      <c r="P1548" s="124">
        <f t="shared" si="581"/>
        <v>1206.0027700000001</v>
      </c>
      <c r="Q1548" s="133">
        <f t="shared" si="582"/>
        <v>0</v>
      </c>
      <c r="R1548" s="134">
        <f t="shared" si="583"/>
        <v>0</v>
      </c>
      <c r="S1548" s="124">
        <f t="shared" si="584"/>
        <v>0</v>
      </c>
      <c r="T1548" s="134">
        <f t="shared" si="591"/>
        <v>8.7499999999999994E-2</v>
      </c>
      <c r="U1548" s="133">
        <f t="shared" si="592"/>
        <v>55</v>
      </c>
      <c r="V1548" s="133">
        <v>252</v>
      </c>
      <c r="W1548" s="132">
        <f t="shared" si="575"/>
        <v>1.018476076</v>
      </c>
      <c r="X1548" s="124">
        <f t="shared" si="571"/>
        <v>22.282198000000001</v>
      </c>
      <c r="Y1548" s="136" t="s">
        <v>64</v>
      </c>
      <c r="Z1548" s="127">
        <f t="shared" si="593"/>
        <v>43878</v>
      </c>
      <c r="AA1548" s="6"/>
      <c r="AB1548" s="1"/>
      <c r="AC1548" s="10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6"/>
      <c r="BR1548" s="1"/>
      <c r="BS1548" s="1"/>
      <c r="BT1548" s="1"/>
      <c r="BU1548" s="1"/>
      <c r="BV1548" s="1"/>
      <c r="BW1548" s="1"/>
    </row>
    <row r="1549" spans="1:75" x14ac:dyDescent="0.2">
      <c r="A1549" s="137">
        <f t="shared" si="585"/>
        <v>43770</v>
      </c>
      <c r="B1549" s="124">
        <f t="shared" si="576"/>
        <v>1228.7473030000001</v>
      </c>
      <c r="C1549" s="124">
        <f t="shared" si="586"/>
        <v>1000</v>
      </c>
      <c r="D1549" s="138">
        <f t="shared" si="587"/>
        <v>5227.84</v>
      </c>
      <c r="E1549" s="126">
        <f>IF(K1549=1,VLOOKUP(A1548,[1]Plan1!$DA$106:$DC$226,3),E1548)</f>
        <v>5233.07</v>
      </c>
      <c r="F1549" s="127">
        <f t="shared" si="588"/>
        <v>43754</v>
      </c>
      <c r="G1549" s="128">
        <f t="shared" si="577"/>
        <v>1.0004131725529497E-3</v>
      </c>
      <c r="H1549" s="127">
        <f t="shared" si="589"/>
        <v>43787</v>
      </c>
      <c r="I1549" s="127">
        <f t="shared" si="578"/>
        <v>43787</v>
      </c>
      <c r="J1549" s="130">
        <f t="shared" si="590"/>
        <v>23</v>
      </c>
      <c r="K1549" s="130">
        <f t="shared" si="579"/>
        <v>13</v>
      </c>
      <c r="L1549" s="131">
        <f t="shared" si="580"/>
        <v>1.00056532</v>
      </c>
      <c r="M1549" s="132">
        <f t="shared" si="574"/>
        <v>0.99960037000000002</v>
      </c>
      <c r="N1549" s="132">
        <f t="shared" si="572"/>
        <v>1.2053737850470292</v>
      </c>
      <c r="O1549" s="131">
        <f t="shared" si="573"/>
        <v>1.2060552</v>
      </c>
      <c r="P1549" s="124">
        <f t="shared" si="581"/>
        <v>1206.0552</v>
      </c>
      <c r="Q1549" s="133">
        <f t="shared" si="582"/>
        <v>0</v>
      </c>
      <c r="R1549" s="134">
        <f t="shared" si="583"/>
        <v>0</v>
      </c>
      <c r="S1549" s="124">
        <f t="shared" si="584"/>
        <v>0</v>
      </c>
      <c r="T1549" s="134">
        <f t="shared" si="591"/>
        <v>8.7499999999999994E-2</v>
      </c>
      <c r="U1549" s="133">
        <f t="shared" si="592"/>
        <v>56</v>
      </c>
      <c r="V1549" s="133">
        <v>252</v>
      </c>
      <c r="W1549" s="132">
        <f t="shared" si="575"/>
        <v>1.018815145</v>
      </c>
      <c r="X1549" s="124">
        <f t="shared" si="571"/>
        <v>22.692102999999999</v>
      </c>
      <c r="Y1549" s="136" t="s">
        <v>64</v>
      </c>
      <c r="Z1549" s="127">
        <f t="shared" si="593"/>
        <v>43878</v>
      </c>
      <c r="AA1549" s="6"/>
      <c r="AB1549" s="1"/>
      <c r="AC1549" s="10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6"/>
      <c r="BR1549" s="1"/>
      <c r="BS1549" s="1"/>
      <c r="BT1549" s="1"/>
      <c r="BU1549" s="1"/>
      <c r="BV1549" s="1"/>
      <c r="BW1549" s="1"/>
    </row>
    <row r="1550" spans="1:75" x14ac:dyDescent="0.2">
      <c r="A1550" s="137">
        <f t="shared" si="585"/>
        <v>43771</v>
      </c>
      <c r="B1550" s="124">
        <f t="shared" si="576"/>
        <v>1229.2098209999999</v>
      </c>
      <c r="C1550" s="124">
        <f t="shared" si="586"/>
        <v>1000</v>
      </c>
      <c r="D1550" s="138">
        <f t="shared" si="587"/>
        <v>5227.84</v>
      </c>
      <c r="E1550" s="126">
        <f>IF(K1550=1,VLOOKUP(A1549,[1]Plan1!$DA$106:$DC$226,3),E1549)</f>
        <v>5233.07</v>
      </c>
      <c r="F1550" s="127">
        <f t="shared" si="588"/>
        <v>43754</v>
      </c>
      <c r="G1550" s="128">
        <f t="shared" si="577"/>
        <v>1.0004131725529497E-3</v>
      </c>
      <c r="H1550" s="127">
        <f t="shared" si="589"/>
        <v>43787</v>
      </c>
      <c r="I1550" s="127">
        <f t="shared" si="578"/>
        <v>43787</v>
      </c>
      <c r="J1550" s="130">
        <f t="shared" si="590"/>
        <v>23</v>
      </c>
      <c r="K1550" s="130">
        <f t="shared" si="579"/>
        <v>14</v>
      </c>
      <c r="L1550" s="131">
        <f t="shared" si="580"/>
        <v>1.0006088200000001</v>
      </c>
      <c r="M1550" s="132">
        <f t="shared" si="574"/>
        <v>0.99960037000000002</v>
      </c>
      <c r="N1550" s="132">
        <f t="shared" si="572"/>
        <v>1.2053737850470292</v>
      </c>
      <c r="O1550" s="131">
        <f t="shared" si="573"/>
        <v>1.2061076399999999</v>
      </c>
      <c r="P1550" s="124">
        <f t="shared" si="581"/>
        <v>1206.1076399999999</v>
      </c>
      <c r="Q1550" s="133">
        <f t="shared" si="582"/>
        <v>0</v>
      </c>
      <c r="R1550" s="134">
        <f t="shared" si="583"/>
        <v>0</v>
      </c>
      <c r="S1550" s="124">
        <f t="shared" si="584"/>
        <v>0</v>
      </c>
      <c r="T1550" s="134">
        <f t="shared" si="591"/>
        <v>8.7499999999999994E-2</v>
      </c>
      <c r="U1550" s="133">
        <f t="shared" si="592"/>
        <v>57</v>
      </c>
      <c r="V1550" s="133">
        <v>252</v>
      </c>
      <c r="W1550" s="132">
        <f t="shared" si="575"/>
        <v>1.0191543279999999</v>
      </c>
      <c r="X1550" s="124">
        <f t="shared" si="571"/>
        <v>23.102181000000002</v>
      </c>
      <c r="Y1550" s="136" t="s">
        <v>64</v>
      </c>
      <c r="Z1550" s="127">
        <f t="shared" si="593"/>
        <v>43878</v>
      </c>
      <c r="AA1550" s="6"/>
      <c r="AB1550" s="1"/>
      <c r="AC1550" s="10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6"/>
      <c r="BR1550" s="1"/>
      <c r="BS1550" s="1"/>
      <c r="BT1550" s="1"/>
      <c r="BU1550" s="1"/>
      <c r="BV1550" s="1"/>
      <c r="BW1550" s="1"/>
    </row>
    <row r="1551" spans="1:75" x14ac:dyDescent="0.2">
      <c r="A1551" s="137">
        <f t="shared" si="585"/>
        <v>43772</v>
      </c>
      <c r="B1551" s="124">
        <f t="shared" si="576"/>
        <v>1229.2098209999999</v>
      </c>
      <c r="C1551" s="124">
        <f t="shared" si="586"/>
        <v>1000</v>
      </c>
      <c r="D1551" s="138">
        <f t="shared" si="587"/>
        <v>5227.84</v>
      </c>
      <c r="E1551" s="126">
        <f>IF(K1551=1,VLOOKUP(A1550,[1]Plan1!$DA$106:$DC$226,3),E1550)</f>
        <v>5233.07</v>
      </c>
      <c r="F1551" s="127">
        <f t="shared" si="588"/>
        <v>43754</v>
      </c>
      <c r="G1551" s="128">
        <f t="shared" si="577"/>
        <v>1.0004131725529497E-3</v>
      </c>
      <c r="H1551" s="127">
        <f t="shared" si="589"/>
        <v>43787</v>
      </c>
      <c r="I1551" s="127">
        <f t="shared" si="578"/>
        <v>43787</v>
      </c>
      <c r="J1551" s="130">
        <f t="shared" si="590"/>
        <v>23</v>
      </c>
      <c r="K1551" s="130">
        <f t="shared" si="579"/>
        <v>14</v>
      </c>
      <c r="L1551" s="131">
        <f t="shared" si="580"/>
        <v>1.0006088200000001</v>
      </c>
      <c r="M1551" s="132">
        <f t="shared" si="574"/>
        <v>0.99960037000000002</v>
      </c>
      <c r="N1551" s="132">
        <f t="shared" si="572"/>
        <v>1.2053737850470292</v>
      </c>
      <c r="O1551" s="131">
        <f t="shared" si="573"/>
        <v>1.2061076399999999</v>
      </c>
      <c r="P1551" s="124">
        <f t="shared" si="581"/>
        <v>1206.1076399999999</v>
      </c>
      <c r="Q1551" s="133">
        <f t="shared" si="582"/>
        <v>0</v>
      </c>
      <c r="R1551" s="134">
        <f t="shared" si="583"/>
        <v>0</v>
      </c>
      <c r="S1551" s="124">
        <f t="shared" si="584"/>
        <v>0</v>
      </c>
      <c r="T1551" s="134">
        <f t="shared" si="591"/>
        <v>8.7499999999999994E-2</v>
      </c>
      <c r="U1551" s="133">
        <f t="shared" si="592"/>
        <v>57</v>
      </c>
      <c r="V1551" s="133">
        <v>252</v>
      </c>
      <c r="W1551" s="132">
        <f t="shared" si="575"/>
        <v>1.0191543279999999</v>
      </c>
      <c r="X1551" s="124">
        <f t="shared" si="571"/>
        <v>23.102181000000002</v>
      </c>
      <c r="Y1551" s="136" t="s">
        <v>64</v>
      </c>
      <c r="Z1551" s="127">
        <f t="shared" si="593"/>
        <v>43878</v>
      </c>
      <c r="AA1551" s="6"/>
      <c r="AB1551" s="1"/>
      <c r="AC1551" s="10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6"/>
      <c r="BR1551" s="1"/>
      <c r="BS1551" s="1"/>
      <c r="BT1551" s="1"/>
      <c r="BU1551" s="1"/>
      <c r="BV1551" s="1"/>
      <c r="BW1551" s="1"/>
    </row>
    <row r="1552" spans="1:75" x14ac:dyDescent="0.2">
      <c r="A1552" s="137">
        <f t="shared" si="585"/>
        <v>43773</v>
      </c>
      <c r="B1552" s="124">
        <f t="shared" si="576"/>
        <v>1229.2098209999999</v>
      </c>
      <c r="C1552" s="124">
        <f t="shared" si="586"/>
        <v>1000</v>
      </c>
      <c r="D1552" s="138">
        <f t="shared" si="587"/>
        <v>5227.84</v>
      </c>
      <c r="E1552" s="126">
        <f>IF(K1552=1,VLOOKUP(A1551,[1]Plan1!$DA$106:$DC$226,3),E1551)</f>
        <v>5233.07</v>
      </c>
      <c r="F1552" s="127">
        <f t="shared" si="588"/>
        <v>43754</v>
      </c>
      <c r="G1552" s="128">
        <f t="shared" si="577"/>
        <v>1.0004131725529497E-3</v>
      </c>
      <c r="H1552" s="127">
        <f t="shared" si="589"/>
        <v>43787</v>
      </c>
      <c r="I1552" s="127">
        <f t="shared" si="578"/>
        <v>43787</v>
      </c>
      <c r="J1552" s="130">
        <f t="shared" si="590"/>
        <v>23</v>
      </c>
      <c r="K1552" s="130">
        <f t="shared" si="579"/>
        <v>14</v>
      </c>
      <c r="L1552" s="131">
        <f t="shared" si="580"/>
        <v>1.0006088200000001</v>
      </c>
      <c r="M1552" s="132">
        <f t="shared" si="574"/>
        <v>0.99960037000000002</v>
      </c>
      <c r="N1552" s="132">
        <f t="shared" si="572"/>
        <v>1.2053737850470292</v>
      </c>
      <c r="O1552" s="131">
        <f t="shared" si="573"/>
        <v>1.2061076399999999</v>
      </c>
      <c r="P1552" s="124">
        <f t="shared" si="581"/>
        <v>1206.1076399999999</v>
      </c>
      <c r="Q1552" s="133">
        <f t="shared" si="582"/>
        <v>0</v>
      </c>
      <c r="R1552" s="134">
        <f t="shared" si="583"/>
        <v>0</v>
      </c>
      <c r="S1552" s="124">
        <f t="shared" si="584"/>
        <v>0</v>
      </c>
      <c r="T1552" s="134">
        <f t="shared" si="591"/>
        <v>8.7499999999999994E-2</v>
      </c>
      <c r="U1552" s="133">
        <f t="shared" si="592"/>
        <v>57</v>
      </c>
      <c r="V1552" s="133">
        <v>252</v>
      </c>
      <c r="W1552" s="132">
        <f t="shared" si="575"/>
        <v>1.0191543279999999</v>
      </c>
      <c r="X1552" s="124">
        <f t="shared" ref="X1552:X1615" si="594">TRUNC((P1552*(W1552-1)),6)</f>
        <v>23.102181000000002</v>
      </c>
      <c r="Y1552" s="136" t="s">
        <v>64</v>
      </c>
      <c r="Z1552" s="127">
        <f t="shared" si="593"/>
        <v>43878</v>
      </c>
      <c r="AA1552" s="6"/>
      <c r="AB1552" s="1"/>
      <c r="AC1552" s="10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6"/>
      <c r="BR1552" s="1"/>
      <c r="BS1552" s="1"/>
      <c r="BT1552" s="1"/>
      <c r="BU1552" s="1"/>
      <c r="BV1552" s="1"/>
      <c r="BW1552" s="1"/>
    </row>
    <row r="1553" spans="1:75" x14ac:dyDescent="0.2">
      <c r="A1553" s="137">
        <f t="shared" si="585"/>
        <v>43774</v>
      </c>
      <c r="B1553" s="124">
        <f t="shared" si="576"/>
        <v>1229.672499</v>
      </c>
      <c r="C1553" s="124">
        <f t="shared" si="586"/>
        <v>1000</v>
      </c>
      <c r="D1553" s="138">
        <f t="shared" si="587"/>
        <v>5227.84</v>
      </c>
      <c r="E1553" s="126">
        <f>IF(K1553=1,VLOOKUP(A1552,[1]Plan1!$DA$106:$DC$226,3),E1552)</f>
        <v>5233.07</v>
      </c>
      <c r="F1553" s="127">
        <f t="shared" si="588"/>
        <v>43754</v>
      </c>
      <c r="G1553" s="128">
        <f t="shared" si="577"/>
        <v>1.0004131725529497E-3</v>
      </c>
      <c r="H1553" s="127">
        <f t="shared" si="589"/>
        <v>43787</v>
      </c>
      <c r="I1553" s="127">
        <f t="shared" si="578"/>
        <v>43787</v>
      </c>
      <c r="J1553" s="130">
        <f t="shared" si="590"/>
        <v>23</v>
      </c>
      <c r="K1553" s="130">
        <f t="shared" si="579"/>
        <v>15</v>
      </c>
      <c r="L1553" s="131">
        <f t="shared" si="580"/>
        <v>1.0006523199999999</v>
      </c>
      <c r="M1553" s="132">
        <f t="shared" si="574"/>
        <v>0.99960037000000002</v>
      </c>
      <c r="N1553" s="132">
        <f t="shared" si="572"/>
        <v>1.2053737850470292</v>
      </c>
      <c r="O1553" s="131">
        <f t="shared" si="573"/>
        <v>1.2061600699999999</v>
      </c>
      <c r="P1553" s="124">
        <f t="shared" si="581"/>
        <v>1206.1600699999999</v>
      </c>
      <c r="Q1553" s="133">
        <f t="shared" si="582"/>
        <v>0</v>
      </c>
      <c r="R1553" s="134">
        <f t="shared" si="583"/>
        <v>0</v>
      </c>
      <c r="S1553" s="124">
        <f t="shared" si="584"/>
        <v>0</v>
      </c>
      <c r="T1553" s="134">
        <f t="shared" si="591"/>
        <v>8.7499999999999994E-2</v>
      </c>
      <c r="U1553" s="133">
        <f t="shared" si="592"/>
        <v>58</v>
      </c>
      <c r="V1553" s="133">
        <v>252</v>
      </c>
      <c r="W1553" s="132">
        <f t="shared" si="575"/>
        <v>1.019493623</v>
      </c>
      <c r="X1553" s="124">
        <f t="shared" si="594"/>
        <v>23.512429000000001</v>
      </c>
      <c r="Y1553" s="136" t="s">
        <v>64</v>
      </c>
      <c r="Z1553" s="127">
        <f t="shared" si="593"/>
        <v>43878</v>
      </c>
      <c r="AA1553" s="6"/>
      <c r="AB1553" s="1"/>
      <c r="AC1553" s="10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6"/>
      <c r="BR1553" s="1"/>
      <c r="BS1553" s="1"/>
      <c r="BT1553" s="1"/>
      <c r="BU1553" s="1"/>
      <c r="BV1553" s="1"/>
      <c r="BW1553" s="1"/>
    </row>
    <row r="1554" spans="1:75" x14ac:dyDescent="0.2">
      <c r="A1554" s="137">
        <f t="shared" si="585"/>
        <v>43775</v>
      </c>
      <c r="B1554" s="124">
        <f t="shared" si="576"/>
        <v>1230.13537</v>
      </c>
      <c r="C1554" s="124">
        <f t="shared" si="586"/>
        <v>1000</v>
      </c>
      <c r="D1554" s="138">
        <f t="shared" si="587"/>
        <v>5227.84</v>
      </c>
      <c r="E1554" s="126">
        <f>IF(K1554=1,VLOOKUP(A1553,[1]Plan1!$DA$106:$DC$226,3),E1553)</f>
        <v>5233.07</v>
      </c>
      <c r="F1554" s="127">
        <f t="shared" si="588"/>
        <v>43754</v>
      </c>
      <c r="G1554" s="128">
        <f t="shared" si="577"/>
        <v>1.0004131725529497E-3</v>
      </c>
      <c r="H1554" s="127">
        <f t="shared" si="589"/>
        <v>43787</v>
      </c>
      <c r="I1554" s="127">
        <f t="shared" si="578"/>
        <v>43787</v>
      </c>
      <c r="J1554" s="130">
        <f t="shared" si="590"/>
        <v>23</v>
      </c>
      <c r="K1554" s="130">
        <f t="shared" si="579"/>
        <v>16</v>
      </c>
      <c r="L1554" s="131">
        <f t="shared" si="580"/>
        <v>1.00069583</v>
      </c>
      <c r="M1554" s="132">
        <f t="shared" si="574"/>
        <v>0.99960037000000002</v>
      </c>
      <c r="N1554" s="132">
        <f t="shared" si="572"/>
        <v>1.2053737850470292</v>
      </c>
      <c r="O1554" s="131">
        <f t="shared" si="573"/>
        <v>1.20621252</v>
      </c>
      <c r="P1554" s="124">
        <f t="shared" si="581"/>
        <v>1206.21252</v>
      </c>
      <c r="Q1554" s="133">
        <f t="shared" si="582"/>
        <v>0</v>
      </c>
      <c r="R1554" s="134">
        <f t="shared" si="583"/>
        <v>0</v>
      </c>
      <c r="S1554" s="124">
        <f t="shared" si="584"/>
        <v>0</v>
      </c>
      <c r="T1554" s="134">
        <f t="shared" si="591"/>
        <v>8.7499999999999994E-2</v>
      </c>
      <c r="U1554" s="133">
        <f t="shared" si="592"/>
        <v>59</v>
      </c>
      <c r="V1554" s="133">
        <v>252</v>
      </c>
      <c r="W1554" s="132">
        <f t="shared" si="575"/>
        <v>1.0198330309999999</v>
      </c>
      <c r="X1554" s="124">
        <f t="shared" si="594"/>
        <v>23.92285</v>
      </c>
      <c r="Y1554" s="136" t="s">
        <v>64</v>
      </c>
      <c r="Z1554" s="127">
        <f t="shared" si="593"/>
        <v>43878</v>
      </c>
      <c r="AA1554" s="6"/>
      <c r="AB1554" s="1"/>
      <c r="AC1554" s="10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6"/>
      <c r="BR1554" s="1"/>
      <c r="BS1554" s="1"/>
      <c r="BT1554" s="1"/>
      <c r="BU1554" s="1"/>
      <c r="BV1554" s="1"/>
      <c r="BW1554" s="1"/>
    </row>
    <row r="1555" spans="1:75" x14ac:dyDescent="0.2">
      <c r="A1555" s="137">
        <f t="shared" si="585"/>
        <v>43776</v>
      </c>
      <c r="B1555" s="124">
        <f t="shared" si="576"/>
        <v>1230.5983920000001</v>
      </c>
      <c r="C1555" s="124">
        <f t="shared" si="586"/>
        <v>1000</v>
      </c>
      <c r="D1555" s="138">
        <f t="shared" si="587"/>
        <v>5227.84</v>
      </c>
      <c r="E1555" s="126">
        <f>IF(K1555=1,VLOOKUP(A1554,[1]Plan1!$DA$106:$DC$226,3),E1554)</f>
        <v>5233.07</v>
      </c>
      <c r="F1555" s="127">
        <f t="shared" si="588"/>
        <v>43754</v>
      </c>
      <c r="G1555" s="128">
        <f t="shared" si="577"/>
        <v>1.0004131725529497E-3</v>
      </c>
      <c r="H1555" s="127">
        <f t="shared" si="589"/>
        <v>43787</v>
      </c>
      <c r="I1555" s="127">
        <f t="shared" si="578"/>
        <v>43787</v>
      </c>
      <c r="J1555" s="130">
        <f t="shared" si="590"/>
        <v>23</v>
      </c>
      <c r="K1555" s="130">
        <f t="shared" si="579"/>
        <v>17</v>
      </c>
      <c r="L1555" s="131">
        <f t="shared" si="580"/>
        <v>1.00073933</v>
      </c>
      <c r="M1555" s="132">
        <f t="shared" si="574"/>
        <v>0.99960037000000002</v>
      </c>
      <c r="N1555" s="132">
        <f t="shared" si="572"/>
        <v>1.2053737850470292</v>
      </c>
      <c r="O1555" s="131">
        <f t="shared" si="573"/>
        <v>1.20626495</v>
      </c>
      <c r="P1555" s="124">
        <f t="shared" si="581"/>
        <v>1206.26495</v>
      </c>
      <c r="Q1555" s="133">
        <f t="shared" si="582"/>
        <v>0</v>
      </c>
      <c r="R1555" s="134">
        <f t="shared" si="583"/>
        <v>0</v>
      </c>
      <c r="S1555" s="124">
        <f t="shared" si="584"/>
        <v>0</v>
      </c>
      <c r="T1555" s="134">
        <f t="shared" si="591"/>
        <v>8.7499999999999994E-2</v>
      </c>
      <c r="U1555" s="133">
        <f t="shared" si="592"/>
        <v>60</v>
      </c>
      <c r="V1555" s="133">
        <v>252</v>
      </c>
      <c r="W1555" s="132">
        <f t="shared" si="575"/>
        <v>1.020172552</v>
      </c>
      <c r="X1555" s="124">
        <f t="shared" si="594"/>
        <v>24.333442000000002</v>
      </c>
      <c r="Y1555" s="136" t="s">
        <v>64</v>
      </c>
      <c r="Z1555" s="127">
        <f t="shared" si="593"/>
        <v>43878</v>
      </c>
      <c r="AA1555" s="6"/>
      <c r="AB1555" s="1"/>
      <c r="AC1555" s="10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6"/>
      <c r="BR1555" s="1"/>
      <c r="BS1555" s="1"/>
      <c r="BT1555" s="1"/>
      <c r="BU1555" s="1"/>
      <c r="BV1555" s="1"/>
      <c r="BW1555" s="1"/>
    </row>
    <row r="1556" spans="1:75" x14ac:dyDescent="0.2">
      <c r="A1556" s="137">
        <f t="shared" si="585"/>
        <v>43777</v>
      </c>
      <c r="B1556" s="124">
        <f t="shared" si="576"/>
        <v>1231.0615969999999</v>
      </c>
      <c r="C1556" s="124">
        <f t="shared" si="586"/>
        <v>1000</v>
      </c>
      <c r="D1556" s="138">
        <f t="shared" si="587"/>
        <v>5227.84</v>
      </c>
      <c r="E1556" s="126">
        <f>IF(K1556=1,VLOOKUP(A1555,[1]Plan1!$DA$106:$DC$226,3),E1555)</f>
        <v>5233.07</v>
      </c>
      <c r="F1556" s="127">
        <f t="shared" si="588"/>
        <v>43754</v>
      </c>
      <c r="G1556" s="128">
        <f t="shared" si="577"/>
        <v>1.0004131725529497E-3</v>
      </c>
      <c r="H1556" s="127">
        <f t="shared" si="589"/>
        <v>43787</v>
      </c>
      <c r="I1556" s="127">
        <f t="shared" si="578"/>
        <v>43787</v>
      </c>
      <c r="J1556" s="130">
        <f t="shared" si="590"/>
        <v>23</v>
      </c>
      <c r="K1556" s="130">
        <f t="shared" si="579"/>
        <v>18</v>
      </c>
      <c r="L1556" s="131">
        <f t="shared" si="580"/>
        <v>1.0007828400000001</v>
      </c>
      <c r="M1556" s="132">
        <f t="shared" si="574"/>
        <v>0.99960037000000002</v>
      </c>
      <c r="N1556" s="132">
        <f t="shared" si="572"/>
        <v>1.2053737850470292</v>
      </c>
      <c r="O1556" s="131">
        <f t="shared" si="573"/>
        <v>1.2063173899999999</v>
      </c>
      <c r="P1556" s="124">
        <f t="shared" si="581"/>
        <v>1206.3173899999999</v>
      </c>
      <c r="Q1556" s="133">
        <f t="shared" si="582"/>
        <v>0</v>
      </c>
      <c r="R1556" s="134">
        <f t="shared" si="583"/>
        <v>0</v>
      </c>
      <c r="S1556" s="124">
        <f t="shared" si="584"/>
        <v>0</v>
      </c>
      <c r="T1556" s="134">
        <f t="shared" si="591"/>
        <v>8.7499999999999994E-2</v>
      </c>
      <c r="U1556" s="133">
        <f t="shared" si="592"/>
        <v>61</v>
      </c>
      <c r="V1556" s="133">
        <v>252</v>
      </c>
      <c r="W1556" s="132">
        <f t="shared" si="575"/>
        <v>1.020512187</v>
      </c>
      <c r="X1556" s="124">
        <f t="shared" si="594"/>
        <v>24.744206999999999</v>
      </c>
      <c r="Y1556" s="136" t="s">
        <v>64</v>
      </c>
      <c r="Z1556" s="127">
        <f t="shared" si="593"/>
        <v>43878</v>
      </c>
      <c r="AA1556" s="6"/>
      <c r="AB1556" s="1"/>
      <c r="AC1556" s="10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6"/>
      <c r="BR1556" s="1"/>
      <c r="BS1556" s="1"/>
      <c r="BT1556" s="1"/>
      <c r="BU1556" s="1"/>
      <c r="BV1556" s="1"/>
      <c r="BW1556" s="1"/>
    </row>
    <row r="1557" spans="1:75" x14ac:dyDescent="0.2">
      <c r="A1557" s="137">
        <f t="shared" si="585"/>
        <v>43778</v>
      </c>
      <c r="B1557" s="124">
        <f t="shared" si="576"/>
        <v>1231.5249840000001</v>
      </c>
      <c r="C1557" s="124">
        <f t="shared" si="586"/>
        <v>1000</v>
      </c>
      <c r="D1557" s="138">
        <f t="shared" si="587"/>
        <v>5227.84</v>
      </c>
      <c r="E1557" s="126">
        <f>IF(K1557=1,VLOOKUP(A1556,[1]Plan1!$DA$106:$DC$226,3),E1556)</f>
        <v>5233.07</v>
      </c>
      <c r="F1557" s="127">
        <f t="shared" si="588"/>
        <v>43754</v>
      </c>
      <c r="G1557" s="128">
        <f t="shared" si="577"/>
        <v>1.0004131725529497E-3</v>
      </c>
      <c r="H1557" s="127">
        <f t="shared" si="589"/>
        <v>43787</v>
      </c>
      <c r="I1557" s="127">
        <f t="shared" si="578"/>
        <v>43787</v>
      </c>
      <c r="J1557" s="130">
        <f t="shared" si="590"/>
        <v>23</v>
      </c>
      <c r="K1557" s="130">
        <f t="shared" si="579"/>
        <v>19</v>
      </c>
      <c r="L1557" s="131">
        <f t="shared" si="580"/>
        <v>1.0008263500000001</v>
      </c>
      <c r="M1557" s="132">
        <f t="shared" si="574"/>
        <v>0.99960037000000002</v>
      </c>
      <c r="N1557" s="132">
        <f t="shared" si="572"/>
        <v>1.2053737850470292</v>
      </c>
      <c r="O1557" s="131">
        <f t="shared" si="573"/>
        <v>1.20636984</v>
      </c>
      <c r="P1557" s="124">
        <f t="shared" si="581"/>
        <v>1206.3698400000001</v>
      </c>
      <c r="Q1557" s="133">
        <f t="shared" si="582"/>
        <v>0</v>
      </c>
      <c r="R1557" s="134">
        <f t="shared" si="583"/>
        <v>0</v>
      </c>
      <c r="S1557" s="124">
        <f t="shared" si="584"/>
        <v>0</v>
      </c>
      <c r="T1557" s="134">
        <f t="shared" si="591"/>
        <v>8.7499999999999994E-2</v>
      </c>
      <c r="U1557" s="133">
        <f t="shared" si="592"/>
        <v>62</v>
      </c>
      <c r="V1557" s="133">
        <v>252</v>
      </c>
      <c r="W1557" s="132">
        <f t="shared" si="575"/>
        <v>1.020851934</v>
      </c>
      <c r="X1557" s="124">
        <f t="shared" si="594"/>
        <v>25.155144</v>
      </c>
      <c r="Y1557" s="136" t="s">
        <v>64</v>
      </c>
      <c r="Z1557" s="127">
        <f t="shared" si="593"/>
        <v>43878</v>
      </c>
      <c r="AA1557" s="6"/>
      <c r="AB1557" s="1"/>
      <c r="AC1557" s="10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6"/>
      <c r="BR1557" s="1"/>
      <c r="BS1557" s="1"/>
      <c r="BT1557" s="1"/>
      <c r="BU1557" s="1"/>
      <c r="BV1557" s="1"/>
      <c r="BW1557" s="1"/>
    </row>
    <row r="1558" spans="1:75" x14ac:dyDescent="0.2">
      <c r="A1558" s="137">
        <f t="shared" si="585"/>
        <v>43779</v>
      </c>
      <c r="B1558" s="124">
        <f t="shared" si="576"/>
        <v>1231.5249840000001</v>
      </c>
      <c r="C1558" s="124">
        <f t="shared" si="586"/>
        <v>1000</v>
      </c>
      <c r="D1558" s="138">
        <f t="shared" si="587"/>
        <v>5227.84</v>
      </c>
      <c r="E1558" s="126">
        <f>IF(K1558=1,VLOOKUP(A1557,[1]Plan1!$DA$106:$DC$226,3),E1557)</f>
        <v>5233.07</v>
      </c>
      <c r="F1558" s="127">
        <f t="shared" si="588"/>
        <v>43754</v>
      </c>
      <c r="G1558" s="128">
        <f t="shared" si="577"/>
        <v>1.0004131725529497E-3</v>
      </c>
      <c r="H1558" s="127">
        <f t="shared" si="589"/>
        <v>43787</v>
      </c>
      <c r="I1558" s="127">
        <f t="shared" si="578"/>
        <v>43787</v>
      </c>
      <c r="J1558" s="130">
        <f t="shared" si="590"/>
        <v>23</v>
      </c>
      <c r="K1558" s="130">
        <f t="shared" si="579"/>
        <v>19</v>
      </c>
      <c r="L1558" s="131">
        <f t="shared" si="580"/>
        <v>1.0008263500000001</v>
      </c>
      <c r="M1558" s="132">
        <f t="shared" si="574"/>
        <v>0.99960037000000002</v>
      </c>
      <c r="N1558" s="132">
        <f t="shared" si="572"/>
        <v>1.2053737850470292</v>
      </c>
      <c r="O1558" s="131">
        <f t="shared" si="573"/>
        <v>1.20636984</v>
      </c>
      <c r="P1558" s="124">
        <f t="shared" si="581"/>
        <v>1206.3698400000001</v>
      </c>
      <c r="Q1558" s="133">
        <f t="shared" si="582"/>
        <v>0</v>
      </c>
      <c r="R1558" s="134">
        <f t="shared" si="583"/>
        <v>0</v>
      </c>
      <c r="S1558" s="124">
        <f t="shared" si="584"/>
        <v>0</v>
      </c>
      <c r="T1558" s="134">
        <f t="shared" si="591"/>
        <v>8.7499999999999994E-2</v>
      </c>
      <c r="U1558" s="133">
        <f t="shared" si="592"/>
        <v>62</v>
      </c>
      <c r="V1558" s="133">
        <v>252</v>
      </c>
      <c r="W1558" s="132">
        <f t="shared" si="575"/>
        <v>1.020851934</v>
      </c>
      <c r="X1558" s="124">
        <f t="shared" si="594"/>
        <v>25.155144</v>
      </c>
      <c r="Y1558" s="136" t="s">
        <v>64</v>
      </c>
      <c r="Z1558" s="127">
        <f t="shared" si="593"/>
        <v>43878</v>
      </c>
      <c r="AA1558" s="6"/>
      <c r="AB1558" s="1"/>
      <c r="AC1558" s="10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6"/>
      <c r="BR1558" s="1"/>
      <c r="BS1558" s="1"/>
      <c r="BT1558" s="1"/>
      <c r="BU1558" s="1"/>
      <c r="BV1558" s="1"/>
      <c r="BW1558" s="1"/>
    </row>
    <row r="1559" spans="1:75" x14ac:dyDescent="0.2">
      <c r="A1559" s="137">
        <f t="shared" si="585"/>
        <v>43780</v>
      </c>
      <c r="B1559" s="124">
        <f t="shared" si="576"/>
        <v>1231.5249840000001</v>
      </c>
      <c r="C1559" s="124">
        <f t="shared" si="586"/>
        <v>1000</v>
      </c>
      <c r="D1559" s="138">
        <f t="shared" si="587"/>
        <v>5227.84</v>
      </c>
      <c r="E1559" s="126">
        <f>IF(K1559=1,VLOOKUP(A1558,[1]Plan1!$DA$106:$DC$226,3),E1558)</f>
        <v>5233.07</v>
      </c>
      <c r="F1559" s="127">
        <f t="shared" si="588"/>
        <v>43754</v>
      </c>
      <c r="G1559" s="128">
        <f t="shared" si="577"/>
        <v>1.0004131725529497E-3</v>
      </c>
      <c r="H1559" s="127">
        <f t="shared" si="589"/>
        <v>43787</v>
      </c>
      <c r="I1559" s="127">
        <f t="shared" si="578"/>
        <v>43787</v>
      </c>
      <c r="J1559" s="130">
        <f t="shared" si="590"/>
        <v>23</v>
      </c>
      <c r="K1559" s="130">
        <f t="shared" si="579"/>
        <v>19</v>
      </c>
      <c r="L1559" s="131">
        <f t="shared" si="580"/>
        <v>1.0008263500000001</v>
      </c>
      <c r="M1559" s="132">
        <f t="shared" si="574"/>
        <v>0.99960037000000002</v>
      </c>
      <c r="N1559" s="132">
        <f t="shared" si="572"/>
        <v>1.2053737850470292</v>
      </c>
      <c r="O1559" s="131">
        <f t="shared" si="573"/>
        <v>1.20636984</v>
      </c>
      <c r="P1559" s="124">
        <f t="shared" si="581"/>
        <v>1206.3698400000001</v>
      </c>
      <c r="Q1559" s="133">
        <f t="shared" si="582"/>
        <v>0</v>
      </c>
      <c r="R1559" s="134">
        <f t="shared" si="583"/>
        <v>0</v>
      </c>
      <c r="S1559" s="124">
        <f t="shared" si="584"/>
        <v>0</v>
      </c>
      <c r="T1559" s="134">
        <f t="shared" si="591"/>
        <v>8.7499999999999994E-2</v>
      </c>
      <c r="U1559" s="133">
        <f t="shared" si="592"/>
        <v>62</v>
      </c>
      <c r="V1559" s="133">
        <v>252</v>
      </c>
      <c r="W1559" s="132">
        <f t="shared" si="575"/>
        <v>1.020851934</v>
      </c>
      <c r="X1559" s="124">
        <f t="shared" si="594"/>
        <v>25.155144</v>
      </c>
      <c r="Y1559" s="136" t="s">
        <v>64</v>
      </c>
      <c r="Z1559" s="127">
        <f t="shared" si="593"/>
        <v>43878</v>
      </c>
      <c r="AA1559" s="6"/>
      <c r="AB1559" s="1"/>
      <c r="AC1559" s="10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6"/>
      <c r="BR1559" s="1"/>
      <c r="BS1559" s="1"/>
      <c r="BT1559" s="1"/>
      <c r="BU1559" s="1"/>
      <c r="BV1559" s="1"/>
      <c r="BW1559" s="1"/>
    </row>
    <row r="1560" spans="1:75" x14ac:dyDescent="0.2">
      <c r="A1560" s="137">
        <f t="shared" si="585"/>
        <v>43781</v>
      </c>
      <c r="B1560" s="124">
        <f t="shared" si="576"/>
        <v>1231.9885420000001</v>
      </c>
      <c r="C1560" s="124">
        <f t="shared" si="586"/>
        <v>1000</v>
      </c>
      <c r="D1560" s="138">
        <f t="shared" si="587"/>
        <v>5227.84</v>
      </c>
      <c r="E1560" s="126">
        <f>IF(K1560=1,VLOOKUP(A1559,[1]Plan1!$DA$106:$DC$226,3),E1559)</f>
        <v>5233.07</v>
      </c>
      <c r="F1560" s="127">
        <f t="shared" si="588"/>
        <v>43754</v>
      </c>
      <c r="G1560" s="128">
        <f t="shared" si="577"/>
        <v>1.0004131725529497E-3</v>
      </c>
      <c r="H1560" s="127">
        <f t="shared" si="589"/>
        <v>43787</v>
      </c>
      <c r="I1560" s="127">
        <f t="shared" si="578"/>
        <v>43787</v>
      </c>
      <c r="J1560" s="130">
        <f t="shared" si="590"/>
        <v>23</v>
      </c>
      <c r="K1560" s="130">
        <f t="shared" si="579"/>
        <v>20</v>
      </c>
      <c r="L1560" s="131">
        <f t="shared" si="580"/>
        <v>1.0008698599999999</v>
      </c>
      <c r="M1560" s="132">
        <f t="shared" si="574"/>
        <v>0.99960037000000002</v>
      </c>
      <c r="N1560" s="132">
        <f t="shared" si="572"/>
        <v>1.2053737850470292</v>
      </c>
      <c r="O1560" s="131">
        <f t="shared" si="573"/>
        <v>1.2064222899999999</v>
      </c>
      <c r="P1560" s="124">
        <f t="shared" si="581"/>
        <v>1206.42229</v>
      </c>
      <c r="Q1560" s="133">
        <f t="shared" si="582"/>
        <v>0</v>
      </c>
      <c r="R1560" s="134">
        <f t="shared" si="583"/>
        <v>0</v>
      </c>
      <c r="S1560" s="124">
        <f t="shared" si="584"/>
        <v>0</v>
      </c>
      <c r="T1560" s="134">
        <f t="shared" si="591"/>
        <v>8.7499999999999994E-2</v>
      </c>
      <c r="U1560" s="133">
        <f t="shared" si="592"/>
        <v>63</v>
      </c>
      <c r="V1560" s="133">
        <v>252</v>
      </c>
      <c r="W1560" s="132">
        <f t="shared" si="575"/>
        <v>1.0211917939999999</v>
      </c>
      <c r="X1560" s="124">
        <f t="shared" si="594"/>
        <v>25.566251999999999</v>
      </c>
      <c r="Y1560" s="136" t="s">
        <v>64</v>
      </c>
      <c r="Z1560" s="127">
        <f t="shared" si="593"/>
        <v>43878</v>
      </c>
      <c r="AA1560" s="6"/>
      <c r="AB1560" s="1"/>
      <c r="AC1560" s="10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6"/>
      <c r="BR1560" s="1"/>
      <c r="BS1560" s="1"/>
      <c r="BT1560" s="1"/>
      <c r="BU1560" s="1"/>
      <c r="BV1560" s="1"/>
      <c r="BW1560" s="1"/>
    </row>
    <row r="1561" spans="1:75" x14ac:dyDescent="0.2">
      <c r="A1561" s="137">
        <f t="shared" si="585"/>
        <v>43782</v>
      </c>
      <c r="B1561" s="124">
        <f t="shared" si="576"/>
        <v>1232.4522740000002</v>
      </c>
      <c r="C1561" s="124">
        <f t="shared" si="586"/>
        <v>1000</v>
      </c>
      <c r="D1561" s="138">
        <f t="shared" si="587"/>
        <v>5227.84</v>
      </c>
      <c r="E1561" s="126">
        <f>IF(K1561=1,VLOOKUP(A1560,[1]Plan1!$DA$106:$DC$226,3),E1560)</f>
        <v>5233.07</v>
      </c>
      <c r="F1561" s="127">
        <f t="shared" si="588"/>
        <v>43754</v>
      </c>
      <c r="G1561" s="128">
        <f t="shared" si="577"/>
        <v>1.0004131725529497E-3</v>
      </c>
      <c r="H1561" s="127">
        <f t="shared" si="589"/>
        <v>43787</v>
      </c>
      <c r="I1561" s="127">
        <f t="shared" si="578"/>
        <v>43787</v>
      </c>
      <c r="J1561" s="130">
        <f t="shared" si="590"/>
        <v>23</v>
      </c>
      <c r="K1561" s="130">
        <f t="shared" si="579"/>
        <v>21</v>
      </c>
      <c r="L1561" s="131">
        <f t="shared" si="580"/>
        <v>1.0009133800000001</v>
      </c>
      <c r="M1561" s="132">
        <f t="shared" si="574"/>
        <v>0.99960037000000002</v>
      </c>
      <c r="N1561" s="132">
        <f t="shared" si="572"/>
        <v>1.2053737850470292</v>
      </c>
      <c r="O1561" s="131">
        <f t="shared" si="573"/>
        <v>1.20647474</v>
      </c>
      <c r="P1561" s="124">
        <f t="shared" si="581"/>
        <v>1206.4747400000001</v>
      </c>
      <c r="Q1561" s="133">
        <f t="shared" si="582"/>
        <v>0</v>
      </c>
      <c r="R1561" s="134">
        <f t="shared" si="583"/>
        <v>0</v>
      </c>
      <c r="S1561" s="124">
        <f t="shared" si="584"/>
        <v>0</v>
      </c>
      <c r="T1561" s="134">
        <f t="shared" si="591"/>
        <v>8.7499999999999994E-2</v>
      </c>
      <c r="U1561" s="133">
        <f t="shared" si="592"/>
        <v>64</v>
      </c>
      <c r="V1561" s="133">
        <v>252</v>
      </c>
      <c r="W1561" s="132">
        <f t="shared" si="575"/>
        <v>1.021531768</v>
      </c>
      <c r="X1561" s="124">
        <f t="shared" si="594"/>
        <v>25.977533999999999</v>
      </c>
      <c r="Y1561" s="136" t="s">
        <v>64</v>
      </c>
      <c r="Z1561" s="127">
        <f t="shared" si="593"/>
        <v>43878</v>
      </c>
      <c r="AA1561" s="6"/>
      <c r="AB1561" s="1"/>
      <c r="AC1561" s="10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6"/>
      <c r="BR1561" s="1"/>
      <c r="BS1561" s="1"/>
      <c r="BT1561" s="1"/>
      <c r="BU1561" s="1"/>
      <c r="BV1561" s="1"/>
      <c r="BW1561" s="1"/>
    </row>
    <row r="1562" spans="1:75" x14ac:dyDescent="0.2">
      <c r="A1562" s="137">
        <f t="shared" si="585"/>
        <v>43783</v>
      </c>
      <c r="B1562" s="124">
        <f t="shared" si="576"/>
        <v>1232.9161770000001</v>
      </c>
      <c r="C1562" s="124">
        <f t="shared" si="586"/>
        <v>1000</v>
      </c>
      <c r="D1562" s="138">
        <f t="shared" si="587"/>
        <v>5227.84</v>
      </c>
      <c r="E1562" s="126">
        <f>IF(K1562=1,VLOOKUP(A1561,[1]Plan1!$DA$106:$DC$226,3),E1561)</f>
        <v>5233.07</v>
      </c>
      <c r="F1562" s="127">
        <f t="shared" si="588"/>
        <v>43754</v>
      </c>
      <c r="G1562" s="128">
        <f t="shared" si="577"/>
        <v>1.0004131725529497E-3</v>
      </c>
      <c r="H1562" s="127">
        <f t="shared" si="589"/>
        <v>43787</v>
      </c>
      <c r="I1562" s="127">
        <f t="shared" si="578"/>
        <v>43787</v>
      </c>
      <c r="J1562" s="130">
        <f t="shared" si="590"/>
        <v>23</v>
      </c>
      <c r="K1562" s="130">
        <f t="shared" si="579"/>
        <v>22</v>
      </c>
      <c r="L1562" s="131">
        <f t="shared" si="580"/>
        <v>1.0009568900000001</v>
      </c>
      <c r="M1562" s="132">
        <f t="shared" si="574"/>
        <v>0.99960037000000002</v>
      </c>
      <c r="N1562" s="132">
        <f t="shared" si="572"/>
        <v>1.2053737850470292</v>
      </c>
      <c r="O1562" s="131">
        <f t="shared" si="573"/>
        <v>1.2065271900000001</v>
      </c>
      <c r="P1562" s="124">
        <f t="shared" si="581"/>
        <v>1206.52719</v>
      </c>
      <c r="Q1562" s="133">
        <f t="shared" si="582"/>
        <v>0</v>
      </c>
      <c r="R1562" s="134">
        <f t="shared" si="583"/>
        <v>0</v>
      </c>
      <c r="S1562" s="124">
        <f t="shared" si="584"/>
        <v>0</v>
      </c>
      <c r="T1562" s="134">
        <f t="shared" si="591"/>
        <v>8.7499999999999994E-2</v>
      </c>
      <c r="U1562" s="133">
        <f t="shared" si="592"/>
        <v>65</v>
      </c>
      <c r="V1562" s="133">
        <v>252</v>
      </c>
      <c r="W1562" s="132">
        <f t="shared" si="575"/>
        <v>1.0218718550000001</v>
      </c>
      <c r="X1562" s="124">
        <f t="shared" si="594"/>
        <v>26.388987</v>
      </c>
      <c r="Y1562" s="136" t="s">
        <v>64</v>
      </c>
      <c r="Z1562" s="127">
        <f t="shared" si="593"/>
        <v>43878</v>
      </c>
      <c r="AA1562" s="6"/>
      <c r="AB1562" s="1"/>
      <c r="AC1562" s="10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6"/>
      <c r="BR1562" s="1"/>
      <c r="BS1562" s="1"/>
      <c r="BT1562" s="1"/>
      <c r="BU1562" s="1"/>
      <c r="BV1562" s="1"/>
      <c r="BW1562" s="1"/>
    </row>
    <row r="1563" spans="1:75" x14ac:dyDescent="0.2">
      <c r="A1563" s="137">
        <f t="shared" si="585"/>
        <v>43784</v>
      </c>
      <c r="B1563" s="124">
        <f t="shared" si="576"/>
        <v>1233.380263</v>
      </c>
      <c r="C1563" s="124">
        <f t="shared" si="586"/>
        <v>1000</v>
      </c>
      <c r="D1563" s="138">
        <f t="shared" si="587"/>
        <v>5227.84</v>
      </c>
      <c r="E1563" s="126">
        <f>IF(K1563=1,VLOOKUP(A1562,[1]Plan1!$DA$106:$DC$226,3),E1562)</f>
        <v>5233.07</v>
      </c>
      <c r="F1563" s="127">
        <f t="shared" si="588"/>
        <v>43754</v>
      </c>
      <c r="G1563" s="128">
        <f t="shared" si="577"/>
        <v>1.0004131725529497E-3</v>
      </c>
      <c r="H1563" s="127">
        <f t="shared" si="589"/>
        <v>43815</v>
      </c>
      <c r="I1563" s="127">
        <f t="shared" si="578"/>
        <v>43787</v>
      </c>
      <c r="J1563" s="130">
        <f t="shared" si="590"/>
        <v>23</v>
      </c>
      <c r="K1563" s="130">
        <f t="shared" si="579"/>
        <v>23</v>
      </c>
      <c r="L1563" s="131">
        <f t="shared" si="580"/>
        <v>1.0010004100000001</v>
      </c>
      <c r="M1563" s="132">
        <f t="shared" si="574"/>
        <v>0.99960037000000002</v>
      </c>
      <c r="N1563" s="132">
        <f t="shared" si="572"/>
        <v>1.2053737850470292</v>
      </c>
      <c r="O1563" s="131">
        <f t="shared" si="573"/>
        <v>1.2065796499999999</v>
      </c>
      <c r="P1563" s="124">
        <f t="shared" si="581"/>
        <v>1206.5796499999999</v>
      </c>
      <c r="Q1563" s="133">
        <f t="shared" si="582"/>
        <v>0</v>
      </c>
      <c r="R1563" s="134">
        <f t="shared" si="583"/>
        <v>0</v>
      </c>
      <c r="S1563" s="124">
        <f t="shared" si="584"/>
        <v>0</v>
      </c>
      <c r="T1563" s="134">
        <f t="shared" si="591"/>
        <v>8.7499999999999994E-2</v>
      </c>
      <c r="U1563" s="133">
        <f t="shared" si="592"/>
        <v>66</v>
      </c>
      <c r="V1563" s="133">
        <v>252</v>
      </c>
      <c r="W1563" s="132">
        <f t="shared" si="575"/>
        <v>1.022212055</v>
      </c>
      <c r="X1563" s="124">
        <f t="shared" si="594"/>
        <v>26.800612999999998</v>
      </c>
      <c r="Y1563" s="136" t="s">
        <v>64</v>
      </c>
      <c r="Z1563" s="127">
        <f t="shared" si="593"/>
        <v>43878</v>
      </c>
      <c r="AA1563" s="6"/>
      <c r="AB1563" s="1"/>
      <c r="AC1563" s="10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6"/>
      <c r="BR1563" s="1"/>
      <c r="BS1563" s="1"/>
      <c r="BT1563" s="1"/>
      <c r="BU1563" s="1"/>
      <c r="BV1563" s="1"/>
      <c r="BW1563" s="1"/>
    </row>
    <row r="1564" spans="1:75" x14ac:dyDescent="0.2">
      <c r="A1564" s="137">
        <f t="shared" si="585"/>
        <v>43785</v>
      </c>
      <c r="B1564" s="124">
        <f t="shared" si="576"/>
        <v>1233.380263</v>
      </c>
      <c r="C1564" s="124">
        <f t="shared" si="586"/>
        <v>1000</v>
      </c>
      <c r="D1564" s="138">
        <f t="shared" si="587"/>
        <v>5227.84</v>
      </c>
      <c r="E1564" s="126">
        <f>IF(K1564=1,VLOOKUP(A1563,[1]Plan1!$DA$106:$DC$226,3),E1563)</f>
        <v>5233.07</v>
      </c>
      <c r="F1564" s="127">
        <f t="shared" si="588"/>
        <v>43754</v>
      </c>
      <c r="G1564" s="128">
        <f t="shared" si="577"/>
        <v>1.0004131725529497E-3</v>
      </c>
      <c r="H1564" s="127">
        <f t="shared" si="589"/>
        <v>43815</v>
      </c>
      <c r="I1564" s="127">
        <f t="shared" si="578"/>
        <v>43787</v>
      </c>
      <c r="J1564" s="130">
        <f t="shared" si="590"/>
        <v>23</v>
      </c>
      <c r="K1564" s="130">
        <f t="shared" si="579"/>
        <v>23</v>
      </c>
      <c r="L1564" s="131">
        <f t="shared" si="580"/>
        <v>1.0010004100000001</v>
      </c>
      <c r="M1564" s="132">
        <f t="shared" si="574"/>
        <v>0.99960037000000002</v>
      </c>
      <c r="N1564" s="132">
        <f t="shared" si="572"/>
        <v>1.2053737850470292</v>
      </c>
      <c r="O1564" s="131">
        <f t="shared" si="573"/>
        <v>1.2065796499999999</v>
      </c>
      <c r="P1564" s="124">
        <f t="shared" si="581"/>
        <v>1206.5796499999999</v>
      </c>
      <c r="Q1564" s="133">
        <f t="shared" si="582"/>
        <v>0</v>
      </c>
      <c r="R1564" s="134">
        <f t="shared" si="583"/>
        <v>0</v>
      </c>
      <c r="S1564" s="124">
        <f t="shared" si="584"/>
        <v>0</v>
      </c>
      <c r="T1564" s="134">
        <f t="shared" si="591"/>
        <v>8.7499999999999994E-2</v>
      </c>
      <c r="U1564" s="133">
        <f t="shared" si="592"/>
        <v>66</v>
      </c>
      <c r="V1564" s="133">
        <v>252</v>
      </c>
      <c r="W1564" s="132">
        <f t="shared" si="575"/>
        <v>1.022212055</v>
      </c>
      <c r="X1564" s="124">
        <f t="shared" si="594"/>
        <v>26.800612999999998</v>
      </c>
      <c r="Y1564" s="136" t="s">
        <v>64</v>
      </c>
      <c r="Z1564" s="127">
        <f t="shared" si="593"/>
        <v>43878</v>
      </c>
      <c r="AA1564" s="6"/>
      <c r="AB1564" s="1"/>
      <c r="AC1564" s="10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6"/>
      <c r="BR1564" s="1"/>
      <c r="BS1564" s="1"/>
      <c r="BT1564" s="1"/>
      <c r="BU1564" s="1"/>
      <c r="BV1564" s="1"/>
      <c r="BW1564" s="1"/>
    </row>
    <row r="1565" spans="1:75" x14ac:dyDescent="0.2">
      <c r="A1565" s="137">
        <f t="shared" si="585"/>
        <v>43786</v>
      </c>
      <c r="B1565" s="124">
        <f t="shared" si="576"/>
        <v>1233.380263</v>
      </c>
      <c r="C1565" s="124">
        <f t="shared" si="586"/>
        <v>1000</v>
      </c>
      <c r="D1565" s="138">
        <f t="shared" si="587"/>
        <v>5227.84</v>
      </c>
      <c r="E1565" s="126">
        <f>IF(K1565=1,VLOOKUP(A1564,[1]Plan1!$DA$106:$DC$226,3),E1564)</f>
        <v>5233.07</v>
      </c>
      <c r="F1565" s="127">
        <f t="shared" si="588"/>
        <v>43754</v>
      </c>
      <c r="G1565" s="128">
        <f t="shared" si="577"/>
        <v>1.0004131725529497E-3</v>
      </c>
      <c r="H1565" s="127">
        <f t="shared" si="589"/>
        <v>43815</v>
      </c>
      <c r="I1565" s="127">
        <f t="shared" si="578"/>
        <v>43787</v>
      </c>
      <c r="J1565" s="130">
        <f t="shared" si="590"/>
        <v>23</v>
      </c>
      <c r="K1565" s="130">
        <f t="shared" si="579"/>
        <v>23</v>
      </c>
      <c r="L1565" s="131">
        <f t="shared" si="580"/>
        <v>1.0010004100000001</v>
      </c>
      <c r="M1565" s="132">
        <f t="shared" si="574"/>
        <v>0.99960037000000002</v>
      </c>
      <c r="N1565" s="132">
        <f t="shared" si="572"/>
        <v>1.2053737850470292</v>
      </c>
      <c r="O1565" s="131">
        <f t="shared" si="573"/>
        <v>1.2065796499999999</v>
      </c>
      <c r="P1565" s="124">
        <f t="shared" si="581"/>
        <v>1206.5796499999999</v>
      </c>
      <c r="Q1565" s="133">
        <f t="shared" si="582"/>
        <v>0</v>
      </c>
      <c r="R1565" s="134">
        <f t="shared" si="583"/>
        <v>0</v>
      </c>
      <c r="S1565" s="124">
        <f t="shared" si="584"/>
        <v>0</v>
      </c>
      <c r="T1565" s="134">
        <f t="shared" si="591"/>
        <v>8.7499999999999994E-2</v>
      </c>
      <c r="U1565" s="133">
        <f t="shared" si="592"/>
        <v>66</v>
      </c>
      <c r="V1565" s="133">
        <v>252</v>
      </c>
      <c r="W1565" s="132">
        <f t="shared" si="575"/>
        <v>1.022212055</v>
      </c>
      <c r="X1565" s="124">
        <f t="shared" si="594"/>
        <v>26.800612999999998</v>
      </c>
      <c r="Y1565" s="136" t="s">
        <v>64</v>
      </c>
      <c r="Z1565" s="127">
        <f t="shared" si="593"/>
        <v>43878</v>
      </c>
      <c r="AA1565" s="6"/>
      <c r="AB1565" s="1"/>
      <c r="AC1565" s="10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6"/>
      <c r="BR1565" s="1"/>
      <c r="BS1565" s="1"/>
      <c r="BT1565" s="1"/>
      <c r="BU1565" s="1"/>
      <c r="BV1565" s="1"/>
      <c r="BW1565" s="1"/>
    </row>
    <row r="1566" spans="1:75" x14ac:dyDescent="0.2">
      <c r="A1566" s="137">
        <f t="shared" si="585"/>
        <v>43787</v>
      </c>
      <c r="B1566" s="124">
        <f t="shared" si="576"/>
        <v>1233.380263</v>
      </c>
      <c r="C1566" s="124">
        <f t="shared" si="586"/>
        <v>1000</v>
      </c>
      <c r="D1566" s="138">
        <f t="shared" si="587"/>
        <v>5227.84</v>
      </c>
      <c r="E1566" s="126">
        <f>IF(K1566=1,VLOOKUP(A1565,[1]Plan1!$DA$106:$DC$226,3),E1565)</f>
        <v>5233.07</v>
      </c>
      <c r="F1566" s="127">
        <f t="shared" si="588"/>
        <v>43754</v>
      </c>
      <c r="G1566" s="128">
        <f t="shared" si="577"/>
        <v>1.0004131725529497E-3</v>
      </c>
      <c r="H1566" s="127">
        <f t="shared" si="589"/>
        <v>43815</v>
      </c>
      <c r="I1566" s="127">
        <f t="shared" si="578"/>
        <v>43787</v>
      </c>
      <c r="J1566" s="130">
        <f t="shared" si="590"/>
        <v>23</v>
      </c>
      <c r="K1566" s="130">
        <f t="shared" si="579"/>
        <v>23</v>
      </c>
      <c r="L1566" s="131">
        <f t="shared" si="580"/>
        <v>1.0010004100000001</v>
      </c>
      <c r="M1566" s="132">
        <f t="shared" si="574"/>
        <v>0.99960037000000002</v>
      </c>
      <c r="N1566" s="132">
        <f t="shared" si="572"/>
        <v>1.2053737850470292</v>
      </c>
      <c r="O1566" s="131">
        <f t="shared" si="573"/>
        <v>1.2065796499999999</v>
      </c>
      <c r="P1566" s="124">
        <f t="shared" si="581"/>
        <v>1206.5796499999999</v>
      </c>
      <c r="Q1566" s="133">
        <f t="shared" si="582"/>
        <v>0</v>
      </c>
      <c r="R1566" s="134">
        <f t="shared" si="583"/>
        <v>0</v>
      </c>
      <c r="S1566" s="124">
        <f t="shared" si="584"/>
        <v>0</v>
      </c>
      <c r="T1566" s="134">
        <f t="shared" si="591"/>
        <v>8.7499999999999994E-2</v>
      </c>
      <c r="U1566" s="133">
        <f t="shared" si="592"/>
        <v>66</v>
      </c>
      <c r="V1566" s="133">
        <v>252</v>
      </c>
      <c r="W1566" s="132">
        <f t="shared" si="575"/>
        <v>1.022212055</v>
      </c>
      <c r="X1566" s="124">
        <f t="shared" si="594"/>
        <v>26.800612999999998</v>
      </c>
      <c r="Y1566" s="136" t="s">
        <v>64</v>
      </c>
      <c r="Z1566" s="127">
        <f t="shared" si="593"/>
        <v>43878</v>
      </c>
      <c r="AA1566" s="6"/>
      <c r="AB1566" s="1"/>
      <c r="AC1566" s="10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6"/>
      <c r="BR1566" s="1"/>
      <c r="BS1566" s="1"/>
      <c r="BT1566" s="1"/>
      <c r="BU1566" s="1"/>
      <c r="BV1566" s="1"/>
      <c r="BW1566" s="1"/>
    </row>
    <row r="1567" spans="1:75" x14ac:dyDescent="0.2">
      <c r="A1567" s="137">
        <f t="shared" si="585"/>
        <v>43788</v>
      </c>
      <c r="B1567" s="124">
        <f t="shared" si="576"/>
        <v>1234.10474</v>
      </c>
      <c r="C1567" s="124">
        <f t="shared" si="586"/>
        <v>1000</v>
      </c>
      <c r="D1567" s="138">
        <f t="shared" si="587"/>
        <v>5233.07</v>
      </c>
      <c r="E1567" s="126">
        <f>IF(K1567=1,VLOOKUP(A1566,[1]Plan1!$DA$106:$DC$226,3),E1566)</f>
        <v>5259.76</v>
      </c>
      <c r="F1567" s="127">
        <f t="shared" si="588"/>
        <v>43788</v>
      </c>
      <c r="G1567" s="128">
        <f t="shared" si="577"/>
        <v>5.1002566371174396E-3</v>
      </c>
      <c r="H1567" s="127">
        <f t="shared" si="589"/>
        <v>43815</v>
      </c>
      <c r="I1567" s="127">
        <f t="shared" si="578"/>
        <v>43815</v>
      </c>
      <c r="J1567" s="130">
        <f t="shared" si="590"/>
        <v>20</v>
      </c>
      <c r="K1567" s="130">
        <f t="shared" si="579"/>
        <v>1</v>
      </c>
      <c r="L1567" s="131">
        <f t="shared" si="580"/>
        <v>1.00025439</v>
      </c>
      <c r="M1567" s="132">
        <f t="shared" si="574"/>
        <v>1.0010004100000001</v>
      </c>
      <c r="N1567" s="132">
        <f t="shared" ref="N1567:N1630" si="595">IF(I1567&gt;I1566,N1566*M1567,N1566)</f>
        <v>1.2065796530353281</v>
      </c>
      <c r="O1567" s="131">
        <f t="shared" si="573"/>
        <v>1.2068865900000001</v>
      </c>
      <c r="P1567" s="124">
        <f t="shared" si="581"/>
        <v>1206.8865900000001</v>
      </c>
      <c r="Q1567" s="133">
        <f t="shared" si="582"/>
        <v>0</v>
      </c>
      <c r="R1567" s="134">
        <f t="shared" si="583"/>
        <v>0</v>
      </c>
      <c r="S1567" s="124">
        <f t="shared" si="584"/>
        <v>0</v>
      </c>
      <c r="T1567" s="134">
        <f t="shared" si="591"/>
        <v>8.7499999999999994E-2</v>
      </c>
      <c r="U1567" s="133">
        <f t="shared" si="592"/>
        <v>67</v>
      </c>
      <c r="V1567" s="133">
        <v>252</v>
      </c>
      <c r="W1567" s="132">
        <f t="shared" si="575"/>
        <v>1.0225523679999999</v>
      </c>
      <c r="X1567" s="124">
        <f t="shared" si="594"/>
        <v>27.218150000000001</v>
      </c>
      <c r="Y1567" s="136" t="s">
        <v>64</v>
      </c>
      <c r="Z1567" s="127">
        <f t="shared" si="593"/>
        <v>43878</v>
      </c>
      <c r="AA1567" s="6"/>
      <c r="AB1567" s="1"/>
      <c r="AC1567" s="10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6"/>
      <c r="BR1567" s="1"/>
      <c r="BS1567" s="1"/>
      <c r="BT1567" s="1"/>
      <c r="BU1567" s="1"/>
      <c r="BV1567" s="1"/>
      <c r="BW1567" s="1"/>
    </row>
    <row r="1568" spans="1:75" x14ac:dyDescent="0.2">
      <c r="A1568" s="137">
        <f t="shared" si="585"/>
        <v>43789</v>
      </c>
      <c r="B1568" s="124">
        <f t="shared" si="576"/>
        <v>1234.8296540000001</v>
      </c>
      <c r="C1568" s="124">
        <f t="shared" si="586"/>
        <v>1000</v>
      </c>
      <c r="D1568" s="138">
        <f t="shared" si="587"/>
        <v>5233.07</v>
      </c>
      <c r="E1568" s="126">
        <f>IF(K1568=1,VLOOKUP(A1567,[1]Plan1!$DA$106:$DC$226,3),E1567)</f>
        <v>5259.76</v>
      </c>
      <c r="F1568" s="127">
        <f t="shared" si="588"/>
        <v>43788</v>
      </c>
      <c r="G1568" s="128">
        <f t="shared" si="577"/>
        <v>5.1002566371174396E-3</v>
      </c>
      <c r="H1568" s="127">
        <f t="shared" si="589"/>
        <v>43815</v>
      </c>
      <c r="I1568" s="127">
        <f t="shared" si="578"/>
        <v>43815</v>
      </c>
      <c r="J1568" s="130">
        <f t="shared" si="590"/>
        <v>20</v>
      </c>
      <c r="K1568" s="130">
        <f t="shared" si="579"/>
        <v>2</v>
      </c>
      <c r="L1568" s="131">
        <f t="shared" si="580"/>
        <v>1.0005088499999999</v>
      </c>
      <c r="M1568" s="132">
        <f t="shared" si="574"/>
        <v>1.0010004100000001</v>
      </c>
      <c r="N1568" s="132">
        <f t="shared" si="595"/>
        <v>1.2065796530353281</v>
      </c>
      <c r="O1568" s="131">
        <f t="shared" si="573"/>
        <v>1.20719362</v>
      </c>
      <c r="P1568" s="124">
        <f t="shared" si="581"/>
        <v>1207.19362</v>
      </c>
      <c r="Q1568" s="133">
        <f t="shared" si="582"/>
        <v>0</v>
      </c>
      <c r="R1568" s="134">
        <f t="shared" si="583"/>
        <v>0</v>
      </c>
      <c r="S1568" s="124">
        <f t="shared" si="584"/>
        <v>0</v>
      </c>
      <c r="T1568" s="134">
        <f t="shared" si="591"/>
        <v>8.7499999999999994E-2</v>
      </c>
      <c r="U1568" s="133">
        <f t="shared" si="592"/>
        <v>68</v>
      </c>
      <c r="V1568" s="133">
        <v>252</v>
      </c>
      <c r="W1568" s="132">
        <f t="shared" si="575"/>
        <v>1.0228927940000001</v>
      </c>
      <c r="X1568" s="124">
        <f t="shared" si="594"/>
        <v>27.636033999999999</v>
      </c>
      <c r="Y1568" s="136" t="s">
        <v>64</v>
      </c>
      <c r="Z1568" s="127">
        <f t="shared" si="593"/>
        <v>43878</v>
      </c>
      <c r="AA1568" s="6"/>
      <c r="AB1568" s="1"/>
      <c r="AC1568" s="10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6"/>
      <c r="BR1568" s="1"/>
      <c r="BS1568" s="1"/>
      <c r="BT1568" s="1"/>
      <c r="BU1568" s="1"/>
      <c r="BV1568" s="1"/>
      <c r="BW1568" s="1"/>
    </row>
    <row r="1569" spans="1:75" x14ac:dyDescent="0.2">
      <c r="A1569" s="137">
        <f t="shared" si="585"/>
        <v>43790</v>
      </c>
      <c r="B1569" s="124">
        <f t="shared" si="576"/>
        <v>1235.554997</v>
      </c>
      <c r="C1569" s="124">
        <f t="shared" si="586"/>
        <v>1000</v>
      </c>
      <c r="D1569" s="138">
        <f t="shared" si="587"/>
        <v>5233.07</v>
      </c>
      <c r="E1569" s="126">
        <f>IF(K1569=1,VLOOKUP(A1568,[1]Plan1!$DA$106:$DC$226,3),E1568)</f>
        <v>5259.76</v>
      </c>
      <c r="F1569" s="127">
        <f t="shared" si="588"/>
        <v>43788</v>
      </c>
      <c r="G1569" s="128">
        <f t="shared" si="577"/>
        <v>5.1002566371174396E-3</v>
      </c>
      <c r="H1569" s="127">
        <f t="shared" si="589"/>
        <v>43815</v>
      </c>
      <c r="I1569" s="127">
        <f t="shared" si="578"/>
        <v>43815</v>
      </c>
      <c r="J1569" s="130">
        <f t="shared" si="590"/>
        <v>20</v>
      </c>
      <c r="K1569" s="130">
        <f t="shared" si="579"/>
        <v>3</v>
      </c>
      <c r="L1569" s="131">
        <f t="shared" si="580"/>
        <v>1.00076338</v>
      </c>
      <c r="M1569" s="132">
        <f t="shared" si="574"/>
        <v>1.0010004100000001</v>
      </c>
      <c r="N1569" s="132">
        <f t="shared" si="595"/>
        <v>1.2065796530353281</v>
      </c>
      <c r="O1569" s="131">
        <f t="shared" si="573"/>
        <v>1.20750073</v>
      </c>
      <c r="P1569" s="124">
        <f t="shared" si="581"/>
        <v>1207.50073</v>
      </c>
      <c r="Q1569" s="133">
        <f t="shared" si="582"/>
        <v>0</v>
      </c>
      <c r="R1569" s="134">
        <f t="shared" si="583"/>
        <v>0</v>
      </c>
      <c r="S1569" s="124">
        <f t="shared" si="584"/>
        <v>0</v>
      </c>
      <c r="T1569" s="134">
        <f t="shared" si="591"/>
        <v>8.7499999999999994E-2</v>
      </c>
      <c r="U1569" s="133">
        <f t="shared" si="592"/>
        <v>69</v>
      </c>
      <c r="V1569" s="133">
        <v>252</v>
      </c>
      <c r="W1569" s="132">
        <f t="shared" si="575"/>
        <v>1.0232333339999999</v>
      </c>
      <c r="X1569" s="124">
        <f t="shared" si="594"/>
        <v>28.054266999999999</v>
      </c>
      <c r="Y1569" s="136" t="s">
        <v>64</v>
      </c>
      <c r="Z1569" s="127">
        <f t="shared" si="593"/>
        <v>43878</v>
      </c>
      <c r="AA1569" s="6"/>
      <c r="AB1569" s="1"/>
      <c r="AC1569" s="10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6"/>
      <c r="BR1569" s="1"/>
      <c r="BS1569" s="1"/>
      <c r="BT1569" s="1"/>
      <c r="BU1569" s="1"/>
      <c r="BV1569" s="1"/>
      <c r="BW1569" s="1"/>
    </row>
    <row r="1570" spans="1:75" x14ac:dyDescent="0.2">
      <c r="A1570" s="137">
        <f t="shared" si="585"/>
        <v>43791</v>
      </c>
      <c r="B1570" s="124">
        <f t="shared" si="576"/>
        <v>1236.280757</v>
      </c>
      <c r="C1570" s="124">
        <f t="shared" si="586"/>
        <v>1000</v>
      </c>
      <c r="D1570" s="138">
        <f t="shared" si="587"/>
        <v>5233.07</v>
      </c>
      <c r="E1570" s="126">
        <f>IF(K1570=1,VLOOKUP(A1569,[1]Plan1!$DA$106:$DC$226,3),E1569)</f>
        <v>5259.76</v>
      </c>
      <c r="F1570" s="127">
        <f t="shared" si="588"/>
        <v>43788</v>
      </c>
      <c r="G1570" s="128">
        <f t="shared" si="577"/>
        <v>5.1002566371174396E-3</v>
      </c>
      <c r="H1570" s="127">
        <f t="shared" si="589"/>
        <v>43815</v>
      </c>
      <c r="I1570" s="127">
        <f t="shared" si="578"/>
        <v>43815</v>
      </c>
      <c r="J1570" s="130">
        <f t="shared" si="590"/>
        <v>20</v>
      </c>
      <c r="K1570" s="130">
        <f t="shared" si="579"/>
        <v>4</v>
      </c>
      <c r="L1570" s="131">
        <f t="shared" si="580"/>
        <v>1.0010179699999999</v>
      </c>
      <c r="M1570" s="132">
        <f t="shared" si="574"/>
        <v>1.0010004100000001</v>
      </c>
      <c r="N1570" s="132">
        <f t="shared" si="595"/>
        <v>1.2065796530353281</v>
      </c>
      <c r="O1570" s="131">
        <f t="shared" si="573"/>
        <v>1.2078079100000001</v>
      </c>
      <c r="P1570" s="124">
        <f t="shared" si="581"/>
        <v>1207.80791</v>
      </c>
      <c r="Q1570" s="133">
        <f t="shared" si="582"/>
        <v>0</v>
      </c>
      <c r="R1570" s="134">
        <f t="shared" si="583"/>
        <v>0</v>
      </c>
      <c r="S1570" s="124">
        <f t="shared" si="584"/>
        <v>0</v>
      </c>
      <c r="T1570" s="134">
        <f t="shared" si="591"/>
        <v>8.7499999999999994E-2</v>
      </c>
      <c r="U1570" s="133">
        <f t="shared" si="592"/>
        <v>70</v>
      </c>
      <c r="V1570" s="133">
        <v>252</v>
      </c>
      <c r="W1570" s="132">
        <f t="shared" si="575"/>
        <v>1.023573987</v>
      </c>
      <c r="X1570" s="124">
        <f t="shared" si="594"/>
        <v>28.472847000000002</v>
      </c>
      <c r="Y1570" s="136" t="s">
        <v>64</v>
      </c>
      <c r="Z1570" s="127">
        <f t="shared" si="593"/>
        <v>43878</v>
      </c>
      <c r="AA1570" s="6"/>
      <c r="AB1570" s="1"/>
      <c r="AC1570" s="10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6"/>
      <c r="BR1570" s="1"/>
      <c r="BS1570" s="1"/>
      <c r="BT1570" s="1"/>
      <c r="BU1570" s="1"/>
      <c r="BV1570" s="1"/>
      <c r="BW1570" s="1"/>
    </row>
    <row r="1571" spans="1:75" x14ac:dyDescent="0.2">
      <c r="A1571" s="137">
        <f t="shared" si="585"/>
        <v>43792</v>
      </c>
      <c r="B1571" s="124">
        <f t="shared" si="576"/>
        <v>1237.0069570000001</v>
      </c>
      <c r="C1571" s="124">
        <f t="shared" si="586"/>
        <v>1000</v>
      </c>
      <c r="D1571" s="138">
        <f t="shared" si="587"/>
        <v>5233.07</v>
      </c>
      <c r="E1571" s="126">
        <f>IF(K1571=1,VLOOKUP(A1570,[1]Plan1!$DA$106:$DC$226,3),E1570)</f>
        <v>5259.76</v>
      </c>
      <c r="F1571" s="127">
        <f t="shared" si="588"/>
        <v>43788</v>
      </c>
      <c r="G1571" s="128">
        <f t="shared" si="577"/>
        <v>5.1002566371174396E-3</v>
      </c>
      <c r="H1571" s="127">
        <f t="shared" si="589"/>
        <v>43815</v>
      </c>
      <c r="I1571" s="127">
        <f t="shared" si="578"/>
        <v>43815</v>
      </c>
      <c r="J1571" s="130">
        <f t="shared" si="590"/>
        <v>20</v>
      </c>
      <c r="K1571" s="130">
        <f t="shared" si="579"/>
        <v>5</v>
      </c>
      <c r="L1571" s="131">
        <f t="shared" si="580"/>
        <v>1.0012726300000001</v>
      </c>
      <c r="M1571" s="132">
        <f t="shared" si="574"/>
        <v>1.0010004100000001</v>
      </c>
      <c r="N1571" s="132">
        <f t="shared" si="595"/>
        <v>1.2065796530353281</v>
      </c>
      <c r="O1571" s="131">
        <f t="shared" si="573"/>
        <v>1.2081151800000001</v>
      </c>
      <c r="P1571" s="124">
        <f t="shared" si="581"/>
        <v>1208.11518</v>
      </c>
      <c r="Q1571" s="133">
        <f t="shared" si="582"/>
        <v>0</v>
      </c>
      <c r="R1571" s="134">
        <f t="shared" si="583"/>
        <v>0</v>
      </c>
      <c r="S1571" s="124">
        <f t="shared" si="584"/>
        <v>0</v>
      </c>
      <c r="T1571" s="134">
        <f t="shared" si="591"/>
        <v>8.7499999999999994E-2</v>
      </c>
      <c r="U1571" s="133">
        <f t="shared" si="592"/>
        <v>71</v>
      </c>
      <c r="V1571" s="133">
        <v>252</v>
      </c>
      <c r="W1571" s="132">
        <f t="shared" si="575"/>
        <v>1.023914754</v>
      </c>
      <c r="X1571" s="124">
        <f t="shared" si="594"/>
        <v>28.891777000000001</v>
      </c>
      <c r="Y1571" s="136" t="s">
        <v>64</v>
      </c>
      <c r="Z1571" s="127">
        <f t="shared" si="593"/>
        <v>43878</v>
      </c>
      <c r="AA1571" s="6"/>
      <c r="AB1571" s="1"/>
      <c r="AC1571" s="10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6"/>
      <c r="BR1571" s="1"/>
      <c r="BS1571" s="1"/>
      <c r="BT1571" s="1"/>
      <c r="BU1571" s="1"/>
      <c r="BV1571" s="1"/>
      <c r="BW1571" s="1"/>
    </row>
    <row r="1572" spans="1:75" x14ac:dyDescent="0.2">
      <c r="A1572" s="137">
        <f t="shared" si="585"/>
        <v>43793</v>
      </c>
      <c r="B1572" s="124">
        <f t="shared" si="576"/>
        <v>1237.0069570000001</v>
      </c>
      <c r="C1572" s="124">
        <f t="shared" si="586"/>
        <v>1000</v>
      </c>
      <c r="D1572" s="138">
        <f t="shared" si="587"/>
        <v>5233.07</v>
      </c>
      <c r="E1572" s="126">
        <f>IF(K1572=1,VLOOKUP(A1571,[1]Plan1!$DA$106:$DC$226,3),E1571)</f>
        <v>5259.76</v>
      </c>
      <c r="F1572" s="127">
        <f t="shared" si="588"/>
        <v>43788</v>
      </c>
      <c r="G1572" s="128">
        <f t="shared" si="577"/>
        <v>5.1002566371174396E-3</v>
      </c>
      <c r="H1572" s="127">
        <f t="shared" si="589"/>
        <v>43815</v>
      </c>
      <c r="I1572" s="127">
        <f t="shared" si="578"/>
        <v>43815</v>
      </c>
      <c r="J1572" s="130">
        <f t="shared" si="590"/>
        <v>20</v>
      </c>
      <c r="K1572" s="130">
        <f t="shared" si="579"/>
        <v>5</v>
      </c>
      <c r="L1572" s="131">
        <f t="shared" si="580"/>
        <v>1.0012726300000001</v>
      </c>
      <c r="M1572" s="132">
        <f t="shared" si="574"/>
        <v>1.0010004100000001</v>
      </c>
      <c r="N1572" s="132">
        <f t="shared" si="595"/>
        <v>1.2065796530353281</v>
      </c>
      <c r="O1572" s="131">
        <f t="shared" si="573"/>
        <v>1.2081151800000001</v>
      </c>
      <c r="P1572" s="124">
        <f t="shared" si="581"/>
        <v>1208.11518</v>
      </c>
      <c r="Q1572" s="133">
        <f t="shared" si="582"/>
        <v>0</v>
      </c>
      <c r="R1572" s="134">
        <f t="shared" si="583"/>
        <v>0</v>
      </c>
      <c r="S1572" s="124">
        <f t="shared" si="584"/>
        <v>0</v>
      </c>
      <c r="T1572" s="134">
        <f t="shared" si="591"/>
        <v>8.7499999999999994E-2</v>
      </c>
      <c r="U1572" s="133">
        <f t="shared" si="592"/>
        <v>71</v>
      </c>
      <c r="V1572" s="133">
        <v>252</v>
      </c>
      <c r="W1572" s="132">
        <f t="shared" si="575"/>
        <v>1.023914754</v>
      </c>
      <c r="X1572" s="124">
        <f t="shared" si="594"/>
        <v>28.891777000000001</v>
      </c>
      <c r="Y1572" s="136" t="s">
        <v>64</v>
      </c>
      <c r="Z1572" s="127">
        <f t="shared" si="593"/>
        <v>43878</v>
      </c>
      <c r="AA1572" s="6"/>
      <c r="AB1572" s="1"/>
      <c r="AC1572" s="10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6"/>
      <c r="BR1572" s="1"/>
      <c r="BS1572" s="1"/>
      <c r="BT1572" s="1"/>
      <c r="BU1572" s="1"/>
      <c r="BV1572" s="1"/>
      <c r="BW1572" s="1"/>
    </row>
    <row r="1573" spans="1:75" x14ac:dyDescent="0.2">
      <c r="A1573" s="137">
        <f t="shared" si="585"/>
        <v>43794</v>
      </c>
      <c r="B1573" s="124">
        <f t="shared" si="576"/>
        <v>1237.0069570000001</v>
      </c>
      <c r="C1573" s="124">
        <f t="shared" si="586"/>
        <v>1000</v>
      </c>
      <c r="D1573" s="138">
        <f t="shared" si="587"/>
        <v>5233.07</v>
      </c>
      <c r="E1573" s="126">
        <f>IF(K1573=1,VLOOKUP(A1572,[1]Plan1!$DA$106:$DC$226,3),E1572)</f>
        <v>5259.76</v>
      </c>
      <c r="F1573" s="127">
        <f t="shared" si="588"/>
        <v>43788</v>
      </c>
      <c r="G1573" s="128">
        <f t="shared" si="577"/>
        <v>5.1002566371174396E-3</v>
      </c>
      <c r="H1573" s="127">
        <f t="shared" si="589"/>
        <v>43815</v>
      </c>
      <c r="I1573" s="127">
        <f t="shared" si="578"/>
        <v>43815</v>
      </c>
      <c r="J1573" s="130">
        <f t="shared" si="590"/>
        <v>20</v>
      </c>
      <c r="K1573" s="130">
        <f t="shared" si="579"/>
        <v>5</v>
      </c>
      <c r="L1573" s="131">
        <f t="shared" si="580"/>
        <v>1.0012726300000001</v>
      </c>
      <c r="M1573" s="132">
        <f t="shared" si="574"/>
        <v>1.0010004100000001</v>
      </c>
      <c r="N1573" s="132">
        <f t="shared" si="595"/>
        <v>1.2065796530353281</v>
      </c>
      <c r="O1573" s="131">
        <f t="shared" si="573"/>
        <v>1.2081151800000001</v>
      </c>
      <c r="P1573" s="124">
        <f t="shared" si="581"/>
        <v>1208.11518</v>
      </c>
      <c r="Q1573" s="133">
        <f t="shared" si="582"/>
        <v>0</v>
      </c>
      <c r="R1573" s="134">
        <f t="shared" si="583"/>
        <v>0</v>
      </c>
      <c r="S1573" s="124">
        <f t="shared" si="584"/>
        <v>0</v>
      </c>
      <c r="T1573" s="134">
        <f t="shared" si="591"/>
        <v>8.7499999999999994E-2</v>
      </c>
      <c r="U1573" s="133">
        <f t="shared" si="592"/>
        <v>71</v>
      </c>
      <c r="V1573" s="133">
        <v>252</v>
      </c>
      <c r="W1573" s="132">
        <f t="shared" si="575"/>
        <v>1.023914754</v>
      </c>
      <c r="X1573" s="124">
        <f t="shared" si="594"/>
        <v>28.891777000000001</v>
      </c>
      <c r="Y1573" s="136" t="s">
        <v>64</v>
      </c>
      <c r="Z1573" s="127">
        <f t="shared" si="593"/>
        <v>43878</v>
      </c>
      <c r="AA1573" s="6"/>
      <c r="AB1573" s="1"/>
      <c r="AC1573" s="10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6"/>
      <c r="BR1573" s="1"/>
      <c r="BS1573" s="1"/>
      <c r="BT1573" s="1"/>
      <c r="BU1573" s="1"/>
      <c r="BV1573" s="1"/>
      <c r="BW1573" s="1"/>
    </row>
    <row r="1574" spans="1:75" x14ac:dyDescent="0.2">
      <c r="A1574" s="137">
        <f t="shared" si="585"/>
        <v>43795</v>
      </c>
      <c r="B1574" s="124">
        <f t="shared" si="576"/>
        <v>1237.7335740000001</v>
      </c>
      <c r="C1574" s="124">
        <f t="shared" si="586"/>
        <v>1000</v>
      </c>
      <c r="D1574" s="138">
        <f t="shared" si="587"/>
        <v>5233.07</v>
      </c>
      <c r="E1574" s="126">
        <f>IF(K1574=1,VLOOKUP(A1573,[1]Plan1!$DA$106:$DC$226,3),E1573)</f>
        <v>5259.76</v>
      </c>
      <c r="F1574" s="127">
        <f t="shared" si="588"/>
        <v>43788</v>
      </c>
      <c r="G1574" s="128">
        <f t="shared" si="577"/>
        <v>5.1002566371174396E-3</v>
      </c>
      <c r="H1574" s="127">
        <f t="shared" si="589"/>
        <v>43815</v>
      </c>
      <c r="I1574" s="127">
        <f t="shared" si="578"/>
        <v>43815</v>
      </c>
      <c r="J1574" s="130">
        <f t="shared" si="590"/>
        <v>20</v>
      </c>
      <c r="K1574" s="130">
        <f t="shared" si="579"/>
        <v>6</v>
      </c>
      <c r="L1574" s="131">
        <f t="shared" si="580"/>
        <v>1.0015273499999999</v>
      </c>
      <c r="M1574" s="132">
        <f t="shared" si="574"/>
        <v>1.0010004100000001</v>
      </c>
      <c r="N1574" s="132">
        <f t="shared" si="595"/>
        <v>1.2065796530353281</v>
      </c>
      <c r="O1574" s="131">
        <f t="shared" si="573"/>
        <v>1.2084225200000001</v>
      </c>
      <c r="P1574" s="124">
        <f t="shared" si="581"/>
        <v>1208.4225200000001</v>
      </c>
      <c r="Q1574" s="133">
        <f t="shared" si="582"/>
        <v>0</v>
      </c>
      <c r="R1574" s="134">
        <f t="shared" si="583"/>
        <v>0</v>
      </c>
      <c r="S1574" s="124">
        <f t="shared" si="584"/>
        <v>0</v>
      </c>
      <c r="T1574" s="134">
        <f t="shared" si="591"/>
        <v>8.7499999999999994E-2</v>
      </c>
      <c r="U1574" s="133">
        <f t="shared" si="592"/>
        <v>72</v>
      </c>
      <c r="V1574" s="133">
        <v>252</v>
      </c>
      <c r="W1574" s="132">
        <f t="shared" si="575"/>
        <v>1.024255634</v>
      </c>
      <c r="X1574" s="124">
        <f t="shared" si="594"/>
        <v>29.311053999999999</v>
      </c>
      <c r="Y1574" s="136" t="s">
        <v>64</v>
      </c>
      <c r="Z1574" s="127">
        <f t="shared" si="593"/>
        <v>43878</v>
      </c>
      <c r="AA1574" s="6"/>
      <c r="AB1574" s="1"/>
      <c r="AC1574" s="10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6"/>
      <c r="BR1574" s="1"/>
      <c r="BS1574" s="1"/>
      <c r="BT1574" s="1"/>
      <c r="BU1574" s="1"/>
      <c r="BV1574" s="1"/>
      <c r="BW1574" s="1"/>
    </row>
    <row r="1575" spans="1:75" x14ac:dyDescent="0.2">
      <c r="A1575" s="137">
        <f t="shared" si="585"/>
        <v>43796</v>
      </c>
      <c r="B1575" s="124">
        <f t="shared" si="576"/>
        <v>1238.4606099999999</v>
      </c>
      <c r="C1575" s="124">
        <f t="shared" si="586"/>
        <v>1000</v>
      </c>
      <c r="D1575" s="138">
        <f t="shared" si="587"/>
        <v>5233.07</v>
      </c>
      <c r="E1575" s="126">
        <f>IF(K1575=1,VLOOKUP(A1574,[1]Plan1!$DA$106:$DC$226,3),E1574)</f>
        <v>5259.76</v>
      </c>
      <c r="F1575" s="127">
        <f t="shared" si="588"/>
        <v>43788</v>
      </c>
      <c r="G1575" s="128">
        <f t="shared" si="577"/>
        <v>5.1002566371174396E-3</v>
      </c>
      <c r="H1575" s="127">
        <f t="shared" si="589"/>
        <v>43815</v>
      </c>
      <c r="I1575" s="127">
        <f t="shared" si="578"/>
        <v>43815</v>
      </c>
      <c r="J1575" s="130">
        <f t="shared" si="590"/>
        <v>20</v>
      </c>
      <c r="K1575" s="130">
        <f t="shared" si="579"/>
        <v>7</v>
      </c>
      <c r="L1575" s="131">
        <f t="shared" si="580"/>
        <v>1.00178213</v>
      </c>
      <c r="M1575" s="132">
        <f t="shared" si="574"/>
        <v>1.0010004100000001</v>
      </c>
      <c r="N1575" s="132">
        <f t="shared" si="595"/>
        <v>1.2065796530353281</v>
      </c>
      <c r="O1575" s="131">
        <f t="shared" si="573"/>
        <v>1.2087299300000001</v>
      </c>
      <c r="P1575" s="124">
        <f t="shared" si="581"/>
        <v>1208.72993</v>
      </c>
      <c r="Q1575" s="133">
        <f t="shared" si="582"/>
        <v>0</v>
      </c>
      <c r="R1575" s="134">
        <f t="shared" si="583"/>
        <v>0</v>
      </c>
      <c r="S1575" s="124">
        <f t="shared" si="584"/>
        <v>0</v>
      </c>
      <c r="T1575" s="134">
        <f t="shared" si="591"/>
        <v>8.7499999999999994E-2</v>
      </c>
      <c r="U1575" s="133">
        <f t="shared" si="592"/>
        <v>73</v>
      </c>
      <c r="V1575" s="133">
        <v>252</v>
      </c>
      <c r="W1575" s="132">
        <f t="shared" si="575"/>
        <v>1.0245966280000001</v>
      </c>
      <c r="X1575" s="124">
        <f t="shared" si="594"/>
        <v>29.73068</v>
      </c>
      <c r="Y1575" s="136" t="s">
        <v>64</v>
      </c>
      <c r="Z1575" s="127">
        <f t="shared" si="593"/>
        <v>43878</v>
      </c>
      <c r="AA1575" s="6"/>
      <c r="AB1575" s="1"/>
      <c r="AC1575" s="10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6"/>
      <c r="BR1575" s="1"/>
      <c r="BS1575" s="1"/>
      <c r="BT1575" s="1"/>
      <c r="BU1575" s="1"/>
      <c r="BV1575" s="1"/>
      <c r="BW1575" s="1"/>
    </row>
    <row r="1576" spans="1:75" x14ac:dyDescent="0.2">
      <c r="A1576" s="137">
        <f t="shared" si="585"/>
        <v>43797</v>
      </c>
      <c r="B1576" s="124">
        <f t="shared" si="576"/>
        <v>1239.188085</v>
      </c>
      <c r="C1576" s="124">
        <f t="shared" si="586"/>
        <v>1000</v>
      </c>
      <c r="D1576" s="138">
        <f t="shared" si="587"/>
        <v>5233.07</v>
      </c>
      <c r="E1576" s="126">
        <f>IF(K1576=1,VLOOKUP(A1575,[1]Plan1!$DA$106:$DC$226,3),E1575)</f>
        <v>5259.76</v>
      </c>
      <c r="F1576" s="127">
        <f t="shared" si="588"/>
        <v>43788</v>
      </c>
      <c r="G1576" s="128">
        <f t="shared" si="577"/>
        <v>5.1002566371174396E-3</v>
      </c>
      <c r="H1576" s="127">
        <f t="shared" si="589"/>
        <v>43815</v>
      </c>
      <c r="I1576" s="127">
        <f t="shared" si="578"/>
        <v>43815</v>
      </c>
      <c r="J1576" s="130">
        <f t="shared" si="590"/>
        <v>20</v>
      </c>
      <c r="K1576" s="130">
        <f t="shared" si="579"/>
        <v>8</v>
      </c>
      <c r="L1576" s="131">
        <f t="shared" si="580"/>
        <v>1.00203698</v>
      </c>
      <c r="M1576" s="132">
        <f t="shared" si="574"/>
        <v>1.0010004100000001</v>
      </c>
      <c r="N1576" s="132">
        <f t="shared" si="595"/>
        <v>1.2065796530353281</v>
      </c>
      <c r="O1576" s="131">
        <f t="shared" si="573"/>
        <v>1.20903743</v>
      </c>
      <c r="P1576" s="124">
        <f t="shared" si="581"/>
        <v>1209.0374300000001</v>
      </c>
      <c r="Q1576" s="133">
        <f t="shared" si="582"/>
        <v>0</v>
      </c>
      <c r="R1576" s="134">
        <f t="shared" si="583"/>
        <v>0</v>
      </c>
      <c r="S1576" s="124">
        <f t="shared" si="584"/>
        <v>0</v>
      </c>
      <c r="T1576" s="134">
        <f t="shared" si="591"/>
        <v>8.7499999999999994E-2</v>
      </c>
      <c r="U1576" s="133">
        <f t="shared" si="592"/>
        <v>74</v>
      </c>
      <c r="V1576" s="133">
        <v>252</v>
      </c>
      <c r="W1576" s="132">
        <f t="shared" si="575"/>
        <v>1.024937735</v>
      </c>
      <c r="X1576" s="124">
        <f t="shared" si="594"/>
        <v>30.150655</v>
      </c>
      <c r="Y1576" s="136" t="s">
        <v>64</v>
      </c>
      <c r="Z1576" s="127">
        <f t="shared" si="593"/>
        <v>43878</v>
      </c>
      <c r="AA1576" s="6"/>
      <c r="AB1576" s="1"/>
      <c r="AC1576" s="10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6"/>
      <c r="BR1576" s="1"/>
      <c r="BS1576" s="1"/>
      <c r="BT1576" s="1"/>
      <c r="BU1576" s="1"/>
      <c r="BV1576" s="1"/>
      <c r="BW1576" s="1"/>
    </row>
    <row r="1577" spans="1:75" x14ac:dyDescent="0.2">
      <c r="A1577" s="137">
        <f t="shared" si="585"/>
        <v>43798</v>
      </c>
      <c r="B1577" s="124">
        <f t="shared" si="576"/>
        <v>1239.9159890000001</v>
      </c>
      <c r="C1577" s="124">
        <f t="shared" si="586"/>
        <v>1000</v>
      </c>
      <c r="D1577" s="138">
        <f t="shared" si="587"/>
        <v>5233.07</v>
      </c>
      <c r="E1577" s="126">
        <f>IF(K1577=1,VLOOKUP(A1576,[1]Plan1!$DA$106:$DC$226,3),E1576)</f>
        <v>5259.76</v>
      </c>
      <c r="F1577" s="127">
        <f t="shared" si="588"/>
        <v>43788</v>
      </c>
      <c r="G1577" s="128">
        <f t="shared" si="577"/>
        <v>5.1002566371174396E-3</v>
      </c>
      <c r="H1577" s="127">
        <f t="shared" si="589"/>
        <v>43815</v>
      </c>
      <c r="I1577" s="127">
        <f t="shared" si="578"/>
        <v>43815</v>
      </c>
      <c r="J1577" s="130">
        <f t="shared" si="590"/>
        <v>20</v>
      </c>
      <c r="K1577" s="130">
        <f t="shared" si="579"/>
        <v>9</v>
      </c>
      <c r="L1577" s="131">
        <f t="shared" si="580"/>
        <v>1.0022918999999999</v>
      </c>
      <c r="M1577" s="132">
        <f t="shared" si="574"/>
        <v>1.0010004100000001</v>
      </c>
      <c r="N1577" s="132">
        <f t="shared" si="595"/>
        <v>1.2065796530353281</v>
      </c>
      <c r="O1577" s="131">
        <f t="shared" ref="O1577:O1640" si="596">TRUNC(TRUNC((L1577*N1577),15),8)</f>
        <v>1.2093450100000001</v>
      </c>
      <c r="P1577" s="124">
        <f t="shared" si="581"/>
        <v>1209.34501</v>
      </c>
      <c r="Q1577" s="133">
        <f t="shared" si="582"/>
        <v>0</v>
      </c>
      <c r="R1577" s="134">
        <f t="shared" si="583"/>
        <v>0</v>
      </c>
      <c r="S1577" s="124">
        <f t="shared" si="584"/>
        <v>0</v>
      </c>
      <c r="T1577" s="134">
        <f t="shared" si="591"/>
        <v>8.7499999999999994E-2</v>
      </c>
      <c r="U1577" s="133">
        <f t="shared" si="592"/>
        <v>75</v>
      </c>
      <c r="V1577" s="133">
        <v>252</v>
      </c>
      <c r="W1577" s="132">
        <f t="shared" si="575"/>
        <v>1.025278956</v>
      </c>
      <c r="X1577" s="124">
        <f t="shared" si="594"/>
        <v>30.570979000000001</v>
      </c>
      <c r="Y1577" s="136" t="s">
        <v>64</v>
      </c>
      <c r="Z1577" s="127">
        <f t="shared" si="593"/>
        <v>43878</v>
      </c>
      <c r="AA1577" s="6"/>
      <c r="AB1577" s="1"/>
      <c r="AC1577" s="10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6"/>
      <c r="BR1577" s="1"/>
      <c r="BS1577" s="1"/>
      <c r="BT1577" s="1"/>
      <c r="BU1577" s="1"/>
      <c r="BV1577" s="1"/>
      <c r="BW1577" s="1"/>
    </row>
    <row r="1578" spans="1:75" x14ac:dyDescent="0.2">
      <c r="A1578" s="137">
        <f t="shared" si="585"/>
        <v>43799</v>
      </c>
      <c r="B1578" s="124">
        <f t="shared" si="576"/>
        <v>1240.644311</v>
      </c>
      <c r="C1578" s="124">
        <f t="shared" si="586"/>
        <v>1000</v>
      </c>
      <c r="D1578" s="138">
        <f t="shared" si="587"/>
        <v>5233.07</v>
      </c>
      <c r="E1578" s="126">
        <f>IF(K1578=1,VLOOKUP(A1577,[1]Plan1!$DA$106:$DC$226,3),E1577)</f>
        <v>5259.76</v>
      </c>
      <c r="F1578" s="127">
        <f t="shared" si="588"/>
        <v>43788</v>
      </c>
      <c r="G1578" s="128">
        <f t="shared" si="577"/>
        <v>5.1002566371174396E-3</v>
      </c>
      <c r="H1578" s="127">
        <f t="shared" si="589"/>
        <v>43815</v>
      </c>
      <c r="I1578" s="127">
        <f t="shared" si="578"/>
        <v>43815</v>
      </c>
      <c r="J1578" s="130">
        <f t="shared" si="590"/>
        <v>20</v>
      </c>
      <c r="K1578" s="130">
        <f t="shared" si="579"/>
        <v>10</v>
      </c>
      <c r="L1578" s="131">
        <f t="shared" si="580"/>
        <v>1.0025468799999999</v>
      </c>
      <c r="M1578" s="132">
        <f t="shared" ref="M1578:M1641" si="597">IF(I1578&gt;I1577,L1577,M1577)</f>
        <v>1.0010004100000001</v>
      </c>
      <c r="N1578" s="132">
        <f t="shared" si="595"/>
        <v>1.2065796530353281</v>
      </c>
      <c r="O1578" s="131">
        <f t="shared" si="596"/>
        <v>1.2096526599999999</v>
      </c>
      <c r="P1578" s="124">
        <f t="shared" si="581"/>
        <v>1209.65266</v>
      </c>
      <c r="Q1578" s="133">
        <f t="shared" si="582"/>
        <v>0</v>
      </c>
      <c r="R1578" s="134">
        <f t="shared" si="583"/>
        <v>0</v>
      </c>
      <c r="S1578" s="124">
        <f t="shared" si="584"/>
        <v>0</v>
      </c>
      <c r="T1578" s="134">
        <f t="shared" si="591"/>
        <v>8.7499999999999994E-2</v>
      </c>
      <c r="U1578" s="133">
        <f t="shared" si="592"/>
        <v>76</v>
      </c>
      <c r="V1578" s="133">
        <v>252</v>
      </c>
      <c r="W1578" s="132">
        <f t="shared" si="575"/>
        <v>1.02562029</v>
      </c>
      <c r="X1578" s="124">
        <f t="shared" si="594"/>
        <v>30.991651000000001</v>
      </c>
      <c r="Y1578" s="136" t="s">
        <v>64</v>
      </c>
      <c r="Z1578" s="127">
        <f t="shared" si="593"/>
        <v>43878</v>
      </c>
      <c r="AA1578" s="6"/>
      <c r="AB1578" s="1"/>
      <c r="AC1578" s="10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6"/>
      <c r="BR1578" s="1"/>
      <c r="BS1578" s="1"/>
      <c r="BT1578" s="1"/>
      <c r="BU1578" s="1"/>
      <c r="BV1578" s="1"/>
      <c r="BW1578" s="1"/>
    </row>
    <row r="1579" spans="1:75" x14ac:dyDescent="0.2">
      <c r="A1579" s="137">
        <f t="shared" si="585"/>
        <v>43800</v>
      </c>
      <c r="B1579" s="124">
        <f t="shared" si="576"/>
        <v>1240.644311</v>
      </c>
      <c r="C1579" s="124">
        <f t="shared" si="586"/>
        <v>1000</v>
      </c>
      <c r="D1579" s="138">
        <f t="shared" si="587"/>
        <v>5233.07</v>
      </c>
      <c r="E1579" s="126">
        <f>IF(K1579=1,VLOOKUP(A1578,[1]Plan1!$DA$106:$DC$226,3),E1578)</f>
        <v>5259.76</v>
      </c>
      <c r="F1579" s="127">
        <f t="shared" si="588"/>
        <v>43788</v>
      </c>
      <c r="G1579" s="128">
        <f t="shared" si="577"/>
        <v>5.1002566371174396E-3</v>
      </c>
      <c r="H1579" s="127">
        <f t="shared" si="589"/>
        <v>43815</v>
      </c>
      <c r="I1579" s="127">
        <f t="shared" si="578"/>
        <v>43815</v>
      </c>
      <c r="J1579" s="130">
        <f t="shared" si="590"/>
        <v>20</v>
      </c>
      <c r="K1579" s="130">
        <f t="shared" si="579"/>
        <v>10</v>
      </c>
      <c r="L1579" s="131">
        <f t="shared" si="580"/>
        <v>1.0025468799999999</v>
      </c>
      <c r="M1579" s="132">
        <f t="shared" si="597"/>
        <v>1.0010004100000001</v>
      </c>
      <c r="N1579" s="132">
        <f t="shared" si="595"/>
        <v>1.2065796530353281</v>
      </c>
      <c r="O1579" s="131">
        <f t="shared" si="596"/>
        <v>1.2096526599999999</v>
      </c>
      <c r="P1579" s="124">
        <f t="shared" si="581"/>
        <v>1209.65266</v>
      </c>
      <c r="Q1579" s="133">
        <f t="shared" si="582"/>
        <v>0</v>
      </c>
      <c r="R1579" s="134">
        <f t="shared" si="583"/>
        <v>0</v>
      </c>
      <c r="S1579" s="124">
        <f t="shared" si="584"/>
        <v>0</v>
      </c>
      <c r="T1579" s="134">
        <f t="shared" si="591"/>
        <v>8.7499999999999994E-2</v>
      </c>
      <c r="U1579" s="133">
        <f t="shared" si="592"/>
        <v>76</v>
      </c>
      <c r="V1579" s="133">
        <v>252</v>
      </c>
      <c r="W1579" s="132">
        <f t="shared" si="575"/>
        <v>1.02562029</v>
      </c>
      <c r="X1579" s="124">
        <f t="shared" si="594"/>
        <v>30.991651000000001</v>
      </c>
      <c r="Y1579" s="136" t="s">
        <v>64</v>
      </c>
      <c r="Z1579" s="127">
        <f t="shared" si="593"/>
        <v>43878</v>
      </c>
      <c r="AA1579" s="6"/>
      <c r="AB1579" s="1"/>
      <c r="AC1579" s="10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6"/>
      <c r="BR1579" s="1"/>
      <c r="BS1579" s="1"/>
      <c r="BT1579" s="1"/>
      <c r="BU1579" s="1"/>
      <c r="BV1579" s="1"/>
      <c r="BW1579" s="1"/>
    </row>
    <row r="1580" spans="1:75" x14ac:dyDescent="0.2">
      <c r="A1580" s="137">
        <f t="shared" si="585"/>
        <v>43801</v>
      </c>
      <c r="B1580" s="124">
        <f t="shared" si="576"/>
        <v>1240.644311</v>
      </c>
      <c r="C1580" s="124">
        <f t="shared" si="586"/>
        <v>1000</v>
      </c>
      <c r="D1580" s="138">
        <f t="shared" si="587"/>
        <v>5233.07</v>
      </c>
      <c r="E1580" s="126">
        <f>IF(K1580=1,VLOOKUP(A1579,[1]Plan1!$DA$106:$DC$226,3),E1579)</f>
        <v>5259.76</v>
      </c>
      <c r="F1580" s="127">
        <f t="shared" si="588"/>
        <v>43788</v>
      </c>
      <c r="G1580" s="128">
        <f t="shared" si="577"/>
        <v>5.1002566371174396E-3</v>
      </c>
      <c r="H1580" s="127">
        <f t="shared" si="589"/>
        <v>43815</v>
      </c>
      <c r="I1580" s="127">
        <f t="shared" si="578"/>
        <v>43815</v>
      </c>
      <c r="J1580" s="130">
        <f t="shared" si="590"/>
        <v>20</v>
      </c>
      <c r="K1580" s="130">
        <f t="shared" si="579"/>
        <v>10</v>
      </c>
      <c r="L1580" s="131">
        <f t="shared" si="580"/>
        <v>1.0025468799999999</v>
      </c>
      <c r="M1580" s="132">
        <f t="shared" si="597"/>
        <v>1.0010004100000001</v>
      </c>
      <c r="N1580" s="132">
        <f t="shared" si="595"/>
        <v>1.2065796530353281</v>
      </c>
      <c r="O1580" s="131">
        <f t="shared" si="596"/>
        <v>1.2096526599999999</v>
      </c>
      <c r="P1580" s="124">
        <f t="shared" si="581"/>
        <v>1209.65266</v>
      </c>
      <c r="Q1580" s="133">
        <f t="shared" si="582"/>
        <v>0</v>
      </c>
      <c r="R1580" s="134">
        <f t="shared" si="583"/>
        <v>0</v>
      </c>
      <c r="S1580" s="124">
        <f t="shared" si="584"/>
        <v>0</v>
      </c>
      <c r="T1580" s="134">
        <f t="shared" si="591"/>
        <v>8.7499999999999994E-2</v>
      </c>
      <c r="U1580" s="133">
        <f t="shared" si="592"/>
        <v>76</v>
      </c>
      <c r="V1580" s="133">
        <v>252</v>
      </c>
      <c r="W1580" s="132">
        <f t="shared" si="575"/>
        <v>1.02562029</v>
      </c>
      <c r="X1580" s="124">
        <f t="shared" si="594"/>
        <v>30.991651000000001</v>
      </c>
      <c r="Y1580" s="136" t="s">
        <v>64</v>
      </c>
      <c r="Z1580" s="127">
        <f t="shared" si="593"/>
        <v>43878</v>
      </c>
      <c r="AA1580" s="6"/>
      <c r="AB1580" s="1"/>
      <c r="AC1580" s="10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6"/>
      <c r="BR1580" s="1"/>
      <c r="BS1580" s="1"/>
      <c r="BT1580" s="1"/>
      <c r="BU1580" s="1"/>
      <c r="BV1580" s="1"/>
      <c r="BW1580" s="1"/>
    </row>
    <row r="1581" spans="1:75" x14ac:dyDescent="0.2">
      <c r="A1581" s="137">
        <f t="shared" si="585"/>
        <v>43802</v>
      </c>
      <c r="B1581" s="124">
        <f t="shared" si="576"/>
        <v>1241.3730639999999</v>
      </c>
      <c r="C1581" s="124">
        <f t="shared" si="586"/>
        <v>1000</v>
      </c>
      <c r="D1581" s="138">
        <f t="shared" si="587"/>
        <v>5233.07</v>
      </c>
      <c r="E1581" s="126">
        <f>IF(K1581=1,VLOOKUP(A1580,[1]Plan1!$DA$106:$DC$226,3),E1580)</f>
        <v>5259.76</v>
      </c>
      <c r="F1581" s="127">
        <f t="shared" si="588"/>
        <v>43788</v>
      </c>
      <c r="G1581" s="128">
        <f t="shared" si="577"/>
        <v>5.1002566371174396E-3</v>
      </c>
      <c r="H1581" s="127">
        <f t="shared" si="589"/>
        <v>43815</v>
      </c>
      <c r="I1581" s="127">
        <f t="shared" si="578"/>
        <v>43815</v>
      </c>
      <c r="J1581" s="130">
        <f t="shared" si="590"/>
        <v>20</v>
      </c>
      <c r="K1581" s="130">
        <f t="shared" si="579"/>
        <v>11</v>
      </c>
      <c r="L1581" s="131">
        <f t="shared" si="580"/>
        <v>1.00280192</v>
      </c>
      <c r="M1581" s="132">
        <f t="shared" si="597"/>
        <v>1.0010004100000001</v>
      </c>
      <c r="N1581" s="132">
        <f t="shared" si="595"/>
        <v>1.2065796530353281</v>
      </c>
      <c r="O1581" s="131">
        <f t="shared" si="596"/>
        <v>1.20996039</v>
      </c>
      <c r="P1581" s="124">
        <f t="shared" si="581"/>
        <v>1209.96039</v>
      </c>
      <c r="Q1581" s="133">
        <f t="shared" si="582"/>
        <v>0</v>
      </c>
      <c r="R1581" s="134">
        <f t="shared" si="583"/>
        <v>0</v>
      </c>
      <c r="S1581" s="124">
        <f t="shared" si="584"/>
        <v>0</v>
      </c>
      <c r="T1581" s="134">
        <f t="shared" si="591"/>
        <v>8.7499999999999994E-2</v>
      </c>
      <c r="U1581" s="133">
        <f t="shared" si="592"/>
        <v>77</v>
      </c>
      <c r="V1581" s="133">
        <v>252</v>
      </c>
      <c r="W1581" s="132">
        <f t="shared" si="575"/>
        <v>1.0259617379999999</v>
      </c>
      <c r="X1581" s="124">
        <f t="shared" si="594"/>
        <v>31.412673999999999</v>
      </c>
      <c r="Y1581" s="136" t="s">
        <v>64</v>
      </c>
      <c r="Z1581" s="127">
        <f t="shared" si="593"/>
        <v>43878</v>
      </c>
      <c r="AA1581" s="6"/>
      <c r="AB1581" s="1"/>
      <c r="AC1581" s="10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6"/>
      <c r="BR1581" s="1"/>
      <c r="BS1581" s="1"/>
      <c r="BT1581" s="1"/>
      <c r="BU1581" s="1"/>
      <c r="BV1581" s="1"/>
      <c r="BW1581" s="1"/>
    </row>
    <row r="1582" spans="1:75" x14ac:dyDescent="0.2">
      <c r="A1582" s="137">
        <f t="shared" si="585"/>
        <v>43803</v>
      </c>
      <c r="B1582" s="124">
        <f t="shared" si="576"/>
        <v>1242.1022459999999</v>
      </c>
      <c r="C1582" s="124">
        <f t="shared" si="586"/>
        <v>1000</v>
      </c>
      <c r="D1582" s="138">
        <f t="shared" si="587"/>
        <v>5233.07</v>
      </c>
      <c r="E1582" s="126">
        <f>IF(K1582=1,VLOOKUP(A1581,[1]Plan1!$DA$106:$DC$226,3),E1581)</f>
        <v>5259.76</v>
      </c>
      <c r="F1582" s="127">
        <f t="shared" si="588"/>
        <v>43788</v>
      </c>
      <c r="G1582" s="128">
        <f t="shared" si="577"/>
        <v>5.1002566371174396E-3</v>
      </c>
      <c r="H1582" s="127">
        <f t="shared" si="589"/>
        <v>43815</v>
      </c>
      <c r="I1582" s="127">
        <f t="shared" si="578"/>
        <v>43815</v>
      </c>
      <c r="J1582" s="130">
        <f t="shared" si="590"/>
        <v>20</v>
      </c>
      <c r="K1582" s="130">
        <f t="shared" si="579"/>
        <v>12</v>
      </c>
      <c r="L1582" s="131">
        <f t="shared" si="580"/>
        <v>1.0030570299999999</v>
      </c>
      <c r="M1582" s="132">
        <f t="shared" si="597"/>
        <v>1.0010004100000001</v>
      </c>
      <c r="N1582" s="132">
        <f t="shared" si="595"/>
        <v>1.2065796530353281</v>
      </c>
      <c r="O1582" s="131">
        <f t="shared" si="596"/>
        <v>1.2102682</v>
      </c>
      <c r="P1582" s="124">
        <f t="shared" si="581"/>
        <v>1210.2682</v>
      </c>
      <c r="Q1582" s="133">
        <f t="shared" si="582"/>
        <v>0</v>
      </c>
      <c r="R1582" s="134">
        <f t="shared" si="583"/>
        <v>0</v>
      </c>
      <c r="S1582" s="124">
        <f t="shared" si="584"/>
        <v>0</v>
      </c>
      <c r="T1582" s="134">
        <f t="shared" si="591"/>
        <v>8.7499999999999994E-2</v>
      </c>
      <c r="U1582" s="133">
        <f t="shared" si="592"/>
        <v>78</v>
      </c>
      <c r="V1582" s="133">
        <v>252</v>
      </c>
      <c r="W1582" s="132">
        <f t="shared" si="575"/>
        <v>1.0263032990000001</v>
      </c>
      <c r="X1582" s="124">
        <f t="shared" si="594"/>
        <v>31.834046000000001</v>
      </c>
      <c r="Y1582" s="136" t="s">
        <v>64</v>
      </c>
      <c r="Z1582" s="127">
        <f t="shared" si="593"/>
        <v>43878</v>
      </c>
      <c r="AA1582" s="6"/>
      <c r="AB1582" s="1"/>
      <c r="AC1582" s="10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6"/>
      <c r="BR1582" s="1"/>
      <c r="BS1582" s="1"/>
      <c r="BT1582" s="1"/>
      <c r="BU1582" s="1"/>
      <c r="BV1582" s="1"/>
      <c r="BW1582" s="1"/>
    </row>
    <row r="1583" spans="1:75" x14ac:dyDescent="0.2">
      <c r="A1583" s="137">
        <f t="shared" si="585"/>
        <v>43804</v>
      </c>
      <c r="B1583" s="124">
        <f t="shared" si="576"/>
        <v>1242.8318590000001</v>
      </c>
      <c r="C1583" s="124">
        <f t="shared" si="586"/>
        <v>1000</v>
      </c>
      <c r="D1583" s="138">
        <f t="shared" si="587"/>
        <v>5233.07</v>
      </c>
      <c r="E1583" s="126">
        <f>IF(K1583=1,VLOOKUP(A1582,[1]Plan1!$DA$106:$DC$226,3),E1582)</f>
        <v>5259.76</v>
      </c>
      <c r="F1583" s="127">
        <f t="shared" si="588"/>
        <v>43788</v>
      </c>
      <c r="G1583" s="128">
        <f t="shared" si="577"/>
        <v>5.1002566371174396E-3</v>
      </c>
      <c r="H1583" s="127">
        <f t="shared" si="589"/>
        <v>43815</v>
      </c>
      <c r="I1583" s="127">
        <f t="shared" si="578"/>
        <v>43815</v>
      </c>
      <c r="J1583" s="130">
        <f t="shared" si="590"/>
        <v>20</v>
      </c>
      <c r="K1583" s="130">
        <f t="shared" si="579"/>
        <v>13</v>
      </c>
      <c r="L1583" s="131">
        <f t="shared" si="580"/>
        <v>1.00331221</v>
      </c>
      <c r="M1583" s="132">
        <f t="shared" si="597"/>
        <v>1.0010004100000001</v>
      </c>
      <c r="N1583" s="132">
        <f t="shared" si="595"/>
        <v>1.2065796530353281</v>
      </c>
      <c r="O1583" s="131">
        <f t="shared" si="596"/>
        <v>1.21057609</v>
      </c>
      <c r="P1583" s="124">
        <f t="shared" si="581"/>
        <v>1210.57609</v>
      </c>
      <c r="Q1583" s="133">
        <f t="shared" si="582"/>
        <v>0</v>
      </c>
      <c r="R1583" s="134">
        <f t="shared" si="583"/>
        <v>0</v>
      </c>
      <c r="S1583" s="124">
        <f t="shared" si="584"/>
        <v>0</v>
      </c>
      <c r="T1583" s="134">
        <f t="shared" si="591"/>
        <v>8.7499999999999994E-2</v>
      </c>
      <c r="U1583" s="133">
        <f t="shared" si="592"/>
        <v>79</v>
      </c>
      <c r="V1583" s="133">
        <v>252</v>
      </c>
      <c r="W1583" s="132">
        <f t="shared" si="575"/>
        <v>1.026644975</v>
      </c>
      <c r="X1583" s="124">
        <f t="shared" si="594"/>
        <v>32.255769000000001</v>
      </c>
      <c r="Y1583" s="136" t="s">
        <v>64</v>
      </c>
      <c r="Z1583" s="127">
        <f t="shared" si="593"/>
        <v>43878</v>
      </c>
      <c r="AA1583" s="6"/>
      <c r="AB1583" s="1"/>
      <c r="AC1583" s="10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6"/>
      <c r="BR1583" s="1"/>
      <c r="BS1583" s="1"/>
      <c r="BT1583" s="1"/>
      <c r="BU1583" s="1"/>
      <c r="BV1583" s="1"/>
      <c r="BW1583" s="1"/>
    </row>
    <row r="1584" spans="1:75" x14ac:dyDescent="0.2">
      <c r="A1584" s="137">
        <f t="shared" si="585"/>
        <v>43805</v>
      </c>
      <c r="B1584" s="124">
        <f t="shared" si="576"/>
        <v>1243.5619020000001</v>
      </c>
      <c r="C1584" s="124">
        <f t="shared" si="586"/>
        <v>1000</v>
      </c>
      <c r="D1584" s="138">
        <f t="shared" si="587"/>
        <v>5233.07</v>
      </c>
      <c r="E1584" s="126">
        <f>IF(K1584=1,VLOOKUP(A1583,[1]Plan1!$DA$106:$DC$226,3),E1583)</f>
        <v>5259.76</v>
      </c>
      <c r="F1584" s="127">
        <f t="shared" si="588"/>
        <v>43788</v>
      </c>
      <c r="G1584" s="128">
        <f t="shared" si="577"/>
        <v>5.1002566371174396E-3</v>
      </c>
      <c r="H1584" s="127">
        <f t="shared" si="589"/>
        <v>43815</v>
      </c>
      <c r="I1584" s="127">
        <f t="shared" si="578"/>
        <v>43815</v>
      </c>
      <c r="J1584" s="130">
        <f t="shared" si="590"/>
        <v>20</v>
      </c>
      <c r="K1584" s="130">
        <f t="shared" si="579"/>
        <v>14</v>
      </c>
      <c r="L1584" s="131">
        <f t="shared" si="580"/>
        <v>1.00356745</v>
      </c>
      <c r="M1584" s="132">
        <f t="shared" si="597"/>
        <v>1.0010004100000001</v>
      </c>
      <c r="N1584" s="132">
        <f t="shared" si="595"/>
        <v>1.2065796530353281</v>
      </c>
      <c r="O1584" s="131">
        <f t="shared" si="596"/>
        <v>1.2108840599999999</v>
      </c>
      <c r="P1584" s="124">
        <f t="shared" si="581"/>
        <v>1210.8840600000001</v>
      </c>
      <c r="Q1584" s="133">
        <f t="shared" si="582"/>
        <v>0</v>
      </c>
      <c r="R1584" s="134">
        <f t="shared" si="583"/>
        <v>0</v>
      </c>
      <c r="S1584" s="124">
        <f t="shared" si="584"/>
        <v>0</v>
      </c>
      <c r="T1584" s="134">
        <f t="shared" si="591"/>
        <v>8.7499999999999994E-2</v>
      </c>
      <c r="U1584" s="133">
        <f t="shared" si="592"/>
        <v>80</v>
      </c>
      <c r="V1584" s="133">
        <v>252</v>
      </c>
      <c r="W1584" s="132">
        <f t="shared" si="575"/>
        <v>1.0269867640000001</v>
      </c>
      <c r="X1584" s="124">
        <f t="shared" si="594"/>
        <v>32.677841999999998</v>
      </c>
      <c r="Y1584" s="136" t="s">
        <v>64</v>
      </c>
      <c r="Z1584" s="127">
        <f t="shared" si="593"/>
        <v>43878</v>
      </c>
      <c r="AA1584" s="6"/>
      <c r="AB1584" s="1"/>
      <c r="AC1584" s="10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6"/>
      <c r="BR1584" s="1"/>
      <c r="BS1584" s="1"/>
      <c r="BT1584" s="1"/>
      <c r="BU1584" s="1"/>
      <c r="BV1584" s="1"/>
      <c r="BW1584" s="1"/>
    </row>
    <row r="1585" spans="1:75" x14ac:dyDescent="0.2">
      <c r="A1585" s="137">
        <f t="shared" si="585"/>
        <v>43806</v>
      </c>
      <c r="B1585" s="124">
        <f t="shared" si="576"/>
        <v>1244.292365</v>
      </c>
      <c r="C1585" s="124">
        <f t="shared" si="586"/>
        <v>1000</v>
      </c>
      <c r="D1585" s="138">
        <f t="shared" si="587"/>
        <v>5233.07</v>
      </c>
      <c r="E1585" s="126">
        <f>IF(K1585=1,VLOOKUP(A1584,[1]Plan1!$DA$106:$DC$226,3),E1584)</f>
        <v>5259.76</v>
      </c>
      <c r="F1585" s="127">
        <f t="shared" si="588"/>
        <v>43788</v>
      </c>
      <c r="G1585" s="128">
        <f t="shared" si="577"/>
        <v>5.1002566371174396E-3</v>
      </c>
      <c r="H1585" s="127">
        <f t="shared" si="589"/>
        <v>43815</v>
      </c>
      <c r="I1585" s="127">
        <f t="shared" si="578"/>
        <v>43815</v>
      </c>
      <c r="J1585" s="130">
        <f t="shared" si="590"/>
        <v>20</v>
      </c>
      <c r="K1585" s="130">
        <f t="shared" si="579"/>
        <v>15</v>
      </c>
      <c r="L1585" s="131">
        <f t="shared" si="580"/>
        <v>1.0038227500000001</v>
      </c>
      <c r="M1585" s="132">
        <f t="shared" si="597"/>
        <v>1.0010004100000001</v>
      </c>
      <c r="N1585" s="132">
        <f t="shared" si="595"/>
        <v>1.2065796530353281</v>
      </c>
      <c r="O1585" s="131">
        <f t="shared" si="596"/>
        <v>1.2111921000000001</v>
      </c>
      <c r="P1585" s="124">
        <f t="shared" si="581"/>
        <v>1211.1921</v>
      </c>
      <c r="Q1585" s="133">
        <f t="shared" si="582"/>
        <v>0</v>
      </c>
      <c r="R1585" s="134">
        <f t="shared" si="583"/>
        <v>0</v>
      </c>
      <c r="S1585" s="124">
        <f t="shared" si="584"/>
        <v>0</v>
      </c>
      <c r="T1585" s="134">
        <f t="shared" si="591"/>
        <v>8.7499999999999994E-2</v>
      </c>
      <c r="U1585" s="133">
        <f t="shared" si="592"/>
        <v>81</v>
      </c>
      <c r="V1585" s="133">
        <v>252</v>
      </c>
      <c r="W1585" s="132">
        <f t="shared" si="575"/>
        <v>1.0273286669999999</v>
      </c>
      <c r="X1585" s="124">
        <f t="shared" si="594"/>
        <v>33.100265</v>
      </c>
      <c r="Y1585" s="136" t="s">
        <v>64</v>
      </c>
      <c r="Z1585" s="127">
        <f t="shared" si="593"/>
        <v>43878</v>
      </c>
      <c r="AA1585" s="6"/>
      <c r="AB1585" s="1"/>
      <c r="AC1585" s="10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6"/>
      <c r="BR1585" s="1"/>
      <c r="BS1585" s="1"/>
      <c r="BT1585" s="1"/>
      <c r="BU1585" s="1"/>
      <c r="BV1585" s="1"/>
      <c r="BW1585" s="1"/>
    </row>
    <row r="1586" spans="1:75" x14ac:dyDescent="0.2">
      <c r="A1586" s="137">
        <f t="shared" si="585"/>
        <v>43807</v>
      </c>
      <c r="B1586" s="124">
        <f t="shared" si="576"/>
        <v>1244.292365</v>
      </c>
      <c r="C1586" s="124">
        <f t="shared" si="586"/>
        <v>1000</v>
      </c>
      <c r="D1586" s="138">
        <f t="shared" si="587"/>
        <v>5233.07</v>
      </c>
      <c r="E1586" s="126">
        <f>IF(K1586=1,VLOOKUP(A1585,[1]Plan1!$DA$106:$DC$226,3),E1585)</f>
        <v>5259.76</v>
      </c>
      <c r="F1586" s="127">
        <f t="shared" si="588"/>
        <v>43788</v>
      </c>
      <c r="G1586" s="128">
        <f t="shared" si="577"/>
        <v>5.1002566371174396E-3</v>
      </c>
      <c r="H1586" s="127">
        <f t="shared" si="589"/>
        <v>43815</v>
      </c>
      <c r="I1586" s="127">
        <f t="shared" si="578"/>
        <v>43815</v>
      </c>
      <c r="J1586" s="130">
        <f t="shared" si="590"/>
        <v>20</v>
      </c>
      <c r="K1586" s="130">
        <f t="shared" si="579"/>
        <v>15</v>
      </c>
      <c r="L1586" s="131">
        <f t="shared" si="580"/>
        <v>1.0038227500000001</v>
      </c>
      <c r="M1586" s="132">
        <f t="shared" si="597"/>
        <v>1.0010004100000001</v>
      </c>
      <c r="N1586" s="132">
        <f t="shared" si="595"/>
        <v>1.2065796530353281</v>
      </c>
      <c r="O1586" s="131">
        <f t="shared" si="596"/>
        <v>1.2111921000000001</v>
      </c>
      <c r="P1586" s="124">
        <f t="shared" si="581"/>
        <v>1211.1921</v>
      </c>
      <c r="Q1586" s="133">
        <f t="shared" si="582"/>
        <v>0</v>
      </c>
      <c r="R1586" s="134">
        <f t="shared" si="583"/>
        <v>0</v>
      </c>
      <c r="S1586" s="124">
        <f t="shared" si="584"/>
        <v>0</v>
      </c>
      <c r="T1586" s="134">
        <f t="shared" si="591"/>
        <v>8.7499999999999994E-2</v>
      </c>
      <c r="U1586" s="133">
        <f t="shared" si="592"/>
        <v>81</v>
      </c>
      <c r="V1586" s="133">
        <v>252</v>
      </c>
      <c r="W1586" s="132">
        <f t="shared" si="575"/>
        <v>1.0273286669999999</v>
      </c>
      <c r="X1586" s="124">
        <f t="shared" si="594"/>
        <v>33.100265</v>
      </c>
      <c r="Y1586" s="136" t="s">
        <v>64</v>
      </c>
      <c r="Z1586" s="127">
        <f t="shared" si="593"/>
        <v>43878</v>
      </c>
      <c r="AA1586" s="6"/>
      <c r="AB1586" s="1"/>
      <c r="AC1586" s="10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6"/>
      <c r="BR1586" s="1"/>
      <c r="BS1586" s="1"/>
      <c r="BT1586" s="1"/>
      <c r="BU1586" s="1"/>
      <c r="BV1586" s="1"/>
      <c r="BW1586" s="1"/>
    </row>
    <row r="1587" spans="1:75" x14ac:dyDescent="0.2">
      <c r="A1587" s="137">
        <f t="shared" si="585"/>
        <v>43808</v>
      </c>
      <c r="B1587" s="124">
        <f t="shared" si="576"/>
        <v>1244.292365</v>
      </c>
      <c r="C1587" s="124">
        <f t="shared" si="586"/>
        <v>1000</v>
      </c>
      <c r="D1587" s="138">
        <f t="shared" si="587"/>
        <v>5233.07</v>
      </c>
      <c r="E1587" s="126">
        <f>IF(K1587=1,VLOOKUP(A1586,[1]Plan1!$DA$106:$DC$226,3),E1586)</f>
        <v>5259.76</v>
      </c>
      <c r="F1587" s="127">
        <f t="shared" si="588"/>
        <v>43788</v>
      </c>
      <c r="G1587" s="128">
        <f t="shared" si="577"/>
        <v>5.1002566371174396E-3</v>
      </c>
      <c r="H1587" s="127">
        <f t="shared" si="589"/>
        <v>43815</v>
      </c>
      <c r="I1587" s="127">
        <f t="shared" si="578"/>
        <v>43815</v>
      </c>
      <c r="J1587" s="130">
        <f t="shared" si="590"/>
        <v>20</v>
      </c>
      <c r="K1587" s="130">
        <f t="shared" si="579"/>
        <v>15</v>
      </c>
      <c r="L1587" s="131">
        <f t="shared" si="580"/>
        <v>1.0038227500000001</v>
      </c>
      <c r="M1587" s="132">
        <f t="shared" si="597"/>
        <v>1.0010004100000001</v>
      </c>
      <c r="N1587" s="132">
        <f t="shared" si="595"/>
        <v>1.2065796530353281</v>
      </c>
      <c r="O1587" s="131">
        <f t="shared" si="596"/>
        <v>1.2111921000000001</v>
      </c>
      <c r="P1587" s="124">
        <f t="shared" si="581"/>
        <v>1211.1921</v>
      </c>
      <c r="Q1587" s="133">
        <f t="shared" si="582"/>
        <v>0</v>
      </c>
      <c r="R1587" s="134">
        <f t="shared" si="583"/>
        <v>0</v>
      </c>
      <c r="S1587" s="124">
        <f t="shared" si="584"/>
        <v>0</v>
      </c>
      <c r="T1587" s="134">
        <f t="shared" si="591"/>
        <v>8.7499999999999994E-2</v>
      </c>
      <c r="U1587" s="133">
        <f t="shared" si="592"/>
        <v>81</v>
      </c>
      <c r="V1587" s="133">
        <v>252</v>
      </c>
      <c r="W1587" s="132">
        <f t="shared" si="575"/>
        <v>1.0273286669999999</v>
      </c>
      <c r="X1587" s="124">
        <f t="shared" si="594"/>
        <v>33.100265</v>
      </c>
      <c r="Y1587" s="136" t="s">
        <v>64</v>
      </c>
      <c r="Z1587" s="127">
        <f t="shared" si="593"/>
        <v>43878</v>
      </c>
      <c r="AA1587" s="6"/>
      <c r="AB1587" s="1"/>
      <c r="AC1587" s="10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6"/>
      <c r="BR1587" s="1"/>
      <c r="BS1587" s="1"/>
      <c r="BT1587" s="1"/>
      <c r="BU1587" s="1"/>
      <c r="BV1587" s="1"/>
      <c r="BW1587" s="1"/>
    </row>
    <row r="1588" spans="1:75" x14ac:dyDescent="0.2">
      <c r="A1588" s="137">
        <f t="shared" si="585"/>
        <v>43809</v>
      </c>
      <c r="B1588" s="124">
        <f t="shared" si="576"/>
        <v>1245.0232579999999</v>
      </c>
      <c r="C1588" s="124">
        <f t="shared" si="586"/>
        <v>1000</v>
      </c>
      <c r="D1588" s="138">
        <f t="shared" si="587"/>
        <v>5233.07</v>
      </c>
      <c r="E1588" s="126">
        <f>IF(K1588=1,VLOOKUP(A1587,[1]Plan1!$DA$106:$DC$226,3),E1587)</f>
        <v>5259.76</v>
      </c>
      <c r="F1588" s="127">
        <f t="shared" si="588"/>
        <v>43788</v>
      </c>
      <c r="G1588" s="128">
        <f t="shared" si="577"/>
        <v>5.1002566371174396E-3</v>
      </c>
      <c r="H1588" s="127">
        <f t="shared" si="589"/>
        <v>43815</v>
      </c>
      <c r="I1588" s="127">
        <f t="shared" si="578"/>
        <v>43815</v>
      </c>
      <c r="J1588" s="130">
        <f t="shared" si="590"/>
        <v>20</v>
      </c>
      <c r="K1588" s="130">
        <f t="shared" si="579"/>
        <v>16</v>
      </c>
      <c r="L1588" s="131">
        <f t="shared" si="580"/>
        <v>1.00407812</v>
      </c>
      <c r="M1588" s="132">
        <f t="shared" si="597"/>
        <v>1.0010004100000001</v>
      </c>
      <c r="N1588" s="132">
        <f t="shared" si="595"/>
        <v>1.2065796530353281</v>
      </c>
      <c r="O1588" s="131">
        <f t="shared" si="596"/>
        <v>1.21150022</v>
      </c>
      <c r="P1588" s="124">
        <f t="shared" si="581"/>
        <v>1211.5002199999999</v>
      </c>
      <c r="Q1588" s="133">
        <f t="shared" si="582"/>
        <v>0</v>
      </c>
      <c r="R1588" s="134">
        <f t="shared" si="583"/>
        <v>0</v>
      </c>
      <c r="S1588" s="124">
        <f t="shared" si="584"/>
        <v>0</v>
      </c>
      <c r="T1588" s="134">
        <f t="shared" si="591"/>
        <v>8.7499999999999994E-2</v>
      </c>
      <c r="U1588" s="133">
        <f t="shared" si="592"/>
        <v>82</v>
      </c>
      <c r="V1588" s="133">
        <v>252</v>
      </c>
      <c r="W1588" s="132">
        <f t="shared" si="575"/>
        <v>1.027670683</v>
      </c>
      <c r="X1588" s="124">
        <f t="shared" si="594"/>
        <v>33.523038</v>
      </c>
      <c r="Y1588" s="136" t="s">
        <v>64</v>
      </c>
      <c r="Z1588" s="127">
        <f t="shared" si="593"/>
        <v>43878</v>
      </c>
      <c r="AA1588" s="6"/>
      <c r="AB1588" s="1"/>
      <c r="AC1588" s="10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6"/>
      <c r="BR1588" s="1"/>
      <c r="BS1588" s="1"/>
      <c r="BT1588" s="1"/>
      <c r="BU1588" s="1"/>
      <c r="BV1588" s="1"/>
      <c r="BW1588" s="1"/>
    </row>
    <row r="1589" spans="1:75" x14ac:dyDescent="0.2">
      <c r="A1589" s="137">
        <f t="shared" si="585"/>
        <v>43810</v>
      </c>
      <c r="B1589" s="124">
        <f t="shared" si="576"/>
        <v>1245.754594</v>
      </c>
      <c r="C1589" s="124">
        <f t="shared" si="586"/>
        <v>1000</v>
      </c>
      <c r="D1589" s="138">
        <f t="shared" si="587"/>
        <v>5233.07</v>
      </c>
      <c r="E1589" s="126">
        <f>IF(K1589=1,VLOOKUP(A1588,[1]Plan1!$DA$106:$DC$226,3),E1588)</f>
        <v>5259.76</v>
      </c>
      <c r="F1589" s="127">
        <f t="shared" si="588"/>
        <v>43788</v>
      </c>
      <c r="G1589" s="128">
        <f t="shared" si="577"/>
        <v>5.1002566371174396E-3</v>
      </c>
      <c r="H1589" s="127">
        <f t="shared" si="589"/>
        <v>43815</v>
      </c>
      <c r="I1589" s="127">
        <f t="shared" si="578"/>
        <v>43815</v>
      </c>
      <c r="J1589" s="130">
        <f t="shared" si="590"/>
        <v>20</v>
      </c>
      <c r="K1589" s="130">
        <f t="shared" si="579"/>
        <v>17</v>
      </c>
      <c r="L1589" s="131">
        <f t="shared" si="580"/>
        <v>1.0043335600000001</v>
      </c>
      <c r="M1589" s="132">
        <f t="shared" si="597"/>
        <v>1.0010004100000001</v>
      </c>
      <c r="N1589" s="132">
        <f t="shared" si="595"/>
        <v>1.2065796530353281</v>
      </c>
      <c r="O1589" s="131">
        <f t="shared" si="596"/>
        <v>1.21180843</v>
      </c>
      <c r="P1589" s="124">
        <f t="shared" si="581"/>
        <v>1211.80843</v>
      </c>
      <c r="Q1589" s="133">
        <f t="shared" si="582"/>
        <v>0</v>
      </c>
      <c r="R1589" s="134">
        <f t="shared" si="583"/>
        <v>0</v>
      </c>
      <c r="S1589" s="124">
        <f t="shared" si="584"/>
        <v>0</v>
      </c>
      <c r="T1589" s="134">
        <f t="shared" si="591"/>
        <v>8.7499999999999994E-2</v>
      </c>
      <c r="U1589" s="133">
        <f t="shared" si="592"/>
        <v>83</v>
      </c>
      <c r="V1589" s="133">
        <v>252</v>
      </c>
      <c r="W1589" s="132">
        <f t="shared" si="575"/>
        <v>1.028012814</v>
      </c>
      <c r="X1589" s="124">
        <f t="shared" si="594"/>
        <v>33.946164000000003</v>
      </c>
      <c r="Y1589" s="136" t="s">
        <v>64</v>
      </c>
      <c r="Z1589" s="127">
        <f t="shared" si="593"/>
        <v>43878</v>
      </c>
      <c r="AA1589" s="6"/>
      <c r="AB1589" s="1"/>
      <c r="AC1589" s="10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6"/>
      <c r="BR1589" s="1"/>
      <c r="BS1589" s="1"/>
      <c r="BT1589" s="1"/>
      <c r="BU1589" s="1"/>
      <c r="BV1589" s="1"/>
      <c r="BW1589" s="1"/>
    </row>
    <row r="1590" spans="1:75" x14ac:dyDescent="0.2">
      <c r="A1590" s="137">
        <f t="shared" si="585"/>
        <v>43811</v>
      </c>
      <c r="B1590" s="124">
        <f t="shared" si="576"/>
        <v>1246.486349</v>
      </c>
      <c r="C1590" s="124">
        <f t="shared" si="586"/>
        <v>1000</v>
      </c>
      <c r="D1590" s="138">
        <f t="shared" si="587"/>
        <v>5233.07</v>
      </c>
      <c r="E1590" s="126">
        <f>IF(K1590=1,VLOOKUP(A1589,[1]Plan1!$DA$106:$DC$226,3),E1589)</f>
        <v>5259.76</v>
      </c>
      <c r="F1590" s="127">
        <f t="shared" si="588"/>
        <v>43788</v>
      </c>
      <c r="G1590" s="128">
        <f t="shared" si="577"/>
        <v>5.1002566371174396E-3</v>
      </c>
      <c r="H1590" s="127">
        <f t="shared" si="589"/>
        <v>43815</v>
      </c>
      <c r="I1590" s="127">
        <f t="shared" si="578"/>
        <v>43815</v>
      </c>
      <c r="J1590" s="130">
        <f t="shared" si="590"/>
        <v>20</v>
      </c>
      <c r="K1590" s="130">
        <f t="shared" si="579"/>
        <v>18</v>
      </c>
      <c r="L1590" s="131">
        <f t="shared" si="580"/>
        <v>1.00458906</v>
      </c>
      <c r="M1590" s="132">
        <f t="shared" si="597"/>
        <v>1.0010004100000001</v>
      </c>
      <c r="N1590" s="132">
        <f t="shared" si="595"/>
        <v>1.2065796530353281</v>
      </c>
      <c r="O1590" s="131">
        <f t="shared" si="596"/>
        <v>1.2121167100000001</v>
      </c>
      <c r="P1590" s="124">
        <f t="shared" si="581"/>
        <v>1212.11671</v>
      </c>
      <c r="Q1590" s="133">
        <f t="shared" si="582"/>
        <v>0</v>
      </c>
      <c r="R1590" s="134">
        <f t="shared" si="583"/>
        <v>0</v>
      </c>
      <c r="S1590" s="124">
        <f t="shared" si="584"/>
        <v>0</v>
      </c>
      <c r="T1590" s="134">
        <f t="shared" si="591"/>
        <v>8.7499999999999994E-2</v>
      </c>
      <c r="U1590" s="133">
        <f t="shared" si="592"/>
        <v>84</v>
      </c>
      <c r="V1590" s="133">
        <v>252</v>
      </c>
      <c r="W1590" s="132">
        <f t="shared" si="575"/>
        <v>1.028355058</v>
      </c>
      <c r="X1590" s="124">
        <f t="shared" si="594"/>
        <v>34.369638999999999</v>
      </c>
      <c r="Y1590" s="136" t="s">
        <v>64</v>
      </c>
      <c r="Z1590" s="127">
        <f t="shared" si="593"/>
        <v>43878</v>
      </c>
      <c r="AA1590" s="6"/>
      <c r="AB1590" s="1"/>
      <c r="AC1590" s="10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6"/>
      <c r="BR1590" s="1"/>
      <c r="BS1590" s="1"/>
      <c r="BT1590" s="1"/>
      <c r="BU1590" s="1"/>
      <c r="BV1590" s="1"/>
      <c r="BW1590" s="1"/>
    </row>
    <row r="1591" spans="1:75" x14ac:dyDescent="0.2">
      <c r="A1591" s="137">
        <f t="shared" si="585"/>
        <v>43812</v>
      </c>
      <c r="B1591" s="124">
        <f t="shared" si="576"/>
        <v>1247.2185360000001</v>
      </c>
      <c r="C1591" s="124">
        <f t="shared" si="586"/>
        <v>1000</v>
      </c>
      <c r="D1591" s="138">
        <f t="shared" si="587"/>
        <v>5233.07</v>
      </c>
      <c r="E1591" s="126">
        <f>IF(K1591=1,VLOOKUP(A1590,[1]Plan1!$DA$106:$DC$226,3),E1590)</f>
        <v>5259.76</v>
      </c>
      <c r="F1591" s="127">
        <f t="shared" si="588"/>
        <v>43788</v>
      </c>
      <c r="G1591" s="128">
        <f t="shared" si="577"/>
        <v>5.1002566371174396E-3</v>
      </c>
      <c r="H1591" s="127">
        <f t="shared" si="589"/>
        <v>43815</v>
      </c>
      <c r="I1591" s="127">
        <f t="shared" si="578"/>
        <v>43815</v>
      </c>
      <c r="J1591" s="130">
        <f t="shared" si="590"/>
        <v>20</v>
      </c>
      <c r="K1591" s="130">
        <f t="shared" si="579"/>
        <v>19</v>
      </c>
      <c r="L1591" s="131">
        <f t="shared" si="580"/>
        <v>1.0048446200000001</v>
      </c>
      <c r="M1591" s="132">
        <f t="shared" si="597"/>
        <v>1.0010004100000001</v>
      </c>
      <c r="N1591" s="132">
        <f t="shared" si="595"/>
        <v>1.2065796530353281</v>
      </c>
      <c r="O1591" s="131">
        <f t="shared" si="596"/>
        <v>1.2124250700000001</v>
      </c>
      <c r="P1591" s="124">
        <f t="shared" si="581"/>
        <v>1212.42507</v>
      </c>
      <c r="Q1591" s="133">
        <f t="shared" si="582"/>
        <v>0</v>
      </c>
      <c r="R1591" s="134">
        <f t="shared" si="583"/>
        <v>0</v>
      </c>
      <c r="S1591" s="124">
        <f t="shared" si="584"/>
        <v>0</v>
      </c>
      <c r="T1591" s="134">
        <f t="shared" si="591"/>
        <v>8.7499999999999994E-2</v>
      </c>
      <c r="U1591" s="133">
        <f t="shared" si="592"/>
        <v>85</v>
      </c>
      <c r="V1591" s="133">
        <v>252</v>
      </c>
      <c r="W1591" s="132">
        <f t="shared" si="575"/>
        <v>1.028697416</v>
      </c>
      <c r="X1591" s="124">
        <f t="shared" si="594"/>
        <v>34.793466000000002</v>
      </c>
      <c r="Y1591" s="136" t="s">
        <v>64</v>
      </c>
      <c r="Z1591" s="127">
        <f t="shared" si="593"/>
        <v>43878</v>
      </c>
      <c r="AA1591" s="6"/>
      <c r="AB1591" s="1"/>
      <c r="AC1591" s="10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6"/>
      <c r="BR1591" s="1"/>
      <c r="BS1591" s="1"/>
      <c r="BT1591" s="1"/>
      <c r="BU1591" s="1"/>
      <c r="BV1591" s="1"/>
      <c r="BW1591" s="1"/>
    </row>
    <row r="1592" spans="1:75" x14ac:dyDescent="0.2">
      <c r="A1592" s="137">
        <f t="shared" si="585"/>
        <v>43813</v>
      </c>
      <c r="B1592" s="124">
        <f t="shared" si="576"/>
        <v>1247.9511560000001</v>
      </c>
      <c r="C1592" s="124">
        <f t="shared" si="586"/>
        <v>1000</v>
      </c>
      <c r="D1592" s="138">
        <f t="shared" si="587"/>
        <v>5233.07</v>
      </c>
      <c r="E1592" s="126">
        <f>IF(K1592=1,VLOOKUP(A1591,[1]Plan1!$DA$106:$DC$226,3),E1591)</f>
        <v>5259.76</v>
      </c>
      <c r="F1592" s="127">
        <f t="shared" si="588"/>
        <v>43788</v>
      </c>
      <c r="G1592" s="128">
        <f t="shared" si="577"/>
        <v>5.1002566371174396E-3</v>
      </c>
      <c r="H1592" s="127">
        <f t="shared" si="589"/>
        <v>43815</v>
      </c>
      <c r="I1592" s="127">
        <f t="shared" si="578"/>
        <v>43815</v>
      </c>
      <c r="J1592" s="130">
        <f t="shared" si="590"/>
        <v>20</v>
      </c>
      <c r="K1592" s="130">
        <f t="shared" si="579"/>
        <v>20</v>
      </c>
      <c r="L1592" s="131">
        <f t="shared" si="580"/>
        <v>1.0051002499999999</v>
      </c>
      <c r="M1592" s="132">
        <f t="shared" si="597"/>
        <v>1.0010004100000001</v>
      </c>
      <c r="N1592" s="132">
        <f t="shared" si="595"/>
        <v>1.2065796530353281</v>
      </c>
      <c r="O1592" s="131">
        <f t="shared" si="596"/>
        <v>1.2127335100000001</v>
      </c>
      <c r="P1592" s="124">
        <f t="shared" si="581"/>
        <v>1212.73351</v>
      </c>
      <c r="Q1592" s="133">
        <f t="shared" si="582"/>
        <v>0</v>
      </c>
      <c r="R1592" s="134">
        <f t="shared" si="583"/>
        <v>0</v>
      </c>
      <c r="S1592" s="124">
        <f t="shared" si="584"/>
        <v>0</v>
      </c>
      <c r="T1592" s="134">
        <f t="shared" si="591"/>
        <v>8.7499999999999994E-2</v>
      </c>
      <c r="U1592" s="133">
        <f t="shared" si="592"/>
        <v>86</v>
      </c>
      <c r="V1592" s="133">
        <v>252</v>
      </c>
      <c r="W1592" s="132">
        <f t="shared" si="575"/>
        <v>1.0290398890000001</v>
      </c>
      <c r="X1592" s="124">
        <f t="shared" si="594"/>
        <v>35.217646000000002</v>
      </c>
      <c r="Y1592" s="136" t="s">
        <v>64</v>
      </c>
      <c r="Z1592" s="127">
        <f t="shared" si="593"/>
        <v>43878</v>
      </c>
      <c r="AA1592" s="6"/>
      <c r="AB1592" s="1"/>
      <c r="AC1592" s="10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6"/>
      <c r="BR1592" s="1"/>
      <c r="BS1592" s="1"/>
      <c r="BT1592" s="1"/>
      <c r="BU1592" s="1"/>
      <c r="BV1592" s="1"/>
      <c r="BW1592" s="1"/>
    </row>
    <row r="1593" spans="1:75" x14ac:dyDescent="0.2">
      <c r="A1593" s="137">
        <f t="shared" si="585"/>
        <v>43814</v>
      </c>
      <c r="B1593" s="124">
        <f t="shared" si="576"/>
        <v>1247.9511560000001</v>
      </c>
      <c r="C1593" s="124">
        <f t="shared" si="586"/>
        <v>1000</v>
      </c>
      <c r="D1593" s="138">
        <f t="shared" si="587"/>
        <v>5233.07</v>
      </c>
      <c r="E1593" s="126">
        <f>IF(K1593=1,VLOOKUP(A1592,[1]Plan1!$DA$106:$DC$226,3),E1592)</f>
        <v>5259.76</v>
      </c>
      <c r="F1593" s="127">
        <f t="shared" si="588"/>
        <v>43788</v>
      </c>
      <c r="G1593" s="128">
        <f t="shared" si="577"/>
        <v>5.1002566371174396E-3</v>
      </c>
      <c r="H1593" s="127">
        <f t="shared" si="589"/>
        <v>43845</v>
      </c>
      <c r="I1593" s="127">
        <f t="shared" si="578"/>
        <v>43815</v>
      </c>
      <c r="J1593" s="130">
        <f t="shared" si="590"/>
        <v>20</v>
      </c>
      <c r="K1593" s="130">
        <f t="shared" si="579"/>
        <v>20</v>
      </c>
      <c r="L1593" s="131">
        <f t="shared" si="580"/>
        <v>1.0051002499999999</v>
      </c>
      <c r="M1593" s="132">
        <f t="shared" si="597"/>
        <v>1.0010004100000001</v>
      </c>
      <c r="N1593" s="132">
        <f t="shared" si="595"/>
        <v>1.2065796530353281</v>
      </c>
      <c r="O1593" s="131">
        <f t="shared" si="596"/>
        <v>1.2127335100000001</v>
      </c>
      <c r="P1593" s="124">
        <f t="shared" si="581"/>
        <v>1212.73351</v>
      </c>
      <c r="Q1593" s="133">
        <f t="shared" si="582"/>
        <v>0</v>
      </c>
      <c r="R1593" s="134">
        <f t="shared" si="583"/>
        <v>0</v>
      </c>
      <c r="S1593" s="124">
        <f t="shared" si="584"/>
        <v>0</v>
      </c>
      <c r="T1593" s="134">
        <f t="shared" si="591"/>
        <v>8.7499999999999994E-2</v>
      </c>
      <c r="U1593" s="133">
        <f t="shared" si="592"/>
        <v>86</v>
      </c>
      <c r="V1593" s="133">
        <v>252</v>
      </c>
      <c r="W1593" s="132">
        <f t="shared" ref="W1593:W1656" si="598">ROUND((1+T1593)^(U1593/V1593),9)</f>
        <v>1.0290398890000001</v>
      </c>
      <c r="X1593" s="124">
        <f t="shared" si="594"/>
        <v>35.217646000000002</v>
      </c>
      <c r="Y1593" s="136" t="s">
        <v>64</v>
      </c>
      <c r="Z1593" s="127">
        <f t="shared" si="593"/>
        <v>43878</v>
      </c>
      <c r="AA1593" s="6"/>
      <c r="AB1593" s="1"/>
      <c r="AC1593" s="10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6"/>
      <c r="BR1593" s="1"/>
      <c r="BS1593" s="1"/>
      <c r="BT1593" s="1"/>
      <c r="BU1593" s="1"/>
      <c r="BV1593" s="1"/>
      <c r="BW1593" s="1"/>
    </row>
    <row r="1594" spans="1:75" x14ac:dyDescent="0.2">
      <c r="A1594" s="137">
        <f t="shared" si="585"/>
        <v>43815</v>
      </c>
      <c r="B1594" s="124">
        <f t="shared" si="576"/>
        <v>1247.9511560000001</v>
      </c>
      <c r="C1594" s="124">
        <f t="shared" si="586"/>
        <v>1000</v>
      </c>
      <c r="D1594" s="138">
        <f t="shared" si="587"/>
        <v>5233.07</v>
      </c>
      <c r="E1594" s="126">
        <f>IF(K1594=1,VLOOKUP(A1593,[1]Plan1!$DA$106:$DC$226,3),E1593)</f>
        <v>5259.76</v>
      </c>
      <c r="F1594" s="127">
        <f t="shared" si="588"/>
        <v>43788</v>
      </c>
      <c r="G1594" s="128">
        <f t="shared" si="577"/>
        <v>5.1002566371174396E-3</v>
      </c>
      <c r="H1594" s="127">
        <f t="shared" si="589"/>
        <v>43845</v>
      </c>
      <c r="I1594" s="127">
        <f t="shared" si="578"/>
        <v>43815</v>
      </c>
      <c r="J1594" s="130">
        <f t="shared" si="590"/>
        <v>20</v>
      </c>
      <c r="K1594" s="130">
        <f t="shared" si="579"/>
        <v>20</v>
      </c>
      <c r="L1594" s="131">
        <f t="shared" si="580"/>
        <v>1.0051002499999999</v>
      </c>
      <c r="M1594" s="132">
        <f t="shared" si="597"/>
        <v>1.0010004100000001</v>
      </c>
      <c r="N1594" s="132">
        <f t="shared" si="595"/>
        <v>1.2065796530353281</v>
      </c>
      <c r="O1594" s="131">
        <f t="shared" si="596"/>
        <v>1.2127335100000001</v>
      </c>
      <c r="P1594" s="124">
        <f t="shared" si="581"/>
        <v>1212.73351</v>
      </c>
      <c r="Q1594" s="133">
        <f t="shared" si="582"/>
        <v>0</v>
      </c>
      <c r="R1594" s="134">
        <f t="shared" si="583"/>
        <v>0</v>
      </c>
      <c r="S1594" s="124">
        <f t="shared" si="584"/>
        <v>0</v>
      </c>
      <c r="T1594" s="134">
        <f t="shared" si="591"/>
        <v>8.7499999999999994E-2</v>
      </c>
      <c r="U1594" s="133">
        <f t="shared" si="592"/>
        <v>86</v>
      </c>
      <c r="V1594" s="133">
        <v>252</v>
      </c>
      <c r="W1594" s="132">
        <f t="shared" si="598"/>
        <v>1.0290398890000001</v>
      </c>
      <c r="X1594" s="124">
        <f t="shared" si="594"/>
        <v>35.217646000000002</v>
      </c>
      <c r="Y1594" s="136" t="s">
        <v>64</v>
      </c>
      <c r="Z1594" s="127">
        <f t="shared" si="593"/>
        <v>43878</v>
      </c>
      <c r="AA1594" s="6"/>
      <c r="AB1594" s="1"/>
      <c r="AC1594" s="10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6"/>
      <c r="BR1594" s="1"/>
      <c r="BS1594" s="1"/>
      <c r="BT1594" s="1"/>
      <c r="BU1594" s="1"/>
      <c r="BV1594" s="1"/>
      <c r="BW1594" s="1"/>
    </row>
    <row r="1595" spans="1:75" x14ac:dyDescent="0.2">
      <c r="A1595" s="137">
        <f t="shared" si="585"/>
        <v>43816</v>
      </c>
      <c r="B1595" s="124">
        <f t="shared" si="576"/>
        <v>1249.0805599999999</v>
      </c>
      <c r="C1595" s="124">
        <f t="shared" si="586"/>
        <v>1000</v>
      </c>
      <c r="D1595" s="138">
        <f t="shared" si="587"/>
        <v>5259.76</v>
      </c>
      <c r="E1595" s="126">
        <f>IF(K1595=1,VLOOKUP(A1594,[1]Plan1!$DA$106:$DC$226,3),E1594)</f>
        <v>5320.25</v>
      </c>
      <c r="F1595" s="127">
        <f t="shared" si="588"/>
        <v>43816</v>
      </c>
      <c r="G1595" s="128">
        <f t="shared" si="577"/>
        <v>1.1500524738771389E-2</v>
      </c>
      <c r="H1595" s="127">
        <f t="shared" si="589"/>
        <v>43845</v>
      </c>
      <c r="I1595" s="127">
        <f t="shared" si="578"/>
        <v>43845</v>
      </c>
      <c r="J1595" s="130">
        <f t="shared" si="590"/>
        <v>20</v>
      </c>
      <c r="K1595" s="130">
        <f t="shared" si="579"/>
        <v>1</v>
      </c>
      <c r="L1595" s="131">
        <f t="shared" si="580"/>
        <v>1.0005719</v>
      </c>
      <c r="M1595" s="132">
        <f t="shared" si="597"/>
        <v>1.0051002499999999</v>
      </c>
      <c r="N1595" s="132">
        <f t="shared" si="595"/>
        <v>1.2127335109107213</v>
      </c>
      <c r="O1595" s="131">
        <f t="shared" si="596"/>
        <v>1.2134270700000001</v>
      </c>
      <c r="P1595" s="124">
        <f t="shared" si="581"/>
        <v>1213.42707</v>
      </c>
      <c r="Q1595" s="133">
        <f t="shared" si="582"/>
        <v>0</v>
      </c>
      <c r="R1595" s="134">
        <f t="shared" si="583"/>
        <v>0</v>
      </c>
      <c r="S1595" s="124">
        <f t="shared" si="584"/>
        <v>0</v>
      </c>
      <c r="T1595" s="134">
        <f t="shared" si="591"/>
        <v>8.7499999999999994E-2</v>
      </c>
      <c r="U1595" s="133">
        <f t="shared" si="592"/>
        <v>87</v>
      </c>
      <c r="V1595" s="133">
        <v>252</v>
      </c>
      <c r="W1595" s="132">
        <f t="shared" si="598"/>
        <v>1.029382475</v>
      </c>
      <c r="X1595" s="124">
        <f t="shared" si="594"/>
        <v>35.653489999999998</v>
      </c>
      <c r="Y1595" s="136" t="s">
        <v>64</v>
      </c>
      <c r="Z1595" s="127">
        <f t="shared" si="593"/>
        <v>43878</v>
      </c>
      <c r="AA1595" s="6"/>
      <c r="AB1595" s="1"/>
      <c r="AC1595" s="10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6"/>
      <c r="BR1595" s="1"/>
      <c r="BS1595" s="1"/>
      <c r="BT1595" s="1"/>
      <c r="BU1595" s="1"/>
      <c r="BV1595" s="1"/>
      <c r="BW1595" s="1"/>
    </row>
    <row r="1596" spans="1:75" x14ac:dyDescent="0.2">
      <c r="A1596" s="137">
        <f t="shared" si="585"/>
        <v>43817</v>
      </c>
      <c r="B1596" s="124">
        <f t="shared" si="576"/>
        <v>1250.2110009999999</v>
      </c>
      <c r="C1596" s="124">
        <f t="shared" si="586"/>
        <v>1000</v>
      </c>
      <c r="D1596" s="138">
        <f t="shared" si="587"/>
        <v>5259.76</v>
      </c>
      <c r="E1596" s="126">
        <f>IF(K1596=1,VLOOKUP(A1595,[1]Plan1!$DA$106:$DC$226,3),E1595)</f>
        <v>5320.25</v>
      </c>
      <c r="F1596" s="127">
        <f t="shared" si="588"/>
        <v>43816</v>
      </c>
      <c r="G1596" s="128">
        <f t="shared" si="577"/>
        <v>1.1500524738771389E-2</v>
      </c>
      <c r="H1596" s="127">
        <f t="shared" si="589"/>
        <v>43845</v>
      </c>
      <c r="I1596" s="127">
        <f t="shared" si="578"/>
        <v>43845</v>
      </c>
      <c r="J1596" s="130">
        <f t="shared" si="590"/>
        <v>20</v>
      </c>
      <c r="K1596" s="130">
        <f t="shared" si="579"/>
        <v>2</v>
      </c>
      <c r="L1596" s="131">
        <f t="shared" si="580"/>
        <v>1.0011441400000001</v>
      </c>
      <c r="M1596" s="132">
        <f t="shared" si="597"/>
        <v>1.0051002499999999</v>
      </c>
      <c r="N1596" s="132">
        <f t="shared" si="595"/>
        <v>1.2127335109107213</v>
      </c>
      <c r="O1596" s="131">
        <f t="shared" si="596"/>
        <v>1.21412104</v>
      </c>
      <c r="P1596" s="124">
        <f t="shared" si="581"/>
        <v>1214.12104</v>
      </c>
      <c r="Q1596" s="133">
        <f t="shared" si="582"/>
        <v>0</v>
      </c>
      <c r="R1596" s="134">
        <f t="shared" si="583"/>
        <v>0</v>
      </c>
      <c r="S1596" s="124">
        <f t="shared" si="584"/>
        <v>0</v>
      </c>
      <c r="T1596" s="134">
        <f t="shared" si="591"/>
        <v>8.7499999999999994E-2</v>
      </c>
      <c r="U1596" s="133">
        <f t="shared" si="592"/>
        <v>88</v>
      </c>
      <c r="V1596" s="133">
        <v>252</v>
      </c>
      <c r="W1596" s="132">
        <f t="shared" si="598"/>
        <v>1.0297251759999999</v>
      </c>
      <c r="X1596" s="124">
        <f t="shared" si="594"/>
        <v>36.089961000000002</v>
      </c>
      <c r="Y1596" s="136" t="s">
        <v>64</v>
      </c>
      <c r="Z1596" s="127">
        <f t="shared" si="593"/>
        <v>43878</v>
      </c>
      <c r="AA1596" s="6"/>
      <c r="AB1596" s="1"/>
      <c r="AC1596" s="10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6"/>
      <c r="BR1596" s="1"/>
      <c r="BS1596" s="1"/>
      <c r="BT1596" s="1"/>
      <c r="BU1596" s="1"/>
      <c r="BV1596" s="1"/>
      <c r="BW1596" s="1"/>
    </row>
    <row r="1597" spans="1:75" x14ac:dyDescent="0.2">
      <c r="A1597" s="137">
        <f t="shared" si="585"/>
        <v>43818</v>
      </c>
      <c r="B1597" s="124">
        <f t="shared" si="576"/>
        <v>1251.3424669999999</v>
      </c>
      <c r="C1597" s="124">
        <f t="shared" si="586"/>
        <v>1000</v>
      </c>
      <c r="D1597" s="138">
        <f t="shared" si="587"/>
        <v>5259.76</v>
      </c>
      <c r="E1597" s="126">
        <f>IF(K1597=1,VLOOKUP(A1596,[1]Plan1!$DA$106:$DC$226,3),E1596)</f>
        <v>5320.25</v>
      </c>
      <c r="F1597" s="127">
        <f t="shared" si="588"/>
        <v>43816</v>
      </c>
      <c r="G1597" s="128">
        <f t="shared" si="577"/>
        <v>1.1500524738771389E-2</v>
      </c>
      <c r="H1597" s="127">
        <f t="shared" si="589"/>
        <v>43845</v>
      </c>
      <c r="I1597" s="127">
        <f t="shared" si="578"/>
        <v>43845</v>
      </c>
      <c r="J1597" s="130">
        <f t="shared" si="590"/>
        <v>20</v>
      </c>
      <c r="K1597" s="130">
        <f t="shared" si="579"/>
        <v>3</v>
      </c>
      <c r="L1597" s="131">
        <f t="shared" si="580"/>
        <v>1.0017167</v>
      </c>
      <c r="M1597" s="132">
        <f t="shared" si="597"/>
        <v>1.0051002499999999</v>
      </c>
      <c r="N1597" s="132">
        <f t="shared" si="595"/>
        <v>1.2127335109107213</v>
      </c>
      <c r="O1597" s="131">
        <f t="shared" si="596"/>
        <v>1.2148154099999999</v>
      </c>
      <c r="P1597" s="124">
        <f t="shared" si="581"/>
        <v>1214.8154099999999</v>
      </c>
      <c r="Q1597" s="133">
        <f t="shared" si="582"/>
        <v>0</v>
      </c>
      <c r="R1597" s="134">
        <f t="shared" si="583"/>
        <v>0</v>
      </c>
      <c r="S1597" s="124">
        <f t="shared" si="584"/>
        <v>0</v>
      </c>
      <c r="T1597" s="134">
        <f t="shared" si="591"/>
        <v>8.7499999999999994E-2</v>
      </c>
      <c r="U1597" s="133">
        <f t="shared" si="592"/>
        <v>89</v>
      </c>
      <c r="V1597" s="133">
        <v>252</v>
      </c>
      <c r="W1597" s="132">
        <f t="shared" si="598"/>
        <v>1.03006799</v>
      </c>
      <c r="X1597" s="124">
        <f t="shared" si="594"/>
        <v>36.527056999999999</v>
      </c>
      <c r="Y1597" s="136" t="s">
        <v>64</v>
      </c>
      <c r="Z1597" s="127">
        <f t="shared" si="593"/>
        <v>43878</v>
      </c>
      <c r="AA1597" s="6"/>
      <c r="AB1597" s="1"/>
      <c r="AC1597" s="10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6"/>
      <c r="BR1597" s="1"/>
      <c r="BS1597" s="1"/>
      <c r="BT1597" s="1"/>
      <c r="BU1597" s="1"/>
      <c r="BV1597" s="1"/>
      <c r="BW1597" s="1"/>
    </row>
    <row r="1598" spans="1:75" x14ac:dyDescent="0.2">
      <c r="A1598" s="137">
        <f t="shared" si="585"/>
        <v>43819</v>
      </c>
      <c r="B1598" s="124">
        <f t="shared" si="576"/>
        <v>1252.4749509999999</v>
      </c>
      <c r="C1598" s="124">
        <f t="shared" si="586"/>
        <v>1000</v>
      </c>
      <c r="D1598" s="138">
        <f t="shared" si="587"/>
        <v>5259.76</v>
      </c>
      <c r="E1598" s="126">
        <f>IF(K1598=1,VLOOKUP(A1597,[1]Plan1!$DA$106:$DC$226,3),E1597)</f>
        <v>5320.25</v>
      </c>
      <c r="F1598" s="127">
        <f t="shared" si="588"/>
        <v>43816</v>
      </c>
      <c r="G1598" s="128">
        <f t="shared" si="577"/>
        <v>1.1500524738771389E-2</v>
      </c>
      <c r="H1598" s="127">
        <f t="shared" si="589"/>
        <v>43845</v>
      </c>
      <c r="I1598" s="127">
        <f t="shared" si="578"/>
        <v>43845</v>
      </c>
      <c r="J1598" s="130">
        <f t="shared" si="590"/>
        <v>20</v>
      </c>
      <c r="K1598" s="130">
        <f t="shared" si="579"/>
        <v>4</v>
      </c>
      <c r="L1598" s="131">
        <f t="shared" si="580"/>
        <v>1.00228959</v>
      </c>
      <c r="M1598" s="132">
        <f t="shared" si="597"/>
        <v>1.0051002499999999</v>
      </c>
      <c r="N1598" s="132">
        <f t="shared" si="595"/>
        <v>1.2127335109107213</v>
      </c>
      <c r="O1598" s="131">
        <f t="shared" si="596"/>
        <v>1.2155101699999999</v>
      </c>
      <c r="P1598" s="124">
        <f t="shared" si="581"/>
        <v>1215.51017</v>
      </c>
      <c r="Q1598" s="133">
        <f t="shared" si="582"/>
        <v>0</v>
      </c>
      <c r="R1598" s="134">
        <f t="shared" si="583"/>
        <v>0</v>
      </c>
      <c r="S1598" s="124">
        <f t="shared" si="584"/>
        <v>0</v>
      </c>
      <c r="T1598" s="134">
        <f t="shared" si="591"/>
        <v>8.7499999999999994E-2</v>
      </c>
      <c r="U1598" s="133">
        <f t="shared" si="592"/>
        <v>90</v>
      </c>
      <c r="V1598" s="133">
        <v>252</v>
      </c>
      <c r="W1598" s="132">
        <f t="shared" si="598"/>
        <v>1.0304109189999999</v>
      </c>
      <c r="X1598" s="124">
        <f t="shared" si="594"/>
        <v>36.964781000000002</v>
      </c>
      <c r="Y1598" s="136" t="s">
        <v>64</v>
      </c>
      <c r="Z1598" s="127">
        <f t="shared" si="593"/>
        <v>43878</v>
      </c>
      <c r="AA1598" s="6"/>
      <c r="AB1598" s="1"/>
      <c r="AC1598" s="10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6"/>
      <c r="BR1598" s="1"/>
      <c r="BS1598" s="1"/>
      <c r="BT1598" s="1"/>
      <c r="BU1598" s="1"/>
      <c r="BV1598" s="1"/>
      <c r="BW1598" s="1"/>
    </row>
    <row r="1599" spans="1:75" x14ac:dyDescent="0.2">
      <c r="A1599" s="137">
        <f t="shared" si="585"/>
        <v>43820</v>
      </c>
      <c r="B1599" s="124">
        <f t="shared" si="576"/>
        <v>1253.608461</v>
      </c>
      <c r="C1599" s="124">
        <f t="shared" si="586"/>
        <v>1000</v>
      </c>
      <c r="D1599" s="138">
        <f t="shared" si="587"/>
        <v>5259.76</v>
      </c>
      <c r="E1599" s="126">
        <f>IF(K1599=1,VLOOKUP(A1598,[1]Plan1!$DA$106:$DC$226,3),E1598)</f>
        <v>5320.25</v>
      </c>
      <c r="F1599" s="127">
        <f t="shared" si="588"/>
        <v>43816</v>
      </c>
      <c r="G1599" s="128">
        <f t="shared" si="577"/>
        <v>1.1500524738771389E-2</v>
      </c>
      <c r="H1599" s="127">
        <f t="shared" si="589"/>
        <v>43845</v>
      </c>
      <c r="I1599" s="127">
        <f t="shared" si="578"/>
        <v>43845</v>
      </c>
      <c r="J1599" s="130">
        <f t="shared" si="590"/>
        <v>20</v>
      </c>
      <c r="K1599" s="130">
        <f t="shared" si="579"/>
        <v>5</v>
      </c>
      <c r="L1599" s="131">
        <f t="shared" si="580"/>
        <v>1.0028628100000001</v>
      </c>
      <c r="M1599" s="132">
        <f t="shared" si="597"/>
        <v>1.0051002499999999</v>
      </c>
      <c r="N1599" s="132">
        <f t="shared" si="595"/>
        <v>1.2127335109107213</v>
      </c>
      <c r="O1599" s="131">
        <f t="shared" si="596"/>
        <v>1.21620533</v>
      </c>
      <c r="P1599" s="124">
        <f t="shared" si="581"/>
        <v>1216.20533</v>
      </c>
      <c r="Q1599" s="133">
        <f t="shared" si="582"/>
        <v>0</v>
      </c>
      <c r="R1599" s="134">
        <f t="shared" si="583"/>
        <v>0</v>
      </c>
      <c r="S1599" s="124">
        <f t="shared" si="584"/>
        <v>0</v>
      </c>
      <c r="T1599" s="134">
        <f t="shared" si="591"/>
        <v>8.7499999999999994E-2</v>
      </c>
      <c r="U1599" s="133">
        <f t="shared" si="592"/>
        <v>91</v>
      </c>
      <c r="V1599" s="133">
        <v>252</v>
      </c>
      <c r="W1599" s="132">
        <f t="shared" si="598"/>
        <v>1.0307539610000001</v>
      </c>
      <c r="X1599" s="124">
        <f t="shared" si="594"/>
        <v>37.403131000000002</v>
      </c>
      <c r="Y1599" s="136" t="s">
        <v>64</v>
      </c>
      <c r="Z1599" s="127">
        <f t="shared" si="593"/>
        <v>43878</v>
      </c>
      <c r="AA1599" s="6"/>
      <c r="AB1599" s="1"/>
      <c r="AC1599" s="10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6"/>
      <c r="BR1599" s="1"/>
      <c r="BS1599" s="1"/>
      <c r="BT1599" s="1"/>
      <c r="BU1599" s="1"/>
      <c r="BV1599" s="1"/>
      <c r="BW1599" s="1"/>
    </row>
    <row r="1600" spans="1:75" x14ac:dyDescent="0.2">
      <c r="A1600" s="137">
        <f t="shared" si="585"/>
        <v>43821</v>
      </c>
      <c r="B1600" s="124">
        <f t="shared" si="576"/>
        <v>1253.608461</v>
      </c>
      <c r="C1600" s="124">
        <f t="shared" si="586"/>
        <v>1000</v>
      </c>
      <c r="D1600" s="138">
        <f t="shared" si="587"/>
        <v>5259.76</v>
      </c>
      <c r="E1600" s="126">
        <f>IF(K1600=1,VLOOKUP(A1599,[1]Plan1!$DA$106:$DC$226,3),E1599)</f>
        <v>5320.25</v>
      </c>
      <c r="F1600" s="127">
        <f t="shared" si="588"/>
        <v>43816</v>
      </c>
      <c r="G1600" s="128">
        <f t="shared" si="577"/>
        <v>1.1500524738771389E-2</v>
      </c>
      <c r="H1600" s="127">
        <f t="shared" si="589"/>
        <v>43845</v>
      </c>
      <c r="I1600" s="127">
        <f t="shared" si="578"/>
        <v>43845</v>
      </c>
      <c r="J1600" s="130">
        <f t="shared" si="590"/>
        <v>20</v>
      </c>
      <c r="K1600" s="130">
        <f t="shared" si="579"/>
        <v>5</v>
      </c>
      <c r="L1600" s="131">
        <f t="shared" si="580"/>
        <v>1.0028628100000001</v>
      </c>
      <c r="M1600" s="132">
        <f t="shared" si="597"/>
        <v>1.0051002499999999</v>
      </c>
      <c r="N1600" s="132">
        <f t="shared" si="595"/>
        <v>1.2127335109107213</v>
      </c>
      <c r="O1600" s="131">
        <f t="shared" si="596"/>
        <v>1.21620533</v>
      </c>
      <c r="P1600" s="124">
        <f t="shared" si="581"/>
        <v>1216.20533</v>
      </c>
      <c r="Q1600" s="133">
        <f t="shared" si="582"/>
        <v>0</v>
      </c>
      <c r="R1600" s="134">
        <f t="shared" si="583"/>
        <v>0</v>
      </c>
      <c r="S1600" s="124">
        <f t="shared" si="584"/>
        <v>0</v>
      </c>
      <c r="T1600" s="134">
        <f t="shared" si="591"/>
        <v>8.7499999999999994E-2</v>
      </c>
      <c r="U1600" s="133">
        <f t="shared" si="592"/>
        <v>91</v>
      </c>
      <c r="V1600" s="133">
        <v>252</v>
      </c>
      <c r="W1600" s="132">
        <f t="shared" si="598"/>
        <v>1.0307539610000001</v>
      </c>
      <c r="X1600" s="124">
        <f t="shared" si="594"/>
        <v>37.403131000000002</v>
      </c>
      <c r="Y1600" s="136" t="s">
        <v>64</v>
      </c>
      <c r="Z1600" s="127">
        <f t="shared" si="593"/>
        <v>43878</v>
      </c>
      <c r="AA1600" s="6"/>
      <c r="AB1600" s="1"/>
      <c r="AC1600" s="10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6"/>
      <c r="BR1600" s="1"/>
      <c r="BS1600" s="1"/>
      <c r="BT1600" s="1"/>
      <c r="BU1600" s="1"/>
      <c r="BV1600" s="1"/>
      <c r="BW1600" s="1"/>
    </row>
    <row r="1601" spans="1:75" x14ac:dyDescent="0.2">
      <c r="A1601" s="137">
        <f t="shared" si="585"/>
        <v>43822</v>
      </c>
      <c r="B1601" s="124">
        <f t="shared" si="576"/>
        <v>1253.608461</v>
      </c>
      <c r="C1601" s="124">
        <f t="shared" si="586"/>
        <v>1000</v>
      </c>
      <c r="D1601" s="138">
        <f t="shared" si="587"/>
        <v>5259.76</v>
      </c>
      <c r="E1601" s="126">
        <f>IF(K1601=1,VLOOKUP(A1600,[1]Plan1!$DA$106:$DC$226,3),E1600)</f>
        <v>5320.25</v>
      </c>
      <c r="F1601" s="127">
        <f t="shared" si="588"/>
        <v>43816</v>
      </c>
      <c r="G1601" s="128">
        <f t="shared" si="577"/>
        <v>1.1500524738771389E-2</v>
      </c>
      <c r="H1601" s="127">
        <f t="shared" si="589"/>
        <v>43845</v>
      </c>
      <c r="I1601" s="127">
        <f t="shared" si="578"/>
        <v>43845</v>
      </c>
      <c r="J1601" s="130">
        <f t="shared" si="590"/>
        <v>20</v>
      </c>
      <c r="K1601" s="130">
        <f t="shared" si="579"/>
        <v>5</v>
      </c>
      <c r="L1601" s="131">
        <f t="shared" si="580"/>
        <v>1.0028628100000001</v>
      </c>
      <c r="M1601" s="132">
        <f t="shared" si="597"/>
        <v>1.0051002499999999</v>
      </c>
      <c r="N1601" s="132">
        <f t="shared" si="595"/>
        <v>1.2127335109107213</v>
      </c>
      <c r="O1601" s="131">
        <f t="shared" si="596"/>
        <v>1.21620533</v>
      </c>
      <c r="P1601" s="124">
        <f t="shared" si="581"/>
        <v>1216.20533</v>
      </c>
      <c r="Q1601" s="133">
        <f t="shared" si="582"/>
        <v>0</v>
      </c>
      <c r="R1601" s="134">
        <f t="shared" si="583"/>
        <v>0</v>
      </c>
      <c r="S1601" s="124">
        <f t="shared" si="584"/>
        <v>0</v>
      </c>
      <c r="T1601" s="134">
        <f t="shared" si="591"/>
        <v>8.7499999999999994E-2</v>
      </c>
      <c r="U1601" s="133">
        <f t="shared" si="592"/>
        <v>91</v>
      </c>
      <c r="V1601" s="133">
        <v>252</v>
      </c>
      <c r="W1601" s="132">
        <f t="shared" si="598"/>
        <v>1.0307539610000001</v>
      </c>
      <c r="X1601" s="124">
        <f t="shared" si="594"/>
        <v>37.403131000000002</v>
      </c>
      <c r="Y1601" s="136" t="s">
        <v>64</v>
      </c>
      <c r="Z1601" s="127">
        <f t="shared" si="593"/>
        <v>43878</v>
      </c>
      <c r="AA1601" s="6"/>
      <c r="AB1601" s="1"/>
      <c r="AC1601" s="10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6"/>
      <c r="BR1601" s="1"/>
      <c r="BS1601" s="1"/>
      <c r="BT1601" s="1"/>
      <c r="BU1601" s="1"/>
      <c r="BV1601" s="1"/>
      <c r="BW1601" s="1"/>
    </row>
    <row r="1602" spans="1:75" x14ac:dyDescent="0.2">
      <c r="A1602" s="137">
        <f t="shared" si="585"/>
        <v>43823</v>
      </c>
      <c r="B1602" s="124">
        <f t="shared" si="576"/>
        <v>1254.74299</v>
      </c>
      <c r="C1602" s="124">
        <f t="shared" si="586"/>
        <v>1000</v>
      </c>
      <c r="D1602" s="138">
        <f t="shared" si="587"/>
        <v>5259.76</v>
      </c>
      <c r="E1602" s="126">
        <f>IF(K1602=1,VLOOKUP(A1601,[1]Plan1!$DA$106:$DC$226,3),E1601)</f>
        <v>5320.25</v>
      </c>
      <c r="F1602" s="127">
        <f t="shared" si="588"/>
        <v>43816</v>
      </c>
      <c r="G1602" s="128">
        <f t="shared" si="577"/>
        <v>1.1500524738771389E-2</v>
      </c>
      <c r="H1602" s="127">
        <f t="shared" si="589"/>
        <v>43845</v>
      </c>
      <c r="I1602" s="127">
        <f t="shared" si="578"/>
        <v>43845</v>
      </c>
      <c r="J1602" s="130">
        <f t="shared" si="590"/>
        <v>20</v>
      </c>
      <c r="K1602" s="130">
        <f t="shared" si="579"/>
        <v>6</v>
      </c>
      <c r="L1602" s="131">
        <f t="shared" si="580"/>
        <v>1.0034363500000001</v>
      </c>
      <c r="M1602" s="132">
        <f t="shared" si="597"/>
        <v>1.0051002499999999</v>
      </c>
      <c r="N1602" s="132">
        <f t="shared" si="595"/>
        <v>1.2127335109107213</v>
      </c>
      <c r="O1602" s="131">
        <f t="shared" si="596"/>
        <v>1.2169008800000001</v>
      </c>
      <c r="P1602" s="124">
        <f t="shared" si="581"/>
        <v>1216.9008799999999</v>
      </c>
      <c r="Q1602" s="133">
        <f t="shared" si="582"/>
        <v>0</v>
      </c>
      <c r="R1602" s="134">
        <f t="shared" si="583"/>
        <v>0</v>
      </c>
      <c r="S1602" s="124">
        <f t="shared" si="584"/>
        <v>0</v>
      </c>
      <c r="T1602" s="134">
        <f t="shared" si="591"/>
        <v>8.7499999999999994E-2</v>
      </c>
      <c r="U1602" s="133">
        <f t="shared" si="592"/>
        <v>92</v>
      </c>
      <c r="V1602" s="133">
        <v>252</v>
      </c>
      <c r="W1602" s="132">
        <f t="shared" si="598"/>
        <v>1.0310971179999999</v>
      </c>
      <c r="X1602" s="124">
        <f t="shared" si="594"/>
        <v>37.842109999999998</v>
      </c>
      <c r="Y1602" s="136" t="s">
        <v>64</v>
      </c>
      <c r="Z1602" s="127">
        <f t="shared" si="593"/>
        <v>43878</v>
      </c>
      <c r="AA1602" s="6"/>
      <c r="AB1602" s="1"/>
      <c r="AC1602" s="10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6"/>
      <c r="BR1602" s="1"/>
      <c r="BS1602" s="1"/>
      <c r="BT1602" s="1"/>
      <c r="BU1602" s="1"/>
      <c r="BV1602" s="1"/>
      <c r="BW1602" s="1"/>
    </row>
    <row r="1603" spans="1:75" x14ac:dyDescent="0.2">
      <c r="A1603" s="137">
        <f t="shared" si="585"/>
        <v>43824</v>
      </c>
      <c r="B1603" s="124">
        <f t="shared" si="576"/>
        <v>1255.878569</v>
      </c>
      <c r="C1603" s="124">
        <f t="shared" si="586"/>
        <v>1000</v>
      </c>
      <c r="D1603" s="138">
        <f t="shared" si="587"/>
        <v>5259.76</v>
      </c>
      <c r="E1603" s="126">
        <f>IF(K1603=1,VLOOKUP(A1602,[1]Plan1!$DA$106:$DC$226,3),E1602)</f>
        <v>5320.25</v>
      </c>
      <c r="F1603" s="127">
        <f t="shared" si="588"/>
        <v>43816</v>
      </c>
      <c r="G1603" s="128">
        <f t="shared" si="577"/>
        <v>1.1500524738771389E-2</v>
      </c>
      <c r="H1603" s="127">
        <f t="shared" si="589"/>
        <v>43845</v>
      </c>
      <c r="I1603" s="127">
        <f t="shared" si="578"/>
        <v>43845</v>
      </c>
      <c r="J1603" s="130">
        <f t="shared" si="590"/>
        <v>20</v>
      </c>
      <c r="K1603" s="130">
        <f t="shared" si="579"/>
        <v>7</v>
      </c>
      <c r="L1603" s="131">
        <f t="shared" si="580"/>
        <v>1.00401023</v>
      </c>
      <c r="M1603" s="132">
        <f t="shared" si="597"/>
        <v>1.0051002499999999</v>
      </c>
      <c r="N1603" s="132">
        <f t="shared" si="595"/>
        <v>1.2127335109107213</v>
      </c>
      <c r="O1603" s="131">
        <f t="shared" si="596"/>
        <v>1.2175968500000001</v>
      </c>
      <c r="P1603" s="124">
        <f t="shared" si="581"/>
        <v>1217.5968499999999</v>
      </c>
      <c r="Q1603" s="133">
        <f t="shared" si="582"/>
        <v>0</v>
      </c>
      <c r="R1603" s="134">
        <f t="shared" si="583"/>
        <v>0</v>
      </c>
      <c r="S1603" s="124">
        <f t="shared" si="584"/>
        <v>0</v>
      </c>
      <c r="T1603" s="134">
        <f t="shared" si="591"/>
        <v>8.7499999999999994E-2</v>
      </c>
      <c r="U1603" s="133">
        <f t="shared" si="592"/>
        <v>93</v>
      </c>
      <c r="V1603" s="133">
        <v>252</v>
      </c>
      <c r="W1603" s="132">
        <f t="shared" si="598"/>
        <v>1.03144039</v>
      </c>
      <c r="X1603" s="124">
        <f t="shared" si="594"/>
        <v>38.281719000000002</v>
      </c>
      <c r="Y1603" s="136" t="s">
        <v>64</v>
      </c>
      <c r="Z1603" s="127">
        <f t="shared" si="593"/>
        <v>43878</v>
      </c>
      <c r="AA1603" s="6"/>
      <c r="AB1603" s="1"/>
      <c r="AC1603" s="10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6"/>
      <c r="BR1603" s="1"/>
      <c r="BS1603" s="1"/>
      <c r="BT1603" s="1"/>
      <c r="BU1603" s="1"/>
      <c r="BV1603" s="1"/>
      <c r="BW1603" s="1"/>
    </row>
    <row r="1604" spans="1:75" x14ac:dyDescent="0.2">
      <c r="A1604" s="137">
        <f t="shared" si="585"/>
        <v>43825</v>
      </c>
      <c r="B1604" s="124">
        <f t="shared" si="576"/>
        <v>1255.878569</v>
      </c>
      <c r="C1604" s="124">
        <f t="shared" si="586"/>
        <v>1000</v>
      </c>
      <c r="D1604" s="138">
        <f t="shared" si="587"/>
        <v>5259.76</v>
      </c>
      <c r="E1604" s="126">
        <f>IF(K1604=1,VLOOKUP(A1603,[1]Plan1!$DA$106:$DC$226,3),E1603)</f>
        <v>5320.25</v>
      </c>
      <c r="F1604" s="127">
        <f t="shared" si="588"/>
        <v>43816</v>
      </c>
      <c r="G1604" s="128">
        <f t="shared" si="577"/>
        <v>1.1500524738771389E-2</v>
      </c>
      <c r="H1604" s="127">
        <f t="shared" si="589"/>
        <v>43845</v>
      </c>
      <c r="I1604" s="127">
        <f t="shared" si="578"/>
        <v>43845</v>
      </c>
      <c r="J1604" s="130">
        <f t="shared" si="590"/>
        <v>20</v>
      </c>
      <c r="K1604" s="130">
        <f t="shared" si="579"/>
        <v>7</v>
      </c>
      <c r="L1604" s="131">
        <f t="shared" si="580"/>
        <v>1.00401023</v>
      </c>
      <c r="M1604" s="132">
        <f t="shared" si="597"/>
        <v>1.0051002499999999</v>
      </c>
      <c r="N1604" s="132">
        <f t="shared" si="595"/>
        <v>1.2127335109107213</v>
      </c>
      <c r="O1604" s="131">
        <f t="shared" si="596"/>
        <v>1.2175968500000001</v>
      </c>
      <c r="P1604" s="124">
        <f t="shared" si="581"/>
        <v>1217.5968499999999</v>
      </c>
      <c r="Q1604" s="133">
        <f t="shared" si="582"/>
        <v>0</v>
      </c>
      <c r="R1604" s="134">
        <f t="shared" si="583"/>
        <v>0</v>
      </c>
      <c r="S1604" s="124">
        <f t="shared" si="584"/>
        <v>0</v>
      </c>
      <c r="T1604" s="134">
        <f t="shared" si="591"/>
        <v>8.7499999999999994E-2</v>
      </c>
      <c r="U1604" s="133">
        <f t="shared" si="592"/>
        <v>93</v>
      </c>
      <c r="V1604" s="133">
        <v>252</v>
      </c>
      <c r="W1604" s="132">
        <f t="shared" si="598"/>
        <v>1.03144039</v>
      </c>
      <c r="X1604" s="124">
        <f t="shared" si="594"/>
        <v>38.281719000000002</v>
      </c>
      <c r="Y1604" s="136" t="s">
        <v>64</v>
      </c>
      <c r="Z1604" s="127">
        <f t="shared" si="593"/>
        <v>43878</v>
      </c>
      <c r="AA1604" s="6"/>
      <c r="AB1604" s="1"/>
      <c r="AC1604" s="10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6"/>
      <c r="BR1604" s="1"/>
      <c r="BS1604" s="1"/>
      <c r="BT1604" s="1"/>
      <c r="BU1604" s="1"/>
      <c r="BV1604" s="1"/>
      <c r="BW1604" s="1"/>
    </row>
    <row r="1605" spans="1:75" x14ac:dyDescent="0.2">
      <c r="A1605" s="137">
        <f t="shared" si="585"/>
        <v>43826</v>
      </c>
      <c r="B1605" s="124">
        <f t="shared" si="576"/>
        <v>1257.0151560000002</v>
      </c>
      <c r="C1605" s="124">
        <f t="shared" si="586"/>
        <v>1000</v>
      </c>
      <c r="D1605" s="138">
        <f t="shared" si="587"/>
        <v>5259.76</v>
      </c>
      <c r="E1605" s="126">
        <f>IF(K1605=1,VLOOKUP(A1604,[1]Plan1!$DA$106:$DC$226,3),E1604)</f>
        <v>5320.25</v>
      </c>
      <c r="F1605" s="127">
        <f t="shared" si="588"/>
        <v>43816</v>
      </c>
      <c r="G1605" s="128">
        <f t="shared" si="577"/>
        <v>1.1500524738771389E-2</v>
      </c>
      <c r="H1605" s="127">
        <f t="shared" si="589"/>
        <v>43845</v>
      </c>
      <c r="I1605" s="127">
        <f t="shared" si="578"/>
        <v>43845</v>
      </c>
      <c r="J1605" s="130">
        <f t="shared" si="590"/>
        <v>20</v>
      </c>
      <c r="K1605" s="130">
        <f t="shared" si="579"/>
        <v>8</v>
      </c>
      <c r="L1605" s="131">
        <f t="shared" si="580"/>
        <v>1.00458443</v>
      </c>
      <c r="M1605" s="132">
        <f t="shared" si="597"/>
        <v>1.0051002499999999</v>
      </c>
      <c r="N1605" s="132">
        <f t="shared" si="595"/>
        <v>1.2127335109107213</v>
      </c>
      <c r="O1605" s="131">
        <f t="shared" si="596"/>
        <v>1.2182932</v>
      </c>
      <c r="P1605" s="124">
        <f t="shared" si="581"/>
        <v>1218.2932000000001</v>
      </c>
      <c r="Q1605" s="133">
        <f t="shared" si="582"/>
        <v>0</v>
      </c>
      <c r="R1605" s="134">
        <f t="shared" si="583"/>
        <v>0</v>
      </c>
      <c r="S1605" s="124">
        <f t="shared" si="584"/>
        <v>0</v>
      </c>
      <c r="T1605" s="134">
        <f t="shared" si="591"/>
        <v>8.7499999999999994E-2</v>
      </c>
      <c r="U1605" s="133">
        <f t="shared" si="592"/>
        <v>94</v>
      </c>
      <c r="V1605" s="133">
        <v>252</v>
      </c>
      <c r="W1605" s="132">
        <f t="shared" si="598"/>
        <v>1.0317837750000001</v>
      </c>
      <c r="X1605" s="124">
        <f t="shared" si="594"/>
        <v>38.721955999999999</v>
      </c>
      <c r="Y1605" s="136" t="s">
        <v>64</v>
      </c>
      <c r="Z1605" s="127">
        <f t="shared" si="593"/>
        <v>43878</v>
      </c>
      <c r="AA1605" s="6"/>
      <c r="AB1605" s="1"/>
      <c r="AC1605" s="10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6"/>
      <c r="BR1605" s="1"/>
      <c r="BS1605" s="1"/>
      <c r="BT1605" s="1"/>
      <c r="BU1605" s="1"/>
      <c r="BV1605" s="1"/>
      <c r="BW1605" s="1"/>
    </row>
    <row r="1606" spans="1:75" x14ac:dyDescent="0.2">
      <c r="A1606" s="137">
        <f t="shared" si="585"/>
        <v>43827</v>
      </c>
      <c r="B1606" s="124">
        <f t="shared" si="576"/>
        <v>1258.152775</v>
      </c>
      <c r="C1606" s="124">
        <f t="shared" si="586"/>
        <v>1000</v>
      </c>
      <c r="D1606" s="138">
        <f t="shared" si="587"/>
        <v>5259.76</v>
      </c>
      <c r="E1606" s="126">
        <f>IF(K1606=1,VLOOKUP(A1605,[1]Plan1!$DA$106:$DC$226,3),E1605)</f>
        <v>5320.25</v>
      </c>
      <c r="F1606" s="127">
        <f t="shared" si="588"/>
        <v>43816</v>
      </c>
      <c r="G1606" s="128">
        <f t="shared" si="577"/>
        <v>1.1500524738771389E-2</v>
      </c>
      <c r="H1606" s="127">
        <f t="shared" si="589"/>
        <v>43845</v>
      </c>
      <c r="I1606" s="127">
        <f t="shared" si="578"/>
        <v>43845</v>
      </c>
      <c r="J1606" s="130">
        <f t="shared" si="590"/>
        <v>20</v>
      </c>
      <c r="K1606" s="130">
        <f t="shared" si="579"/>
        <v>9</v>
      </c>
      <c r="L1606" s="131">
        <f t="shared" si="580"/>
        <v>1.0051589599999999</v>
      </c>
      <c r="M1606" s="132">
        <f t="shared" si="597"/>
        <v>1.0051002499999999</v>
      </c>
      <c r="N1606" s="132">
        <f t="shared" si="595"/>
        <v>1.2127335109107213</v>
      </c>
      <c r="O1606" s="131">
        <f t="shared" si="596"/>
        <v>1.2189899500000001</v>
      </c>
      <c r="P1606" s="124">
        <f t="shared" si="581"/>
        <v>1218.9899499999999</v>
      </c>
      <c r="Q1606" s="133">
        <f t="shared" si="582"/>
        <v>0</v>
      </c>
      <c r="R1606" s="134">
        <f t="shared" si="583"/>
        <v>0</v>
      </c>
      <c r="S1606" s="124">
        <f t="shared" si="584"/>
        <v>0</v>
      </c>
      <c r="T1606" s="134">
        <f t="shared" si="591"/>
        <v>8.7499999999999994E-2</v>
      </c>
      <c r="U1606" s="133">
        <f t="shared" si="592"/>
        <v>95</v>
      </c>
      <c r="V1606" s="133">
        <v>252</v>
      </c>
      <c r="W1606" s="132">
        <f t="shared" si="598"/>
        <v>1.0321272749999999</v>
      </c>
      <c r="X1606" s="124">
        <f t="shared" si="594"/>
        <v>39.162824999999998</v>
      </c>
      <c r="Y1606" s="136" t="s">
        <v>64</v>
      </c>
      <c r="Z1606" s="127">
        <f t="shared" si="593"/>
        <v>43878</v>
      </c>
      <c r="AA1606" s="6"/>
      <c r="AB1606" s="1"/>
      <c r="AC1606" s="10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6"/>
      <c r="BR1606" s="1"/>
      <c r="BS1606" s="1"/>
      <c r="BT1606" s="1"/>
      <c r="BU1606" s="1"/>
      <c r="BV1606" s="1"/>
      <c r="BW1606" s="1"/>
    </row>
    <row r="1607" spans="1:75" x14ac:dyDescent="0.2">
      <c r="A1607" s="137">
        <f t="shared" si="585"/>
        <v>43828</v>
      </c>
      <c r="B1607" s="124">
        <f t="shared" si="576"/>
        <v>1258.152775</v>
      </c>
      <c r="C1607" s="124">
        <f t="shared" si="586"/>
        <v>1000</v>
      </c>
      <c r="D1607" s="138">
        <f t="shared" si="587"/>
        <v>5259.76</v>
      </c>
      <c r="E1607" s="126">
        <f>IF(K1607=1,VLOOKUP(A1606,[1]Plan1!$DA$106:$DC$226,3),E1606)</f>
        <v>5320.25</v>
      </c>
      <c r="F1607" s="127">
        <f t="shared" si="588"/>
        <v>43816</v>
      </c>
      <c r="G1607" s="128">
        <f t="shared" si="577"/>
        <v>1.1500524738771389E-2</v>
      </c>
      <c r="H1607" s="127">
        <f t="shared" si="589"/>
        <v>43845</v>
      </c>
      <c r="I1607" s="127">
        <f t="shared" si="578"/>
        <v>43845</v>
      </c>
      <c r="J1607" s="130">
        <f t="shared" si="590"/>
        <v>20</v>
      </c>
      <c r="K1607" s="130">
        <f t="shared" si="579"/>
        <v>9</v>
      </c>
      <c r="L1607" s="131">
        <f t="shared" si="580"/>
        <v>1.0051589599999999</v>
      </c>
      <c r="M1607" s="132">
        <f t="shared" si="597"/>
        <v>1.0051002499999999</v>
      </c>
      <c r="N1607" s="132">
        <f t="shared" si="595"/>
        <v>1.2127335109107213</v>
      </c>
      <c r="O1607" s="131">
        <f t="shared" si="596"/>
        <v>1.2189899500000001</v>
      </c>
      <c r="P1607" s="124">
        <f t="shared" si="581"/>
        <v>1218.9899499999999</v>
      </c>
      <c r="Q1607" s="133">
        <f t="shared" si="582"/>
        <v>0</v>
      </c>
      <c r="R1607" s="134">
        <f t="shared" si="583"/>
        <v>0</v>
      </c>
      <c r="S1607" s="124">
        <f t="shared" si="584"/>
        <v>0</v>
      </c>
      <c r="T1607" s="134">
        <f t="shared" si="591"/>
        <v>8.7499999999999994E-2</v>
      </c>
      <c r="U1607" s="133">
        <f t="shared" si="592"/>
        <v>95</v>
      </c>
      <c r="V1607" s="133">
        <v>252</v>
      </c>
      <c r="W1607" s="132">
        <f t="shared" si="598"/>
        <v>1.0321272749999999</v>
      </c>
      <c r="X1607" s="124">
        <f t="shared" si="594"/>
        <v>39.162824999999998</v>
      </c>
      <c r="Y1607" s="136" t="s">
        <v>64</v>
      </c>
      <c r="Z1607" s="127">
        <f t="shared" si="593"/>
        <v>43878</v>
      </c>
      <c r="AA1607" s="6"/>
      <c r="AB1607" s="1"/>
      <c r="AC1607" s="10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6"/>
      <c r="BR1607" s="1"/>
      <c r="BS1607" s="1"/>
      <c r="BT1607" s="1"/>
      <c r="BU1607" s="1"/>
      <c r="BV1607" s="1"/>
      <c r="BW1607" s="1"/>
    </row>
    <row r="1608" spans="1:75" x14ac:dyDescent="0.2">
      <c r="A1608" s="137">
        <f t="shared" si="585"/>
        <v>43829</v>
      </c>
      <c r="B1608" s="124">
        <f t="shared" si="576"/>
        <v>1258.152775</v>
      </c>
      <c r="C1608" s="124">
        <f t="shared" si="586"/>
        <v>1000</v>
      </c>
      <c r="D1608" s="138">
        <f t="shared" si="587"/>
        <v>5259.76</v>
      </c>
      <c r="E1608" s="126">
        <f>IF(K1608=1,VLOOKUP(A1607,[1]Plan1!$DA$106:$DC$226,3),E1607)</f>
        <v>5320.25</v>
      </c>
      <c r="F1608" s="127">
        <f t="shared" si="588"/>
        <v>43816</v>
      </c>
      <c r="G1608" s="128">
        <f t="shared" si="577"/>
        <v>1.1500524738771389E-2</v>
      </c>
      <c r="H1608" s="127">
        <f t="shared" si="589"/>
        <v>43845</v>
      </c>
      <c r="I1608" s="127">
        <f t="shared" si="578"/>
        <v>43845</v>
      </c>
      <c r="J1608" s="130">
        <f t="shared" si="590"/>
        <v>20</v>
      </c>
      <c r="K1608" s="130">
        <f t="shared" si="579"/>
        <v>9</v>
      </c>
      <c r="L1608" s="131">
        <f t="shared" si="580"/>
        <v>1.0051589599999999</v>
      </c>
      <c r="M1608" s="132">
        <f t="shared" si="597"/>
        <v>1.0051002499999999</v>
      </c>
      <c r="N1608" s="132">
        <f t="shared" si="595"/>
        <v>1.2127335109107213</v>
      </c>
      <c r="O1608" s="131">
        <f t="shared" si="596"/>
        <v>1.2189899500000001</v>
      </c>
      <c r="P1608" s="124">
        <f t="shared" si="581"/>
        <v>1218.9899499999999</v>
      </c>
      <c r="Q1608" s="133">
        <f t="shared" si="582"/>
        <v>0</v>
      </c>
      <c r="R1608" s="134">
        <f t="shared" si="583"/>
        <v>0</v>
      </c>
      <c r="S1608" s="124">
        <f t="shared" si="584"/>
        <v>0</v>
      </c>
      <c r="T1608" s="134">
        <f t="shared" si="591"/>
        <v>8.7499999999999994E-2</v>
      </c>
      <c r="U1608" s="133">
        <f t="shared" si="592"/>
        <v>95</v>
      </c>
      <c r="V1608" s="133">
        <v>252</v>
      </c>
      <c r="W1608" s="132">
        <f t="shared" si="598"/>
        <v>1.0321272749999999</v>
      </c>
      <c r="X1608" s="124">
        <f t="shared" si="594"/>
        <v>39.162824999999998</v>
      </c>
      <c r="Y1608" s="136" t="s">
        <v>64</v>
      </c>
      <c r="Z1608" s="127">
        <f t="shared" si="593"/>
        <v>43878</v>
      </c>
      <c r="AA1608" s="6"/>
      <c r="AB1608" s="1"/>
      <c r="AC1608" s="10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6"/>
      <c r="BR1608" s="1"/>
      <c r="BS1608" s="1"/>
      <c r="BT1608" s="1"/>
      <c r="BU1608" s="1"/>
      <c r="BV1608" s="1"/>
      <c r="BW1608" s="1"/>
    </row>
    <row r="1609" spans="1:75" x14ac:dyDescent="0.2">
      <c r="A1609" s="137">
        <f t="shared" si="585"/>
        <v>43830</v>
      </c>
      <c r="B1609" s="124">
        <f t="shared" si="576"/>
        <v>1259.291424</v>
      </c>
      <c r="C1609" s="124">
        <f t="shared" si="586"/>
        <v>1000</v>
      </c>
      <c r="D1609" s="138">
        <f t="shared" si="587"/>
        <v>5259.76</v>
      </c>
      <c r="E1609" s="126">
        <f>IF(K1609=1,VLOOKUP(A1608,[1]Plan1!$DA$106:$DC$226,3),E1608)</f>
        <v>5320.25</v>
      </c>
      <c r="F1609" s="127">
        <f t="shared" si="588"/>
        <v>43816</v>
      </c>
      <c r="G1609" s="128">
        <f t="shared" si="577"/>
        <v>1.1500524738771389E-2</v>
      </c>
      <c r="H1609" s="127">
        <f t="shared" si="589"/>
        <v>43845</v>
      </c>
      <c r="I1609" s="127">
        <f t="shared" si="578"/>
        <v>43845</v>
      </c>
      <c r="J1609" s="130">
        <f t="shared" si="590"/>
        <v>20</v>
      </c>
      <c r="K1609" s="130">
        <f t="shared" si="579"/>
        <v>10</v>
      </c>
      <c r="L1609" s="131">
        <f t="shared" si="580"/>
        <v>1.0057338199999999</v>
      </c>
      <c r="M1609" s="132">
        <f t="shared" si="597"/>
        <v>1.0051002499999999</v>
      </c>
      <c r="N1609" s="132">
        <f t="shared" si="595"/>
        <v>1.2127335109107213</v>
      </c>
      <c r="O1609" s="131">
        <f t="shared" si="596"/>
        <v>1.2196871</v>
      </c>
      <c r="P1609" s="124">
        <f t="shared" si="581"/>
        <v>1219.6871000000001</v>
      </c>
      <c r="Q1609" s="133">
        <f t="shared" si="582"/>
        <v>0</v>
      </c>
      <c r="R1609" s="134">
        <f t="shared" si="583"/>
        <v>0</v>
      </c>
      <c r="S1609" s="124">
        <f t="shared" si="584"/>
        <v>0</v>
      </c>
      <c r="T1609" s="134">
        <f t="shared" si="591"/>
        <v>8.7499999999999994E-2</v>
      </c>
      <c r="U1609" s="133">
        <f t="shared" si="592"/>
        <v>96</v>
      </c>
      <c r="V1609" s="133">
        <v>252</v>
      </c>
      <c r="W1609" s="132">
        <f t="shared" si="598"/>
        <v>1.0324708890000001</v>
      </c>
      <c r="X1609" s="124">
        <f t="shared" si="594"/>
        <v>39.604323999999998</v>
      </c>
      <c r="Y1609" s="136" t="s">
        <v>64</v>
      </c>
      <c r="Z1609" s="127">
        <f t="shared" si="593"/>
        <v>43878</v>
      </c>
      <c r="AA1609" s="6"/>
      <c r="AB1609" s="1"/>
      <c r="AC1609" s="10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6"/>
      <c r="BR1609" s="1"/>
      <c r="BS1609" s="1"/>
      <c r="BT1609" s="1"/>
      <c r="BU1609" s="1"/>
      <c r="BV1609" s="1"/>
      <c r="BW1609" s="1"/>
    </row>
    <row r="1610" spans="1:75" x14ac:dyDescent="0.2">
      <c r="A1610" s="137">
        <f t="shared" si="585"/>
        <v>43831</v>
      </c>
      <c r="B1610" s="124">
        <f t="shared" ref="B1610:B1673" si="599">(P1610+X1610)</f>
        <v>1260.431106</v>
      </c>
      <c r="C1610" s="124">
        <f t="shared" si="586"/>
        <v>1000</v>
      </c>
      <c r="D1610" s="138">
        <f t="shared" si="587"/>
        <v>5259.76</v>
      </c>
      <c r="E1610" s="126">
        <f>IF(K1610=1,VLOOKUP(A1609,[1]Plan1!$DA$106:$DC$226,3),E1609)</f>
        <v>5320.25</v>
      </c>
      <c r="F1610" s="127">
        <f t="shared" si="588"/>
        <v>43816</v>
      </c>
      <c r="G1610" s="128">
        <f t="shared" ref="G1610:G1673" si="600">(E1610/D1610)-1</f>
        <v>1.1500524738771389E-2</v>
      </c>
      <c r="H1610" s="127">
        <f t="shared" si="589"/>
        <v>43845</v>
      </c>
      <c r="I1610" s="127">
        <f t="shared" ref="I1610:I1673" si="601">IF(A1610&gt;I1609,H1610,I1609)</f>
        <v>43845</v>
      </c>
      <c r="J1610" s="130">
        <f t="shared" si="590"/>
        <v>20</v>
      </c>
      <c r="K1610" s="130">
        <f t="shared" ref="K1610:K1673" si="602">(J1610-(NETWORKDAYS(A1610,I1610,AC$118:AC$502)-1))</f>
        <v>11</v>
      </c>
      <c r="L1610" s="131">
        <f t="shared" ref="L1610:L1673" si="603">TRUNC((E1610/D1610)^TRUNC((K1610/J1610),9),8)</f>
        <v>1.0063090100000001</v>
      </c>
      <c r="M1610" s="132">
        <f t="shared" si="597"/>
        <v>1.0051002499999999</v>
      </c>
      <c r="N1610" s="132">
        <f t="shared" si="595"/>
        <v>1.2127335109107213</v>
      </c>
      <c r="O1610" s="131">
        <f t="shared" si="596"/>
        <v>1.22038465</v>
      </c>
      <c r="P1610" s="124">
        <f t="shared" ref="P1610:P1673" si="604">TRUNC(C1610*O1610,6)</f>
        <v>1220.38465</v>
      </c>
      <c r="Q1610" s="133">
        <f t="shared" ref="Q1610:Q1673" si="605">IF(VLOOKUP(A1610,AC$10:AJ$114,8)=VLOOKUP(A1609,AC$10:AJ$114,8),0,VLOOKUP(A1610,AC$10:AJ$114,8))</f>
        <v>0</v>
      </c>
      <c r="R1610" s="134">
        <f t="shared" ref="R1610:R1673" si="606">IF(Q1610&gt;0,VLOOKUP($A1610,$AC$10:$AH$114,6),0)</f>
        <v>0</v>
      </c>
      <c r="S1610" s="124">
        <f t="shared" ref="S1610:S1673" si="607">IF(R1610&gt;0,TRUNC(R1610*P1610,6),0)</f>
        <v>0</v>
      </c>
      <c r="T1610" s="134">
        <f t="shared" si="591"/>
        <v>8.7499999999999994E-2</v>
      </c>
      <c r="U1610" s="133">
        <f t="shared" si="592"/>
        <v>97</v>
      </c>
      <c r="V1610" s="133">
        <v>252</v>
      </c>
      <c r="W1610" s="132">
        <f t="shared" si="598"/>
        <v>1.032814618</v>
      </c>
      <c r="X1610" s="124">
        <f t="shared" si="594"/>
        <v>40.046455999999999</v>
      </c>
      <c r="Y1610" s="136" t="s">
        <v>64</v>
      </c>
      <c r="Z1610" s="127">
        <f t="shared" si="593"/>
        <v>43878</v>
      </c>
      <c r="AA1610" s="6"/>
      <c r="AB1610" s="1"/>
      <c r="AC1610" s="10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6"/>
      <c r="BR1610" s="1"/>
      <c r="BS1610" s="1"/>
      <c r="BT1610" s="1"/>
      <c r="BU1610" s="1"/>
      <c r="BV1610" s="1"/>
      <c r="BW1610" s="1"/>
    </row>
    <row r="1611" spans="1:75" x14ac:dyDescent="0.2">
      <c r="A1611" s="137">
        <f t="shared" ref="A1611:A1674" si="608">(A1610+1)</f>
        <v>43832</v>
      </c>
      <c r="B1611" s="124">
        <f t="shared" si="599"/>
        <v>1260.431106</v>
      </c>
      <c r="C1611" s="124">
        <f t="shared" ref="C1611:C1674" si="609">TRUNC(IF(Q1610&gt;0,VLOOKUP(A1610,$AC$12:$AD$114,2),C1610),6)</f>
        <v>1000</v>
      </c>
      <c r="D1611" s="138">
        <f t="shared" ref="D1611:D1674" si="610">IF(E1611=E1610,D1610,E1610)</f>
        <v>5259.76</v>
      </c>
      <c r="E1611" s="126">
        <f>IF(K1611=1,VLOOKUP(A1610,[1]Plan1!$DA$106:$DC$226,3),E1610)</f>
        <v>5320.25</v>
      </c>
      <c r="F1611" s="127">
        <f t="shared" ref="F1611:F1674" si="611">IF(D1611=D1610,F1610,A1611)</f>
        <v>43816</v>
      </c>
      <c r="G1611" s="128">
        <f t="shared" si="600"/>
        <v>1.1500524738771389E-2</v>
      </c>
      <c r="H1611" s="127">
        <f t="shared" ref="H1611:H1674" si="612">IF(DAY(A1611)=15,VLOOKUP(A1611,AG$118:AL$450,4),H1610)</f>
        <v>43845</v>
      </c>
      <c r="I1611" s="127">
        <f t="shared" si="601"/>
        <v>43845</v>
      </c>
      <c r="J1611" s="130">
        <f t="shared" ref="J1611:J1674" si="613">IF(I1611=I1610,J1610,NETWORKDAYS(I1610,I1611,$AC$118:$AC$502)-1)</f>
        <v>20</v>
      </c>
      <c r="K1611" s="130">
        <f t="shared" si="602"/>
        <v>11</v>
      </c>
      <c r="L1611" s="131">
        <f t="shared" si="603"/>
        <v>1.0063090100000001</v>
      </c>
      <c r="M1611" s="132">
        <f t="shared" si="597"/>
        <v>1.0051002499999999</v>
      </c>
      <c r="N1611" s="132">
        <f t="shared" si="595"/>
        <v>1.2127335109107213</v>
      </c>
      <c r="O1611" s="131">
        <f t="shared" si="596"/>
        <v>1.22038465</v>
      </c>
      <c r="P1611" s="124">
        <f t="shared" si="604"/>
        <v>1220.38465</v>
      </c>
      <c r="Q1611" s="133">
        <f t="shared" si="605"/>
        <v>0</v>
      </c>
      <c r="R1611" s="134">
        <f t="shared" si="606"/>
        <v>0</v>
      </c>
      <c r="S1611" s="124">
        <f t="shared" si="607"/>
        <v>0</v>
      </c>
      <c r="T1611" s="134">
        <f t="shared" ref="T1611:T1674" si="614">(T1610)</f>
        <v>8.7499999999999994E-2</v>
      </c>
      <c r="U1611" s="133">
        <f t="shared" ref="U1611:U1674" si="615">IF(Q1610&gt;0,1,IF(K1611=K1610,U1610,U1610+1))</f>
        <v>97</v>
      </c>
      <c r="V1611" s="133">
        <v>252</v>
      </c>
      <c r="W1611" s="132">
        <f t="shared" si="598"/>
        <v>1.032814618</v>
      </c>
      <c r="X1611" s="124">
        <f t="shared" si="594"/>
        <v>40.046455999999999</v>
      </c>
      <c r="Y1611" s="136" t="s">
        <v>64</v>
      </c>
      <c r="Z1611" s="127">
        <f t="shared" ref="Z1611:Z1674" si="616">IF(Q1610&gt;0,VLOOKUP(A1610,$AC$10:$AK$114,9),Z1610)</f>
        <v>43878</v>
      </c>
      <c r="AA1611" s="6"/>
      <c r="AB1611" s="1"/>
      <c r="AC1611" s="10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6"/>
      <c r="BR1611" s="1"/>
      <c r="BS1611" s="1"/>
      <c r="BT1611" s="1"/>
      <c r="BU1611" s="1"/>
      <c r="BV1611" s="1"/>
      <c r="BW1611" s="1"/>
    </row>
    <row r="1612" spans="1:75" x14ac:dyDescent="0.2">
      <c r="A1612" s="137">
        <f t="shared" si="608"/>
        <v>43833</v>
      </c>
      <c r="B1612" s="124">
        <f t="shared" si="599"/>
        <v>1261.571809</v>
      </c>
      <c r="C1612" s="124">
        <f t="shared" si="609"/>
        <v>1000</v>
      </c>
      <c r="D1612" s="138">
        <f t="shared" si="610"/>
        <v>5259.76</v>
      </c>
      <c r="E1612" s="126">
        <f>IF(K1612=1,VLOOKUP(A1611,[1]Plan1!$DA$106:$DC$226,3),E1611)</f>
        <v>5320.25</v>
      </c>
      <c r="F1612" s="127">
        <f t="shared" si="611"/>
        <v>43816</v>
      </c>
      <c r="G1612" s="128">
        <f t="shared" si="600"/>
        <v>1.1500524738771389E-2</v>
      </c>
      <c r="H1612" s="127">
        <f t="shared" si="612"/>
        <v>43845</v>
      </c>
      <c r="I1612" s="127">
        <f t="shared" si="601"/>
        <v>43845</v>
      </c>
      <c r="J1612" s="130">
        <f t="shared" si="613"/>
        <v>20</v>
      </c>
      <c r="K1612" s="130">
        <f t="shared" si="602"/>
        <v>12</v>
      </c>
      <c r="L1612" s="131">
        <f t="shared" si="603"/>
        <v>1.0068845200000001</v>
      </c>
      <c r="M1612" s="132">
        <f t="shared" si="597"/>
        <v>1.0051002499999999</v>
      </c>
      <c r="N1612" s="132">
        <f t="shared" si="595"/>
        <v>1.2127335109107213</v>
      </c>
      <c r="O1612" s="131">
        <f t="shared" si="596"/>
        <v>1.22108259</v>
      </c>
      <c r="P1612" s="124">
        <f t="shared" si="604"/>
        <v>1221.08259</v>
      </c>
      <c r="Q1612" s="133">
        <f t="shared" si="605"/>
        <v>0</v>
      </c>
      <c r="R1612" s="134">
        <f t="shared" si="606"/>
        <v>0</v>
      </c>
      <c r="S1612" s="124">
        <f t="shared" si="607"/>
        <v>0</v>
      </c>
      <c r="T1612" s="134">
        <f t="shared" si="614"/>
        <v>8.7499999999999994E-2</v>
      </c>
      <c r="U1612" s="133">
        <f t="shared" si="615"/>
        <v>98</v>
      </c>
      <c r="V1612" s="133">
        <v>252</v>
      </c>
      <c r="W1612" s="132">
        <f t="shared" si="598"/>
        <v>1.033158461</v>
      </c>
      <c r="X1612" s="124">
        <f t="shared" si="594"/>
        <v>40.489218999999999</v>
      </c>
      <c r="Y1612" s="136" t="s">
        <v>64</v>
      </c>
      <c r="Z1612" s="127">
        <f t="shared" si="616"/>
        <v>43878</v>
      </c>
      <c r="AA1612" s="6"/>
      <c r="AB1612" s="1"/>
      <c r="AC1612" s="10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6"/>
      <c r="BR1612" s="1"/>
      <c r="BS1612" s="1"/>
      <c r="BT1612" s="1"/>
      <c r="BU1612" s="1"/>
      <c r="BV1612" s="1"/>
      <c r="BW1612" s="1"/>
    </row>
    <row r="1613" spans="1:75" x14ac:dyDescent="0.2">
      <c r="A1613" s="137">
        <f t="shared" si="608"/>
        <v>43834</v>
      </c>
      <c r="B1613" s="124">
        <f t="shared" si="599"/>
        <v>1262.7135660000001</v>
      </c>
      <c r="C1613" s="124">
        <f t="shared" si="609"/>
        <v>1000</v>
      </c>
      <c r="D1613" s="138">
        <f t="shared" si="610"/>
        <v>5259.76</v>
      </c>
      <c r="E1613" s="126">
        <f>IF(K1613=1,VLOOKUP(A1612,[1]Plan1!$DA$106:$DC$226,3),E1612)</f>
        <v>5320.25</v>
      </c>
      <c r="F1613" s="127">
        <f t="shared" si="611"/>
        <v>43816</v>
      </c>
      <c r="G1613" s="128">
        <f t="shared" si="600"/>
        <v>1.1500524738771389E-2</v>
      </c>
      <c r="H1613" s="127">
        <f t="shared" si="612"/>
        <v>43845</v>
      </c>
      <c r="I1613" s="127">
        <f t="shared" si="601"/>
        <v>43845</v>
      </c>
      <c r="J1613" s="130">
        <f t="shared" si="613"/>
        <v>20</v>
      </c>
      <c r="K1613" s="130">
        <f t="shared" si="602"/>
        <v>13</v>
      </c>
      <c r="L1613" s="131">
        <f t="shared" si="603"/>
        <v>1.00746037</v>
      </c>
      <c r="M1613" s="132">
        <f t="shared" si="597"/>
        <v>1.0051002499999999</v>
      </c>
      <c r="N1613" s="132">
        <f t="shared" si="595"/>
        <v>1.2127335109107213</v>
      </c>
      <c r="O1613" s="131">
        <f t="shared" si="596"/>
        <v>1.2217809500000001</v>
      </c>
      <c r="P1613" s="124">
        <f t="shared" si="604"/>
        <v>1221.7809500000001</v>
      </c>
      <c r="Q1613" s="133">
        <f t="shared" si="605"/>
        <v>0</v>
      </c>
      <c r="R1613" s="134">
        <f t="shared" si="606"/>
        <v>0</v>
      </c>
      <c r="S1613" s="124">
        <f t="shared" si="607"/>
        <v>0</v>
      </c>
      <c r="T1613" s="134">
        <f t="shared" si="614"/>
        <v>8.7499999999999994E-2</v>
      </c>
      <c r="U1613" s="133">
        <f t="shared" si="615"/>
        <v>99</v>
      </c>
      <c r="V1613" s="133">
        <v>252</v>
      </c>
      <c r="W1613" s="132">
        <f t="shared" si="598"/>
        <v>1.0335024180000001</v>
      </c>
      <c r="X1613" s="124">
        <f t="shared" si="594"/>
        <v>40.932616000000003</v>
      </c>
      <c r="Y1613" s="136" t="s">
        <v>64</v>
      </c>
      <c r="Z1613" s="127">
        <f t="shared" si="616"/>
        <v>43878</v>
      </c>
      <c r="AA1613" s="6"/>
      <c r="AB1613" s="1"/>
      <c r="AC1613" s="10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6"/>
      <c r="BR1613" s="1"/>
      <c r="BS1613" s="1"/>
      <c r="BT1613" s="1"/>
      <c r="BU1613" s="1"/>
      <c r="BV1613" s="1"/>
      <c r="BW1613" s="1"/>
    </row>
    <row r="1614" spans="1:75" x14ac:dyDescent="0.2">
      <c r="A1614" s="137">
        <f t="shared" si="608"/>
        <v>43835</v>
      </c>
      <c r="B1614" s="124">
        <f t="shared" si="599"/>
        <v>1262.7135660000001</v>
      </c>
      <c r="C1614" s="124">
        <f t="shared" si="609"/>
        <v>1000</v>
      </c>
      <c r="D1614" s="138">
        <f t="shared" si="610"/>
        <v>5259.76</v>
      </c>
      <c r="E1614" s="126">
        <f>IF(K1614=1,VLOOKUP(A1613,[1]Plan1!$DA$106:$DC$226,3),E1613)</f>
        <v>5320.25</v>
      </c>
      <c r="F1614" s="127">
        <f t="shared" si="611"/>
        <v>43816</v>
      </c>
      <c r="G1614" s="128">
        <f t="shared" si="600"/>
        <v>1.1500524738771389E-2</v>
      </c>
      <c r="H1614" s="127">
        <f t="shared" si="612"/>
        <v>43845</v>
      </c>
      <c r="I1614" s="127">
        <f t="shared" si="601"/>
        <v>43845</v>
      </c>
      <c r="J1614" s="130">
        <f t="shared" si="613"/>
        <v>20</v>
      </c>
      <c r="K1614" s="130">
        <f t="shared" si="602"/>
        <v>13</v>
      </c>
      <c r="L1614" s="131">
        <f t="shared" si="603"/>
        <v>1.00746037</v>
      </c>
      <c r="M1614" s="132">
        <f t="shared" si="597"/>
        <v>1.0051002499999999</v>
      </c>
      <c r="N1614" s="132">
        <f t="shared" si="595"/>
        <v>1.2127335109107213</v>
      </c>
      <c r="O1614" s="131">
        <f t="shared" si="596"/>
        <v>1.2217809500000001</v>
      </c>
      <c r="P1614" s="124">
        <f t="shared" si="604"/>
        <v>1221.7809500000001</v>
      </c>
      <c r="Q1614" s="133">
        <f t="shared" si="605"/>
        <v>0</v>
      </c>
      <c r="R1614" s="134">
        <f t="shared" si="606"/>
        <v>0</v>
      </c>
      <c r="S1614" s="124">
        <f t="shared" si="607"/>
        <v>0</v>
      </c>
      <c r="T1614" s="134">
        <f t="shared" si="614"/>
        <v>8.7499999999999994E-2</v>
      </c>
      <c r="U1614" s="133">
        <f t="shared" si="615"/>
        <v>99</v>
      </c>
      <c r="V1614" s="133">
        <v>252</v>
      </c>
      <c r="W1614" s="132">
        <f t="shared" si="598"/>
        <v>1.0335024180000001</v>
      </c>
      <c r="X1614" s="124">
        <f t="shared" si="594"/>
        <v>40.932616000000003</v>
      </c>
      <c r="Y1614" s="136" t="s">
        <v>64</v>
      </c>
      <c r="Z1614" s="127">
        <f t="shared" si="616"/>
        <v>43878</v>
      </c>
      <c r="AA1614" s="6"/>
      <c r="AB1614" s="1"/>
      <c r="AC1614" s="10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6"/>
      <c r="BR1614" s="1"/>
      <c r="BS1614" s="1"/>
      <c r="BT1614" s="1"/>
      <c r="BU1614" s="1"/>
      <c r="BV1614" s="1"/>
      <c r="BW1614" s="1"/>
    </row>
    <row r="1615" spans="1:75" x14ac:dyDescent="0.2">
      <c r="A1615" s="137">
        <f t="shared" si="608"/>
        <v>43836</v>
      </c>
      <c r="B1615" s="124">
        <f t="shared" si="599"/>
        <v>1262.7135660000001</v>
      </c>
      <c r="C1615" s="124">
        <f t="shared" si="609"/>
        <v>1000</v>
      </c>
      <c r="D1615" s="138">
        <f t="shared" si="610"/>
        <v>5259.76</v>
      </c>
      <c r="E1615" s="126">
        <f>IF(K1615=1,VLOOKUP(A1614,[1]Plan1!$DA$106:$DC$226,3),E1614)</f>
        <v>5320.25</v>
      </c>
      <c r="F1615" s="127">
        <f t="shared" si="611"/>
        <v>43816</v>
      </c>
      <c r="G1615" s="128">
        <f t="shared" si="600"/>
        <v>1.1500524738771389E-2</v>
      </c>
      <c r="H1615" s="127">
        <f t="shared" si="612"/>
        <v>43845</v>
      </c>
      <c r="I1615" s="127">
        <f t="shared" si="601"/>
        <v>43845</v>
      </c>
      <c r="J1615" s="130">
        <f t="shared" si="613"/>
        <v>20</v>
      </c>
      <c r="K1615" s="130">
        <f t="shared" si="602"/>
        <v>13</v>
      </c>
      <c r="L1615" s="131">
        <f t="shared" si="603"/>
        <v>1.00746037</v>
      </c>
      <c r="M1615" s="132">
        <f t="shared" si="597"/>
        <v>1.0051002499999999</v>
      </c>
      <c r="N1615" s="132">
        <f t="shared" si="595"/>
        <v>1.2127335109107213</v>
      </c>
      <c r="O1615" s="131">
        <f t="shared" si="596"/>
        <v>1.2217809500000001</v>
      </c>
      <c r="P1615" s="124">
        <f t="shared" si="604"/>
        <v>1221.7809500000001</v>
      </c>
      <c r="Q1615" s="133">
        <f t="shared" si="605"/>
        <v>0</v>
      </c>
      <c r="R1615" s="134">
        <f t="shared" si="606"/>
        <v>0</v>
      </c>
      <c r="S1615" s="124">
        <f t="shared" si="607"/>
        <v>0</v>
      </c>
      <c r="T1615" s="134">
        <f t="shared" si="614"/>
        <v>8.7499999999999994E-2</v>
      </c>
      <c r="U1615" s="133">
        <f t="shared" si="615"/>
        <v>99</v>
      </c>
      <c r="V1615" s="133">
        <v>252</v>
      </c>
      <c r="W1615" s="132">
        <f t="shared" si="598"/>
        <v>1.0335024180000001</v>
      </c>
      <c r="X1615" s="124">
        <f t="shared" si="594"/>
        <v>40.932616000000003</v>
      </c>
      <c r="Y1615" s="136" t="s">
        <v>64</v>
      </c>
      <c r="Z1615" s="127">
        <f t="shared" si="616"/>
        <v>43878</v>
      </c>
      <c r="AA1615" s="6"/>
      <c r="AB1615" s="1"/>
      <c r="AC1615" s="10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6"/>
      <c r="BR1615" s="1"/>
      <c r="BS1615" s="1"/>
      <c r="BT1615" s="1"/>
      <c r="BU1615" s="1"/>
      <c r="BV1615" s="1"/>
      <c r="BW1615" s="1"/>
    </row>
    <row r="1616" spans="1:75" x14ac:dyDescent="0.2">
      <c r="A1616" s="137">
        <f t="shared" si="608"/>
        <v>43837</v>
      </c>
      <c r="B1616" s="124">
        <f t="shared" si="599"/>
        <v>1263.8563359999998</v>
      </c>
      <c r="C1616" s="124">
        <f t="shared" si="609"/>
        <v>1000</v>
      </c>
      <c r="D1616" s="138">
        <f t="shared" si="610"/>
        <v>5259.76</v>
      </c>
      <c r="E1616" s="126">
        <f>IF(K1616=1,VLOOKUP(A1615,[1]Plan1!$DA$106:$DC$226,3),E1615)</f>
        <v>5320.25</v>
      </c>
      <c r="F1616" s="127">
        <f t="shared" si="611"/>
        <v>43816</v>
      </c>
      <c r="G1616" s="128">
        <f t="shared" si="600"/>
        <v>1.1500524738771389E-2</v>
      </c>
      <c r="H1616" s="127">
        <f t="shared" si="612"/>
        <v>43845</v>
      </c>
      <c r="I1616" s="127">
        <f t="shared" si="601"/>
        <v>43845</v>
      </c>
      <c r="J1616" s="130">
        <f t="shared" si="613"/>
        <v>20</v>
      </c>
      <c r="K1616" s="130">
        <f t="shared" si="602"/>
        <v>14</v>
      </c>
      <c r="L1616" s="131">
        <f t="shared" si="603"/>
        <v>1.00803654</v>
      </c>
      <c r="M1616" s="132">
        <f t="shared" si="597"/>
        <v>1.0051002499999999</v>
      </c>
      <c r="N1616" s="132">
        <f t="shared" si="595"/>
        <v>1.2127335109107213</v>
      </c>
      <c r="O1616" s="131">
        <f t="shared" si="596"/>
        <v>1.2224796899999999</v>
      </c>
      <c r="P1616" s="124">
        <f t="shared" si="604"/>
        <v>1222.4796899999999</v>
      </c>
      <c r="Q1616" s="133">
        <f t="shared" si="605"/>
        <v>0</v>
      </c>
      <c r="R1616" s="134">
        <f t="shared" si="606"/>
        <v>0</v>
      </c>
      <c r="S1616" s="124">
        <f t="shared" si="607"/>
        <v>0</v>
      </c>
      <c r="T1616" s="134">
        <f t="shared" si="614"/>
        <v>8.7499999999999994E-2</v>
      </c>
      <c r="U1616" s="133">
        <f t="shared" si="615"/>
        <v>100</v>
      </c>
      <c r="V1616" s="133">
        <v>252</v>
      </c>
      <c r="W1616" s="132">
        <f t="shared" si="598"/>
        <v>1.03384649</v>
      </c>
      <c r="X1616" s="124">
        <f t="shared" ref="X1616:X1679" si="617">TRUNC((P1616*(W1616-1)),6)</f>
        <v>41.376646000000001</v>
      </c>
      <c r="Y1616" s="136" t="s">
        <v>64</v>
      </c>
      <c r="Z1616" s="127">
        <f t="shared" si="616"/>
        <v>43878</v>
      </c>
      <c r="AA1616" s="6"/>
      <c r="AB1616" s="1"/>
      <c r="AC1616" s="10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6"/>
      <c r="BR1616" s="1"/>
      <c r="BS1616" s="1"/>
      <c r="BT1616" s="1"/>
      <c r="BU1616" s="1"/>
      <c r="BV1616" s="1"/>
      <c r="BW1616" s="1"/>
    </row>
    <row r="1617" spans="1:75" x14ac:dyDescent="0.2">
      <c r="A1617" s="137">
        <f t="shared" si="608"/>
        <v>43838</v>
      </c>
      <c r="B1617" s="124">
        <f t="shared" si="599"/>
        <v>1265.0001520000001</v>
      </c>
      <c r="C1617" s="124">
        <f t="shared" si="609"/>
        <v>1000</v>
      </c>
      <c r="D1617" s="138">
        <f t="shared" si="610"/>
        <v>5259.76</v>
      </c>
      <c r="E1617" s="126">
        <f>IF(K1617=1,VLOOKUP(A1616,[1]Plan1!$DA$106:$DC$226,3),E1616)</f>
        <v>5320.25</v>
      </c>
      <c r="F1617" s="127">
        <f t="shared" si="611"/>
        <v>43816</v>
      </c>
      <c r="G1617" s="128">
        <f t="shared" si="600"/>
        <v>1.1500524738771389E-2</v>
      </c>
      <c r="H1617" s="127">
        <f t="shared" si="612"/>
        <v>43845</v>
      </c>
      <c r="I1617" s="127">
        <f t="shared" si="601"/>
        <v>43845</v>
      </c>
      <c r="J1617" s="130">
        <f t="shared" si="613"/>
        <v>20</v>
      </c>
      <c r="K1617" s="130">
        <f t="shared" si="602"/>
        <v>15</v>
      </c>
      <c r="L1617" s="131">
        <f t="shared" si="603"/>
        <v>1.0086130499999999</v>
      </c>
      <c r="M1617" s="132">
        <f t="shared" si="597"/>
        <v>1.0051002499999999</v>
      </c>
      <c r="N1617" s="132">
        <f t="shared" si="595"/>
        <v>1.2127335109107213</v>
      </c>
      <c r="O1617" s="131">
        <f t="shared" si="596"/>
        <v>1.2231788400000001</v>
      </c>
      <c r="P1617" s="124">
        <f t="shared" si="604"/>
        <v>1223.17884</v>
      </c>
      <c r="Q1617" s="133">
        <f t="shared" si="605"/>
        <v>0</v>
      </c>
      <c r="R1617" s="134">
        <f t="shared" si="606"/>
        <v>0</v>
      </c>
      <c r="S1617" s="124">
        <f t="shared" si="607"/>
        <v>0</v>
      </c>
      <c r="T1617" s="134">
        <f t="shared" si="614"/>
        <v>8.7499999999999994E-2</v>
      </c>
      <c r="U1617" s="133">
        <f t="shared" si="615"/>
        <v>101</v>
      </c>
      <c r="V1617" s="133">
        <v>252</v>
      </c>
      <c r="W1617" s="132">
        <f t="shared" si="598"/>
        <v>1.034190677</v>
      </c>
      <c r="X1617" s="124">
        <f t="shared" si="617"/>
        <v>41.821311999999999</v>
      </c>
      <c r="Y1617" s="136" t="s">
        <v>64</v>
      </c>
      <c r="Z1617" s="127">
        <f t="shared" si="616"/>
        <v>43878</v>
      </c>
      <c r="AA1617" s="6"/>
      <c r="AB1617" s="1"/>
      <c r="AC1617" s="10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6"/>
      <c r="BR1617" s="1"/>
      <c r="BS1617" s="1"/>
      <c r="BT1617" s="1"/>
      <c r="BU1617" s="1"/>
      <c r="BV1617" s="1"/>
      <c r="BW1617" s="1"/>
    </row>
    <row r="1618" spans="1:75" x14ac:dyDescent="0.2">
      <c r="A1618" s="137">
        <f t="shared" si="608"/>
        <v>43839</v>
      </c>
      <c r="B1618" s="124">
        <f t="shared" si="599"/>
        <v>1266.144992</v>
      </c>
      <c r="C1618" s="124">
        <f t="shared" si="609"/>
        <v>1000</v>
      </c>
      <c r="D1618" s="138">
        <f t="shared" si="610"/>
        <v>5259.76</v>
      </c>
      <c r="E1618" s="126">
        <f>IF(K1618=1,VLOOKUP(A1617,[1]Plan1!$DA$106:$DC$226,3),E1617)</f>
        <v>5320.25</v>
      </c>
      <c r="F1618" s="127">
        <f t="shared" si="611"/>
        <v>43816</v>
      </c>
      <c r="G1618" s="128">
        <f t="shared" si="600"/>
        <v>1.1500524738771389E-2</v>
      </c>
      <c r="H1618" s="127">
        <f t="shared" si="612"/>
        <v>43845</v>
      </c>
      <c r="I1618" s="127">
        <f t="shared" si="601"/>
        <v>43845</v>
      </c>
      <c r="J1618" s="130">
        <f t="shared" si="613"/>
        <v>20</v>
      </c>
      <c r="K1618" s="130">
        <f t="shared" si="602"/>
        <v>16</v>
      </c>
      <c r="L1618" s="131">
        <f t="shared" si="603"/>
        <v>1.0091898800000001</v>
      </c>
      <c r="M1618" s="132">
        <f t="shared" si="597"/>
        <v>1.0051002499999999</v>
      </c>
      <c r="N1618" s="132">
        <f t="shared" si="595"/>
        <v>1.2127335109107213</v>
      </c>
      <c r="O1618" s="131">
        <f t="shared" si="596"/>
        <v>1.2238783799999999</v>
      </c>
      <c r="P1618" s="124">
        <f t="shared" si="604"/>
        <v>1223.8783800000001</v>
      </c>
      <c r="Q1618" s="133">
        <f t="shared" si="605"/>
        <v>0</v>
      </c>
      <c r="R1618" s="134">
        <f t="shared" si="606"/>
        <v>0</v>
      </c>
      <c r="S1618" s="124">
        <f t="shared" si="607"/>
        <v>0</v>
      </c>
      <c r="T1618" s="134">
        <f t="shared" si="614"/>
        <v>8.7499999999999994E-2</v>
      </c>
      <c r="U1618" s="133">
        <f t="shared" si="615"/>
        <v>102</v>
      </c>
      <c r="V1618" s="133">
        <v>252</v>
      </c>
      <c r="W1618" s="132">
        <f t="shared" si="598"/>
        <v>1.0345349779999999</v>
      </c>
      <c r="X1618" s="124">
        <f t="shared" si="617"/>
        <v>42.266612000000002</v>
      </c>
      <c r="Y1618" s="136" t="s">
        <v>64</v>
      </c>
      <c r="Z1618" s="127">
        <f t="shared" si="616"/>
        <v>43878</v>
      </c>
      <c r="AA1618" s="6"/>
      <c r="AB1618" s="1"/>
      <c r="AC1618" s="10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6"/>
      <c r="BR1618" s="1"/>
      <c r="BS1618" s="1"/>
      <c r="BT1618" s="1"/>
      <c r="BU1618" s="1"/>
      <c r="BV1618" s="1"/>
      <c r="BW1618" s="1"/>
    </row>
    <row r="1619" spans="1:75" x14ac:dyDescent="0.2">
      <c r="A1619" s="137">
        <f t="shared" si="608"/>
        <v>43840</v>
      </c>
      <c r="B1619" s="124">
        <f t="shared" si="599"/>
        <v>1267.29088</v>
      </c>
      <c r="C1619" s="124">
        <f t="shared" si="609"/>
        <v>1000</v>
      </c>
      <c r="D1619" s="138">
        <f t="shared" si="610"/>
        <v>5259.76</v>
      </c>
      <c r="E1619" s="126">
        <f>IF(K1619=1,VLOOKUP(A1618,[1]Plan1!$DA$106:$DC$226,3),E1618)</f>
        <v>5320.25</v>
      </c>
      <c r="F1619" s="127">
        <f t="shared" si="611"/>
        <v>43816</v>
      </c>
      <c r="G1619" s="128">
        <f t="shared" si="600"/>
        <v>1.1500524738771389E-2</v>
      </c>
      <c r="H1619" s="127">
        <f t="shared" si="612"/>
        <v>43845</v>
      </c>
      <c r="I1619" s="127">
        <f t="shared" si="601"/>
        <v>43845</v>
      </c>
      <c r="J1619" s="130">
        <f t="shared" si="613"/>
        <v>20</v>
      </c>
      <c r="K1619" s="130">
        <f t="shared" si="602"/>
        <v>17</v>
      </c>
      <c r="L1619" s="131">
        <f t="shared" si="603"/>
        <v>1.00976705</v>
      </c>
      <c r="M1619" s="132">
        <f t="shared" si="597"/>
        <v>1.0051002499999999</v>
      </c>
      <c r="N1619" s="132">
        <f t="shared" si="595"/>
        <v>1.2127335109107213</v>
      </c>
      <c r="O1619" s="131">
        <f t="shared" si="596"/>
        <v>1.2245783299999999</v>
      </c>
      <c r="P1619" s="124">
        <f t="shared" si="604"/>
        <v>1224.5783300000001</v>
      </c>
      <c r="Q1619" s="133">
        <f t="shared" si="605"/>
        <v>0</v>
      </c>
      <c r="R1619" s="134">
        <f t="shared" si="606"/>
        <v>0</v>
      </c>
      <c r="S1619" s="124">
        <f t="shared" si="607"/>
        <v>0</v>
      </c>
      <c r="T1619" s="134">
        <f t="shared" si="614"/>
        <v>8.7499999999999994E-2</v>
      </c>
      <c r="U1619" s="133">
        <f t="shared" si="615"/>
        <v>103</v>
      </c>
      <c r="V1619" s="133">
        <v>252</v>
      </c>
      <c r="W1619" s="132">
        <f t="shared" si="598"/>
        <v>1.0348793940000001</v>
      </c>
      <c r="X1619" s="124">
        <f t="shared" si="617"/>
        <v>42.71255</v>
      </c>
      <c r="Y1619" s="136" t="s">
        <v>64</v>
      </c>
      <c r="Z1619" s="127">
        <f t="shared" si="616"/>
        <v>43878</v>
      </c>
      <c r="AA1619" s="6"/>
      <c r="AB1619" s="1"/>
      <c r="AC1619" s="10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6"/>
      <c r="BR1619" s="1"/>
      <c r="BS1619" s="1"/>
      <c r="BT1619" s="1"/>
      <c r="BU1619" s="1"/>
      <c r="BV1619" s="1"/>
      <c r="BW1619" s="1"/>
    </row>
    <row r="1620" spans="1:75" x14ac:dyDescent="0.2">
      <c r="A1620" s="137">
        <f t="shared" si="608"/>
        <v>43841</v>
      </c>
      <c r="B1620" s="124">
        <f t="shared" si="599"/>
        <v>1268.4378029999998</v>
      </c>
      <c r="C1620" s="124">
        <f t="shared" si="609"/>
        <v>1000</v>
      </c>
      <c r="D1620" s="138">
        <f t="shared" si="610"/>
        <v>5259.76</v>
      </c>
      <c r="E1620" s="126">
        <f>IF(K1620=1,VLOOKUP(A1619,[1]Plan1!$DA$106:$DC$226,3),E1619)</f>
        <v>5320.25</v>
      </c>
      <c r="F1620" s="127">
        <f t="shared" si="611"/>
        <v>43816</v>
      </c>
      <c r="G1620" s="128">
        <f t="shared" si="600"/>
        <v>1.1500524738771389E-2</v>
      </c>
      <c r="H1620" s="127">
        <f t="shared" si="612"/>
        <v>43845</v>
      </c>
      <c r="I1620" s="127">
        <f t="shared" si="601"/>
        <v>43845</v>
      </c>
      <c r="J1620" s="130">
        <f t="shared" si="613"/>
        <v>20</v>
      </c>
      <c r="K1620" s="130">
        <f t="shared" si="602"/>
        <v>18</v>
      </c>
      <c r="L1620" s="131">
        <f t="shared" si="603"/>
        <v>1.01034454</v>
      </c>
      <c r="M1620" s="132">
        <f t="shared" si="597"/>
        <v>1.0051002499999999</v>
      </c>
      <c r="N1620" s="132">
        <f t="shared" si="595"/>
        <v>1.2127335109107213</v>
      </c>
      <c r="O1620" s="131">
        <f t="shared" si="596"/>
        <v>1.22527868</v>
      </c>
      <c r="P1620" s="124">
        <f t="shared" si="604"/>
        <v>1225.2786799999999</v>
      </c>
      <c r="Q1620" s="133">
        <f t="shared" si="605"/>
        <v>0</v>
      </c>
      <c r="R1620" s="134">
        <f t="shared" si="606"/>
        <v>0</v>
      </c>
      <c r="S1620" s="124">
        <f t="shared" si="607"/>
        <v>0</v>
      </c>
      <c r="T1620" s="134">
        <f t="shared" si="614"/>
        <v>8.7499999999999994E-2</v>
      </c>
      <c r="U1620" s="133">
        <f t="shared" si="615"/>
        <v>104</v>
      </c>
      <c r="V1620" s="133">
        <v>252</v>
      </c>
      <c r="W1620" s="132">
        <f t="shared" si="598"/>
        <v>1.0352239240000001</v>
      </c>
      <c r="X1620" s="124">
        <f t="shared" si="617"/>
        <v>43.159123000000001</v>
      </c>
      <c r="Y1620" s="136" t="s">
        <v>64</v>
      </c>
      <c r="Z1620" s="127">
        <f t="shared" si="616"/>
        <v>43878</v>
      </c>
      <c r="AA1620" s="6"/>
      <c r="AB1620" s="1"/>
      <c r="AC1620" s="10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6"/>
      <c r="BR1620" s="1"/>
      <c r="BS1620" s="1"/>
      <c r="BT1620" s="1"/>
      <c r="BU1620" s="1"/>
      <c r="BV1620" s="1"/>
      <c r="BW1620" s="1"/>
    </row>
    <row r="1621" spans="1:75" x14ac:dyDescent="0.2">
      <c r="A1621" s="137">
        <f t="shared" si="608"/>
        <v>43842</v>
      </c>
      <c r="B1621" s="124">
        <f t="shared" si="599"/>
        <v>1268.4378029999998</v>
      </c>
      <c r="C1621" s="124">
        <f t="shared" si="609"/>
        <v>1000</v>
      </c>
      <c r="D1621" s="138">
        <f t="shared" si="610"/>
        <v>5259.76</v>
      </c>
      <c r="E1621" s="126">
        <f>IF(K1621=1,VLOOKUP(A1620,[1]Plan1!$DA$106:$DC$226,3),E1620)</f>
        <v>5320.25</v>
      </c>
      <c r="F1621" s="127">
        <f t="shared" si="611"/>
        <v>43816</v>
      </c>
      <c r="G1621" s="128">
        <f t="shared" si="600"/>
        <v>1.1500524738771389E-2</v>
      </c>
      <c r="H1621" s="127">
        <f t="shared" si="612"/>
        <v>43845</v>
      </c>
      <c r="I1621" s="127">
        <f t="shared" si="601"/>
        <v>43845</v>
      </c>
      <c r="J1621" s="130">
        <f t="shared" si="613"/>
        <v>20</v>
      </c>
      <c r="K1621" s="130">
        <f t="shared" si="602"/>
        <v>18</v>
      </c>
      <c r="L1621" s="131">
        <f t="shared" si="603"/>
        <v>1.01034454</v>
      </c>
      <c r="M1621" s="132">
        <f t="shared" si="597"/>
        <v>1.0051002499999999</v>
      </c>
      <c r="N1621" s="132">
        <f t="shared" si="595"/>
        <v>1.2127335109107213</v>
      </c>
      <c r="O1621" s="131">
        <f t="shared" si="596"/>
        <v>1.22527868</v>
      </c>
      <c r="P1621" s="124">
        <f t="shared" si="604"/>
        <v>1225.2786799999999</v>
      </c>
      <c r="Q1621" s="133">
        <f t="shared" si="605"/>
        <v>0</v>
      </c>
      <c r="R1621" s="134">
        <f t="shared" si="606"/>
        <v>0</v>
      </c>
      <c r="S1621" s="124">
        <f t="shared" si="607"/>
        <v>0</v>
      </c>
      <c r="T1621" s="134">
        <f t="shared" si="614"/>
        <v>8.7499999999999994E-2</v>
      </c>
      <c r="U1621" s="133">
        <f t="shared" si="615"/>
        <v>104</v>
      </c>
      <c r="V1621" s="133">
        <v>252</v>
      </c>
      <c r="W1621" s="132">
        <f t="shared" si="598"/>
        <v>1.0352239240000001</v>
      </c>
      <c r="X1621" s="124">
        <f t="shared" si="617"/>
        <v>43.159123000000001</v>
      </c>
      <c r="Y1621" s="136" t="s">
        <v>64</v>
      </c>
      <c r="Z1621" s="127">
        <f t="shared" si="616"/>
        <v>43878</v>
      </c>
      <c r="AA1621" s="6"/>
      <c r="AB1621" s="1"/>
      <c r="AC1621" s="10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6"/>
      <c r="BR1621" s="1"/>
      <c r="BS1621" s="1"/>
      <c r="BT1621" s="1"/>
      <c r="BU1621" s="1"/>
      <c r="BV1621" s="1"/>
      <c r="BW1621" s="1"/>
    </row>
    <row r="1622" spans="1:75" x14ac:dyDescent="0.2">
      <c r="A1622" s="137">
        <f t="shared" si="608"/>
        <v>43843</v>
      </c>
      <c r="B1622" s="124">
        <f t="shared" si="599"/>
        <v>1268.4378029999998</v>
      </c>
      <c r="C1622" s="124">
        <f t="shared" si="609"/>
        <v>1000</v>
      </c>
      <c r="D1622" s="138">
        <f t="shared" si="610"/>
        <v>5259.76</v>
      </c>
      <c r="E1622" s="126">
        <f>IF(K1622=1,VLOOKUP(A1621,[1]Plan1!$DA$106:$DC$226,3),E1621)</f>
        <v>5320.25</v>
      </c>
      <c r="F1622" s="127">
        <f t="shared" si="611"/>
        <v>43816</v>
      </c>
      <c r="G1622" s="128">
        <f t="shared" si="600"/>
        <v>1.1500524738771389E-2</v>
      </c>
      <c r="H1622" s="127">
        <f t="shared" si="612"/>
        <v>43845</v>
      </c>
      <c r="I1622" s="127">
        <f t="shared" si="601"/>
        <v>43845</v>
      </c>
      <c r="J1622" s="130">
        <f t="shared" si="613"/>
        <v>20</v>
      </c>
      <c r="K1622" s="130">
        <f t="shared" si="602"/>
        <v>18</v>
      </c>
      <c r="L1622" s="131">
        <f t="shared" si="603"/>
        <v>1.01034454</v>
      </c>
      <c r="M1622" s="132">
        <f t="shared" si="597"/>
        <v>1.0051002499999999</v>
      </c>
      <c r="N1622" s="132">
        <f t="shared" si="595"/>
        <v>1.2127335109107213</v>
      </c>
      <c r="O1622" s="131">
        <f t="shared" si="596"/>
        <v>1.22527868</v>
      </c>
      <c r="P1622" s="124">
        <f t="shared" si="604"/>
        <v>1225.2786799999999</v>
      </c>
      <c r="Q1622" s="133">
        <f t="shared" si="605"/>
        <v>0</v>
      </c>
      <c r="R1622" s="134">
        <f t="shared" si="606"/>
        <v>0</v>
      </c>
      <c r="S1622" s="124">
        <f t="shared" si="607"/>
        <v>0</v>
      </c>
      <c r="T1622" s="134">
        <f t="shared" si="614"/>
        <v>8.7499999999999994E-2</v>
      </c>
      <c r="U1622" s="133">
        <f t="shared" si="615"/>
        <v>104</v>
      </c>
      <c r="V1622" s="133">
        <v>252</v>
      </c>
      <c r="W1622" s="132">
        <f t="shared" si="598"/>
        <v>1.0352239240000001</v>
      </c>
      <c r="X1622" s="124">
        <f t="shared" si="617"/>
        <v>43.159123000000001</v>
      </c>
      <c r="Y1622" s="136" t="s">
        <v>64</v>
      </c>
      <c r="Z1622" s="127">
        <f t="shared" si="616"/>
        <v>43878</v>
      </c>
      <c r="AA1622" s="6"/>
      <c r="AB1622" s="1"/>
      <c r="AC1622" s="10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6"/>
      <c r="BR1622" s="1"/>
      <c r="BS1622" s="1"/>
      <c r="BT1622" s="1"/>
      <c r="BU1622" s="1"/>
      <c r="BV1622" s="1"/>
      <c r="BW1622" s="1"/>
    </row>
    <row r="1623" spans="1:75" x14ac:dyDescent="0.2">
      <c r="A1623" s="137">
        <f t="shared" si="608"/>
        <v>43844</v>
      </c>
      <c r="B1623" s="124">
        <f t="shared" si="599"/>
        <v>1269.5857529999998</v>
      </c>
      <c r="C1623" s="124">
        <f t="shared" si="609"/>
        <v>1000</v>
      </c>
      <c r="D1623" s="138">
        <f t="shared" si="610"/>
        <v>5259.76</v>
      </c>
      <c r="E1623" s="126">
        <f>IF(K1623=1,VLOOKUP(A1622,[1]Plan1!$DA$106:$DC$226,3),E1622)</f>
        <v>5320.25</v>
      </c>
      <c r="F1623" s="127">
        <f t="shared" si="611"/>
        <v>43816</v>
      </c>
      <c r="G1623" s="128">
        <f t="shared" si="600"/>
        <v>1.1500524738771389E-2</v>
      </c>
      <c r="H1623" s="127">
        <f t="shared" si="612"/>
        <v>43845</v>
      </c>
      <c r="I1623" s="127">
        <f t="shared" si="601"/>
        <v>43845</v>
      </c>
      <c r="J1623" s="130">
        <f t="shared" si="613"/>
        <v>20</v>
      </c>
      <c r="K1623" s="130">
        <f t="shared" si="602"/>
        <v>19</v>
      </c>
      <c r="L1623" s="131">
        <f t="shared" si="603"/>
        <v>1.0109223599999999</v>
      </c>
      <c r="M1623" s="132">
        <f t="shared" si="597"/>
        <v>1.0051002499999999</v>
      </c>
      <c r="N1623" s="132">
        <f t="shared" si="595"/>
        <v>1.2127335109107213</v>
      </c>
      <c r="O1623" s="131">
        <f t="shared" si="596"/>
        <v>1.22597942</v>
      </c>
      <c r="P1623" s="124">
        <f t="shared" si="604"/>
        <v>1225.9794199999999</v>
      </c>
      <c r="Q1623" s="133">
        <f t="shared" si="605"/>
        <v>0</v>
      </c>
      <c r="R1623" s="134">
        <f t="shared" si="606"/>
        <v>0</v>
      </c>
      <c r="S1623" s="124">
        <f t="shared" si="607"/>
        <v>0</v>
      </c>
      <c r="T1623" s="134">
        <f t="shared" si="614"/>
        <v>8.7499999999999994E-2</v>
      </c>
      <c r="U1623" s="133">
        <f t="shared" si="615"/>
        <v>105</v>
      </c>
      <c r="V1623" s="133">
        <v>252</v>
      </c>
      <c r="W1623" s="132">
        <f t="shared" si="598"/>
        <v>1.035568569</v>
      </c>
      <c r="X1623" s="124">
        <f t="shared" si="617"/>
        <v>43.606332999999999</v>
      </c>
      <c r="Y1623" s="136" t="s">
        <v>64</v>
      </c>
      <c r="Z1623" s="127">
        <f t="shared" si="616"/>
        <v>43878</v>
      </c>
      <c r="AA1623" s="6"/>
      <c r="AB1623" s="1"/>
      <c r="AC1623" s="10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6"/>
      <c r="BR1623" s="1"/>
      <c r="BS1623" s="1"/>
      <c r="BT1623" s="1"/>
      <c r="BU1623" s="1"/>
      <c r="BV1623" s="1"/>
      <c r="BW1623" s="1"/>
    </row>
    <row r="1624" spans="1:75" x14ac:dyDescent="0.2">
      <c r="A1624" s="137">
        <f t="shared" si="608"/>
        <v>43845</v>
      </c>
      <c r="B1624" s="124">
        <f t="shared" si="599"/>
        <v>1270.7347520000001</v>
      </c>
      <c r="C1624" s="124">
        <f t="shared" si="609"/>
        <v>1000</v>
      </c>
      <c r="D1624" s="138">
        <f t="shared" si="610"/>
        <v>5259.76</v>
      </c>
      <c r="E1624" s="126">
        <f>IF(K1624=1,VLOOKUP(A1623,[1]Plan1!$DA$106:$DC$226,3),E1623)</f>
        <v>5320.25</v>
      </c>
      <c r="F1624" s="127">
        <f t="shared" si="611"/>
        <v>43816</v>
      </c>
      <c r="G1624" s="128">
        <f t="shared" si="600"/>
        <v>1.1500524738771389E-2</v>
      </c>
      <c r="H1624" s="127">
        <f t="shared" si="612"/>
        <v>43878</v>
      </c>
      <c r="I1624" s="127">
        <f t="shared" si="601"/>
        <v>43845</v>
      </c>
      <c r="J1624" s="130">
        <f t="shared" si="613"/>
        <v>20</v>
      </c>
      <c r="K1624" s="130">
        <f t="shared" si="602"/>
        <v>20</v>
      </c>
      <c r="L1624" s="131">
        <f t="shared" si="603"/>
        <v>1.01150052</v>
      </c>
      <c r="M1624" s="132">
        <f t="shared" si="597"/>
        <v>1.0051002499999999</v>
      </c>
      <c r="N1624" s="132">
        <f t="shared" si="595"/>
        <v>1.2127335109107213</v>
      </c>
      <c r="O1624" s="131">
        <f t="shared" si="596"/>
        <v>1.2266805700000001</v>
      </c>
      <c r="P1624" s="124">
        <f t="shared" si="604"/>
        <v>1226.68057</v>
      </c>
      <c r="Q1624" s="133">
        <f t="shared" si="605"/>
        <v>0</v>
      </c>
      <c r="R1624" s="134">
        <f t="shared" si="606"/>
        <v>0</v>
      </c>
      <c r="S1624" s="124">
        <f t="shared" si="607"/>
        <v>0</v>
      </c>
      <c r="T1624" s="134">
        <f t="shared" si="614"/>
        <v>8.7499999999999994E-2</v>
      </c>
      <c r="U1624" s="133">
        <f t="shared" si="615"/>
        <v>106</v>
      </c>
      <c r="V1624" s="133">
        <v>252</v>
      </c>
      <c r="W1624" s="132">
        <f t="shared" si="598"/>
        <v>1.035913329</v>
      </c>
      <c r="X1624" s="124">
        <f t="shared" si="617"/>
        <v>44.054181999999997</v>
      </c>
      <c r="Y1624" s="136" t="s">
        <v>64</v>
      </c>
      <c r="Z1624" s="127">
        <f t="shared" si="616"/>
        <v>43878</v>
      </c>
      <c r="AA1624" s="6"/>
      <c r="AB1624" s="1"/>
      <c r="AC1624" s="10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6"/>
      <c r="BR1624" s="1"/>
      <c r="BS1624" s="1"/>
      <c r="BT1624" s="1"/>
      <c r="BU1624" s="1"/>
      <c r="BV1624" s="1"/>
      <c r="BW1624" s="1"/>
    </row>
    <row r="1625" spans="1:75" x14ac:dyDescent="0.2">
      <c r="A1625" s="137">
        <f t="shared" si="608"/>
        <v>43846</v>
      </c>
      <c r="B1625" s="124">
        <f t="shared" si="599"/>
        <v>1271.2737199999999</v>
      </c>
      <c r="C1625" s="124">
        <f t="shared" si="609"/>
        <v>1000</v>
      </c>
      <c r="D1625" s="138">
        <f t="shared" si="610"/>
        <v>5320.25</v>
      </c>
      <c r="E1625" s="126">
        <f>IF(K1625=1,VLOOKUP(A1624,[1]Plan1!$DA$106:$DC$226,3),E1624)</f>
        <v>5331.42</v>
      </c>
      <c r="F1625" s="127">
        <f t="shared" si="611"/>
        <v>43846</v>
      </c>
      <c r="G1625" s="128">
        <f t="shared" si="600"/>
        <v>2.099525398242541E-3</v>
      </c>
      <c r="H1625" s="127">
        <f t="shared" si="612"/>
        <v>43878</v>
      </c>
      <c r="I1625" s="127">
        <f t="shared" si="601"/>
        <v>43878</v>
      </c>
      <c r="J1625" s="130">
        <f t="shared" si="613"/>
        <v>23</v>
      </c>
      <c r="K1625" s="130">
        <f t="shared" si="602"/>
        <v>1</v>
      </c>
      <c r="L1625" s="131">
        <f t="shared" si="603"/>
        <v>1.00009119</v>
      </c>
      <c r="M1625" s="132">
        <f t="shared" si="597"/>
        <v>1.01150052</v>
      </c>
      <c r="N1625" s="132">
        <f t="shared" si="595"/>
        <v>1.2266805769076203</v>
      </c>
      <c r="O1625" s="131">
        <f t="shared" si="596"/>
        <v>1.2267924299999999</v>
      </c>
      <c r="P1625" s="124">
        <f t="shared" si="604"/>
        <v>1226.79243</v>
      </c>
      <c r="Q1625" s="133">
        <f t="shared" si="605"/>
        <v>0</v>
      </c>
      <c r="R1625" s="134">
        <f t="shared" si="606"/>
        <v>0</v>
      </c>
      <c r="S1625" s="124">
        <f t="shared" si="607"/>
        <v>0</v>
      </c>
      <c r="T1625" s="134">
        <f t="shared" si="614"/>
        <v>8.7499999999999994E-2</v>
      </c>
      <c r="U1625" s="133">
        <f t="shared" si="615"/>
        <v>107</v>
      </c>
      <c r="V1625" s="133">
        <v>252</v>
      </c>
      <c r="W1625" s="132">
        <f t="shared" si="598"/>
        <v>1.0362582039999999</v>
      </c>
      <c r="X1625" s="124">
        <f t="shared" si="617"/>
        <v>44.481290000000001</v>
      </c>
      <c r="Y1625" s="136" t="s">
        <v>64</v>
      </c>
      <c r="Z1625" s="127">
        <f t="shared" si="616"/>
        <v>43878</v>
      </c>
      <c r="AA1625" s="6"/>
      <c r="AB1625" s="1"/>
      <c r="AC1625" s="10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6"/>
      <c r="BR1625" s="1"/>
      <c r="BS1625" s="1"/>
      <c r="BT1625" s="1"/>
      <c r="BU1625" s="1"/>
      <c r="BV1625" s="1"/>
      <c r="BW1625" s="1"/>
    </row>
    <row r="1626" spans="1:75" x14ac:dyDescent="0.2">
      <c r="A1626" s="137">
        <f t="shared" si="608"/>
        <v>43847</v>
      </c>
      <c r="B1626" s="124">
        <f t="shared" si="599"/>
        <v>1271.812925</v>
      </c>
      <c r="C1626" s="124">
        <f t="shared" si="609"/>
        <v>1000</v>
      </c>
      <c r="D1626" s="138">
        <f t="shared" si="610"/>
        <v>5320.25</v>
      </c>
      <c r="E1626" s="126">
        <f>IF(K1626=1,VLOOKUP(A1625,[1]Plan1!$DA$106:$DC$226,3),E1625)</f>
        <v>5331.42</v>
      </c>
      <c r="F1626" s="127">
        <f t="shared" si="611"/>
        <v>43846</v>
      </c>
      <c r="G1626" s="128">
        <f t="shared" si="600"/>
        <v>2.099525398242541E-3</v>
      </c>
      <c r="H1626" s="127">
        <f t="shared" si="612"/>
        <v>43878</v>
      </c>
      <c r="I1626" s="127">
        <f t="shared" si="601"/>
        <v>43878</v>
      </c>
      <c r="J1626" s="130">
        <f t="shared" si="613"/>
        <v>23</v>
      </c>
      <c r="K1626" s="130">
        <f t="shared" si="602"/>
        <v>2</v>
      </c>
      <c r="L1626" s="131">
        <f t="shared" si="603"/>
        <v>1.00018239</v>
      </c>
      <c r="M1626" s="132">
        <f t="shared" si="597"/>
        <v>1.01150052</v>
      </c>
      <c r="N1626" s="132">
        <f t="shared" si="595"/>
        <v>1.2266805769076203</v>
      </c>
      <c r="O1626" s="131">
        <f t="shared" si="596"/>
        <v>1.2269043100000001</v>
      </c>
      <c r="P1626" s="124">
        <f t="shared" si="604"/>
        <v>1226.9043099999999</v>
      </c>
      <c r="Q1626" s="133">
        <f t="shared" si="605"/>
        <v>0</v>
      </c>
      <c r="R1626" s="134">
        <f t="shared" si="606"/>
        <v>0</v>
      </c>
      <c r="S1626" s="124">
        <f t="shared" si="607"/>
        <v>0</v>
      </c>
      <c r="T1626" s="134">
        <f t="shared" si="614"/>
        <v>8.7499999999999994E-2</v>
      </c>
      <c r="U1626" s="133">
        <f t="shared" si="615"/>
        <v>108</v>
      </c>
      <c r="V1626" s="133">
        <v>252</v>
      </c>
      <c r="W1626" s="132">
        <f t="shared" si="598"/>
        <v>1.0366031929999999</v>
      </c>
      <c r="X1626" s="124">
        <f t="shared" si="617"/>
        <v>44.908614999999998</v>
      </c>
      <c r="Y1626" s="136" t="s">
        <v>64</v>
      </c>
      <c r="Z1626" s="127">
        <f t="shared" si="616"/>
        <v>43878</v>
      </c>
      <c r="AA1626" s="6"/>
      <c r="AB1626" s="1"/>
      <c r="AC1626" s="10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6"/>
      <c r="BR1626" s="1"/>
      <c r="BS1626" s="1"/>
      <c r="BT1626" s="1"/>
      <c r="BU1626" s="1"/>
      <c r="BV1626" s="1"/>
      <c r="BW1626" s="1"/>
    </row>
    <row r="1627" spans="1:75" x14ac:dyDescent="0.2">
      <c r="A1627" s="137">
        <f t="shared" si="608"/>
        <v>43848</v>
      </c>
      <c r="B1627" s="124">
        <f t="shared" si="599"/>
        <v>1272.352349</v>
      </c>
      <c r="C1627" s="124">
        <f t="shared" si="609"/>
        <v>1000</v>
      </c>
      <c r="D1627" s="138">
        <f t="shared" si="610"/>
        <v>5320.25</v>
      </c>
      <c r="E1627" s="126">
        <f>IF(K1627=1,VLOOKUP(A1626,[1]Plan1!$DA$106:$DC$226,3),E1626)</f>
        <v>5331.42</v>
      </c>
      <c r="F1627" s="127">
        <f t="shared" si="611"/>
        <v>43846</v>
      </c>
      <c r="G1627" s="128">
        <f t="shared" si="600"/>
        <v>2.099525398242541E-3</v>
      </c>
      <c r="H1627" s="127">
        <f t="shared" si="612"/>
        <v>43878</v>
      </c>
      <c r="I1627" s="127">
        <f t="shared" si="601"/>
        <v>43878</v>
      </c>
      <c r="J1627" s="130">
        <f t="shared" si="613"/>
        <v>23</v>
      </c>
      <c r="K1627" s="130">
        <f t="shared" si="602"/>
        <v>3</v>
      </c>
      <c r="L1627" s="131">
        <f t="shared" si="603"/>
        <v>1.0002736000000001</v>
      </c>
      <c r="M1627" s="132">
        <f t="shared" si="597"/>
        <v>1.01150052</v>
      </c>
      <c r="N1627" s="132">
        <f t="shared" si="595"/>
        <v>1.2266805769076203</v>
      </c>
      <c r="O1627" s="131">
        <f t="shared" si="596"/>
        <v>1.2270161900000001</v>
      </c>
      <c r="P1627" s="124">
        <f t="shared" si="604"/>
        <v>1227.0161900000001</v>
      </c>
      <c r="Q1627" s="133">
        <f t="shared" si="605"/>
        <v>0</v>
      </c>
      <c r="R1627" s="134">
        <f t="shared" si="606"/>
        <v>0</v>
      </c>
      <c r="S1627" s="124">
        <f t="shared" si="607"/>
        <v>0</v>
      </c>
      <c r="T1627" s="134">
        <f t="shared" si="614"/>
        <v>8.7499999999999994E-2</v>
      </c>
      <c r="U1627" s="133">
        <f t="shared" si="615"/>
        <v>109</v>
      </c>
      <c r="V1627" s="133">
        <v>252</v>
      </c>
      <c r="W1627" s="132">
        <f t="shared" si="598"/>
        <v>1.036948298</v>
      </c>
      <c r="X1627" s="124">
        <f t="shared" si="617"/>
        <v>45.336159000000002</v>
      </c>
      <c r="Y1627" s="136" t="s">
        <v>64</v>
      </c>
      <c r="Z1627" s="127">
        <f t="shared" si="616"/>
        <v>43878</v>
      </c>
      <c r="AA1627" s="6"/>
      <c r="AB1627" s="1"/>
      <c r="AC1627" s="10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6"/>
      <c r="BR1627" s="1"/>
      <c r="BS1627" s="1"/>
      <c r="BT1627" s="1"/>
      <c r="BU1627" s="1"/>
      <c r="BV1627" s="1"/>
      <c r="BW1627" s="1"/>
    </row>
    <row r="1628" spans="1:75" x14ac:dyDescent="0.2">
      <c r="A1628" s="137">
        <f t="shared" si="608"/>
        <v>43849</v>
      </c>
      <c r="B1628" s="124">
        <f t="shared" si="599"/>
        <v>1272.352349</v>
      </c>
      <c r="C1628" s="124">
        <f t="shared" si="609"/>
        <v>1000</v>
      </c>
      <c r="D1628" s="138">
        <f t="shared" si="610"/>
        <v>5320.25</v>
      </c>
      <c r="E1628" s="126">
        <f>IF(K1628=1,VLOOKUP(A1627,[1]Plan1!$DA$106:$DC$226,3),E1627)</f>
        <v>5331.42</v>
      </c>
      <c r="F1628" s="127">
        <f t="shared" si="611"/>
        <v>43846</v>
      </c>
      <c r="G1628" s="128">
        <f t="shared" si="600"/>
        <v>2.099525398242541E-3</v>
      </c>
      <c r="H1628" s="127">
        <f t="shared" si="612"/>
        <v>43878</v>
      </c>
      <c r="I1628" s="127">
        <f t="shared" si="601"/>
        <v>43878</v>
      </c>
      <c r="J1628" s="130">
        <f t="shared" si="613"/>
        <v>23</v>
      </c>
      <c r="K1628" s="130">
        <f t="shared" si="602"/>
        <v>3</v>
      </c>
      <c r="L1628" s="131">
        <f t="shared" si="603"/>
        <v>1.0002736000000001</v>
      </c>
      <c r="M1628" s="132">
        <f t="shared" si="597"/>
        <v>1.01150052</v>
      </c>
      <c r="N1628" s="132">
        <f t="shared" si="595"/>
        <v>1.2266805769076203</v>
      </c>
      <c r="O1628" s="131">
        <f t="shared" si="596"/>
        <v>1.2270161900000001</v>
      </c>
      <c r="P1628" s="124">
        <f t="shared" si="604"/>
        <v>1227.0161900000001</v>
      </c>
      <c r="Q1628" s="133">
        <f t="shared" si="605"/>
        <v>0</v>
      </c>
      <c r="R1628" s="134">
        <f t="shared" si="606"/>
        <v>0</v>
      </c>
      <c r="S1628" s="124">
        <f t="shared" si="607"/>
        <v>0</v>
      </c>
      <c r="T1628" s="134">
        <f t="shared" si="614"/>
        <v>8.7499999999999994E-2</v>
      </c>
      <c r="U1628" s="133">
        <f t="shared" si="615"/>
        <v>109</v>
      </c>
      <c r="V1628" s="133">
        <v>252</v>
      </c>
      <c r="W1628" s="132">
        <f t="shared" si="598"/>
        <v>1.036948298</v>
      </c>
      <c r="X1628" s="124">
        <f t="shared" si="617"/>
        <v>45.336159000000002</v>
      </c>
      <c r="Y1628" s="136" t="s">
        <v>64</v>
      </c>
      <c r="Z1628" s="127">
        <f t="shared" si="616"/>
        <v>43878</v>
      </c>
      <c r="AA1628" s="6"/>
      <c r="AB1628" s="1"/>
      <c r="AC1628" s="10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6"/>
      <c r="BR1628" s="1"/>
      <c r="BS1628" s="1"/>
      <c r="BT1628" s="1"/>
      <c r="BU1628" s="1"/>
      <c r="BV1628" s="1"/>
      <c r="BW1628" s="1"/>
    </row>
    <row r="1629" spans="1:75" x14ac:dyDescent="0.2">
      <c r="A1629" s="137">
        <f t="shared" si="608"/>
        <v>43850</v>
      </c>
      <c r="B1629" s="124">
        <f t="shared" si="599"/>
        <v>1272.352349</v>
      </c>
      <c r="C1629" s="124">
        <f t="shared" si="609"/>
        <v>1000</v>
      </c>
      <c r="D1629" s="138">
        <f t="shared" si="610"/>
        <v>5320.25</v>
      </c>
      <c r="E1629" s="126">
        <f>IF(K1629=1,VLOOKUP(A1628,[1]Plan1!$DA$106:$DC$226,3),E1628)</f>
        <v>5331.42</v>
      </c>
      <c r="F1629" s="127">
        <f t="shared" si="611"/>
        <v>43846</v>
      </c>
      <c r="G1629" s="128">
        <f t="shared" si="600"/>
        <v>2.099525398242541E-3</v>
      </c>
      <c r="H1629" s="127">
        <f t="shared" si="612"/>
        <v>43878</v>
      </c>
      <c r="I1629" s="127">
        <f t="shared" si="601"/>
        <v>43878</v>
      </c>
      <c r="J1629" s="130">
        <f t="shared" si="613"/>
        <v>23</v>
      </c>
      <c r="K1629" s="130">
        <f t="shared" si="602"/>
        <v>3</v>
      </c>
      <c r="L1629" s="131">
        <f t="shared" si="603"/>
        <v>1.0002736000000001</v>
      </c>
      <c r="M1629" s="132">
        <f t="shared" si="597"/>
        <v>1.01150052</v>
      </c>
      <c r="N1629" s="132">
        <f t="shared" si="595"/>
        <v>1.2266805769076203</v>
      </c>
      <c r="O1629" s="131">
        <f t="shared" si="596"/>
        <v>1.2270161900000001</v>
      </c>
      <c r="P1629" s="124">
        <f t="shared" si="604"/>
        <v>1227.0161900000001</v>
      </c>
      <c r="Q1629" s="133">
        <f t="shared" si="605"/>
        <v>0</v>
      </c>
      <c r="R1629" s="134">
        <f t="shared" si="606"/>
        <v>0</v>
      </c>
      <c r="S1629" s="124">
        <f t="shared" si="607"/>
        <v>0</v>
      </c>
      <c r="T1629" s="134">
        <f t="shared" si="614"/>
        <v>8.7499999999999994E-2</v>
      </c>
      <c r="U1629" s="133">
        <f t="shared" si="615"/>
        <v>109</v>
      </c>
      <c r="V1629" s="133">
        <v>252</v>
      </c>
      <c r="W1629" s="132">
        <f t="shared" si="598"/>
        <v>1.036948298</v>
      </c>
      <c r="X1629" s="124">
        <f t="shared" si="617"/>
        <v>45.336159000000002</v>
      </c>
      <c r="Y1629" s="136" t="s">
        <v>64</v>
      </c>
      <c r="Z1629" s="127">
        <f t="shared" si="616"/>
        <v>43878</v>
      </c>
      <c r="AA1629" s="6"/>
      <c r="AB1629" s="1"/>
      <c r="AC1629" s="10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6"/>
      <c r="BR1629" s="1"/>
      <c r="BS1629" s="1"/>
      <c r="BT1629" s="1"/>
      <c r="BU1629" s="1"/>
      <c r="BV1629" s="1"/>
      <c r="BW1629" s="1"/>
    </row>
    <row r="1630" spans="1:75" x14ac:dyDescent="0.2">
      <c r="A1630" s="137">
        <f t="shared" si="608"/>
        <v>43851</v>
      </c>
      <c r="B1630" s="124">
        <f t="shared" si="599"/>
        <v>1272.8920009999999</v>
      </c>
      <c r="C1630" s="124">
        <f t="shared" si="609"/>
        <v>1000</v>
      </c>
      <c r="D1630" s="138">
        <f t="shared" si="610"/>
        <v>5320.25</v>
      </c>
      <c r="E1630" s="126">
        <f>IF(K1630=1,VLOOKUP(A1629,[1]Plan1!$DA$106:$DC$226,3),E1629)</f>
        <v>5331.42</v>
      </c>
      <c r="F1630" s="127">
        <f t="shared" si="611"/>
        <v>43846</v>
      </c>
      <c r="G1630" s="128">
        <f t="shared" si="600"/>
        <v>2.099525398242541E-3</v>
      </c>
      <c r="H1630" s="127">
        <f t="shared" si="612"/>
        <v>43878</v>
      </c>
      <c r="I1630" s="127">
        <f t="shared" si="601"/>
        <v>43878</v>
      </c>
      <c r="J1630" s="130">
        <f t="shared" si="613"/>
        <v>23</v>
      </c>
      <c r="K1630" s="130">
        <f t="shared" si="602"/>
        <v>4</v>
      </c>
      <c r="L1630" s="131">
        <f t="shared" si="603"/>
        <v>1.00036481</v>
      </c>
      <c r="M1630" s="132">
        <f t="shared" si="597"/>
        <v>1.01150052</v>
      </c>
      <c r="N1630" s="132">
        <f t="shared" si="595"/>
        <v>1.2266805769076203</v>
      </c>
      <c r="O1630" s="131">
        <f t="shared" si="596"/>
        <v>1.22712808</v>
      </c>
      <c r="P1630" s="124">
        <f t="shared" si="604"/>
        <v>1227.12808</v>
      </c>
      <c r="Q1630" s="133">
        <f t="shared" si="605"/>
        <v>0</v>
      </c>
      <c r="R1630" s="134">
        <f t="shared" si="606"/>
        <v>0</v>
      </c>
      <c r="S1630" s="124">
        <f t="shared" si="607"/>
        <v>0</v>
      </c>
      <c r="T1630" s="134">
        <f t="shared" si="614"/>
        <v>8.7499999999999994E-2</v>
      </c>
      <c r="U1630" s="133">
        <f t="shared" si="615"/>
        <v>110</v>
      </c>
      <c r="V1630" s="133">
        <v>252</v>
      </c>
      <c r="W1630" s="132">
        <f t="shared" si="598"/>
        <v>1.0372935169999999</v>
      </c>
      <c r="X1630" s="124">
        <f t="shared" si="617"/>
        <v>45.763921000000003</v>
      </c>
      <c r="Y1630" s="136" t="s">
        <v>64</v>
      </c>
      <c r="Z1630" s="127">
        <f t="shared" si="616"/>
        <v>43878</v>
      </c>
      <c r="AA1630" s="6"/>
      <c r="AB1630" s="1"/>
      <c r="AC1630" s="10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6"/>
      <c r="BR1630" s="1"/>
      <c r="BS1630" s="1"/>
      <c r="BT1630" s="1"/>
      <c r="BU1630" s="1"/>
      <c r="BV1630" s="1"/>
      <c r="BW1630" s="1"/>
    </row>
    <row r="1631" spans="1:75" x14ac:dyDescent="0.2">
      <c r="A1631" s="137">
        <f t="shared" si="608"/>
        <v>43852</v>
      </c>
      <c r="B1631" s="124">
        <f t="shared" si="599"/>
        <v>1273.4318929999999</v>
      </c>
      <c r="C1631" s="124">
        <f t="shared" si="609"/>
        <v>1000</v>
      </c>
      <c r="D1631" s="138">
        <f t="shared" si="610"/>
        <v>5320.25</v>
      </c>
      <c r="E1631" s="126">
        <f>IF(K1631=1,VLOOKUP(A1630,[1]Plan1!$DA$106:$DC$226,3),E1630)</f>
        <v>5331.42</v>
      </c>
      <c r="F1631" s="127">
        <f t="shared" si="611"/>
        <v>43846</v>
      </c>
      <c r="G1631" s="128">
        <f t="shared" si="600"/>
        <v>2.099525398242541E-3</v>
      </c>
      <c r="H1631" s="127">
        <f t="shared" si="612"/>
        <v>43878</v>
      </c>
      <c r="I1631" s="127">
        <f t="shared" si="601"/>
        <v>43878</v>
      </c>
      <c r="J1631" s="130">
        <f t="shared" si="613"/>
        <v>23</v>
      </c>
      <c r="K1631" s="130">
        <f t="shared" si="602"/>
        <v>5</v>
      </c>
      <c r="L1631" s="131">
        <f t="shared" si="603"/>
        <v>1.00045604</v>
      </c>
      <c r="M1631" s="132">
        <f t="shared" si="597"/>
        <v>1.01150052</v>
      </c>
      <c r="N1631" s="132">
        <f t="shared" ref="N1631:N1694" si="618">IF(I1631&gt;I1630,N1630*M1631,N1630)</f>
        <v>1.2266805769076203</v>
      </c>
      <c r="O1631" s="131">
        <f t="shared" si="596"/>
        <v>1.2272399899999999</v>
      </c>
      <c r="P1631" s="124">
        <f t="shared" si="604"/>
        <v>1227.23999</v>
      </c>
      <c r="Q1631" s="133">
        <f t="shared" si="605"/>
        <v>0</v>
      </c>
      <c r="R1631" s="134">
        <f t="shared" si="606"/>
        <v>0</v>
      </c>
      <c r="S1631" s="124">
        <f t="shared" si="607"/>
        <v>0</v>
      </c>
      <c r="T1631" s="134">
        <f t="shared" si="614"/>
        <v>8.7499999999999994E-2</v>
      </c>
      <c r="U1631" s="133">
        <f t="shared" si="615"/>
        <v>111</v>
      </c>
      <c r="V1631" s="133">
        <v>252</v>
      </c>
      <c r="W1631" s="132">
        <f t="shared" si="598"/>
        <v>1.0376388510000001</v>
      </c>
      <c r="X1631" s="124">
        <f t="shared" si="617"/>
        <v>46.191903000000003</v>
      </c>
      <c r="Y1631" s="136" t="s">
        <v>64</v>
      </c>
      <c r="Z1631" s="127">
        <f t="shared" si="616"/>
        <v>43878</v>
      </c>
      <c r="AA1631" s="6"/>
      <c r="AB1631" s="1"/>
      <c r="AC1631" s="10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6"/>
      <c r="BR1631" s="1"/>
      <c r="BS1631" s="1"/>
      <c r="BT1631" s="1"/>
      <c r="BU1631" s="1"/>
      <c r="BV1631" s="1"/>
      <c r="BW1631" s="1"/>
    </row>
    <row r="1632" spans="1:75" x14ac:dyDescent="0.2">
      <c r="A1632" s="137">
        <f t="shared" si="608"/>
        <v>43853</v>
      </c>
      <c r="B1632" s="124">
        <f t="shared" si="599"/>
        <v>1273.972002</v>
      </c>
      <c r="C1632" s="124">
        <f t="shared" si="609"/>
        <v>1000</v>
      </c>
      <c r="D1632" s="138">
        <f t="shared" si="610"/>
        <v>5320.25</v>
      </c>
      <c r="E1632" s="126">
        <f>IF(K1632=1,VLOOKUP(A1631,[1]Plan1!$DA$106:$DC$226,3),E1631)</f>
        <v>5331.42</v>
      </c>
      <c r="F1632" s="127">
        <f t="shared" si="611"/>
        <v>43846</v>
      </c>
      <c r="G1632" s="128">
        <f t="shared" si="600"/>
        <v>2.099525398242541E-3</v>
      </c>
      <c r="H1632" s="127">
        <f t="shared" si="612"/>
        <v>43878</v>
      </c>
      <c r="I1632" s="127">
        <f t="shared" si="601"/>
        <v>43878</v>
      </c>
      <c r="J1632" s="130">
        <f t="shared" si="613"/>
        <v>23</v>
      </c>
      <c r="K1632" s="130">
        <f t="shared" si="602"/>
        <v>6</v>
      </c>
      <c r="L1632" s="131">
        <f t="shared" si="603"/>
        <v>1.00054727</v>
      </c>
      <c r="M1632" s="132">
        <f t="shared" si="597"/>
        <v>1.01150052</v>
      </c>
      <c r="N1632" s="132">
        <f t="shared" si="618"/>
        <v>1.2266805769076203</v>
      </c>
      <c r="O1632" s="131">
        <f t="shared" si="596"/>
        <v>1.2273518999999999</v>
      </c>
      <c r="P1632" s="124">
        <f t="shared" si="604"/>
        <v>1227.3518999999999</v>
      </c>
      <c r="Q1632" s="133">
        <f t="shared" si="605"/>
        <v>0</v>
      </c>
      <c r="R1632" s="134">
        <f t="shared" si="606"/>
        <v>0</v>
      </c>
      <c r="S1632" s="124">
        <f t="shared" si="607"/>
        <v>0</v>
      </c>
      <c r="T1632" s="134">
        <f t="shared" si="614"/>
        <v>8.7499999999999994E-2</v>
      </c>
      <c r="U1632" s="133">
        <f t="shared" si="615"/>
        <v>112</v>
      </c>
      <c r="V1632" s="133">
        <v>252</v>
      </c>
      <c r="W1632" s="132">
        <f t="shared" si="598"/>
        <v>1.0379843</v>
      </c>
      <c r="X1632" s="124">
        <f t="shared" si="617"/>
        <v>46.620102000000003</v>
      </c>
      <c r="Y1632" s="136" t="s">
        <v>64</v>
      </c>
      <c r="Z1632" s="127">
        <f t="shared" si="616"/>
        <v>43878</v>
      </c>
      <c r="AA1632" s="6"/>
      <c r="AB1632" s="1"/>
      <c r="AC1632" s="10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6"/>
      <c r="BR1632" s="1"/>
      <c r="BS1632" s="1"/>
      <c r="BT1632" s="1"/>
      <c r="BU1632" s="1"/>
      <c r="BV1632" s="1"/>
      <c r="BW1632" s="1"/>
    </row>
    <row r="1633" spans="1:75" x14ac:dyDescent="0.2">
      <c r="A1633" s="137">
        <f t="shared" si="608"/>
        <v>43854</v>
      </c>
      <c r="B1633" s="124">
        <f t="shared" si="599"/>
        <v>1274.5123409999999</v>
      </c>
      <c r="C1633" s="124">
        <f t="shared" si="609"/>
        <v>1000</v>
      </c>
      <c r="D1633" s="138">
        <f t="shared" si="610"/>
        <v>5320.25</v>
      </c>
      <c r="E1633" s="126">
        <f>IF(K1633=1,VLOOKUP(A1632,[1]Plan1!$DA$106:$DC$226,3),E1632)</f>
        <v>5331.42</v>
      </c>
      <c r="F1633" s="127">
        <f t="shared" si="611"/>
        <v>43846</v>
      </c>
      <c r="G1633" s="128">
        <f t="shared" si="600"/>
        <v>2.099525398242541E-3</v>
      </c>
      <c r="H1633" s="127">
        <f t="shared" si="612"/>
        <v>43878</v>
      </c>
      <c r="I1633" s="127">
        <f t="shared" si="601"/>
        <v>43878</v>
      </c>
      <c r="J1633" s="130">
        <f t="shared" si="613"/>
        <v>23</v>
      </c>
      <c r="K1633" s="130">
        <f t="shared" si="602"/>
        <v>7</v>
      </c>
      <c r="L1633" s="131">
        <f t="shared" si="603"/>
        <v>1.0006385099999999</v>
      </c>
      <c r="M1633" s="132">
        <f t="shared" si="597"/>
        <v>1.01150052</v>
      </c>
      <c r="N1633" s="132">
        <f t="shared" si="618"/>
        <v>1.2266805769076203</v>
      </c>
      <c r="O1633" s="131">
        <f t="shared" si="596"/>
        <v>1.2274638200000001</v>
      </c>
      <c r="P1633" s="124">
        <f t="shared" si="604"/>
        <v>1227.4638199999999</v>
      </c>
      <c r="Q1633" s="133">
        <f t="shared" si="605"/>
        <v>0</v>
      </c>
      <c r="R1633" s="134">
        <f t="shared" si="606"/>
        <v>0</v>
      </c>
      <c r="S1633" s="124">
        <f t="shared" si="607"/>
        <v>0</v>
      </c>
      <c r="T1633" s="134">
        <f t="shared" si="614"/>
        <v>8.7499999999999994E-2</v>
      </c>
      <c r="U1633" s="133">
        <f t="shared" si="615"/>
        <v>113</v>
      </c>
      <c r="V1633" s="133">
        <v>252</v>
      </c>
      <c r="W1633" s="132">
        <f t="shared" si="598"/>
        <v>1.038329864</v>
      </c>
      <c r="X1633" s="124">
        <f t="shared" si="617"/>
        <v>47.048521000000001</v>
      </c>
      <c r="Y1633" s="136" t="s">
        <v>64</v>
      </c>
      <c r="Z1633" s="127">
        <f t="shared" si="616"/>
        <v>43878</v>
      </c>
      <c r="AA1633" s="6"/>
      <c r="AB1633" s="1"/>
      <c r="AC1633" s="10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6"/>
      <c r="BR1633" s="1"/>
      <c r="BS1633" s="1"/>
      <c r="BT1633" s="1"/>
      <c r="BU1633" s="1"/>
      <c r="BV1633" s="1"/>
      <c r="BW1633" s="1"/>
    </row>
    <row r="1634" spans="1:75" x14ac:dyDescent="0.2">
      <c r="A1634" s="137">
        <f t="shared" si="608"/>
        <v>43855</v>
      </c>
      <c r="B1634" s="124">
        <f t="shared" si="599"/>
        <v>1275.0529289999999</v>
      </c>
      <c r="C1634" s="124">
        <f t="shared" si="609"/>
        <v>1000</v>
      </c>
      <c r="D1634" s="138">
        <f t="shared" si="610"/>
        <v>5320.25</v>
      </c>
      <c r="E1634" s="126">
        <f>IF(K1634=1,VLOOKUP(A1633,[1]Plan1!$DA$106:$DC$226,3),E1633)</f>
        <v>5331.42</v>
      </c>
      <c r="F1634" s="127">
        <f t="shared" si="611"/>
        <v>43846</v>
      </c>
      <c r="G1634" s="128">
        <f t="shared" si="600"/>
        <v>2.099525398242541E-3</v>
      </c>
      <c r="H1634" s="127">
        <f t="shared" si="612"/>
        <v>43878</v>
      </c>
      <c r="I1634" s="127">
        <f t="shared" si="601"/>
        <v>43878</v>
      </c>
      <c r="J1634" s="130">
        <f t="shared" si="613"/>
        <v>23</v>
      </c>
      <c r="K1634" s="130">
        <f t="shared" si="602"/>
        <v>8</v>
      </c>
      <c r="L1634" s="131">
        <f t="shared" si="603"/>
        <v>1.00072977</v>
      </c>
      <c r="M1634" s="132">
        <f t="shared" si="597"/>
        <v>1.01150052</v>
      </c>
      <c r="N1634" s="132">
        <f t="shared" si="618"/>
        <v>1.2266805769076203</v>
      </c>
      <c r="O1634" s="131">
        <f t="shared" si="596"/>
        <v>1.2275757700000001</v>
      </c>
      <c r="P1634" s="124">
        <f t="shared" si="604"/>
        <v>1227.5757699999999</v>
      </c>
      <c r="Q1634" s="133">
        <f t="shared" si="605"/>
        <v>0</v>
      </c>
      <c r="R1634" s="134">
        <f t="shared" si="606"/>
        <v>0</v>
      </c>
      <c r="S1634" s="124">
        <f t="shared" si="607"/>
        <v>0</v>
      </c>
      <c r="T1634" s="134">
        <f t="shared" si="614"/>
        <v>8.7499999999999994E-2</v>
      </c>
      <c r="U1634" s="133">
        <f t="shared" si="615"/>
        <v>114</v>
      </c>
      <c r="V1634" s="133">
        <v>252</v>
      </c>
      <c r="W1634" s="132">
        <f t="shared" si="598"/>
        <v>1.0386755430000001</v>
      </c>
      <c r="X1634" s="124">
        <f t="shared" si="617"/>
        <v>47.477159</v>
      </c>
      <c r="Y1634" s="136" t="s">
        <v>64</v>
      </c>
      <c r="Z1634" s="127">
        <f t="shared" si="616"/>
        <v>43878</v>
      </c>
      <c r="AA1634" s="6"/>
      <c r="AB1634" s="1"/>
      <c r="AC1634" s="10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6"/>
      <c r="BR1634" s="1"/>
      <c r="BS1634" s="1"/>
      <c r="BT1634" s="1"/>
      <c r="BU1634" s="1"/>
      <c r="BV1634" s="1"/>
      <c r="BW1634" s="1"/>
    </row>
    <row r="1635" spans="1:75" x14ac:dyDescent="0.2">
      <c r="A1635" s="137">
        <f t="shared" si="608"/>
        <v>43856</v>
      </c>
      <c r="B1635" s="124">
        <f t="shared" si="599"/>
        <v>1275.0529289999999</v>
      </c>
      <c r="C1635" s="124">
        <f t="shared" si="609"/>
        <v>1000</v>
      </c>
      <c r="D1635" s="138">
        <f t="shared" si="610"/>
        <v>5320.25</v>
      </c>
      <c r="E1635" s="126">
        <f>IF(K1635=1,VLOOKUP(A1634,[1]Plan1!$DA$106:$DC$226,3),E1634)</f>
        <v>5331.42</v>
      </c>
      <c r="F1635" s="127">
        <f t="shared" si="611"/>
        <v>43846</v>
      </c>
      <c r="G1635" s="128">
        <f t="shared" si="600"/>
        <v>2.099525398242541E-3</v>
      </c>
      <c r="H1635" s="127">
        <f t="shared" si="612"/>
        <v>43878</v>
      </c>
      <c r="I1635" s="127">
        <f t="shared" si="601"/>
        <v>43878</v>
      </c>
      <c r="J1635" s="130">
        <f t="shared" si="613"/>
        <v>23</v>
      </c>
      <c r="K1635" s="130">
        <f t="shared" si="602"/>
        <v>8</v>
      </c>
      <c r="L1635" s="131">
        <f t="shared" si="603"/>
        <v>1.00072977</v>
      </c>
      <c r="M1635" s="132">
        <f t="shared" si="597"/>
        <v>1.01150052</v>
      </c>
      <c r="N1635" s="132">
        <f t="shared" si="618"/>
        <v>1.2266805769076203</v>
      </c>
      <c r="O1635" s="131">
        <f t="shared" si="596"/>
        <v>1.2275757700000001</v>
      </c>
      <c r="P1635" s="124">
        <f t="shared" si="604"/>
        <v>1227.5757699999999</v>
      </c>
      <c r="Q1635" s="133">
        <f t="shared" si="605"/>
        <v>0</v>
      </c>
      <c r="R1635" s="134">
        <f t="shared" si="606"/>
        <v>0</v>
      </c>
      <c r="S1635" s="124">
        <f t="shared" si="607"/>
        <v>0</v>
      </c>
      <c r="T1635" s="134">
        <f t="shared" si="614"/>
        <v>8.7499999999999994E-2</v>
      </c>
      <c r="U1635" s="133">
        <f t="shared" si="615"/>
        <v>114</v>
      </c>
      <c r="V1635" s="133">
        <v>252</v>
      </c>
      <c r="W1635" s="132">
        <f t="shared" si="598"/>
        <v>1.0386755430000001</v>
      </c>
      <c r="X1635" s="124">
        <f t="shared" si="617"/>
        <v>47.477159</v>
      </c>
      <c r="Y1635" s="136" t="s">
        <v>64</v>
      </c>
      <c r="Z1635" s="127">
        <f t="shared" si="616"/>
        <v>43878</v>
      </c>
      <c r="AA1635" s="6"/>
      <c r="AB1635" s="1"/>
      <c r="AC1635" s="10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6"/>
      <c r="BR1635" s="1"/>
      <c r="BS1635" s="1"/>
      <c r="BT1635" s="1"/>
      <c r="BU1635" s="1"/>
      <c r="BV1635" s="1"/>
      <c r="BW1635" s="1"/>
    </row>
    <row r="1636" spans="1:75" x14ac:dyDescent="0.2">
      <c r="A1636" s="137">
        <f t="shared" si="608"/>
        <v>43857</v>
      </c>
      <c r="B1636" s="124">
        <f t="shared" si="599"/>
        <v>1275.0529289999999</v>
      </c>
      <c r="C1636" s="124">
        <f t="shared" si="609"/>
        <v>1000</v>
      </c>
      <c r="D1636" s="138">
        <f t="shared" si="610"/>
        <v>5320.25</v>
      </c>
      <c r="E1636" s="126">
        <f>IF(K1636=1,VLOOKUP(A1635,[1]Plan1!$DA$106:$DC$226,3),E1635)</f>
        <v>5331.42</v>
      </c>
      <c r="F1636" s="127">
        <f t="shared" si="611"/>
        <v>43846</v>
      </c>
      <c r="G1636" s="128">
        <f t="shared" si="600"/>
        <v>2.099525398242541E-3</v>
      </c>
      <c r="H1636" s="127">
        <f t="shared" si="612"/>
        <v>43878</v>
      </c>
      <c r="I1636" s="127">
        <f t="shared" si="601"/>
        <v>43878</v>
      </c>
      <c r="J1636" s="130">
        <f t="shared" si="613"/>
        <v>23</v>
      </c>
      <c r="K1636" s="130">
        <f t="shared" si="602"/>
        <v>8</v>
      </c>
      <c r="L1636" s="131">
        <f t="shared" si="603"/>
        <v>1.00072977</v>
      </c>
      <c r="M1636" s="132">
        <f t="shared" si="597"/>
        <v>1.01150052</v>
      </c>
      <c r="N1636" s="132">
        <f t="shared" si="618"/>
        <v>1.2266805769076203</v>
      </c>
      <c r="O1636" s="131">
        <f t="shared" si="596"/>
        <v>1.2275757700000001</v>
      </c>
      <c r="P1636" s="124">
        <f t="shared" si="604"/>
        <v>1227.5757699999999</v>
      </c>
      <c r="Q1636" s="133">
        <f t="shared" si="605"/>
        <v>0</v>
      </c>
      <c r="R1636" s="134">
        <f t="shared" si="606"/>
        <v>0</v>
      </c>
      <c r="S1636" s="124">
        <f t="shared" si="607"/>
        <v>0</v>
      </c>
      <c r="T1636" s="134">
        <f t="shared" si="614"/>
        <v>8.7499999999999994E-2</v>
      </c>
      <c r="U1636" s="133">
        <f t="shared" si="615"/>
        <v>114</v>
      </c>
      <c r="V1636" s="133">
        <v>252</v>
      </c>
      <c r="W1636" s="132">
        <f t="shared" si="598"/>
        <v>1.0386755430000001</v>
      </c>
      <c r="X1636" s="124">
        <f t="shared" si="617"/>
        <v>47.477159</v>
      </c>
      <c r="Y1636" s="136" t="s">
        <v>64</v>
      </c>
      <c r="Z1636" s="127">
        <f t="shared" si="616"/>
        <v>43878</v>
      </c>
      <c r="AA1636" s="6"/>
      <c r="AB1636" s="1"/>
      <c r="AC1636" s="10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6"/>
      <c r="BR1636" s="1"/>
      <c r="BS1636" s="1"/>
      <c r="BT1636" s="1"/>
      <c r="BU1636" s="1"/>
      <c r="BV1636" s="1"/>
      <c r="BW1636" s="1"/>
    </row>
    <row r="1637" spans="1:75" x14ac:dyDescent="0.2">
      <c r="A1637" s="137">
        <f t="shared" si="608"/>
        <v>43858</v>
      </c>
      <c r="B1637" s="124">
        <f t="shared" si="599"/>
        <v>1275.5937159999999</v>
      </c>
      <c r="C1637" s="124">
        <f t="shared" si="609"/>
        <v>1000</v>
      </c>
      <c r="D1637" s="138">
        <f t="shared" si="610"/>
        <v>5320.25</v>
      </c>
      <c r="E1637" s="126">
        <f>IF(K1637=1,VLOOKUP(A1636,[1]Plan1!$DA$106:$DC$226,3),E1636)</f>
        <v>5331.42</v>
      </c>
      <c r="F1637" s="127">
        <f t="shared" si="611"/>
        <v>43846</v>
      </c>
      <c r="G1637" s="128">
        <f t="shared" si="600"/>
        <v>2.099525398242541E-3</v>
      </c>
      <c r="H1637" s="127">
        <f t="shared" si="612"/>
        <v>43878</v>
      </c>
      <c r="I1637" s="127">
        <f t="shared" si="601"/>
        <v>43878</v>
      </c>
      <c r="J1637" s="130">
        <f t="shared" si="613"/>
        <v>23</v>
      </c>
      <c r="K1637" s="130">
        <f t="shared" si="602"/>
        <v>9</v>
      </c>
      <c r="L1637" s="131">
        <f t="shared" si="603"/>
        <v>1.0008210200000001</v>
      </c>
      <c r="M1637" s="132">
        <f t="shared" si="597"/>
        <v>1.01150052</v>
      </c>
      <c r="N1637" s="132">
        <f t="shared" si="618"/>
        <v>1.2266805769076203</v>
      </c>
      <c r="O1637" s="131">
        <f t="shared" si="596"/>
        <v>1.2276876999999999</v>
      </c>
      <c r="P1637" s="124">
        <f t="shared" si="604"/>
        <v>1227.6876999999999</v>
      </c>
      <c r="Q1637" s="133">
        <f t="shared" si="605"/>
        <v>0</v>
      </c>
      <c r="R1637" s="134">
        <f t="shared" si="606"/>
        <v>0</v>
      </c>
      <c r="S1637" s="124">
        <f t="shared" si="607"/>
        <v>0</v>
      </c>
      <c r="T1637" s="134">
        <f t="shared" si="614"/>
        <v>8.7499999999999994E-2</v>
      </c>
      <c r="U1637" s="133">
        <f t="shared" si="615"/>
        <v>115</v>
      </c>
      <c r="V1637" s="133">
        <v>252</v>
      </c>
      <c r="W1637" s="132">
        <f t="shared" si="598"/>
        <v>1.039021338</v>
      </c>
      <c r="X1637" s="124">
        <f t="shared" si="617"/>
        <v>47.906016000000001</v>
      </c>
      <c r="Y1637" s="136" t="s">
        <v>64</v>
      </c>
      <c r="Z1637" s="127">
        <f t="shared" si="616"/>
        <v>43878</v>
      </c>
      <c r="AA1637" s="6"/>
      <c r="AB1637" s="1"/>
      <c r="AC1637" s="10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6"/>
      <c r="BR1637" s="1"/>
      <c r="BS1637" s="1"/>
      <c r="BT1637" s="1"/>
      <c r="BU1637" s="1"/>
      <c r="BV1637" s="1"/>
      <c r="BW1637" s="1"/>
    </row>
    <row r="1638" spans="1:75" x14ac:dyDescent="0.2">
      <c r="A1638" s="137">
        <f t="shared" si="608"/>
        <v>43859</v>
      </c>
      <c r="B1638" s="124">
        <f t="shared" si="599"/>
        <v>1276.1347519999999</v>
      </c>
      <c r="C1638" s="124">
        <f t="shared" si="609"/>
        <v>1000</v>
      </c>
      <c r="D1638" s="138">
        <f t="shared" si="610"/>
        <v>5320.25</v>
      </c>
      <c r="E1638" s="126">
        <f>IF(K1638=1,VLOOKUP(A1637,[1]Plan1!$DA$106:$DC$226,3),E1637)</f>
        <v>5331.42</v>
      </c>
      <c r="F1638" s="127">
        <f t="shared" si="611"/>
        <v>43846</v>
      </c>
      <c r="G1638" s="128">
        <f t="shared" si="600"/>
        <v>2.099525398242541E-3</v>
      </c>
      <c r="H1638" s="127">
        <f t="shared" si="612"/>
        <v>43878</v>
      </c>
      <c r="I1638" s="127">
        <f t="shared" si="601"/>
        <v>43878</v>
      </c>
      <c r="J1638" s="130">
        <f t="shared" si="613"/>
        <v>23</v>
      </c>
      <c r="K1638" s="130">
        <f t="shared" si="602"/>
        <v>10</v>
      </c>
      <c r="L1638" s="131">
        <f t="shared" si="603"/>
        <v>1.00091229</v>
      </c>
      <c r="M1638" s="132">
        <f t="shared" si="597"/>
        <v>1.01150052</v>
      </c>
      <c r="N1638" s="132">
        <f t="shared" si="618"/>
        <v>1.2266805769076203</v>
      </c>
      <c r="O1638" s="131">
        <f t="shared" si="596"/>
        <v>1.2277996600000001</v>
      </c>
      <c r="P1638" s="124">
        <f t="shared" si="604"/>
        <v>1227.7996599999999</v>
      </c>
      <c r="Q1638" s="133">
        <f t="shared" si="605"/>
        <v>0</v>
      </c>
      <c r="R1638" s="134">
        <f t="shared" si="606"/>
        <v>0</v>
      </c>
      <c r="S1638" s="124">
        <f t="shared" si="607"/>
        <v>0</v>
      </c>
      <c r="T1638" s="134">
        <f t="shared" si="614"/>
        <v>8.7499999999999994E-2</v>
      </c>
      <c r="U1638" s="133">
        <f t="shared" si="615"/>
        <v>116</v>
      </c>
      <c r="V1638" s="133">
        <v>252</v>
      </c>
      <c r="W1638" s="132">
        <f t="shared" si="598"/>
        <v>1.0393672469999999</v>
      </c>
      <c r="X1638" s="124">
        <f t="shared" si="617"/>
        <v>48.335092000000003</v>
      </c>
      <c r="Y1638" s="136" t="s">
        <v>64</v>
      </c>
      <c r="Z1638" s="127">
        <f t="shared" si="616"/>
        <v>43878</v>
      </c>
      <c r="AA1638" s="6"/>
      <c r="AB1638" s="1"/>
      <c r="AC1638" s="10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6"/>
      <c r="BR1638" s="1"/>
      <c r="BS1638" s="1"/>
      <c r="BT1638" s="1"/>
      <c r="BU1638" s="1"/>
      <c r="BV1638" s="1"/>
      <c r="BW1638" s="1"/>
    </row>
    <row r="1639" spans="1:75" x14ac:dyDescent="0.2">
      <c r="A1639" s="137">
        <f t="shared" si="608"/>
        <v>43860</v>
      </c>
      <c r="B1639" s="124">
        <f t="shared" si="599"/>
        <v>1276.6760180000001</v>
      </c>
      <c r="C1639" s="124">
        <f t="shared" si="609"/>
        <v>1000</v>
      </c>
      <c r="D1639" s="138">
        <f t="shared" si="610"/>
        <v>5320.25</v>
      </c>
      <c r="E1639" s="126">
        <f>IF(K1639=1,VLOOKUP(A1638,[1]Plan1!$DA$106:$DC$226,3),E1638)</f>
        <v>5331.42</v>
      </c>
      <c r="F1639" s="127">
        <f t="shared" si="611"/>
        <v>43846</v>
      </c>
      <c r="G1639" s="128">
        <f t="shared" si="600"/>
        <v>2.099525398242541E-3</v>
      </c>
      <c r="H1639" s="127">
        <f t="shared" si="612"/>
        <v>43878</v>
      </c>
      <c r="I1639" s="127">
        <f t="shared" si="601"/>
        <v>43878</v>
      </c>
      <c r="J1639" s="130">
        <f t="shared" si="613"/>
        <v>23</v>
      </c>
      <c r="K1639" s="130">
        <f t="shared" si="602"/>
        <v>11</v>
      </c>
      <c r="L1639" s="131">
        <f t="shared" si="603"/>
        <v>1.00100357</v>
      </c>
      <c r="M1639" s="132">
        <f t="shared" si="597"/>
        <v>1.01150052</v>
      </c>
      <c r="N1639" s="132">
        <f t="shared" si="618"/>
        <v>1.2266805769076203</v>
      </c>
      <c r="O1639" s="131">
        <f t="shared" si="596"/>
        <v>1.2279116299999999</v>
      </c>
      <c r="P1639" s="124">
        <f t="shared" si="604"/>
        <v>1227.9116300000001</v>
      </c>
      <c r="Q1639" s="133">
        <f t="shared" si="605"/>
        <v>0</v>
      </c>
      <c r="R1639" s="134">
        <f t="shared" si="606"/>
        <v>0</v>
      </c>
      <c r="S1639" s="124">
        <f t="shared" si="607"/>
        <v>0</v>
      </c>
      <c r="T1639" s="134">
        <f t="shared" si="614"/>
        <v>8.7499999999999994E-2</v>
      </c>
      <c r="U1639" s="133">
        <f t="shared" si="615"/>
        <v>117</v>
      </c>
      <c r="V1639" s="133">
        <v>252</v>
      </c>
      <c r="W1639" s="132">
        <f t="shared" si="598"/>
        <v>1.039713272</v>
      </c>
      <c r="X1639" s="124">
        <f t="shared" si="617"/>
        <v>48.764387999999997</v>
      </c>
      <c r="Y1639" s="136" t="s">
        <v>64</v>
      </c>
      <c r="Z1639" s="127">
        <f t="shared" si="616"/>
        <v>43878</v>
      </c>
      <c r="AA1639" s="6"/>
      <c r="AB1639" s="1"/>
      <c r="AC1639" s="10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6"/>
      <c r="BR1639" s="1"/>
      <c r="BS1639" s="1"/>
      <c r="BT1639" s="1"/>
      <c r="BU1639" s="1"/>
      <c r="BV1639" s="1"/>
      <c r="BW1639" s="1"/>
    </row>
    <row r="1640" spans="1:75" x14ac:dyDescent="0.2">
      <c r="A1640" s="137">
        <f t="shared" si="608"/>
        <v>43861</v>
      </c>
      <c r="B1640" s="124">
        <f t="shared" si="599"/>
        <v>1277.217502</v>
      </c>
      <c r="C1640" s="124">
        <f t="shared" si="609"/>
        <v>1000</v>
      </c>
      <c r="D1640" s="138">
        <f t="shared" si="610"/>
        <v>5320.25</v>
      </c>
      <c r="E1640" s="126">
        <f>IF(K1640=1,VLOOKUP(A1639,[1]Plan1!$DA$106:$DC$226,3),E1639)</f>
        <v>5331.42</v>
      </c>
      <c r="F1640" s="127">
        <f t="shared" si="611"/>
        <v>43846</v>
      </c>
      <c r="G1640" s="128">
        <f t="shared" si="600"/>
        <v>2.099525398242541E-3</v>
      </c>
      <c r="H1640" s="127">
        <f t="shared" si="612"/>
        <v>43878</v>
      </c>
      <c r="I1640" s="127">
        <f t="shared" si="601"/>
        <v>43878</v>
      </c>
      <c r="J1640" s="130">
        <f t="shared" si="613"/>
        <v>23</v>
      </c>
      <c r="K1640" s="130">
        <f t="shared" si="602"/>
        <v>12</v>
      </c>
      <c r="L1640" s="131">
        <f t="shared" si="603"/>
        <v>1.0010948500000001</v>
      </c>
      <c r="M1640" s="132">
        <f t="shared" si="597"/>
        <v>1.01150052</v>
      </c>
      <c r="N1640" s="132">
        <f t="shared" si="618"/>
        <v>1.2266805769076203</v>
      </c>
      <c r="O1640" s="131">
        <f t="shared" si="596"/>
        <v>1.2280236</v>
      </c>
      <c r="P1640" s="124">
        <f t="shared" si="604"/>
        <v>1228.0236</v>
      </c>
      <c r="Q1640" s="133">
        <f t="shared" si="605"/>
        <v>0</v>
      </c>
      <c r="R1640" s="134">
        <f t="shared" si="606"/>
        <v>0</v>
      </c>
      <c r="S1640" s="124">
        <f t="shared" si="607"/>
        <v>0</v>
      </c>
      <c r="T1640" s="134">
        <f t="shared" si="614"/>
        <v>8.7499999999999994E-2</v>
      </c>
      <c r="U1640" s="133">
        <f t="shared" si="615"/>
        <v>118</v>
      </c>
      <c r="V1640" s="133">
        <v>252</v>
      </c>
      <c r="W1640" s="132">
        <f t="shared" si="598"/>
        <v>1.0400594110000001</v>
      </c>
      <c r="X1640" s="124">
        <f t="shared" si="617"/>
        <v>49.193902000000001</v>
      </c>
      <c r="Y1640" s="136" t="s">
        <v>64</v>
      </c>
      <c r="Z1640" s="127">
        <f t="shared" si="616"/>
        <v>43878</v>
      </c>
      <c r="AA1640" s="6"/>
      <c r="AB1640" s="1"/>
      <c r="AC1640" s="10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6"/>
      <c r="BR1640" s="1"/>
      <c r="BS1640" s="1"/>
      <c r="BT1640" s="1"/>
      <c r="BU1640" s="1"/>
      <c r="BV1640" s="1"/>
      <c r="BW1640" s="1"/>
    </row>
    <row r="1641" spans="1:75" x14ac:dyDescent="0.2">
      <c r="A1641" s="137">
        <f t="shared" si="608"/>
        <v>43862</v>
      </c>
      <c r="B1641" s="124">
        <f t="shared" si="599"/>
        <v>1277.7592260000001</v>
      </c>
      <c r="C1641" s="124">
        <f t="shared" si="609"/>
        <v>1000</v>
      </c>
      <c r="D1641" s="138">
        <f t="shared" si="610"/>
        <v>5320.25</v>
      </c>
      <c r="E1641" s="126">
        <f>IF(K1641=1,VLOOKUP(A1640,[1]Plan1!$DA$106:$DC$226,3),E1640)</f>
        <v>5331.42</v>
      </c>
      <c r="F1641" s="127">
        <f t="shared" si="611"/>
        <v>43846</v>
      </c>
      <c r="G1641" s="128">
        <f t="shared" si="600"/>
        <v>2.099525398242541E-3</v>
      </c>
      <c r="H1641" s="127">
        <f t="shared" si="612"/>
        <v>43878</v>
      </c>
      <c r="I1641" s="127">
        <f t="shared" si="601"/>
        <v>43878</v>
      </c>
      <c r="J1641" s="130">
        <f t="shared" si="613"/>
        <v>23</v>
      </c>
      <c r="K1641" s="130">
        <f t="shared" si="602"/>
        <v>13</v>
      </c>
      <c r="L1641" s="131">
        <f t="shared" si="603"/>
        <v>1.0011861399999999</v>
      </c>
      <c r="M1641" s="132">
        <f t="shared" si="597"/>
        <v>1.01150052</v>
      </c>
      <c r="N1641" s="132">
        <f t="shared" si="618"/>
        <v>1.2266805769076203</v>
      </c>
      <c r="O1641" s="131">
        <f t="shared" ref="O1641:O1704" si="619">TRUNC(TRUNC((L1641*N1641),15),8)</f>
        <v>1.2281355899999999</v>
      </c>
      <c r="P1641" s="124">
        <f t="shared" si="604"/>
        <v>1228.1355900000001</v>
      </c>
      <c r="Q1641" s="133">
        <f t="shared" si="605"/>
        <v>0</v>
      </c>
      <c r="R1641" s="134">
        <f t="shared" si="606"/>
        <v>0</v>
      </c>
      <c r="S1641" s="124">
        <f t="shared" si="607"/>
        <v>0</v>
      </c>
      <c r="T1641" s="134">
        <f t="shared" si="614"/>
        <v>8.7499999999999994E-2</v>
      </c>
      <c r="U1641" s="133">
        <f t="shared" si="615"/>
        <v>119</v>
      </c>
      <c r="V1641" s="133">
        <v>252</v>
      </c>
      <c r="W1641" s="132">
        <f t="shared" si="598"/>
        <v>1.0404056660000001</v>
      </c>
      <c r="X1641" s="124">
        <f t="shared" si="617"/>
        <v>49.623635999999998</v>
      </c>
      <c r="Y1641" s="136" t="s">
        <v>64</v>
      </c>
      <c r="Z1641" s="127">
        <f t="shared" si="616"/>
        <v>43878</v>
      </c>
      <c r="AA1641" s="6"/>
      <c r="AB1641" s="1"/>
      <c r="AC1641" s="10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6"/>
      <c r="BR1641" s="1"/>
      <c r="BS1641" s="1"/>
      <c r="BT1641" s="1"/>
      <c r="BU1641" s="1"/>
      <c r="BV1641" s="1"/>
      <c r="BW1641" s="1"/>
    </row>
    <row r="1642" spans="1:75" x14ac:dyDescent="0.2">
      <c r="A1642" s="137">
        <f t="shared" si="608"/>
        <v>43863</v>
      </c>
      <c r="B1642" s="124">
        <f t="shared" si="599"/>
        <v>1277.7592260000001</v>
      </c>
      <c r="C1642" s="124">
        <f t="shared" si="609"/>
        <v>1000</v>
      </c>
      <c r="D1642" s="138">
        <f t="shared" si="610"/>
        <v>5320.25</v>
      </c>
      <c r="E1642" s="126">
        <f>IF(K1642=1,VLOOKUP(A1641,[1]Plan1!$DA$106:$DC$226,3),E1641)</f>
        <v>5331.42</v>
      </c>
      <c r="F1642" s="127">
        <f t="shared" si="611"/>
        <v>43846</v>
      </c>
      <c r="G1642" s="128">
        <f t="shared" si="600"/>
        <v>2.099525398242541E-3</v>
      </c>
      <c r="H1642" s="127">
        <f t="shared" si="612"/>
        <v>43878</v>
      </c>
      <c r="I1642" s="127">
        <f t="shared" si="601"/>
        <v>43878</v>
      </c>
      <c r="J1642" s="130">
        <f t="shared" si="613"/>
        <v>23</v>
      </c>
      <c r="K1642" s="130">
        <f t="shared" si="602"/>
        <v>13</v>
      </c>
      <c r="L1642" s="131">
        <f t="shared" si="603"/>
        <v>1.0011861399999999</v>
      </c>
      <c r="M1642" s="132">
        <f t="shared" ref="M1642:M1705" si="620">IF(I1642&gt;I1641,L1641,M1641)</f>
        <v>1.01150052</v>
      </c>
      <c r="N1642" s="132">
        <f t="shared" si="618"/>
        <v>1.2266805769076203</v>
      </c>
      <c r="O1642" s="131">
        <f t="shared" si="619"/>
        <v>1.2281355899999999</v>
      </c>
      <c r="P1642" s="124">
        <f t="shared" si="604"/>
        <v>1228.1355900000001</v>
      </c>
      <c r="Q1642" s="133">
        <f t="shared" si="605"/>
        <v>0</v>
      </c>
      <c r="R1642" s="134">
        <f t="shared" si="606"/>
        <v>0</v>
      </c>
      <c r="S1642" s="124">
        <f t="shared" si="607"/>
        <v>0</v>
      </c>
      <c r="T1642" s="134">
        <f t="shared" si="614"/>
        <v>8.7499999999999994E-2</v>
      </c>
      <c r="U1642" s="133">
        <f t="shared" si="615"/>
        <v>119</v>
      </c>
      <c r="V1642" s="133">
        <v>252</v>
      </c>
      <c r="W1642" s="132">
        <f t="shared" si="598"/>
        <v>1.0404056660000001</v>
      </c>
      <c r="X1642" s="124">
        <f t="shared" si="617"/>
        <v>49.623635999999998</v>
      </c>
      <c r="Y1642" s="136" t="s">
        <v>64</v>
      </c>
      <c r="Z1642" s="127">
        <f t="shared" si="616"/>
        <v>43878</v>
      </c>
      <c r="AA1642" s="6"/>
      <c r="AB1642" s="1"/>
      <c r="AC1642" s="10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6"/>
      <c r="BR1642" s="1"/>
      <c r="BS1642" s="1"/>
      <c r="BT1642" s="1"/>
      <c r="BU1642" s="1"/>
      <c r="BV1642" s="1"/>
      <c r="BW1642" s="1"/>
    </row>
    <row r="1643" spans="1:75" x14ac:dyDescent="0.2">
      <c r="A1643" s="137">
        <f t="shared" si="608"/>
        <v>43864</v>
      </c>
      <c r="B1643" s="124">
        <f t="shared" si="599"/>
        <v>1277.7592260000001</v>
      </c>
      <c r="C1643" s="124">
        <f t="shared" si="609"/>
        <v>1000</v>
      </c>
      <c r="D1643" s="138">
        <f t="shared" si="610"/>
        <v>5320.25</v>
      </c>
      <c r="E1643" s="126">
        <f>IF(K1643=1,VLOOKUP(A1642,[1]Plan1!$DA$106:$DC$226,3),E1642)</f>
        <v>5331.42</v>
      </c>
      <c r="F1643" s="127">
        <f t="shared" si="611"/>
        <v>43846</v>
      </c>
      <c r="G1643" s="128">
        <f t="shared" si="600"/>
        <v>2.099525398242541E-3</v>
      </c>
      <c r="H1643" s="127">
        <f t="shared" si="612"/>
        <v>43878</v>
      </c>
      <c r="I1643" s="127">
        <f t="shared" si="601"/>
        <v>43878</v>
      </c>
      <c r="J1643" s="130">
        <f t="shared" si="613"/>
        <v>23</v>
      </c>
      <c r="K1643" s="130">
        <f t="shared" si="602"/>
        <v>13</v>
      </c>
      <c r="L1643" s="131">
        <f t="shared" si="603"/>
        <v>1.0011861399999999</v>
      </c>
      <c r="M1643" s="132">
        <f t="shared" si="620"/>
        <v>1.01150052</v>
      </c>
      <c r="N1643" s="132">
        <f t="shared" si="618"/>
        <v>1.2266805769076203</v>
      </c>
      <c r="O1643" s="131">
        <f t="shared" si="619"/>
        <v>1.2281355899999999</v>
      </c>
      <c r="P1643" s="124">
        <f t="shared" si="604"/>
        <v>1228.1355900000001</v>
      </c>
      <c r="Q1643" s="133">
        <f t="shared" si="605"/>
        <v>0</v>
      </c>
      <c r="R1643" s="134">
        <f t="shared" si="606"/>
        <v>0</v>
      </c>
      <c r="S1643" s="124">
        <f t="shared" si="607"/>
        <v>0</v>
      </c>
      <c r="T1643" s="134">
        <f t="shared" si="614"/>
        <v>8.7499999999999994E-2</v>
      </c>
      <c r="U1643" s="133">
        <f t="shared" si="615"/>
        <v>119</v>
      </c>
      <c r="V1643" s="133">
        <v>252</v>
      </c>
      <c r="W1643" s="132">
        <f t="shared" si="598"/>
        <v>1.0404056660000001</v>
      </c>
      <c r="X1643" s="124">
        <f t="shared" si="617"/>
        <v>49.623635999999998</v>
      </c>
      <c r="Y1643" s="136" t="s">
        <v>64</v>
      </c>
      <c r="Z1643" s="127">
        <f t="shared" si="616"/>
        <v>43878</v>
      </c>
      <c r="AA1643" s="6"/>
      <c r="AB1643" s="1"/>
      <c r="AC1643" s="10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6"/>
      <c r="BR1643" s="1"/>
      <c r="BS1643" s="1"/>
      <c r="BT1643" s="1"/>
      <c r="BU1643" s="1"/>
      <c r="BV1643" s="1"/>
      <c r="BW1643" s="1"/>
    </row>
    <row r="1644" spans="1:75" x14ac:dyDescent="0.2">
      <c r="A1644" s="137">
        <f t="shared" si="608"/>
        <v>43865</v>
      </c>
      <c r="B1644" s="124">
        <f t="shared" si="599"/>
        <v>1278.3011690000001</v>
      </c>
      <c r="C1644" s="124">
        <f t="shared" si="609"/>
        <v>1000</v>
      </c>
      <c r="D1644" s="138">
        <f t="shared" si="610"/>
        <v>5320.25</v>
      </c>
      <c r="E1644" s="126">
        <f>IF(K1644=1,VLOOKUP(A1643,[1]Plan1!$DA$106:$DC$226,3),E1643)</f>
        <v>5331.42</v>
      </c>
      <c r="F1644" s="127">
        <f t="shared" si="611"/>
        <v>43846</v>
      </c>
      <c r="G1644" s="128">
        <f t="shared" si="600"/>
        <v>2.099525398242541E-3</v>
      </c>
      <c r="H1644" s="127">
        <f t="shared" si="612"/>
        <v>43878</v>
      </c>
      <c r="I1644" s="127">
        <f t="shared" si="601"/>
        <v>43878</v>
      </c>
      <c r="J1644" s="130">
        <f t="shared" si="613"/>
        <v>23</v>
      </c>
      <c r="K1644" s="130">
        <f t="shared" si="602"/>
        <v>14</v>
      </c>
      <c r="L1644" s="131">
        <f t="shared" si="603"/>
        <v>1.00127744</v>
      </c>
      <c r="M1644" s="132">
        <f t="shared" si="620"/>
        <v>1.01150052</v>
      </c>
      <c r="N1644" s="132">
        <f t="shared" si="618"/>
        <v>1.2266805769076203</v>
      </c>
      <c r="O1644" s="131">
        <f t="shared" si="619"/>
        <v>1.2282475799999999</v>
      </c>
      <c r="P1644" s="124">
        <f t="shared" si="604"/>
        <v>1228.24758</v>
      </c>
      <c r="Q1644" s="133">
        <f t="shared" si="605"/>
        <v>0</v>
      </c>
      <c r="R1644" s="134">
        <f t="shared" si="606"/>
        <v>0</v>
      </c>
      <c r="S1644" s="124">
        <f t="shared" si="607"/>
        <v>0</v>
      </c>
      <c r="T1644" s="134">
        <f t="shared" si="614"/>
        <v>8.7499999999999994E-2</v>
      </c>
      <c r="U1644" s="133">
        <f t="shared" si="615"/>
        <v>120</v>
      </c>
      <c r="V1644" s="133">
        <v>252</v>
      </c>
      <c r="W1644" s="132">
        <f t="shared" si="598"/>
        <v>1.040752036</v>
      </c>
      <c r="X1644" s="124">
        <f t="shared" si="617"/>
        <v>50.053589000000002</v>
      </c>
      <c r="Y1644" s="136" t="s">
        <v>64</v>
      </c>
      <c r="Z1644" s="127">
        <f t="shared" si="616"/>
        <v>43878</v>
      </c>
      <c r="AA1644" s="6"/>
      <c r="AB1644" s="1"/>
      <c r="AC1644" s="10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6"/>
      <c r="BR1644" s="1"/>
      <c r="BS1644" s="1"/>
      <c r="BT1644" s="1"/>
      <c r="BU1644" s="1"/>
      <c r="BV1644" s="1"/>
      <c r="BW1644" s="1"/>
    </row>
    <row r="1645" spans="1:75" x14ac:dyDescent="0.2">
      <c r="A1645" s="137">
        <f t="shared" si="608"/>
        <v>43866</v>
      </c>
      <c r="B1645" s="124">
        <f t="shared" si="599"/>
        <v>1278.843353</v>
      </c>
      <c r="C1645" s="124">
        <f t="shared" si="609"/>
        <v>1000</v>
      </c>
      <c r="D1645" s="138">
        <f t="shared" si="610"/>
        <v>5320.25</v>
      </c>
      <c r="E1645" s="126">
        <f>IF(K1645=1,VLOOKUP(A1644,[1]Plan1!$DA$106:$DC$226,3),E1644)</f>
        <v>5331.42</v>
      </c>
      <c r="F1645" s="127">
        <f t="shared" si="611"/>
        <v>43846</v>
      </c>
      <c r="G1645" s="128">
        <f t="shared" si="600"/>
        <v>2.099525398242541E-3</v>
      </c>
      <c r="H1645" s="127">
        <f t="shared" si="612"/>
        <v>43878</v>
      </c>
      <c r="I1645" s="127">
        <f t="shared" si="601"/>
        <v>43878</v>
      </c>
      <c r="J1645" s="130">
        <f t="shared" si="613"/>
        <v>23</v>
      </c>
      <c r="K1645" s="130">
        <f t="shared" si="602"/>
        <v>15</v>
      </c>
      <c r="L1645" s="131">
        <f t="shared" si="603"/>
        <v>1.0013687499999999</v>
      </c>
      <c r="M1645" s="132">
        <f t="shared" si="620"/>
        <v>1.01150052</v>
      </c>
      <c r="N1645" s="132">
        <f t="shared" si="618"/>
        <v>1.2266805769076203</v>
      </c>
      <c r="O1645" s="131">
        <f t="shared" si="619"/>
        <v>1.2283595899999999</v>
      </c>
      <c r="P1645" s="124">
        <f t="shared" si="604"/>
        <v>1228.35959</v>
      </c>
      <c r="Q1645" s="133">
        <f t="shared" si="605"/>
        <v>0</v>
      </c>
      <c r="R1645" s="134">
        <f t="shared" si="606"/>
        <v>0</v>
      </c>
      <c r="S1645" s="124">
        <f t="shared" si="607"/>
        <v>0</v>
      </c>
      <c r="T1645" s="134">
        <f t="shared" si="614"/>
        <v>8.7499999999999994E-2</v>
      </c>
      <c r="U1645" s="133">
        <f t="shared" si="615"/>
        <v>121</v>
      </c>
      <c r="V1645" s="133">
        <v>252</v>
      </c>
      <c r="W1645" s="132">
        <f t="shared" si="598"/>
        <v>1.041098522</v>
      </c>
      <c r="X1645" s="124">
        <f t="shared" si="617"/>
        <v>50.483763000000003</v>
      </c>
      <c r="Y1645" s="136" t="s">
        <v>64</v>
      </c>
      <c r="Z1645" s="127">
        <f t="shared" si="616"/>
        <v>43878</v>
      </c>
      <c r="AA1645" s="6"/>
      <c r="AB1645" s="1"/>
      <c r="AC1645" s="10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6"/>
      <c r="BR1645" s="1"/>
      <c r="BS1645" s="1"/>
      <c r="BT1645" s="1"/>
      <c r="BU1645" s="1"/>
      <c r="BV1645" s="1"/>
      <c r="BW1645" s="1"/>
    </row>
    <row r="1646" spans="1:75" x14ac:dyDescent="0.2">
      <c r="A1646" s="137">
        <f t="shared" si="608"/>
        <v>43867</v>
      </c>
      <c r="B1646" s="124">
        <f t="shared" si="599"/>
        <v>1279.3857660000001</v>
      </c>
      <c r="C1646" s="124">
        <f t="shared" si="609"/>
        <v>1000</v>
      </c>
      <c r="D1646" s="138">
        <f t="shared" si="610"/>
        <v>5320.25</v>
      </c>
      <c r="E1646" s="126">
        <f>IF(K1646=1,VLOOKUP(A1645,[1]Plan1!$DA$106:$DC$226,3),E1645)</f>
        <v>5331.42</v>
      </c>
      <c r="F1646" s="127">
        <f t="shared" si="611"/>
        <v>43846</v>
      </c>
      <c r="G1646" s="128">
        <f t="shared" si="600"/>
        <v>2.099525398242541E-3</v>
      </c>
      <c r="H1646" s="127">
        <f t="shared" si="612"/>
        <v>43878</v>
      </c>
      <c r="I1646" s="127">
        <f t="shared" si="601"/>
        <v>43878</v>
      </c>
      <c r="J1646" s="130">
        <f t="shared" si="613"/>
        <v>23</v>
      </c>
      <c r="K1646" s="130">
        <f t="shared" si="602"/>
        <v>16</v>
      </c>
      <c r="L1646" s="131">
        <f t="shared" si="603"/>
        <v>1.00146007</v>
      </c>
      <c r="M1646" s="132">
        <f t="shared" si="620"/>
        <v>1.01150052</v>
      </c>
      <c r="N1646" s="132">
        <f t="shared" si="618"/>
        <v>1.2266805769076203</v>
      </c>
      <c r="O1646" s="131">
        <f t="shared" si="619"/>
        <v>1.2284716099999999</v>
      </c>
      <c r="P1646" s="124">
        <f t="shared" si="604"/>
        <v>1228.4716100000001</v>
      </c>
      <c r="Q1646" s="133">
        <f t="shared" si="605"/>
        <v>0</v>
      </c>
      <c r="R1646" s="134">
        <f t="shared" si="606"/>
        <v>0</v>
      </c>
      <c r="S1646" s="124">
        <f t="shared" si="607"/>
        <v>0</v>
      </c>
      <c r="T1646" s="134">
        <f t="shared" si="614"/>
        <v>8.7499999999999994E-2</v>
      </c>
      <c r="U1646" s="133">
        <f t="shared" si="615"/>
        <v>122</v>
      </c>
      <c r="V1646" s="133">
        <v>252</v>
      </c>
      <c r="W1646" s="132">
        <f t="shared" si="598"/>
        <v>1.0414451229999999</v>
      </c>
      <c r="X1646" s="124">
        <f t="shared" si="617"/>
        <v>50.914155999999998</v>
      </c>
      <c r="Y1646" s="136" t="s">
        <v>64</v>
      </c>
      <c r="Z1646" s="127">
        <f t="shared" si="616"/>
        <v>43878</v>
      </c>
      <c r="AA1646" s="6"/>
      <c r="AB1646" s="1"/>
      <c r="AC1646" s="10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6"/>
      <c r="BR1646" s="1"/>
      <c r="BS1646" s="1"/>
      <c r="BT1646" s="1"/>
      <c r="BU1646" s="1"/>
      <c r="BV1646" s="1"/>
      <c r="BW1646" s="1"/>
    </row>
    <row r="1647" spans="1:75" x14ac:dyDescent="0.2">
      <c r="A1647" s="137">
        <f t="shared" si="608"/>
        <v>43868</v>
      </c>
      <c r="B1647" s="124">
        <f t="shared" si="599"/>
        <v>1279.9283990000001</v>
      </c>
      <c r="C1647" s="124">
        <f t="shared" si="609"/>
        <v>1000</v>
      </c>
      <c r="D1647" s="138">
        <f t="shared" si="610"/>
        <v>5320.25</v>
      </c>
      <c r="E1647" s="126">
        <f>IF(K1647=1,VLOOKUP(A1646,[1]Plan1!$DA$106:$DC$226,3),E1646)</f>
        <v>5331.42</v>
      </c>
      <c r="F1647" s="127">
        <f t="shared" si="611"/>
        <v>43846</v>
      </c>
      <c r="G1647" s="128">
        <f t="shared" si="600"/>
        <v>2.099525398242541E-3</v>
      </c>
      <c r="H1647" s="127">
        <f t="shared" si="612"/>
        <v>43878</v>
      </c>
      <c r="I1647" s="127">
        <f t="shared" si="601"/>
        <v>43878</v>
      </c>
      <c r="J1647" s="130">
        <f t="shared" si="613"/>
        <v>23</v>
      </c>
      <c r="K1647" s="130">
        <f t="shared" si="602"/>
        <v>17</v>
      </c>
      <c r="L1647" s="131">
        <f t="shared" si="603"/>
        <v>1.0015513899999999</v>
      </c>
      <c r="M1647" s="132">
        <f t="shared" si="620"/>
        <v>1.01150052</v>
      </c>
      <c r="N1647" s="132">
        <f t="shared" si="618"/>
        <v>1.2266805769076203</v>
      </c>
      <c r="O1647" s="131">
        <f t="shared" si="619"/>
        <v>1.2285836299999999</v>
      </c>
      <c r="P1647" s="124">
        <f t="shared" si="604"/>
        <v>1228.5836300000001</v>
      </c>
      <c r="Q1647" s="133">
        <f t="shared" si="605"/>
        <v>0</v>
      </c>
      <c r="R1647" s="134">
        <f t="shared" si="606"/>
        <v>0</v>
      </c>
      <c r="S1647" s="124">
        <f t="shared" si="607"/>
        <v>0</v>
      </c>
      <c r="T1647" s="134">
        <f t="shared" si="614"/>
        <v>8.7499999999999994E-2</v>
      </c>
      <c r="U1647" s="133">
        <f t="shared" si="615"/>
        <v>123</v>
      </c>
      <c r="V1647" s="133">
        <v>252</v>
      </c>
      <c r="W1647" s="132">
        <f t="shared" si="598"/>
        <v>1.0417918390000001</v>
      </c>
      <c r="X1647" s="124">
        <f t="shared" si="617"/>
        <v>51.344768999999999</v>
      </c>
      <c r="Y1647" s="136" t="s">
        <v>64</v>
      </c>
      <c r="Z1647" s="127">
        <f t="shared" si="616"/>
        <v>43878</v>
      </c>
      <c r="AA1647" s="6"/>
      <c r="AB1647" s="1"/>
      <c r="AC1647" s="10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6"/>
      <c r="BR1647" s="1"/>
      <c r="BS1647" s="1"/>
      <c r="BT1647" s="1"/>
      <c r="BU1647" s="1"/>
      <c r="BV1647" s="1"/>
      <c r="BW1647" s="1"/>
    </row>
    <row r="1648" spans="1:75" x14ac:dyDescent="0.2">
      <c r="A1648" s="137">
        <f t="shared" si="608"/>
        <v>43869</v>
      </c>
      <c r="B1648" s="124">
        <f t="shared" si="599"/>
        <v>1280.4712830000001</v>
      </c>
      <c r="C1648" s="124">
        <f t="shared" si="609"/>
        <v>1000</v>
      </c>
      <c r="D1648" s="138">
        <f t="shared" si="610"/>
        <v>5320.25</v>
      </c>
      <c r="E1648" s="126">
        <f>IF(K1648=1,VLOOKUP(A1647,[1]Plan1!$DA$106:$DC$226,3),E1647)</f>
        <v>5331.42</v>
      </c>
      <c r="F1648" s="127">
        <f t="shared" si="611"/>
        <v>43846</v>
      </c>
      <c r="G1648" s="128">
        <f t="shared" si="600"/>
        <v>2.099525398242541E-3</v>
      </c>
      <c r="H1648" s="127">
        <f t="shared" si="612"/>
        <v>43878</v>
      </c>
      <c r="I1648" s="127">
        <f t="shared" si="601"/>
        <v>43878</v>
      </c>
      <c r="J1648" s="130">
        <f t="shared" si="613"/>
        <v>23</v>
      </c>
      <c r="K1648" s="130">
        <f t="shared" si="602"/>
        <v>18</v>
      </c>
      <c r="L1648" s="131">
        <f t="shared" si="603"/>
        <v>1.0016427299999999</v>
      </c>
      <c r="M1648" s="132">
        <f t="shared" si="620"/>
        <v>1.01150052</v>
      </c>
      <c r="N1648" s="132">
        <f t="shared" si="618"/>
        <v>1.2266805769076203</v>
      </c>
      <c r="O1648" s="131">
        <f t="shared" si="619"/>
        <v>1.22869568</v>
      </c>
      <c r="P1648" s="124">
        <f t="shared" si="604"/>
        <v>1228.69568</v>
      </c>
      <c r="Q1648" s="133">
        <f t="shared" si="605"/>
        <v>0</v>
      </c>
      <c r="R1648" s="134">
        <f t="shared" si="606"/>
        <v>0</v>
      </c>
      <c r="S1648" s="124">
        <f t="shared" si="607"/>
        <v>0</v>
      </c>
      <c r="T1648" s="134">
        <f t="shared" si="614"/>
        <v>8.7499999999999994E-2</v>
      </c>
      <c r="U1648" s="133">
        <f t="shared" si="615"/>
        <v>124</v>
      </c>
      <c r="V1648" s="133">
        <v>252</v>
      </c>
      <c r="W1648" s="132">
        <f t="shared" si="598"/>
        <v>1.042138671</v>
      </c>
      <c r="X1648" s="124">
        <f t="shared" si="617"/>
        <v>51.775602999999997</v>
      </c>
      <c r="Y1648" s="136" t="s">
        <v>64</v>
      </c>
      <c r="Z1648" s="127">
        <f t="shared" si="616"/>
        <v>43878</v>
      </c>
      <c r="AA1648" s="6"/>
      <c r="AB1648" s="1"/>
      <c r="AC1648" s="10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6"/>
      <c r="BR1648" s="1"/>
      <c r="BS1648" s="1"/>
      <c r="BT1648" s="1"/>
      <c r="BU1648" s="1"/>
      <c r="BV1648" s="1"/>
      <c r="BW1648" s="1"/>
    </row>
    <row r="1649" spans="1:75" x14ac:dyDescent="0.2">
      <c r="A1649" s="137">
        <f t="shared" si="608"/>
        <v>43870</v>
      </c>
      <c r="B1649" s="124">
        <f t="shared" si="599"/>
        <v>1280.4712830000001</v>
      </c>
      <c r="C1649" s="124">
        <f t="shared" si="609"/>
        <v>1000</v>
      </c>
      <c r="D1649" s="138">
        <f t="shared" si="610"/>
        <v>5320.25</v>
      </c>
      <c r="E1649" s="126">
        <f>IF(K1649=1,VLOOKUP(A1648,[1]Plan1!$DA$106:$DC$226,3),E1648)</f>
        <v>5331.42</v>
      </c>
      <c r="F1649" s="127">
        <f t="shared" si="611"/>
        <v>43846</v>
      </c>
      <c r="G1649" s="128">
        <f t="shared" si="600"/>
        <v>2.099525398242541E-3</v>
      </c>
      <c r="H1649" s="127">
        <f t="shared" si="612"/>
        <v>43878</v>
      </c>
      <c r="I1649" s="127">
        <f t="shared" si="601"/>
        <v>43878</v>
      </c>
      <c r="J1649" s="130">
        <f t="shared" si="613"/>
        <v>23</v>
      </c>
      <c r="K1649" s="130">
        <f t="shared" si="602"/>
        <v>18</v>
      </c>
      <c r="L1649" s="131">
        <f t="shared" si="603"/>
        <v>1.0016427299999999</v>
      </c>
      <c r="M1649" s="132">
        <f t="shared" si="620"/>
        <v>1.01150052</v>
      </c>
      <c r="N1649" s="132">
        <f t="shared" si="618"/>
        <v>1.2266805769076203</v>
      </c>
      <c r="O1649" s="131">
        <f t="shared" si="619"/>
        <v>1.22869568</v>
      </c>
      <c r="P1649" s="124">
        <f t="shared" si="604"/>
        <v>1228.69568</v>
      </c>
      <c r="Q1649" s="133">
        <f t="shared" si="605"/>
        <v>0</v>
      </c>
      <c r="R1649" s="134">
        <f t="shared" si="606"/>
        <v>0</v>
      </c>
      <c r="S1649" s="124">
        <f t="shared" si="607"/>
        <v>0</v>
      </c>
      <c r="T1649" s="134">
        <f t="shared" si="614"/>
        <v>8.7499999999999994E-2</v>
      </c>
      <c r="U1649" s="133">
        <f t="shared" si="615"/>
        <v>124</v>
      </c>
      <c r="V1649" s="133">
        <v>252</v>
      </c>
      <c r="W1649" s="132">
        <f t="shared" si="598"/>
        <v>1.042138671</v>
      </c>
      <c r="X1649" s="124">
        <f t="shared" si="617"/>
        <v>51.775602999999997</v>
      </c>
      <c r="Y1649" s="136" t="s">
        <v>64</v>
      </c>
      <c r="Z1649" s="127">
        <f t="shared" si="616"/>
        <v>43878</v>
      </c>
      <c r="AA1649" s="6"/>
      <c r="AB1649" s="1"/>
      <c r="AC1649" s="10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6"/>
      <c r="BR1649" s="1"/>
      <c r="BS1649" s="1"/>
      <c r="BT1649" s="1"/>
      <c r="BU1649" s="1"/>
      <c r="BV1649" s="1"/>
      <c r="BW1649" s="1"/>
    </row>
    <row r="1650" spans="1:75" x14ac:dyDescent="0.2">
      <c r="A1650" s="137">
        <f t="shared" si="608"/>
        <v>43871</v>
      </c>
      <c r="B1650" s="124">
        <f t="shared" si="599"/>
        <v>1280.4712830000001</v>
      </c>
      <c r="C1650" s="124">
        <f t="shared" si="609"/>
        <v>1000</v>
      </c>
      <c r="D1650" s="138">
        <f t="shared" si="610"/>
        <v>5320.25</v>
      </c>
      <c r="E1650" s="126">
        <f>IF(K1650=1,VLOOKUP(A1649,[1]Plan1!$DA$106:$DC$226,3),E1649)</f>
        <v>5331.42</v>
      </c>
      <c r="F1650" s="127">
        <f t="shared" si="611"/>
        <v>43846</v>
      </c>
      <c r="G1650" s="128">
        <f t="shared" si="600"/>
        <v>2.099525398242541E-3</v>
      </c>
      <c r="H1650" s="127">
        <f t="shared" si="612"/>
        <v>43878</v>
      </c>
      <c r="I1650" s="127">
        <f t="shared" si="601"/>
        <v>43878</v>
      </c>
      <c r="J1650" s="130">
        <f t="shared" si="613"/>
        <v>23</v>
      </c>
      <c r="K1650" s="130">
        <f t="shared" si="602"/>
        <v>18</v>
      </c>
      <c r="L1650" s="131">
        <f t="shared" si="603"/>
        <v>1.0016427299999999</v>
      </c>
      <c r="M1650" s="132">
        <f t="shared" si="620"/>
        <v>1.01150052</v>
      </c>
      <c r="N1650" s="132">
        <f t="shared" si="618"/>
        <v>1.2266805769076203</v>
      </c>
      <c r="O1650" s="131">
        <f t="shared" si="619"/>
        <v>1.22869568</v>
      </c>
      <c r="P1650" s="124">
        <f t="shared" si="604"/>
        <v>1228.69568</v>
      </c>
      <c r="Q1650" s="133">
        <f t="shared" si="605"/>
        <v>0</v>
      </c>
      <c r="R1650" s="134">
        <f t="shared" si="606"/>
        <v>0</v>
      </c>
      <c r="S1650" s="124">
        <f t="shared" si="607"/>
        <v>0</v>
      </c>
      <c r="T1650" s="134">
        <f t="shared" si="614"/>
        <v>8.7499999999999994E-2</v>
      </c>
      <c r="U1650" s="133">
        <f t="shared" si="615"/>
        <v>124</v>
      </c>
      <c r="V1650" s="133">
        <v>252</v>
      </c>
      <c r="W1650" s="132">
        <f t="shared" si="598"/>
        <v>1.042138671</v>
      </c>
      <c r="X1650" s="124">
        <f t="shared" si="617"/>
        <v>51.775602999999997</v>
      </c>
      <c r="Y1650" s="136" t="s">
        <v>64</v>
      </c>
      <c r="Z1650" s="127">
        <f t="shared" si="616"/>
        <v>43878</v>
      </c>
      <c r="AA1650" s="6"/>
      <c r="AB1650" s="1"/>
      <c r="AC1650" s="10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6"/>
      <c r="BR1650" s="1"/>
      <c r="BS1650" s="1"/>
      <c r="BT1650" s="1"/>
      <c r="BU1650" s="1"/>
      <c r="BV1650" s="1"/>
      <c r="BW1650" s="1"/>
    </row>
    <row r="1651" spans="1:75" x14ac:dyDescent="0.2">
      <c r="A1651" s="137">
        <f t="shared" si="608"/>
        <v>43872</v>
      </c>
      <c r="B1651" s="124">
        <f t="shared" si="599"/>
        <v>1281.014375</v>
      </c>
      <c r="C1651" s="124">
        <f t="shared" si="609"/>
        <v>1000</v>
      </c>
      <c r="D1651" s="138">
        <f t="shared" si="610"/>
        <v>5320.25</v>
      </c>
      <c r="E1651" s="126">
        <f>IF(K1651=1,VLOOKUP(A1650,[1]Plan1!$DA$106:$DC$226,3),E1650)</f>
        <v>5331.42</v>
      </c>
      <c r="F1651" s="127">
        <f t="shared" si="611"/>
        <v>43846</v>
      </c>
      <c r="G1651" s="128">
        <f t="shared" si="600"/>
        <v>2.099525398242541E-3</v>
      </c>
      <c r="H1651" s="127">
        <f t="shared" si="612"/>
        <v>43878</v>
      </c>
      <c r="I1651" s="127">
        <f t="shared" si="601"/>
        <v>43878</v>
      </c>
      <c r="J1651" s="130">
        <f t="shared" si="613"/>
        <v>23</v>
      </c>
      <c r="K1651" s="130">
        <f t="shared" si="602"/>
        <v>19</v>
      </c>
      <c r="L1651" s="131">
        <f t="shared" si="603"/>
        <v>1.0017340699999999</v>
      </c>
      <c r="M1651" s="132">
        <f t="shared" si="620"/>
        <v>1.01150052</v>
      </c>
      <c r="N1651" s="132">
        <f t="shared" si="618"/>
        <v>1.2266805769076203</v>
      </c>
      <c r="O1651" s="131">
        <f t="shared" si="619"/>
        <v>1.22880772</v>
      </c>
      <c r="P1651" s="124">
        <f t="shared" si="604"/>
        <v>1228.80772</v>
      </c>
      <c r="Q1651" s="133">
        <f t="shared" si="605"/>
        <v>0</v>
      </c>
      <c r="R1651" s="134">
        <f t="shared" si="606"/>
        <v>0</v>
      </c>
      <c r="S1651" s="124">
        <f t="shared" si="607"/>
        <v>0</v>
      </c>
      <c r="T1651" s="134">
        <f t="shared" si="614"/>
        <v>8.7499999999999994E-2</v>
      </c>
      <c r="U1651" s="133">
        <f t="shared" si="615"/>
        <v>125</v>
      </c>
      <c r="V1651" s="133">
        <v>252</v>
      </c>
      <c r="W1651" s="132">
        <f t="shared" si="598"/>
        <v>1.0424856179999999</v>
      </c>
      <c r="X1651" s="124">
        <f t="shared" si="617"/>
        <v>52.206654999999998</v>
      </c>
      <c r="Y1651" s="136" t="s">
        <v>64</v>
      </c>
      <c r="Z1651" s="127">
        <f t="shared" si="616"/>
        <v>43878</v>
      </c>
      <c r="AA1651" s="6"/>
      <c r="AB1651" s="1"/>
      <c r="AC1651" s="10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6"/>
      <c r="BR1651" s="1"/>
      <c r="BS1651" s="1"/>
      <c r="BT1651" s="1"/>
      <c r="BU1651" s="1"/>
      <c r="BV1651" s="1"/>
      <c r="BW1651" s="1"/>
    </row>
    <row r="1652" spans="1:75" x14ac:dyDescent="0.2">
      <c r="A1652" s="137">
        <f t="shared" si="608"/>
        <v>43873</v>
      </c>
      <c r="B1652" s="124">
        <f t="shared" si="599"/>
        <v>1281.557708</v>
      </c>
      <c r="C1652" s="124">
        <f t="shared" si="609"/>
        <v>1000</v>
      </c>
      <c r="D1652" s="138">
        <f t="shared" si="610"/>
        <v>5320.25</v>
      </c>
      <c r="E1652" s="126">
        <f>IF(K1652=1,VLOOKUP(A1651,[1]Plan1!$DA$106:$DC$226,3),E1651)</f>
        <v>5331.42</v>
      </c>
      <c r="F1652" s="127">
        <f t="shared" si="611"/>
        <v>43846</v>
      </c>
      <c r="G1652" s="128">
        <f t="shared" si="600"/>
        <v>2.099525398242541E-3</v>
      </c>
      <c r="H1652" s="127">
        <f t="shared" si="612"/>
        <v>43878</v>
      </c>
      <c r="I1652" s="127">
        <f t="shared" si="601"/>
        <v>43878</v>
      </c>
      <c r="J1652" s="130">
        <f t="shared" si="613"/>
        <v>23</v>
      </c>
      <c r="K1652" s="130">
        <f t="shared" si="602"/>
        <v>20</v>
      </c>
      <c r="L1652" s="131">
        <f t="shared" si="603"/>
        <v>1.0018254200000001</v>
      </c>
      <c r="M1652" s="132">
        <f t="shared" si="620"/>
        <v>1.01150052</v>
      </c>
      <c r="N1652" s="132">
        <f t="shared" si="618"/>
        <v>1.2266805769076203</v>
      </c>
      <c r="O1652" s="131">
        <f t="shared" si="619"/>
        <v>1.22891978</v>
      </c>
      <c r="P1652" s="124">
        <f t="shared" si="604"/>
        <v>1228.9197799999999</v>
      </c>
      <c r="Q1652" s="133">
        <f t="shared" si="605"/>
        <v>0</v>
      </c>
      <c r="R1652" s="134">
        <f t="shared" si="606"/>
        <v>0</v>
      </c>
      <c r="S1652" s="124">
        <f t="shared" si="607"/>
        <v>0</v>
      </c>
      <c r="T1652" s="134">
        <f t="shared" si="614"/>
        <v>8.7499999999999994E-2</v>
      </c>
      <c r="U1652" s="133">
        <f t="shared" si="615"/>
        <v>126</v>
      </c>
      <c r="V1652" s="133">
        <v>252</v>
      </c>
      <c r="W1652" s="132">
        <f t="shared" si="598"/>
        <v>1.0428326809999999</v>
      </c>
      <c r="X1652" s="124">
        <f t="shared" si="617"/>
        <v>52.637928000000002</v>
      </c>
      <c r="Y1652" s="136" t="s">
        <v>64</v>
      </c>
      <c r="Z1652" s="127">
        <f t="shared" si="616"/>
        <v>43878</v>
      </c>
      <c r="AA1652" s="6"/>
      <c r="AB1652" s="1"/>
      <c r="AC1652" s="10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6"/>
      <c r="BR1652" s="1"/>
      <c r="BS1652" s="1"/>
      <c r="BT1652" s="1"/>
      <c r="BU1652" s="1"/>
      <c r="BV1652" s="1"/>
      <c r="BW1652" s="1"/>
    </row>
    <row r="1653" spans="1:75" x14ac:dyDescent="0.2">
      <c r="A1653" s="137">
        <f t="shared" si="608"/>
        <v>43874</v>
      </c>
      <c r="B1653" s="124">
        <f t="shared" si="599"/>
        <v>1282.101271</v>
      </c>
      <c r="C1653" s="124">
        <f t="shared" si="609"/>
        <v>1000</v>
      </c>
      <c r="D1653" s="138">
        <f t="shared" si="610"/>
        <v>5320.25</v>
      </c>
      <c r="E1653" s="126">
        <f>IF(K1653=1,VLOOKUP(A1652,[1]Plan1!$DA$106:$DC$226,3),E1652)</f>
        <v>5331.42</v>
      </c>
      <c r="F1653" s="127">
        <f t="shared" si="611"/>
        <v>43846</v>
      </c>
      <c r="G1653" s="128">
        <f t="shared" si="600"/>
        <v>2.099525398242541E-3</v>
      </c>
      <c r="H1653" s="127">
        <f t="shared" si="612"/>
        <v>43878</v>
      </c>
      <c r="I1653" s="127">
        <f t="shared" si="601"/>
        <v>43878</v>
      </c>
      <c r="J1653" s="130">
        <f t="shared" si="613"/>
        <v>23</v>
      </c>
      <c r="K1653" s="130">
        <f t="shared" si="602"/>
        <v>21</v>
      </c>
      <c r="L1653" s="131">
        <f t="shared" si="603"/>
        <v>1.00191678</v>
      </c>
      <c r="M1653" s="132">
        <f t="shared" si="620"/>
        <v>1.01150052</v>
      </c>
      <c r="N1653" s="132">
        <f t="shared" si="618"/>
        <v>1.2266805769076203</v>
      </c>
      <c r="O1653" s="131">
        <f t="shared" si="619"/>
        <v>1.2290318499999999</v>
      </c>
      <c r="P1653" s="124">
        <f t="shared" si="604"/>
        <v>1229.0318500000001</v>
      </c>
      <c r="Q1653" s="133">
        <f t="shared" si="605"/>
        <v>0</v>
      </c>
      <c r="R1653" s="134">
        <f t="shared" si="606"/>
        <v>0</v>
      </c>
      <c r="S1653" s="124">
        <f t="shared" si="607"/>
        <v>0</v>
      </c>
      <c r="T1653" s="134">
        <f t="shared" si="614"/>
        <v>8.7499999999999994E-2</v>
      </c>
      <c r="U1653" s="133">
        <f t="shared" si="615"/>
        <v>127</v>
      </c>
      <c r="V1653" s="133">
        <v>252</v>
      </c>
      <c r="W1653" s="132">
        <f t="shared" si="598"/>
        <v>1.0431798590000001</v>
      </c>
      <c r="X1653" s="124">
        <f t="shared" si="617"/>
        <v>53.069420999999998</v>
      </c>
      <c r="Y1653" s="136" t="s">
        <v>64</v>
      </c>
      <c r="Z1653" s="127">
        <f t="shared" si="616"/>
        <v>43878</v>
      </c>
      <c r="AA1653" s="6"/>
      <c r="AB1653" s="1"/>
      <c r="AC1653" s="10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6"/>
      <c r="BR1653" s="1"/>
      <c r="BS1653" s="1"/>
      <c r="BT1653" s="1"/>
      <c r="BU1653" s="1"/>
      <c r="BV1653" s="1"/>
      <c r="BW1653" s="1"/>
    </row>
    <row r="1654" spans="1:75" x14ac:dyDescent="0.2">
      <c r="A1654" s="137">
        <f t="shared" si="608"/>
        <v>43875</v>
      </c>
      <c r="B1654" s="124">
        <f t="shared" si="599"/>
        <v>1282.6450649999999</v>
      </c>
      <c r="C1654" s="124">
        <f t="shared" si="609"/>
        <v>1000</v>
      </c>
      <c r="D1654" s="138">
        <f t="shared" si="610"/>
        <v>5320.25</v>
      </c>
      <c r="E1654" s="126">
        <f>IF(K1654=1,VLOOKUP(A1653,[1]Plan1!$DA$106:$DC$226,3),E1653)</f>
        <v>5331.42</v>
      </c>
      <c r="F1654" s="127">
        <f t="shared" si="611"/>
        <v>43846</v>
      </c>
      <c r="G1654" s="128">
        <f t="shared" si="600"/>
        <v>2.099525398242541E-3</v>
      </c>
      <c r="H1654" s="127">
        <f t="shared" si="612"/>
        <v>43878</v>
      </c>
      <c r="I1654" s="127">
        <f t="shared" si="601"/>
        <v>43878</v>
      </c>
      <c r="J1654" s="130">
        <f t="shared" si="613"/>
        <v>23</v>
      </c>
      <c r="K1654" s="130">
        <f t="shared" si="602"/>
        <v>22</v>
      </c>
      <c r="L1654" s="131">
        <f t="shared" si="603"/>
        <v>1.00200815</v>
      </c>
      <c r="M1654" s="132">
        <f t="shared" si="620"/>
        <v>1.01150052</v>
      </c>
      <c r="N1654" s="132">
        <f t="shared" si="618"/>
        <v>1.2266805769076203</v>
      </c>
      <c r="O1654" s="131">
        <f t="shared" si="619"/>
        <v>1.22914393</v>
      </c>
      <c r="P1654" s="124">
        <f t="shared" si="604"/>
        <v>1229.14393</v>
      </c>
      <c r="Q1654" s="133">
        <f t="shared" si="605"/>
        <v>0</v>
      </c>
      <c r="R1654" s="134">
        <f t="shared" si="606"/>
        <v>0</v>
      </c>
      <c r="S1654" s="124">
        <f t="shared" si="607"/>
        <v>0</v>
      </c>
      <c r="T1654" s="134">
        <f t="shared" si="614"/>
        <v>8.7499999999999994E-2</v>
      </c>
      <c r="U1654" s="133">
        <f t="shared" si="615"/>
        <v>128</v>
      </c>
      <c r="V1654" s="133">
        <v>252</v>
      </c>
      <c r="W1654" s="132">
        <f t="shared" si="598"/>
        <v>1.0435271530000001</v>
      </c>
      <c r="X1654" s="124">
        <f t="shared" si="617"/>
        <v>53.501134999999998</v>
      </c>
      <c r="Y1654" s="136" t="s">
        <v>64</v>
      </c>
      <c r="Z1654" s="127">
        <f t="shared" si="616"/>
        <v>43878</v>
      </c>
      <c r="AA1654" s="6"/>
      <c r="AB1654" s="1"/>
      <c r="AC1654" s="10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6"/>
      <c r="BR1654" s="1"/>
      <c r="BS1654" s="1"/>
      <c r="BT1654" s="1"/>
      <c r="BU1654" s="1"/>
      <c r="BV1654" s="1"/>
      <c r="BW1654" s="1"/>
    </row>
    <row r="1655" spans="1:75" x14ac:dyDescent="0.2">
      <c r="A1655" s="137">
        <f t="shared" si="608"/>
        <v>43876</v>
      </c>
      <c r="B1655" s="124">
        <f t="shared" si="599"/>
        <v>1283.189079</v>
      </c>
      <c r="C1655" s="124">
        <f t="shared" si="609"/>
        <v>1000</v>
      </c>
      <c r="D1655" s="138">
        <f t="shared" si="610"/>
        <v>5320.25</v>
      </c>
      <c r="E1655" s="126">
        <f>IF(K1655=1,VLOOKUP(A1654,[1]Plan1!$DA$106:$DC$226,3),E1654)</f>
        <v>5331.42</v>
      </c>
      <c r="F1655" s="127">
        <f t="shared" si="611"/>
        <v>43846</v>
      </c>
      <c r="G1655" s="128">
        <f t="shared" si="600"/>
        <v>2.099525398242541E-3</v>
      </c>
      <c r="H1655" s="127">
        <f t="shared" si="612"/>
        <v>43906</v>
      </c>
      <c r="I1655" s="127">
        <f t="shared" si="601"/>
        <v>43878</v>
      </c>
      <c r="J1655" s="130">
        <f t="shared" si="613"/>
        <v>23</v>
      </c>
      <c r="K1655" s="130">
        <f t="shared" si="602"/>
        <v>23</v>
      </c>
      <c r="L1655" s="131">
        <f t="shared" si="603"/>
        <v>1.00209952</v>
      </c>
      <c r="M1655" s="132">
        <f t="shared" si="620"/>
        <v>1.01150052</v>
      </c>
      <c r="N1655" s="132">
        <f t="shared" si="618"/>
        <v>1.2266805769076203</v>
      </c>
      <c r="O1655" s="131">
        <f t="shared" si="619"/>
        <v>1.2292560100000001</v>
      </c>
      <c r="P1655" s="124">
        <f t="shared" si="604"/>
        <v>1229.2560100000001</v>
      </c>
      <c r="Q1655" s="133">
        <f t="shared" si="605"/>
        <v>0</v>
      </c>
      <c r="R1655" s="134">
        <f t="shared" si="606"/>
        <v>0</v>
      </c>
      <c r="S1655" s="124">
        <f t="shared" si="607"/>
        <v>0</v>
      </c>
      <c r="T1655" s="134">
        <f t="shared" si="614"/>
        <v>8.7499999999999994E-2</v>
      </c>
      <c r="U1655" s="133">
        <f t="shared" si="615"/>
        <v>129</v>
      </c>
      <c r="V1655" s="133">
        <v>252</v>
      </c>
      <c r="W1655" s="132">
        <f t="shared" si="598"/>
        <v>1.0438745620000001</v>
      </c>
      <c r="X1655" s="124">
        <f t="shared" si="617"/>
        <v>53.933069000000003</v>
      </c>
      <c r="Y1655" s="136" t="s">
        <v>64</v>
      </c>
      <c r="Z1655" s="127">
        <f t="shared" si="616"/>
        <v>43878</v>
      </c>
      <c r="AA1655" s="6"/>
      <c r="AB1655" s="1"/>
      <c r="AC1655" s="10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6"/>
      <c r="BR1655" s="1"/>
      <c r="BS1655" s="1"/>
      <c r="BT1655" s="1"/>
      <c r="BU1655" s="1"/>
      <c r="BV1655" s="1"/>
      <c r="BW1655" s="1"/>
    </row>
    <row r="1656" spans="1:75" x14ac:dyDescent="0.2">
      <c r="A1656" s="137">
        <f t="shared" si="608"/>
        <v>43877</v>
      </c>
      <c r="B1656" s="124">
        <f t="shared" si="599"/>
        <v>1283.189079</v>
      </c>
      <c r="C1656" s="124">
        <f t="shared" si="609"/>
        <v>1000</v>
      </c>
      <c r="D1656" s="138">
        <f t="shared" si="610"/>
        <v>5320.25</v>
      </c>
      <c r="E1656" s="126">
        <f>IF(K1656=1,VLOOKUP(A1655,[1]Plan1!$DA$106:$DC$226,3),E1655)</f>
        <v>5331.42</v>
      </c>
      <c r="F1656" s="127">
        <f t="shared" si="611"/>
        <v>43846</v>
      </c>
      <c r="G1656" s="128">
        <f t="shared" si="600"/>
        <v>2.099525398242541E-3</v>
      </c>
      <c r="H1656" s="127">
        <f t="shared" si="612"/>
        <v>43906</v>
      </c>
      <c r="I1656" s="127">
        <f t="shared" si="601"/>
        <v>43878</v>
      </c>
      <c r="J1656" s="130">
        <f t="shared" si="613"/>
        <v>23</v>
      </c>
      <c r="K1656" s="130">
        <f t="shared" si="602"/>
        <v>23</v>
      </c>
      <c r="L1656" s="131">
        <f t="shared" si="603"/>
        <v>1.00209952</v>
      </c>
      <c r="M1656" s="132">
        <f t="shared" si="620"/>
        <v>1.01150052</v>
      </c>
      <c r="N1656" s="132">
        <f t="shared" si="618"/>
        <v>1.2266805769076203</v>
      </c>
      <c r="O1656" s="131">
        <f t="shared" si="619"/>
        <v>1.2292560100000001</v>
      </c>
      <c r="P1656" s="124">
        <f t="shared" si="604"/>
        <v>1229.2560100000001</v>
      </c>
      <c r="Q1656" s="133">
        <f t="shared" si="605"/>
        <v>0</v>
      </c>
      <c r="R1656" s="134">
        <f t="shared" si="606"/>
        <v>0</v>
      </c>
      <c r="S1656" s="124">
        <f t="shared" si="607"/>
        <v>0</v>
      </c>
      <c r="T1656" s="134">
        <f t="shared" si="614"/>
        <v>8.7499999999999994E-2</v>
      </c>
      <c r="U1656" s="133">
        <f t="shared" si="615"/>
        <v>129</v>
      </c>
      <c r="V1656" s="133">
        <v>252</v>
      </c>
      <c r="W1656" s="132">
        <f t="shared" si="598"/>
        <v>1.0438745620000001</v>
      </c>
      <c r="X1656" s="124">
        <f t="shared" si="617"/>
        <v>53.933069000000003</v>
      </c>
      <c r="Y1656" s="136" t="s">
        <v>64</v>
      </c>
      <c r="Z1656" s="127">
        <f t="shared" si="616"/>
        <v>43878</v>
      </c>
      <c r="AA1656" s="6"/>
      <c r="AB1656" s="1"/>
      <c r="AC1656" s="10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6"/>
      <c r="BR1656" s="1"/>
      <c r="BS1656" s="1"/>
      <c r="BT1656" s="1"/>
      <c r="BU1656" s="1"/>
      <c r="BV1656" s="1"/>
      <c r="BW1656" s="1"/>
    </row>
    <row r="1657" spans="1:75" x14ac:dyDescent="0.2">
      <c r="A1657" s="137">
        <f t="shared" si="608"/>
        <v>43878</v>
      </c>
      <c r="B1657" s="124">
        <f t="shared" si="599"/>
        <v>1283.189079</v>
      </c>
      <c r="C1657" s="124">
        <f t="shared" si="609"/>
        <v>1000</v>
      </c>
      <c r="D1657" s="138">
        <f t="shared" si="610"/>
        <v>5320.25</v>
      </c>
      <c r="E1657" s="126">
        <f>IF(K1657=1,VLOOKUP(A1656,[1]Plan1!$DA$106:$DC$226,3),E1656)</f>
        <v>5331.42</v>
      </c>
      <c r="F1657" s="127">
        <f t="shared" si="611"/>
        <v>43846</v>
      </c>
      <c r="G1657" s="128">
        <f t="shared" si="600"/>
        <v>2.099525398242541E-3</v>
      </c>
      <c r="H1657" s="127">
        <f t="shared" si="612"/>
        <v>43906</v>
      </c>
      <c r="I1657" s="127">
        <f t="shared" si="601"/>
        <v>43878</v>
      </c>
      <c r="J1657" s="130">
        <f t="shared" si="613"/>
        <v>23</v>
      </c>
      <c r="K1657" s="130">
        <f t="shared" si="602"/>
        <v>23</v>
      </c>
      <c r="L1657" s="131">
        <f t="shared" si="603"/>
        <v>1.00209952</v>
      </c>
      <c r="M1657" s="132">
        <f t="shared" si="620"/>
        <v>1.01150052</v>
      </c>
      <c r="N1657" s="132">
        <f t="shared" si="618"/>
        <v>1.2266805769076203</v>
      </c>
      <c r="O1657" s="131">
        <f t="shared" si="619"/>
        <v>1.2292560100000001</v>
      </c>
      <c r="P1657" s="124">
        <f t="shared" si="604"/>
        <v>1229.2560100000001</v>
      </c>
      <c r="Q1657" s="133">
        <f t="shared" si="605"/>
        <v>9</v>
      </c>
      <c r="R1657" s="134">
        <f t="shared" si="606"/>
        <v>0</v>
      </c>
      <c r="S1657" s="124">
        <f t="shared" si="607"/>
        <v>0</v>
      </c>
      <c r="T1657" s="134">
        <f t="shared" si="614"/>
        <v>8.7499999999999994E-2</v>
      </c>
      <c r="U1657" s="133">
        <f t="shared" si="615"/>
        <v>129</v>
      </c>
      <c r="V1657" s="133">
        <v>252</v>
      </c>
      <c r="W1657" s="132">
        <f t="shared" ref="W1657:W1720" si="621">ROUND((1+T1657)^(U1657/V1657),9)</f>
        <v>1.0438745620000001</v>
      </c>
      <c r="X1657" s="124">
        <f t="shared" si="617"/>
        <v>53.933069000000003</v>
      </c>
      <c r="Y1657" s="136" t="s">
        <v>64</v>
      </c>
      <c r="Z1657" s="127">
        <f t="shared" si="616"/>
        <v>43878</v>
      </c>
      <c r="AA1657" s="6"/>
      <c r="AB1657" s="1"/>
      <c r="AC1657" s="10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6"/>
      <c r="BR1657" s="1"/>
      <c r="BS1657" s="1"/>
      <c r="BT1657" s="1"/>
      <c r="BU1657" s="1"/>
      <c r="BV1657" s="1"/>
      <c r="BW1657" s="1"/>
    </row>
    <row r="1658" spans="1:75" x14ac:dyDescent="0.2">
      <c r="A1658" s="137">
        <f t="shared" si="608"/>
        <v>43879</v>
      </c>
      <c r="B1658" s="124">
        <f t="shared" si="599"/>
        <v>1229.8358580000001</v>
      </c>
      <c r="C1658" s="124">
        <f t="shared" si="609"/>
        <v>1000</v>
      </c>
      <c r="D1658" s="138">
        <f t="shared" si="610"/>
        <v>5331.42</v>
      </c>
      <c r="E1658" s="126">
        <f>IF(K1658=1,VLOOKUP(A1657,[1]Plan1!$DA$106:$DC$226,3),E1657)</f>
        <v>5344.75</v>
      </c>
      <c r="F1658" s="127">
        <f t="shared" si="611"/>
        <v>43879</v>
      </c>
      <c r="G1658" s="128">
        <f t="shared" si="600"/>
        <v>2.5002719725701894E-3</v>
      </c>
      <c r="H1658" s="127">
        <f t="shared" si="612"/>
        <v>43906</v>
      </c>
      <c r="I1658" s="127">
        <f t="shared" si="601"/>
        <v>43906</v>
      </c>
      <c r="J1658" s="130">
        <f t="shared" si="613"/>
        <v>18</v>
      </c>
      <c r="K1658" s="130">
        <f t="shared" si="602"/>
        <v>1</v>
      </c>
      <c r="L1658" s="131">
        <f t="shared" si="603"/>
        <v>1.0001387399999999</v>
      </c>
      <c r="M1658" s="132">
        <f t="shared" si="620"/>
        <v>1.00209952</v>
      </c>
      <c r="N1658" s="132">
        <f t="shared" si="618"/>
        <v>1.2292560173124494</v>
      </c>
      <c r="O1658" s="131">
        <f t="shared" si="619"/>
        <v>1.2294265600000001</v>
      </c>
      <c r="P1658" s="124">
        <f t="shared" si="604"/>
        <v>1229.4265600000001</v>
      </c>
      <c r="Q1658" s="133">
        <f t="shared" si="605"/>
        <v>0</v>
      </c>
      <c r="R1658" s="134">
        <f t="shared" si="606"/>
        <v>0</v>
      </c>
      <c r="S1658" s="124">
        <f t="shared" si="607"/>
        <v>0</v>
      </c>
      <c r="T1658" s="134">
        <f t="shared" si="614"/>
        <v>8.7499999999999994E-2</v>
      </c>
      <c r="U1658" s="133">
        <f t="shared" si="615"/>
        <v>1</v>
      </c>
      <c r="V1658" s="133">
        <v>252</v>
      </c>
      <c r="W1658" s="132">
        <f t="shared" si="621"/>
        <v>1.000332918</v>
      </c>
      <c r="X1658" s="124">
        <f t="shared" si="617"/>
        <v>0.409298</v>
      </c>
      <c r="Y1658" s="136" t="s">
        <v>64</v>
      </c>
      <c r="Z1658" s="127">
        <f t="shared" si="616"/>
        <v>44060</v>
      </c>
      <c r="AA1658" s="6"/>
      <c r="AB1658" s="1"/>
      <c r="AC1658" s="10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6"/>
      <c r="BR1658" s="1"/>
      <c r="BS1658" s="1"/>
      <c r="BT1658" s="1"/>
      <c r="BU1658" s="1"/>
      <c r="BV1658" s="1"/>
      <c r="BW1658" s="1"/>
    </row>
    <row r="1659" spans="1:75" x14ac:dyDescent="0.2">
      <c r="A1659" s="137">
        <f t="shared" si="608"/>
        <v>43880</v>
      </c>
      <c r="B1659" s="124">
        <f t="shared" si="599"/>
        <v>1230.4159669999999</v>
      </c>
      <c r="C1659" s="124">
        <f t="shared" si="609"/>
        <v>1000</v>
      </c>
      <c r="D1659" s="138">
        <f t="shared" si="610"/>
        <v>5331.42</v>
      </c>
      <c r="E1659" s="126">
        <f>IF(K1659=1,VLOOKUP(A1658,[1]Plan1!$DA$106:$DC$226,3),E1658)</f>
        <v>5344.75</v>
      </c>
      <c r="F1659" s="127">
        <f t="shared" si="611"/>
        <v>43879</v>
      </c>
      <c r="G1659" s="128">
        <f t="shared" si="600"/>
        <v>2.5002719725701894E-3</v>
      </c>
      <c r="H1659" s="127">
        <f t="shared" si="612"/>
        <v>43906</v>
      </c>
      <c r="I1659" s="127">
        <f t="shared" si="601"/>
        <v>43906</v>
      </c>
      <c r="J1659" s="130">
        <f t="shared" si="613"/>
        <v>18</v>
      </c>
      <c r="K1659" s="130">
        <f t="shared" si="602"/>
        <v>2</v>
      </c>
      <c r="L1659" s="131">
        <f t="shared" si="603"/>
        <v>1.00027749</v>
      </c>
      <c r="M1659" s="132">
        <f t="shared" si="620"/>
        <v>1.00209952</v>
      </c>
      <c r="N1659" s="132">
        <f t="shared" si="618"/>
        <v>1.2292560173124494</v>
      </c>
      <c r="O1659" s="131">
        <f t="shared" si="619"/>
        <v>1.22959712</v>
      </c>
      <c r="P1659" s="124">
        <f t="shared" si="604"/>
        <v>1229.5971199999999</v>
      </c>
      <c r="Q1659" s="133">
        <f t="shared" si="605"/>
        <v>0</v>
      </c>
      <c r="R1659" s="134">
        <f t="shared" si="606"/>
        <v>0</v>
      </c>
      <c r="S1659" s="124">
        <f t="shared" si="607"/>
        <v>0</v>
      </c>
      <c r="T1659" s="134">
        <f t="shared" si="614"/>
        <v>8.7499999999999994E-2</v>
      </c>
      <c r="U1659" s="133">
        <f t="shared" si="615"/>
        <v>2</v>
      </c>
      <c r="V1659" s="133">
        <v>252</v>
      </c>
      <c r="W1659" s="132">
        <f t="shared" si="621"/>
        <v>1.000665948</v>
      </c>
      <c r="X1659" s="124">
        <f t="shared" si="617"/>
        <v>0.81884699999999999</v>
      </c>
      <c r="Y1659" s="136" t="s">
        <v>64</v>
      </c>
      <c r="Z1659" s="127">
        <f t="shared" si="616"/>
        <v>44060</v>
      </c>
      <c r="AA1659" s="6"/>
      <c r="AB1659" s="1"/>
      <c r="AC1659" s="10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6"/>
      <c r="BR1659" s="1"/>
      <c r="BS1659" s="1"/>
      <c r="BT1659" s="1"/>
      <c r="BU1659" s="1"/>
      <c r="BV1659" s="1"/>
      <c r="BW1659" s="1"/>
    </row>
    <row r="1660" spans="1:75" x14ac:dyDescent="0.2">
      <c r="A1660" s="137">
        <f t="shared" si="608"/>
        <v>43881</v>
      </c>
      <c r="B1660" s="124">
        <f t="shared" si="599"/>
        <v>1230.9963560000001</v>
      </c>
      <c r="C1660" s="124">
        <f t="shared" si="609"/>
        <v>1000</v>
      </c>
      <c r="D1660" s="138">
        <f t="shared" si="610"/>
        <v>5331.42</v>
      </c>
      <c r="E1660" s="126">
        <f>IF(K1660=1,VLOOKUP(A1659,[1]Plan1!$DA$106:$DC$226,3),E1659)</f>
        <v>5344.75</v>
      </c>
      <c r="F1660" s="127">
        <f t="shared" si="611"/>
        <v>43879</v>
      </c>
      <c r="G1660" s="128">
        <f t="shared" si="600"/>
        <v>2.5002719725701894E-3</v>
      </c>
      <c r="H1660" s="127">
        <f t="shared" si="612"/>
        <v>43906</v>
      </c>
      <c r="I1660" s="127">
        <f t="shared" si="601"/>
        <v>43906</v>
      </c>
      <c r="J1660" s="130">
        <f t="shared" si="613"/>
        <v>18</v>
      </c>
      <c r="K1660" s="130">
        <f t="shared" si="602"/>
        <v>3</v>
      </c>
      <c r="L1660" s="131">
        <f t="shared" si="603"/>
        <v>1.0004162700000001</v>
      </c>
      <c r="M1660" s="132">
        <f t="shared" si="620"/>
        <v>1.00209952</v>
      </c>
      <c r="N1660" s="132">
        <f t="shared" si="618"/>
        <v>1.2292560173124494</v>
      </c>
      <c r="O1660" s="131">
        <f t="shared" si="619"/>
        <v>1.22976771</v>
      </c>
      <c r="P1660" s="124">
        <f t="shared" si="604"/>
        <v>1229.7677100000001</v>
      </c>
      <c r="Q1660" s="133">
        <f t="shared" si="605"/>
        <v>0</v>
      </c>
      <c r="R1660" s="134">
        <f t="shared" si="606"/>
        <v>0</v>
      </c>
      <c r="S1660" s="124">
        <f t="shared" si="607"/>
        <v>0</v>
      </c>
      <c r="T1660" s="134">
        <f t="shared" si="614"/>
        <v>8.7499999999999994E-2</v>
      </c>
      <c r="U1660" s="133">
        <f t="shared" si="615"/>
        <v>3</v>
      </c>
      <c r="V1660" s="133">
        <v>252</v>
      </c>
      <c r="W1660" s="132">
        <f t="shared" si="621"/>
        <v>1.0009990879999999</v>
      </c>
      <c r="X1660" s="124">
        <f t="shared" si="617"/>
        <v>1.2286459999999999</v>
      </c>
      <c r="Y1660" s="136" t="s">
        <v>64</v>
      </c>
      <c r="Z1660" s="127">
        <f t="shared" si="616"/>
        <v>44060</v>
      </c>
      <c r="AA1660" s="6"/>
      <c r="AB1660" s="1"/>
      <c r="AC1660" s="10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6"/>
      <c r="BR1660" s="1"/>
      <c r="BS1660" s="1"/>
      <c r="BT1660" s="1"/>
      <c r="BU1660" s="1"/>
      <c r="BV1660" s="1"/>
      <c r="BW1660" s="1"/>
    </row>
    <row r="1661" spans="1:75" x14ac:dyDescent="0.2">
      <c r="A1661" s="137">
        <f t="shared" si="608"/>
        <v>43882</v>
      </c>
      <c r="B1661" s="124">
        <f t="shared" si="599"/>
        <v>1231.5770339999999</v>
      </c>
      <c r="C1661" s="124">
        <f t="shared" si="609"/>
        <v>1000</v>
      </c>
      <c r="D1661" s="138">
        <f t="shared" si="610"/>
        <v>5331.42</v>
      </c>
      <c r="E1661" s="126">
        <f>IF(K1661=1,VLOOKUP(A1660,[1]Plan1!$DA$106:$DC$226,3),E1660)</f>
        <v>5344.75</v>
      </c>
      <c r="F1661" s="127">
        <f t="shared" si="611"/>
        <v>43879</v>
      </c>
      <c r="G1661" s="128">
        <f t="shared" si="600"/>
        <v>2.5002719725701894E-3</v>
      </c>
      <c r="H1661" s="127">
        <f t="shared" si="612"/>
        <v>43906</v>
      </c>
      <c r="I1661" s="127">
        <f t="shared" si="601"/>
        <v>43906</v>
      </c>
      <c r="J1661" s="130">
        <f t="shared" si="613"/>
        <v>18</v>
      </c>
      <c r="K1661" s="130">
        <f t="shared" si="602"/>
        <v>4</v>
      </c>
      <c r="L1661" s="131">
        <f t="shared" si="603"/>
        <v>1.0005550700000001</v>
      </c>
      <c r="M1661" s="132">
        <f t="shared" si="620"/>
        <v>1.00209952</v>
      </c>
      <c r="N1661" s="132">
        <f t="shared" si="618"/>
        <v>1.2292560173124494</v>
      </c>
      <c r="O1661" s="131">
        <f t="shared" si="619"/>
        <v>1.2299383399999999</v>
      </c>
      <c r="P1661" s="124">
        <f t="shared" si="604"/>
        <v>1229.9383399999999</v>
      </c>
      <c r="Q1661" s="133">
        <f t="shared" si="605"/>
        <v>0</v>
      </c>
      <c r="R1661" s="134">
        <f t="shared" si="606"/>
        <v>0</v>
      </c>
      <c r="S1661" s="124">
        <f t="shared" si="607"/>
        <v>0</v>
      </c>
      <c r="T1661" s="134">
        <f t="shared" si="614"/>
        <v>8.7499999999999994E-2</v>
      </c>
      <c r="U1661" s="133">
        <f t="shared" si="615"/>
        <v>4</v>
      </c>
      <c r="V1661" s="133">
        <v>252</v>
      </c>
      <c r="W1661" s="132">
        <f t="shared" si="621"/>
        <v>1.001332339</v>
      </c>
      <c r="X1661" s="124">
        <f t="shared" si="617"/>
        <v>1.6386940000000001</v>
      </c>
      <c r="Y1661" s="136" t="s">
        <v>64</v>
      </c>
      <c r="Z1661" s="127">
        <f t="shared" si="616"/>
        <v>44060</v>
      </c>
      <c r="AA1661" s="6"/>
      <c r="AB1661" s="1"/>
      <c r="AC1661" s="10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6"/>
      <c r="BR1661" s="1"/>
      <c r="BS1661" s="1"/>
      <c r="BT1661" s="1"/>
      <c r="BU1661" s="1"/>
      <c r="BV1661" s="1"/>
      <c r="BW1661" s="1"/>
    </row>
    <row r="1662" spans="1:75" x14ac:dyDescent="0.2">
      <c r="A1662" s="137">
        <f t="shared" si="608"/>
        <v>43883</v>
      </c>
      <c r="B1662" s="124">
        <f t="shared" si="599"/>
        <v>1232.1579730000001</v>
      </c>
      <c r="C1662" s="124">
        <f t="shared" si="609"/>
        <v>1000</v>
      </c>
      <c r="D1662" s="138">
        <f t="shared" si="610"/>
        <v>5331.42</v>
      </c>
      <c r="E1662" s="126">
        <f>IF(K1662=1,VLOOKUP(A1661,[1]Plan1!$DA$106:$DC$226,3),E1661)</f>
        <v>5344.75</v>
      </c>
      <c r="F1662" s="127">
        <f t="shared" si="611"/>
        <v>43879</v>
      </c>
      <c r="G1662" s="128">
        <f t="shared" si="600"/>
        <v>2.5002719725701894E-3</v>
      </c>
      <c r="H1662" s="127">
        <f t="shared" si="612"/>
        <v>43906</v>
      </c>
      <c r="I1662" s="127">
        <f t="shared" si="601"/>
        <v>43906</v>
      </c>
      <c r="J1662" s="130">
        <f t="shared" si="613"/>
        <v>18</v>
      </c>
      <c r="K1662" s="130">
        <f t="shared" si="602"/>
        <v>5</v>
      </c>
      <c r="L1662" s="131">
        <f t="shared" si="603"/>
        <v>1.00069389</v>
      </c>
      <c r="M1662" s="132">
        <f t="shared" si="620"/>
        <v>1.00209952</v>
      </c>
      <c r="N1662" s="132">
        <f t="shared" si="618"/>
        <v>1.2292560173124494</v>
      </c>
      <c r="O1662" s="131">
        <f t="shared" si="619"/>
        <v>1.23010898</v>
      </c>
      <c r="P1662" s="124">
        <f t="shared" si="604"/>
        <v>1230.10898</v>
      </c>
      <c r="Q1662" s="133">
        <f t="shared" si="605"/>
        <v>0</v>
      </c>
      <c r="R1662" s="134">
        <f t="shared" si="606"/>
        <v>0</v>
      </c>
      <c r="S1662" s="124">
        <f t="shared" si="607"/>
        <v>0</v>
      </c>
      <c r="T1662" s="134">
        <f t="shared" si="614"/>
        <v>8.7499999999999994E-2</v>
      </c>
      <c r="U1662" s="133">
        <f t="shared" si="615"/>
        <v>5</v>
      </c>
      <c r="V1662" s="133">
        <v>252</v>
      </c>
      <c r="W1662" s="132">
        <f t="shared" si="621"/>
        <v>1.0016657010000001</v>
      </c>
      <c r="X1662" s="124">
        <f t="shared" si="617"/>
        <v>2.0489929999999998</v>
      </c>
      <c r="Y1662" s="136" t="s">
        <v>64</v>
      </c>
      <c r="Z1662" s="127">
        <f t="shared" si="616"/>
        <v>44060</v>
      </c>
      <c r="AA1662" s="6"/>
      <c r="AB1662" s="1"/>
      <c r="AC1662" s="10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6"/>
      <c r="BR1662" s="1"/>
      <c r="BS1662" s="1"/>
      <c r="BT1662" s="1"/>
      <c r="BU1662" s="1"/>
      <c r="BV1662" s="1"/>
      <c r="BW1662" s="1"/>
    </row>
    <row r="1663" spans="1:75" x14ac:dyDescent="0.2">
      <c r="A1663" s="137">
        <f t="shared" si="608"/>
        <v>43884</v>
      </c>
      <c r="B1663" s="124">
        <f t="shared" si="599"/>
        <v>1232.1579730000001</v>
      </c>
      <c r="C1663" s="124">
        <f t="shared" si="609"/>
        <v>1000</v>
      </c>
      <c r="D1663" s="138">
        <f t="shared" si="610"/>
        <v>5331.42</v>
      </c>
      <c r="E1663" s="126">
        <f>IF(K1663=1,VLOOKUP(A1662,[1]Plan1!$DA$106:$DC$226,3),E1662)</f>
        <v>5344.75</v>
      </c>
      <c r="F1663" s="127">
        <f t="shared" si="611"/>
        <v>43879</v>
      </c>
      <c r="G1663" s="128">
        <f t="shared" si="600"/>
        <v>2.5002719725701894E-3</v>
      </c>
      <c r="H1663" s="127">
        <f t="shared" si="612"/>
        <v>43906</v>
      </c>
      <c r="I1663" s="127">
        <f t="shared" si="601"/>
        <v>43906</v>
      </c>
      <c r="J1663" s="130">
        <f t="shared" si="613"/>
        <v>18</v>
      </c>
      <c r="K1663" s="130">
        <f t="shared" si="602"/>
        <v>5</v>
      </c>
      <c r="L1663" s="131">
        <f t="shared" si="603"/>
        <v>1.00069389</v>
      </c>
      <c r="M1663" s="132">
        <f t="shared" si="620"/>
        <v>1.00209952</v>
      </c>
      <c r="N1663" s="132">
        <f t="shared" si="618"/>
        <v>1.2292560173124494</v>
      </c>
      <c r="O1663" s="131">
        <f t="shared" si="619"/>
        <v>1.23010898</v>
      </c>
      <c r="P1663" s="124">
        <f t="shared" si="604"/>
        <v>1230.10898</v>
      </c>
      <c r="Q1663" s="133">
        <f t="shared" si="605"/>
        <v>0</v>
      </c>
      <c r="R1663" s="134">
        <f t="shared" si="606"/>
        <v>0</v>
      </c>
      <c r="S1663" s="124">
        <f t="shared" si="607"/>
        <v>0</v>
      </c>
      <c r="T1663" s="134">
        <f t="shared" si="614"/>
        <v>8.7499999999999994E-2</v>
      </c>
      <c r="U1663" s="133">
        <f t="shared" si="615"/>
        <v>5</v>
      </c>
      <c r="V1663" s="133">
        <v>252</v>
      </c>
      <c r="W1663" s="132">
        <f t="shared" si="621"/>
        <v>1.0016657010000001</v>
      </c>
      <c r="X1663" s="124">
        <f t="shared" si="617"/>
        <v>2.0489929999999998</v>
      </c>
      <c r="Y1663" s="136" t="s">
        <v>64</v>
      </c>
      <c r="Z1663" s="127">
        <f t="shared" si="616"/>
        <v>44060</v>
      </c>
      <c r="AA1663" s="6"/>
      <c r="AB1663" s="1"/>
      <c r="AC1663" s="10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6"/>
      <c r="BR1663" s="1"/>
      <c r="BS1663" s="1"/>
      <c r="BT1663" s="1"/>
      <c r="BU1663" s="1"/>
      <c r="BV1663" s="1"/>
      <c r="BW1663" s="1"/>
    </row>
    <row r="1664" spans="1:75" x14ac:dyDescent="0.2">
      <c r="A1664" s="137">
        <f t="shared" si="608"/>
        <v>43885</v>
      </c>
      <c r="B1664" s="124">
        <f t="shared" si="599"/>
        <v>1232.1579730000001</v>
      </c>
      <c r="C1664" s="124">
        <f t="shared" si="609"/>
        <v>1000</v>
      </c>
      <c r="D1664" s="138">
        <f t="shared" si="610"/>
        <v>5331.42</v>
      </c>
      <c r="E1664" s="126">
        <f>IF(K1664=1,VLOOKUP(A1663,[1]Plan1!$DA$106:$DC$226,3),E1663)</f>
        <v>5344.75</v>
      </c>
      <c r="F1664" s="127">
        <f t="shared" si="611"/>
        <v>43879</v>
      </c>
      <c r="G1664" s="128">
        <f t="shared" si="600"/>
        <v>2.5002719725701894E-3</v>
      </c>
      <c r="H1664" s="127">
        <f t="shared" si="612"/>
        <v>43906</v>
      </c>
      <c r="I1664" s="127">
        <f t="shared" si="601"/>
        <v>43906</v>
      </c>
      <c r="J1664" s="130">
        <f t="shared" si="613"/>
        <v>18</v>
      </c>
      <c r="K1664" s="130">
        <f t="shared" si="602"/>
        <v>5</v>
      </c>
      <c r="L1664" s="131">
        <f t="shared" si="603"/>
        <v>1.00069389</v>
      </c>
      <c r="M1664" s="132">
        <f t="shared" si="620"/>
        <v>1.00209952</v>
      </c>
      <c r="N1664" s="132">
        <f t="shared" si="618"/>
        <v>1.2292560173124494</v>
      </c>
      <c r="O1664" s="131">
        <f t="shared" si="619"/>
        <v>1.23010898</v>
      </c>
      <c r="P1664" s="124">
        <f t="shared" si="604"/>
        <v>1230.10898</v>
      </c>
      <c r="Q1664" s="133">
        <f t="shared" si="605"/>
        <v>0</v>
      </c>
      <c r="R1664" s="134">
        <f t="shared" si="606"/>
        <v>0</v>
      </c>
      <c r="S1664" s="124">
        <f t="shared" si="607"/>
        <v>0</v>
      </c>
      <c r="T1664" s="134">
        <f t="shared" si="614"/>
        <v>8.7499999999999994E-2</v>
      </c>
      <c r="U1664" s="133">
        <f t="shared" si="615"/>
        <v>5</v>
      </c>
      <c r="V1664" s="133">
        <v>252</v>
      </c>
      <c r="W1664" s="132">
        <f t="shared" si="621"/>
        <v>1.0016657010000001</v>
      </c>
      <c r="X1664" s="124">
        <f t="shared" si="617"/>
        <v>2.0489929999999998</v>
      </c>
      <c r="Y1664" s="136" t="s">
        <v>64</v>
      </c>
      <c r="Z1664" s="127">
        <f t="shared" si="616"/>
        <v>44060</v>
      </c>
      <c r="AA1664" s="6"/>
      <c r="AB1664" s="1"/>
      <c r="AC1664" s="10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6"/>
      <c r="BR1664" s="1"/>
      <c r="BS1664" s="1"/>
      <c r="BT1664" s="1"/>
      <c r="BU1664" s="1"/>
      <c r="BV1664" s="1"/>
      <c r="BW1664" s="1"/>
    </row>
    <row r="1665" spans="1:75" x14ac:dyDescent="0.2">
      <c r="A1665" s="137">
        <f t="shared" si="608"/>
        <v>43886</v>
      </c>
      <c r="B1665" s="124">
        <f t="shared" si="599"/>
        <v>1232.1579730000001</v>
      </c>
      <c r="C1665" s="124">
        <f t="shared" si="609"/>
        <v>1000</v>
      </c>
      <c r="D1665" s="138">
        <f t="shared" si="610"/>
        <v>5331.42</v>
      </c>
      <c r="E1665" s="126">
        <f>IF(K1665=1,VLOOKUP(A1664,[1]Plan1!$DA$106:$DC$226,3),E1664)</f>
        <v>5344.75</v>
      </c>
      <c r="F1665" s="127">
        <f t="shared" si="611"/>
        <v>43879</v>
      </c>
      <c r="G1665" s="128">
        <f t="shared" si="600"/>
        <v>2.5002719725701894E-3</v>
      </c>
      <c r="H1665" s="127">
        <f t="shared" si="612"/>
        <v>43906</v>
      </c>
      <c r="I1665" s="127">
        <f t="shared" si="601"/>
        <v>43906</v>
      </c>
      <c r="J1665" s="130">
        <f t="shared" si="613"/>
        <v>18</v>
      </c>
      <c r="K1665" s="130">
        <f t="shared" si="602"/>
        <v>5</v>
      </c>
      <c r="L1665" s="131">
        <f t="shared" si="603"/>
        <v>1.00069389</v>
      </c>
      <c r="M1665" s="132">
        <f t="shared" si="620"/>
        <v>1.00209952</v>
      </c>
      <c r="N1665" s="132">
        <f t="shared" si="618"/>
        <v>1.2292560173124494</v>
      </c>
      <c r="O1665" s="131">
        <f t="shared" si="619"/>
        <v>1.23010898</v>
      </c>
      <c r="P1665" s="124">
        <f t="shared" si="604"/>
        <v>1230.10898</v>
      </c>
      <c r="Q1665" s="133">
        <f t="shared" si="605"/>
        <v>0</v>
      </c>
      <c r="R1665" s="134">
        <f t="shared" si="606"/>
        <v>0</v>
      </c>
      <c r="S1665" s="124">
        <f t="shared" si="607"/>
        <v>0</v>
      </c>
      <c r="T1665" s="134">
        <f t="shared" si="614"/>
        <v>8.7499999999999994E-2</v>
      </c>
      <c r="U1665" s="133">
        <f t="shared" si="615"/>
        <v>5</v>
      </c>
      <c r="V1665" s="133">
        <v>252</v>
      </c>
      <c r="W1665" s="132">
        <f t="shared" si="621"/>
        <v>1.0016657010000001</v>
      </c>
      <c r="X1665" s="124">
        <f t="shared" si="617"/>
        <v>2.0489929999999998</v>
      </c>
      <c r="Y1665" s="136" t="s">
        <v>64</v>
      </c>
      <c r="Z1665" s="127">
        <f t="shared" si="616"/>
        <v>44060</v>
      </c>
      <c r="AA1665" s="6"/>
      <c r="AB1665" s="1"/>
      <c r="AC1665" s="10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6"/>
      <c r="BR1665" s="1"/>
      <c r="BS1665" s="1"/>
      <c r="BT1665" s="1"/>
      <c r="BU1665" s="1"/>
      <c r="BV1665" s="1"/>
      <c r="BW1665" s="1"/>
    </row>
    <row r="1666" spans="1:75" x14ac:dyDescent="0.2">
      <c r="A1666" s="137">
        <f t="shared" si="608"/>
        <v>43887</v>
      </c>
      <c r="B1666" s="124">
        <f t="shared" si="599"/>
        <v>1232.1579730000001</v>
      </c>
      <c r="C1666" s="124">
        <f t="shared" si="609"/>
        <v>1000</v>
      </c>
      <c r="D1666" s="138">
        <f t="shared" si="610"/>
        <v>5331.42</v>
      </c>
      <c r="E1666" s="126">
        <f>IF(K1666=1,VLOOKUP(A1665,[1]Plan1!$DA$106:$DC$226,3),E1665)</f>
        <v>5344.75</v>
      </c>
      <c r="F1666" s="127">
        <f t="shared" si="611"/>
        <v>43879</v>
      </c>
      <c r="G1666" s="128">
        <f t="shared" si="600"/>
        <v>2.5002719725701894E-3</v>
      </c>
      <c r="H1666" s="127">
        <f t="shared" si="612"/>
        <v>43906</v>
      </c>
      <c r="I1666" s="127">
        <f t="shared" si="601"/>
        <v>43906</v>
      </c>
      <c r="J1666" s="130">
        <f t="shared" si="613"/>
        <v>18</v>
      </c>
      <c r="K1666" s="130">
        <f t="shared" si="602"/>
        <v>5</v>
      </c>
      <c r="L1666" s="131">
        <f t="shared" si="603"/>
        <v>1.00069389</v>
      </c>
      <c r="M1666" s="132">
        <f t="shared" si="620"/>
        <v>1.00209952</v>
      </c>
      <c r="N1666" s="132">
        <f t="shared" si="618"/>
        <v>1.2292560173124494</v>
      </c>
      <c r="O1666" s="131">
        <f t="shared" si="619"/>
        <v>1.23010898</v>
      </c>
      <c r="P1666" s="124">
        <f t="shared" si="604"/>
        <v>1230.10898</v>
      </c>
      <c r="Q1666" s="133">
        <f t="shared" si="605"/>
        <v>0</v>
      </c>
      <c r="R1666" s="134">
        <f t="shared" si="606"/>
        <v>0</v>
      </c>
      <c r="S1666" s="124">
        <f t="shared" si="607"/>
        <v>0</v>
      </c>
      <c r="T1666" s="134">
        <f t="shared" si="614"/>
        <v>8.7499999999999994E-2</v>
      </c>
      <c r="U1666" s="133">
        <f t="shared" si="615"/>
        <v>5</v>
      </c>
      <c r="V1666" s="133">
        <v>252</v>
      </c>
      <c r="W1666" s="132">
        <f t="shared" si="621"/>
        <v>1.0016657010000001</v>
      </c>
      <c r="X1666" s="124">
        <f t="shared" si="617"/>
        <v>2.0489929999999998</v>
      </c>
      <c r="Y1666" s="136" t="s">
        <v>64</v>
      </c>
      <c r="Z1666" s="127">
        <f t="shared" si="616"/>
        <v>44060</v>
      </c>
      <c r="AA1666" s="6"/>
      <c r="AB1666" s="1"/>
      <c r="AC1666" s="10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6"/>
      <c r="BR1666" s="1"/>
      <c r="BS1666" s="1"/>
      <c r="BT1666" s="1"/>
      <c r="BU1666" s="1"/>
      <c r="BV1666" s="1"/>
      <c r="BW1666" s="1"/>
    </row>
    <row r="1667" spans="1:75" x14ac:dyDescent="0.2">
      <c r="A1667" s="137">
        <f t="shared" si="608"/>
        <v>43888</v>
      </c>
      <c r="B1667" s="124">
        <f t="shared" si="599"/>
        <v>1232.7391929999999</v>
      </c>
      <c r="C1667" s="124">
        <f t="shared" si="609"/>
        <v>1000</v>
      </c>
      <c r="D1667" s="138">
        <f t="shared" si="610"/>
        <v>5331.42</v>
      </c>
      <c r="E1667" s="126">
        <f>IF(K1667=1,VLOOKUP(A1666,[1]Plan1!$DA$106:$DC$226,3),E1666)</f>
        <v>5344.75</v>
      </c>
      <c r="F1667" s="127">
        <f t="shared" si="611"/>
        <v>43879</v>
      </c>
      <c r="G1667" s="128">
        <f t="shared" si="600"/>
        <v>2.5002719725701894E-3</v>
      </c>
      <c r="H1667" s="127">
        <f t="shared" si="612"/>
        <v>43906</v>
      </c>
      <c r="I1667" s="127">
        <f t="shared" si="601"/>
        <v>43906</v>
      </c>
      <c r="J1667" s="130">
        <f t="shared" si="613"/>
        <v>18</v>
      </c>
      <c r="K1667" s="130">
        <f t="shared" si="602"/>
        <v>6</v>
      </c>
      <c r="L1667" s="131">
        <f t="shared" si="603"/>
        <v>1.0008327299999999</v>
      </c>
      <c r="M1667" s="132">
        <f t="shared" si="620"/>
        <v>1.00209952</v>
      </c>
      <c r="N1667" s="132">
        <f t="shared" si="618"/>
        <v>1.2292560173124494</v>
      </c>
      <c r="O1667" s="131">
        <f t="shared" si="619"/>
        <v>1.2302796499999999</v>
      </c>
      <c r="P1667" s="124">
        <f t="shared" si="604"/>
        <v>1230.2796499999999</v>
      </c>
      <c r="Q1667" s="133">
        <f t="shared" si="605"/>
        <v>0</v>
      </c>
      <c r="R1667" s="134">
        <f t="shared" si="606"/>
        <v>0</v>
      </c>
      <c r="S1667" s="124">
        <f t="shared" si="607"/>
        <v>0</v>
      </c>
      <c r="T1667" s="134">
        <f t="shared" si="614"/>
        <v>8.7499999999999994E-2</v>
      </c>
      <c r="U1667" s="133">
        <f t="shared" si="615"/>
        <v>6</v>
      </c>
      <c r="V1667" s="133">
        <v>252</v>
      </c>
      <c r="W1667" s="132">
        <f t="shared" si="621"/>
        <v>1.001999174</v>
      </c>
      <c r="X1667" s="124">
        <f t="shared" si="617"/>
        <v>2.459543</v>
      </c>
      <c r="Y1667" s="136" t="s">
        <v>64</v>
      </c>
      <c r="Z1667" s="127">
        <f t="shared" si="616"/>
        <v>44060</v>
      </c>
      <c r="AA1667" s="6"/>
      <c r="AB1667" s="1"/>
      <c r="AC1667" s="10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6"/>
      <c r="BR1667" s="1"/>
      <c r="BS1667" s="1"/>
      <c r="BT1667" s="1"/>
      <c r="BU1667" s="1"/>
      <c r="BV1667" s="1"/>
      <c r="BW1667" s="1"/>
    </row>
    <row r="1668" spans="1:75" x14ac:dyDescent="0.2">
      <c r="A1668" s="137">
        <f t="shared" si="608"/>
        <v>43889</v>
      </c>
      <c r="B1668" s="124">
        <f t="shared" si="599"/>
        <v>1233.3206719999998</v>
      </c>
      <c r="C1668" s="124">
        <f t="shared" si="609"/>
        <v>1000</v>
      </c>
      <c r="D1668" s="138">
        <f t="shared" si="610"/>
        <v>5331.42</v>
      </c>
      <c r="E1668" s="126">
        <f>IF(K1668=1,VLOOKUP(A1667,[1]Plan1!$DA$106:$DC$226,3),E1667)</f>
        <v>5344.75</v>
      </c>
      <c r="F1668" s="127">
        <f t="shared" si="611"/>
        <v>43879</v>
      </c>
      <c r="G1668" s="128">
        <f t="shared" si="600"/>
        <v>2.5002719725701894E-3</v>
      </c>
      <c r="H1668" s="127">
        <f t="shared" si="612"/>
        <v>43906</v>
      </c>
      <c r="I1668" s="127">
        <f t="shared" si="601"/>
        <v>43906</v>
      </c>
      <c r="J1668" s="130">
        <f t="shared" si="613"/>
        <v>18</v>
      </c>
      <c r="K1668" s="130">
        <f t="shared" si="602"/>
        <v>7</v>
      </c>
      <c r="L1668" s="131">
        <f t="shared" si="603"/>
        <v>1.0009715800000001</v>
      </c>
      <c r="M1668" s="132">
        <f t="shared" si="620"/>
        <v>1.00209952</v>
      </c>
      <c r="N1668" s="132">
        <f t="shared" si="618"/>
        <v>1.2292560173124494</v>
      </c>
      <c r="O1668" s="131">
        <f t="shared" si="619"/>
        <v>1.23045033</v>
      </c>
      <c r="P1668" s="124">
        <f t="shared" si="604"/>
        <v>1230.4503299999999</v>
      </c>
      <c r="Q1668" s="133">
        <f t="shared" si="605"/>
        <v>0</v>
      </c>
      <c r="R1668" s="134">
        <f t="shared" si="606"/>
        <v>0</v>
      </c>
      <c r="S1668" s="124">
        <f t="shared" si="607"/>
        <v>0</v>
      </c>
      <c r="T1668" s="134">
        <f t="shared" si="614"/>
        <v>8.7499999999999994E-2</v>
      </c>
      <c r="U1668" s="133">
        <f t="shared" si="615"/>
        <v>7</v>
      </c>
      <c r="V1668" s="133">
        <v>252</v>
      </c>
      <c r="W1668" s="132">
        <f t="shared" si="621"/>
        <v>1.0023327580000001</v>
      </c>
      <c r="X1668" s="124">
        <f t="shared" si="617"/>
        <v>2.8703419999999999</v>
      </c>
      <c r="Y1668" s="136" t="s">
        <v>64</v>
      </c>
      <c r="Z1668" s="127">
        <f t="shared" si="616"/>
        <v>44060</v>
      </c>
      <c r="AA1668" s="6"/>
      <c r="AB1668" s="1"/>
      <c r="AC1668" s="10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6"/>
      <c r="BR1668" s="1"/>
      <c r="BS1668" s="1"/>
      <c r="BT1668" s="1"/>
      <c r="BU1668" s="1"/>
      <c r="BV1668" s="1"/>
      <c r="BW1668" s="1"/>
    </row>
    <row r="1669" spans="1:75" x14ac:dyDescent="0.2">
      <c r="A1669" s="137">
        <f t="shared" si="608"/>
        <v>43890</v>
      </c>
      <c r="B1669" s="124">
        <f t="shared" si="599"/>
        <v>1233.9024429999999</v>
      </c>
      <c r="C1669" s="124">
        <f t="shared" si="609"/>
        <v>1000</v>
      </c>
      <c r="D1669" s="138">
        <f t="shared" si="610"/>
        <v>5331.42</v>
      </c>
      <c r="E1669" s="126">
        <f>IF(K1669=1,VLOOKUP(A1668,[1]Plan1!$DA$106:$DC$226,3),E1668)</f>
        <v>5344.75</v>
      </c>
      <c r="F1669" s="127">
        <f t="shared" si="611"/>
        <v>43879</v>
      </c>
      <c r="G1669" s="128">
        <f t="shared" si="600"/>
        <v>2.5002719725701894E-3</v>
      </c>
      <c r="H1669" s="127">
        <f t="shared" si="612"/>
        <v>43906</v>
      </c>
      <c r="I1669" s="127">
        <f t="shared" si="601"/>
        <v>43906</v>
      </c>
      <c r="J1669" s="130">
        <f t="shared" si="613"/>
        <v>18</v>
      </c>
      <c r="K1669" s="130">
        <f t="shared" si="602"/>
        <v>8</v>
      </c>
      <c r="L1669" s="131">
        <f t="shared" si="603"/>
        <v>1.00111046</v>
      </c>
      <c r="M1669" s="132">
        <f t="shared" si="620"/>
        <v>1.00209952</v>
      </c>
      <c r="N1669" s="132">
        <f t="shared" si="618"/>
        <v>1.2292560173124494</v>
      </c>
      <c r="O1669" s="131">
        <f t="shared" si="619"/>
        <v>1.2306210500000001</v>
      </c>
      <c r="P1669" s="124">
        <f t="shared" si="604"/>
        <v>1230.62105</v>
      </c>
      <c r="Q1669" s="133">
        <f t="shared" si="605"/>
        <v>0</v>
      </c>
      <c r="R1669" s="134">
        <f t="shared" si="606"/>
        <v>0</v>
      </c>
      <c r="S1669" s="124">
        <f t="shared" si="607"/>
        <v>0</v>
      </c>
      <c r="T1669" s="134">
        <f t="shared" si="614"/>
        <v>8.7499999999999994E-2</v>
      </c>
      <c r="U1669" s="133">
        <f t="shared" si="615"/>
        <v>8</v>
      </c>
      <c r="V1669" s="133">
        <v>252</v>
      </c>
      <c r="W1669" s="132">
        <f t="shared" si="621"/>
        <v>1.002666453</v>
      </c>
      <c r="X1669" s="124">
        <f t="shared" si="617"/>
        <v>3.281393</v>
      </c>
      <c r="Y1669" s="136" t="s">
        <v>64</v>
      </c>
      <c r="Z1669" s="127">
        <f t="shared" si="616"/>
        <v>44060</v>
      </c>
      <c r="AA1669" s="6"/>
      <c r="AB1669" s="1"/>
      <c r="AC1669" s="10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6"/>
      <c r="BR1669" s="1"/>
      <c r="BS1669" s="1"/>
      <c r="BT1669" s="1"/>
      <c r="BU1669" s="1"/>
      <c r="BV1669" s="1"/>
      <c r="BW1669" s="1"/>
    </row>
    <row r="1670" spans="1:75" x14ac:dyDescent="0.2">
      <c r="A1670" s="137">
        <f t="shared" si="608"/>
        <v>43891</v>
      </c>
      <c r="B1670" s="124">
        <f t="shared" si="599"/>
        <v>1233.9024429999999</v>
      </c>
      <c r="C1670" s="124">
        <f t="shared" si="609"/>
        <v>1000</v>
      </c>
      <c r="D1670" s="138">
        <f t="shared" si="610"/>
        <v>5331.42</v>
      </c>
      <c r="E1670" s="126">
        <f>IF(K1670=1,VLOOKUP(A1669,[1]Plan1!$DA$106:$DC$226,3),E1669)</f>
        <v>5344.75</v>
      </c>
      <c r="F1670" s="127">
        <f t="shared" si="611"/>
        <v>43879</v>
      </c>
      <c r="G1670" s="128">
        <f t="shared" si="600"/>
        <v>2.5002719725701894E-3</v>
      </c>
      <c r="H1670" s="127">
        <f t="shared" si="612"/>
        <v>43906</v>
      </c>
      <c r="I1670" s="127">
        <f t="shared" si="601"/>
        <v>43906</v>
      </c>
      <c r="J1670" s="130">
        <f t="shared" si="613"/>
        <v>18</v>
      </c>
      <c r="K1670" s="130">
        <f t="shared" si="602"/>
        <v>8</v>
      </c>
      <c r="L1670" s="131">
        <f t="shared" si="603"/>
        <v>1.00111046</v>
      </c>
      <c r="M1670" s="132">
        <f t="shared" si="620"/>
        <v>1.00209952</v>
      </c>
      <c r="N1670" s="132">
        <f t="shared" si="618"/>
        <v>1.2292560173124494</v>
      </c>
      <c r="O1670" s="131">
        <f t="shared" si="619"/>
        <v>1.2306210500000001</v>
      </c>
      <c r="P1670" s="124">
        <f t="shared" si="604"/>
        <v>1230.62105</v>
      </c>
      <c r="Q1670" s="133">
        <f t="shared" si="605"/>
        <v>0</v>
      </c>
      <c r="R1670" s="134">
        <f t="shared" si="606"/>
        <v>0</v>
      </c>
      <c r="S1670" s="124">
        <f t="shared" si="607"/>
        <v>0</v>
      </c>
      <c r="T1670" s="134">
        <f t="shared" si="614"/>
        <v>8.7499999999999994E-2</v>
      </c>
      <c r="U1670" s="133">
        <f t="shared" si="615"/>
        <v>8</v>
      </c>
      <c r="V1670" s="133">
        <v>252</v>
      </c>
      <c r="W1670" s="132">
        <f t="shared" si="621"/>
        <v>1.002666453</v>
      </c>
      <c r="X1670" s="124">
        <f t="shared" si="617"/>
        <v>3.281393</v>
      </c>
      <c r="Y1670" s="136" t="s">
        <v>64</v>
      </c>
      <c r="Z1670" s="127">
        <f t="shared" si="616"/>
        <v>44060</v>
      </c>
      <c r="AA1670" s="6"/>
      <c r="AB1670" s="1"/>
      <c r="AC1670" s="10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6"/>
      <c r="BR1670" s="1"/>
      <c r="BS1670" s="1"/>
      <c r="BT1670" s="1"/>
      <c r="BU1670" s="1"/>
      <c r="BV1670" s="1"/>
      <c r="BW1670" s="1"/>
    </row>
    <row r="1671" spans="1:75" x14ac:dyDescent="0.2">
      <c r="A1671" s="137">
        <f t="shared" si="608"/>
        <v>43892</v>
      </c>
      <c r="B1671" s="124">
        <f t="shared" si="599"/>
        <v>1233.9024429999999</v>
      </c>
      <c r="C1671" s="124">
        <f t="shared" si="609"/>
        <v>1000</v>
      </c>
      <c r="D1671" s="138">
        <f t="shared" si="610"/>
        <v>5331.42</v>
      </c>
      <c r="E1671" s="126">
        <f>IF(K1671=1,VLOOKUP(A1670,[1]Plan1!$DA$106:$DC$226,3),E1670)</f>
        <v>5344.75</v>
      </c>
      <c r="F1671" s="127">
        <f t="shared" si="611"/>
        <v>43879</v>
      </c>
      <c r="G1671" s="128">
        <f t="shared" si="600"/>
        <v>2.5002719725701894E-3</v>
      </c>
      <c r="H1671" s="127">
        <f t="shared" si="612"/>
        <v>43906</v>
      </c>
      <c r="I1671" s="127">
        <f t="shared" si="601"/>
        <v>43906</v>
      </c>
      <c r="J1671" s="130">
        <f t="shared" si="613"/>
        <v>18</v>
      </c>
      <c r="K1671" s="130">
        <f t="shared" si="602"/>
        <v>8</v>
      </c>
      <c r="L1671" s="131">
        <f t="shared" si="603"/>
        <v>1.00111046</v>
      </c>
      <c r="M1671" s="132">
        <f t="shared" si="620"/>
        <v>1.00209952</v>
      </c>
      <c r="N1671" s="132">
        <f t="shared" si="618"/>
        <v>1.2292560173124494</v>
      </c>
      <c r="O1671" s="131">
        <f t="shared" si="619"/>
        <v>1.2306210500000001</v>
      </c>
      <c r="P1671" s="124">
        <f t="shared" si="604"/>
        <v>1230.62105</v>
      </c>
      <c r="Q1671" s="133">
        <f t="shared" si="605"/>
        <v>0</v>
      </c>
      <c r="R1671" s="134">
        <f t="shared" si="606"/>
        <v>0</v>
      </c>
      <c r="S1671" s="124">
        <f t="shared" si="607"/>
        <v>0</v>
      </c>
      <c r="T1671" s="134">
        <f t="shared" si="614"/>
        <v>8.7499999999999994E-2</v>
      </c>
      <c r="U1671" s="133">
        <f t="shared" si="615"/>
        <v>8</v>
      </c>
      <c r="V1671" s="133">
        <v>252</v>
      </c>
      <c r="W1671" s="132">
        <f t="shared" si="621"/>
        <v>1.002666453</v>
      </c>
      <c r="X1671" s="124">
        <f t="shared" si="617"/>
        <v>3.281393</v>
      </c>
      <c r="Y1671" s="136" t="s">
        <v>64</v>
      </c>
      <c r="Z1671" s="127">
        <f t="shared" si="616"/>
        <v>44060</v>
      </c>
      <c r="AA1671" s="6"/>
      <c r="AB1671" s="1"/>
      <c r="AC1671" s="10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6"/>
      <c r="BR1671" s="1"/>
      <c r="BS1671" s="1"/>
      <c r="BT1671" s="1"/>
      <c r="BU1671" s="1"/>
      <c r="BV1671" s="1"/>
      <c r="BW1671" s="1"/>
    </row>
    <row r="1672" spans="1:75" x14ac:dyDescent="0.2">
      <c r="A1672" s="137">
        <f t="shared" si="608"/>
        <v>43893</v>
      </c>
      <c r="B1672" s="124">
        <f t="shared" si="599"/>
        <v>1234.4844740000001</v>
      </c>
      <c r="C1672" s="124">
        <f t="shared" si="609"/>
        <v>1000</v>
      </c>
      <c r="D1672" s="138">
        <f t="shared" si="610"/>
        <v>5331.42</v>
      </c>
      <c r="E1672" s="126">
        <f>IF(K1672=1,VLOOKUP(A1671,[1]Plan1!$DA$106:$DC$226,3),E1671)</f>
        <v>5344.75</v>
      </c>
      <c r="F1672" s="127">
        <f t="shared" si="611"/>
        <v>43879</v>
      </c>
      <c r="G1672" s="128">
        <f t="shared" si="600"/>
        <v>2.5002719725701894E-3</v>
      </c>
      <c r="H1672" s="127">
        <f t="shared" si="612"/>
        <v>43906</v>
      </c>
      <c r="I1672" s="127">
        <f t="shared" si="601"/>
        <v>43906</v>
      </c>
      <c r="J1672" s="130">
        <f t="shared" si="613"/>
        <v>18</v>
      </c>
      <c r="K1672" s="130">
        <f t="shared" si="602"/>
        <v>9</v>
      </c>
      <c r="L1672" s="131">
        <f t="shared" si="603"/>
        <v>1.0012493499999999</v>
      </c>
      <c r="M1672" s="132">
        <f t="shared" si="620"/>
        <v>1.00209952</v>
      </c>
      <c r="N1672" s="132">
        <f t="shared" si="618"/>
        <v>1.2292560173124494</v>
      </c>
      <c r="O1672" s="131">
        <f t="shared" si="619"/>
        <v>1.2307917799999999</v>
      </c>
      <c r="P1672" s="124">
        <f t="shared" si="604"/>
        <v>1230.79178</v>
      </c>
      <c r="Q1672" s="133">
        <f t="shared" si="605"/>
        <v>0</v>
      </c>
      <c r="R1672" s="134">
        <f t="shared" si="606"/>
        <v>0</v>
      </c>
      <c r="S1672" s="124">
        <f t="shared" si="607"/>
        <v>0</v>
      </c>
      <c r="T1672" s="134">
        <f t="shared" si="614"/>
        <v>8.7499999999999994E-2</v>
      </c>
      <c r="U1672" s="133">
        <f t="shared" si="615"/>
        <v>9</v>
      </c>
      <c r="V1672" s="133">
        <v>252</v>
      </c>
      <c r="W1672" s="132">
        <f t="shared" si="621"/>
        <v>1.003000259</v>
      </c>
      <c r="X1672" s="124">
        <f t="shared" si="617"/>
        <v>3.6926939999999999</v>
      </c>
      <c r="Y1672" s="136" t="s">
        <v>64</v>
      </c>
      <c r="Z1672" s="127">
        <f t="shared" si="616"/>
        <v>44060</v>
      </c>
      <c r="AA1672" s="6"/>
      <c r="AB1672" s="1"/>
      <c r="AC1672" s="10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6"/>
      <c r="BR1672" s="1"/>
      <c r="BS1672" s="1"/>
      <c r="BT1672" s="1"/>
      <c r="BU1672" s="1"/>
      <c r="BV1672" s="1"/>
      <c r="BW1672" s="1"/>
    </row>
    <row r="1673" spans="1:75" x14ac:dyDescent="0.2">
      <c r="A1673" s="137">
        <f t="shared" si="608"/>
        <v>43894</v>
      </c>
      <c r="B1673" s="124">
        <f t="shared" si="599"/>
        <v>1235.066785</v>
      </c>
      <c r="C1673" s="124">
        <f t="shared" si="609"/>
        <v>1000</v>
      </c>
      <c r="D1673" s="138">
        <f t="shared" si="610"/>
        <v>5331.42</v>
      </c>
      <c r="E1673" s="126">
        <f>IF(K1673=1,VLOOKUP(A1672,[1]Plan1!$DA$106:$DC$226,3),E1672)</f>
        <v>5344.75</v>
      </c>
      <c r="F1673" s="127">
        <f t="shared" si="611"/>
        <v>43879</v>
      </c>
      <c r="G1673" s="128">
        <f t="shared" si="600"/>
        <v>2.5002719725701894E-3</v>
      </c>
      <c r="H1673" s="127">
        <f t="shared" si="612"/>
        <v>43906</v>
      </c>
      <c r="I1673" s="127">
        <f t="shared" si="601"/>
        <v>43906</v>
      </c>
      <c r="J1673" s="130">
        <f t="shared" si="613"/>
        <v>18</v>
      </c>
      <c r="K1673" s="130">
        <f t="shared" si="602"/>
        <v>10</v>
      </c>
      <c r="L1673" s="131">
        <f t="shared" si="603"/>
        <v>1.0013882599999999</v>
      </c>
      <c r="M1673" s="132">
        <f t="shared" si="620"/>
        <v>1.00209952</v>
      </c>
      <c r="N1673" s="132">
        <f t="shared" si="618"/>
        <v>1.2292560173124494</v>
      </c>
      <c r="O1673" s="131">
        <f t="shared" si="619"/>
        <v>1.2309625399999999</v>
      </c>
      <c r="P1673" s="124">
        <f t="shared" si="604"/>
        <v>1230.96254</v>
      </c>
      <c r="Q1673" s="133">
        <f t="shared" si="605"/>
        <v>0</v>
      </c>
      <c r="R1673" s="134">
        <f t="shared" si="606"/>
        <v>0</v>
      </c>
      <c r="S1673" s="124">
        <f t="shared" si="607"/>
        <v>0</v>
      </c>
      <c r="T1673" s="134">
        <f t="shared" si="614"/>
        <v>8.7499999999999994E-2</v>
      </c>
      <c r="U1673" s="133">
        <f t="shared" si="615"/>
        <v>10</v>
      </c>
      <c r="V1673" s="133">
        <v>252</v>
      </c>
      <c r="W1673" s="132">
        <f t="shared" si="621"/>
        <v>1.0033341760000001</v>
      </c>
      <c r="X1673" s="124">
        <f t="shared" si="617"/>
        <v>4.1042449999999997</v>
      </c>
      <c r="Y1673" s="136" t="s">
        <v>64</v>
      </c>
      <c r="Z1673" s="127">
        <f t="shared" si="616"/>
        <v>44060</v>
      </c>
      <c r="AA1673" s="6"/>
      <c r="AB1673" s="1"/>
      <c r="AC1673" s="10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6"/>
      <c r="BR1673" s="1"/>
      <c r="BS1673" s="1"/>
      <c r="BT1673" s="1"/>
      <c r="BU1673" s="1"/>
      <c r="BV1673" s="1"/>
      <c r="BW1673" s="1"/>
    </row>
    <row r="1674" spans="1:75" x14ac:dyDescent="0.2">
      <c r="A1674" s="137">
        <f t="shared" si="608"/>
        <v>43895</v>
      </c>
      <c r="B1674" s="124">
        <f t="shared" ref="B1674:B1737" si="622">(P1674+X1674)</f>
        <v>1235.649379</v>
      </c>
      <c r="C1674" s="124">
        <f t="shared" si="609"/>
        <v>1000</v>
      </c>
      <c r="D1674" s="138">
        <f t="shared" si="610"/>
        <v>5331.42</v>
      </c>
      <c r="E1674" s="126">
        <f>IF(K1674=1,VLOOKUP(A1673,[1]Plan1!$DA$106:$DC$226,3),E1673)</f>
        <v>5344.75</v>
      </c>
      <c r="F1674" s="127">
        <f t="shared" si="611"/>
        <v>43879</v>
      </c>
      <c r="G1674" s="128">
        <f t="shared" ref="G1674:G1737" si="623">(E1674/D1674)-1</f>
        <v>2.5002719725701894E-3</v>
      </c>
      <c r="H1674" s="127">
        <f t="shared" si="612"/>
        <v>43906</v>
      </c>
      <c r="I1674" s="127">
        <f t="shared" ref="I1674:I1737" si="624">IF(A1674&gt;I1673,H1674,I1673)</f>
        <v>43906</v>
      </c>
      <c r="J1674" s="130">
        <f t="shared" si="613"/>
        <v>18</v>
      </c>
      <c r="K1674" s="130">
        <f t="shared" ref="K1674:K1737" si="625">(J1674-(NETWORKDAYS(A1674,I1674,AC$118:AC$502)-1))</f>
        <v>11</v>
      </c>
      <c r="L1674" s="131">
        <f t="shared" ref="L1674:L1737" si="626">TRUNC((E1674/D1674)^TRUNC((K1674/J1674),9),8)</f>
        <v>1.0015272</v>
      </c>
      <c r="M1674" s="132">
        <f t="shared" si="620"/>
        <v>1.00209952</v>
      </c>
      <c r="N1674" s="132">
        <f t="shared" si="618"/>
        <v>1.2292560173124494</v>
      </c>
      <c r="O1674" s="131">
        <f t="shared" si="619"/>
        <v>1.23113333</v>
      </c>
      <c r="P1674" s="124">
        <f t="shared" ref="P1674:P1737" si="627">TRUNC(C1674*O1674,6)</f>
        <v>1231.1333299999999</v>
      </c>
      <c r="Q1674" s="133">
        <f t="shared" ref="Q1674:Q1737" si="628">IF(VLOOKUP(A1674,AC$10:AJ$114,8)=VLOOKUP(A1673,AC$10:AJ$114,8),0,VLOOKUP(A1674,AC$10:AJ$114,8))</f>
        <v>0</v>
      </c>
      <c r="R1674" s="134">
        <f t="shared" ref="R1674:R1737" si="629">IF(Q1674&gt;0,VLOOKUP($A1674,$AC$10:$AH$114,6),0)</f>
        <v>0</v>
      </c>
      <c r="S1674" s="124">
        <f t="shared" ref="S1674:S1737" si="630">IF(R1674&gt;0,TRUNC(R1674*P1674,6),0)</f>
        <v>0</v>
      </c>
      <c r="T1674" s="134">
        <f t="shared" si="614"/>
        <v>8.7499999999999994E-2</v>
      </c>
      <c r="U1674" s="133">
        <f t="shared" si="615"/>
        <v>11</v>
      </c>
      <c r="V1674" s="133">
        <v>252</v>
      </c>
      <c r="W1674" s="132">
        <f t="shared" si="621"/>
        <v>1.0036682050000001</v>
      </c>
      <c r="X1674" s="124">
        <f t="shared" si="617"/>
        <v>4.5160489999999998</v>
      </c>
      <c r="Y1674" s="136" t="s">
        <v>64</v>
      </c>
      <c r="Z1674" s="127">
        <f t="shared" si="616"/>
        <v>44060</v>
      </c>
      <c r="AA1674" s="6"/>
      <c r="AB1674" s="1"/>
      <c r="AC1674" s="10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6"/>
      <c r="BR1674" s="1"/>
      <c r="BS1674" s="1"/>
      <c r="BT1674" s="1"/>
      <c r="BU1674" s="1"/>
      <c r="BV1674" s="1"/>
      <c r="BW1674" s="1"/>
    </row>
    <row r="1675" spans="1:75" x14ac:dyDescent="0.2">
      <c r="A1675" s="137">
        <f t="shared" ref="A1675:A1738" si="631">(A1674+1)</f>
        <v>43896</v>
      </c>
      <c r="B1675" s="124">
        <f t="shared" si="622"/>
        <v>1236.232242</v>
      </c>
      <c r="C1675" s="124">
        <f t="shared" ref="C1675:C1738" si="632">TRUNC(IF(Q1674&gt;0,VLOOKUP(A1674,$AC$12:$AD$114,2),C1674),6)</f>
        <v>1000</v>
      </c>
      <c r="D1675" s="138">
        <f t="shared" ref="D1675:D1738" si="633">IF(E1675=E1674,D1674,E1674)</f>
        <v>5331.42</v>
      </c>
      <c r="E1675" s="126">
        <f>IF(K1675=1,VLOOKUP(A1674,[1]Plan1!$DA$106:$DC$226,3),E1674)</f>
        <v>5344.75</v>
      </c>
      <c r="F1675" s="127">
        <f t="shared" ref="F1675:F1738" si="634">IF(D1675=D1674,F1674,A1675)</f>
        <v>43879</v>
      </c>
      <c r="G1675" s="128">
        <f t="shared" si="623"/>
        <v>2.5002719725701894E-3</v>
      </c>
      <c r="H1675" s="127">
        <f t="shared" ref="H1675:H1738" si="635">IF(DAY(A1675)=15,VLOOKUP(A1675,AG$118:AL$450,4),H1674)</f>
        <v>43906</v>
      </c>
      <c r="I1675" s="127">
        <f t="shared" si="624"/>
        <v>43906</v>
      </c>
      <c r="J1675" s="130">
        <f t="shared" ref="J1675:J1738" si="636">IF(I1675=I1674,J1674,NETWORKDAYS(I1674,I1675,$AC$118:$AC$502)-1)</f>
        <v>18</v>
      </c>
      <c r="K1675" s="130">
        <f t="shared" si="625"/>
        <v>12</v>
      </c>
      <c r="L1675" s="131">
        <f t="shared" si="626"/>
        <v>1.0016661499999999</v>
      </c>
      <c r="M1675" s="132">
        <f t="shared" si="620"/>
        <v>1.00209952</v>
      </c>
      <c r="N1675" s="132">
        <f t="shared" si="618"/>
        <v>1.2292560173124494</v>
      </c>
      <c r="O1675" s="131">
        <f t="shared" si="619"/>
        <v>1.23130414</v>
      </c>
      <c r="P1675" s="124">
        <f t="shared" si="627"/>
        <v>1231.30414</v>
      </c>
      <c r="Q1675" s="133">
        <f t="shared" si="628"/>
        <v>0</v>
      </c>
      <c r="R1675" s="134">
        <f t="shared" si="629"/>
        <v>0</v>
      </c>
      <c r="S1675" s="124">
        <f t="shared" si="630"/>
        <v>0</v>
      </c>
      <c r="T1675" s="134">
        <f t="shared" ref="T1675:T1738" si="637">(T1674)</f>
        <v>8.7499999999999994E-2</v>
      </c>
      <c r="U1675" s="133">
        <f t="shared" ref="U1675:U1738" si="638">IF(Q1674&gt;0,1,IF(K1675=K1674,U1674,U1674+1))</f>
        <v>12</v>
      </c>
      <c r="V1675" s="133">
        <v>252</v>
      </c>
      <c r="W1675" s="132">
        <f t="shared" si="621"/>
        <v>1.0040023440000001</v>
      </c>
      <c r="X1675" s="124">
        <f t="shared" si="617"/>
        <v>4.928102</v>
      </c>
      <c r="Y1675" s="136" t="s">
        <v>64</v>
      </c>
      <c r="Z1675" s="127">
        <f t="shared" ref="Z1675:Z1738" si="639">IF(Q1674&gt;0,VLOOKUP(A1674,$AC$10:$AK$114,9),Z1674)</f>
        <v>44060</v>
      </c>
      <c r="AA1675" s="6"/>
      <c r="AB1675" s="1"/>
      <c r="AC1675" s="10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6"/>
      <c r="BR1675" s="1"/>
      <c r="BS1675" s="1"/>
      <c r="BT1675" s="1"/>
      <c r="BU1675" s="1"/>
      <c r="BV1675" s="1"/>
      <c r="BW1675" s="1"/>
    </row>
    <row r="1676" spans="1:75" x14ac:dyDescent="0.2">
      <c r="A1676" s="137">
        <f t="shared" si="631"/>
        <v>43897</v>
      </c>
      <c r="B1676" s="124">
        <f t="shared" si="622"/>
        <v>1236.815378</v>
      </c>
      <c r="C1676" s="124">
        <f t="shared" si="632"/>
        <v>1000</v>
      </c>
      <c r="D1676" s="138">
        <f t="shared" si="633"/>
        <v>5331.42</v>
      </c>
      <c r="E1676" s="126">
        <f>IF(K1676=1,VLOOKUP(A1675,[1]Plan1!$DA$106:$DC$226,3),E1675)</f>
        <v>5344.75</v>
      </c>
      <c r="F1676" s="127">
        <f t="shared" si="634"/>
        <v>43879</v>
      </c>
      <c r="G1676" s="128">
        <f t="shared" si="623"/>
        <v>2.5002719725701894E-3</v>
      </c>
      <c r="H1676" s="127">
        <f t="shared" si="635"/>
        <v>43906</v>
      </c>
      <c r="I1676" s="127">
        <f t="shared" si="624"/>
        <v>43906</v>
      </c>
      <c r="J1676" s="130">
        <f t="shared" si="636"/>
        <v>18</v>
      </c>
      <c r="K1676" s="130">
        <f t="shared" si="625"/>
        <v>13</v>
      </c>
      <c r="L1676" s="131">
        <f t="shared" si="626"/>
        <v>1.00180512</v>
      </c>
      <c r="M1676" s="132">
        <f t="shared" si="620"/>
        <v>1.00209952</v>
      </c>
      <c r="N1676" s="132">
        <f t="shared" si="618"/>
        <v>1.2292560173124494</v>
      </c>
      <c r="O1676" s="131">
        <f t="shared" si="619"/>
        <v>1.2314749700000001</v>
      </c>
      <c r="P1676" s="124">
        <f t="shared" si="627"/>
        <v>1231.47497</v>
      </c>
      <c r="Q1676" s="133">
        <f t="shared" si="628"/>
        <v>0</v>
      </c>
      <c r="R1676" s="134">
        <f t="shared" si="629"/>
        <v>0</v>
      </c>
      <c r="S1676" s="124">
        <f t="shared" si="630"/>
        <v>0</v>
      </c>
      <c r="T1676" s="134">
        <f t="shared" si="637"/>
        <v>8.7499999999999994E-2</v>
      </c>
      <c r="U1676" s="133">
        <f t="shared" si="638"/>
        <v>13</v>
      </c>
      <c r="V1676" s="133">
        <v>252</v>
      </c>
      <c r="W1676" s="132">
        <f t="shared" si="621"/>
        <v>1.0043365950000001</v>
      </c>
      <c r="X1676" s="124">
        <f t="shared" si="617"/>
        <v>5.340408</v>
      </c>
      <c r="Y1676" s="136" t="s">
        <v>64</v>
      </c>
      <c r="Z1676" s="127">
        <f t="shared" si="639"/>
        <v>44060</v>
      </c>
      <c r="AA1676" s="6"/>
      <c r="AB1676" s="1"/>
      <c r="AC1676" s="10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6"/>
      <c r="BR1676" s="1"/>
      <c r="BS1676" s="1"/>
      <c r="BT1676" s="1"/>
      <c r="BU1676" s="1"/>
      <c r="BV1676" s="1"/>
      <c r="BW1676" s="1"/>
    </row>
    <row r="1677" spans="1:75" x14ac:dyDescent="0.2">
      <c r="A1677" s="137">
        <f t="shared" si="631"/>
        <v>43898</v>
      </c>
      <c r="B1677" s="124">
        <f t="shared" si="622"/>
        <v>1236.815378</v>
      </c>
      <c r="C1677" s="124">
        <f t="shared" si="632"/>
        <v>1000</v>
      </c>
      <c r="D1677" s="138">
        <f t="shared" si="633"/>
        <v>5331.42</v>
      </c>
      <c r="E1677" s="126">
        <f>IF(K1677=1,VLOOKUP(A1676,[1]Plan1!$DA$106:$DC$226,3),E1676)</f>
        <v>5344.75</v>
      </c>
      <c r="F1677" s="127">
        <f t="shared" si="634"/>
        <v>43879</v>
      </c>
      <c r="G1677" s="128">
        <f t="shared" si="623"/>
        <v>2.5002719725701894E-3</v>
      </c>
      <c r="H1677" s="127">
        <f t="shared" si="635"/>
        <v>43906</v>
      </c>
      <c r="I1677" s="127">
        <f t="shared" si="624"/>
        <v>43906</v>
      </c>
      <c r="J1677" s="130">
        <f t="shared" si="636"/>
        <v>18</v>
      </c>
      <c r="K1677" s="130">
        <f t="shared" si="625"/>
        <v>13</v>
      </c>
      <c r="L1677" s="131">
        <f t="shared" si="626"/>
        <v>1.00180512</v>
      </c>
      <c r="M1677" s="132">
        <f t="shared" si="620"/>
        <v>1.00209952</v>
      </c>
      <c r="N1677" s="132">
        <f t="shared" si="618"/>
        <v>1.2292560173124494</v>
      </c>
      <c r="O1677" s="131">
        <f t="shared" si="619"/>
        <v>1.2314749700000001</v>
      </c>
      <c r="P1677" s="124">
        <f t="shared" si="627"/>
        <v>1231.47497</v>
      </c>
      <c r="Q1677" s="133">
        <f t="shared" si="628"/>
        <v>0</v>
      </c>
      <c r="R1677" s="134">
        <f t="shared" si="629"/>
        <v>0</v>
      </c>
      <c r="S1677" s="124">
        <f t="shared" si="630"/>
        <v>0</v>
      </c>
      <c r="T1677" s="134">
        <f t="shared" si="637"/>
        <v>8.7499999999999994E-2</v>
      </c>
      <c r="U1677" s="133">
        <f t="shared" si="638"/>
        <v>13</v>
      </c>
      <c r="V1677" s="133">
        <v>252</v>
      </c>
      <c r="W1677" s="132">
        <f t="shared" si="621"/>
        <v>1.0043365950000001</v>
      </c>
      <c r="X1677" s="124">
        <f t="shared" si="617"/>
        <v>5.340408</v>
      </c>
      <c r="Y1677" s="136" t="s">
        <v>64</v>
      </c>
      <c r="Z1677" s="127">
        <f t="shared" si="639"/>
        <v>44060</v>
      </c>
      <c r="AA1677" s="6"/>
      <c r="AB1677" s="1"/>
      <c r="AC1677" s="10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6"/>
      <c r="BR1677" s="1"/>
      <c r="BS1677" s="1"/>
      <c r="BT1677" s="1"/>
      <c r="BU1677" s="1"/>
      <c r="BV1677" s="1"/>
      <c r="BW1677" s="1"/>
    </row>
    <row r="1678" spans="1:75" x14ac:dyDescent="0.2">
      <c r="A1678" s="137">
        <f t="shared" si="631"/>
        <v>43899</v>
      </c>
      <c r="B1678" s="124">
        <f t="shared" si="622"/>
        <v>1236.815378</v>
      </c>
      <c r="C1678" s="124">
        <f t="shared" si="632"/>
        <v>1000</v>
      </c>
      <c r="D1678" s="138">
        <f t="shared" si="633"/>
        <v>5331.42</v>
      </c>
      <c r="E1678" s="126">
        <f>IF(K1678=1,VLOOKUP(A1677,[1]Plan1!$DA$106:$DC$226,3),E1677)</f>
        <v>5344.75</v>
      </c>
      <c r="F1678" s="127">
        <f t="shared" si="634"/>
        <v>43879</v>
      </c>
      <c r="G1678" s="128">
        <f t="shared" si="623"/>
        <v>2.5002719725701894E-3</v>
      </c>
      <c r="H1678" s="127">
        <f t="shared" si="635"/>
        <v>43906</v>
      </c>
      <c r="I1678" s="127">
        <f t="shared" si="624"/>
        <v>43906</v>
      </c>
      <c r="J1678" s="130">
        <f t="shared" si="636"/>
        <v>18</v>
      </c>
      <c r="K1678" s="130">
        <f t="shared" si="625"/>
        <v>13</v>
      </c>
      <c r="L1678" s="131">
        <f t="shared" si="626"/>
        <v>1.00180512</v>
      </c>
      <c r="M1678" s="132">
        <f t="shared" si="620"/>
        <v>1.00209952</v>
      </c>
      <c r="N1678" s="132">
        <f t="shared" si="618"/>
        <v>1.2292560173124494</v>
      </c>
      <c r="O1678" s="131">
        <f t="shared" si="619"/>
        <v>1.2314749700000001</v>
      </c>
      <c r="P1678" s="124">
        <f t="shared" si="627"/>
        <v>1231.47497</v>
      </c>
      <c r="Q1678" s="133">
        <f t="shared" si="628"/>
        <v>0</v>
      </c>
      <c r="R1678" s="134">
        <f t="shared" si="629"/>
        <v>0</v>
      </c>
      <c r="S1678" s="124">
        <f t="shared" si="630"/>
        <v>0</v>
      </c>
      <c r="T1678" s="134">
        <f t="shared" si="637"/>
        <v>8.7499999999999994E-2</v>
      </c>
      <c r="U1678" s="133">
        <f t="shared" si="638"/>
        <v>13</v>
      </c>
      <c r="V1678" s="133">
        <v>252</v>
      </c>
      <c r="W1678" s="132">
        <f t="shared" si="621"/>
        <v>1.0043365950000001</v>
      </c>
      <c r="X1678" s="124">
        <f t="shared" si="617"/>
        <v>5.340408</v>
      </c>
      <c r="Y1678" s="136" t="s">
        <v>64</v>
      </c>
      <c r="Z1678" s="127">
        <f t="shared" si="639"/>
        <v>44060</v>
      </c>
      <c r="AA1678" s="6"/>
      <c r="AB1678" s="1"/>
      <c r="AC1678" s="10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6"/>
      <c r="BR1678" s="1"/>
      <c r="BS1678" s="1"/>
      <c r="BT1678" s="1"/>
      <c r="BU1678" s="1"/>
      <c r="BV1678" s="1"/>
      <c r="BW1678" s="1"/>
    </row>
    <row r="1679" spans="1:75" x14ac:dyDescent="0.2">
      <c r="A1679" s="137">
        <f t="shared" si="631"/>
        <v>43900</v>
      </c>
      <c r="B1679" s="124">
        <f t="shared" si="622"/>
        <v>1237.3987849999999</v>
      </c>
      <c r="C1679" s="124">
        <f t="shared" si="632"/>
        <v>1000</v>
      </c>
      <c r="D1679" s="138">
        <f t="shared" si="633"/>
        <v>5331.42</v>
      </c>
      <c r="E1679" s="126">
        <f>IF(K1679=1,VLOOKUP(A1678,[1]Plan1!$DA$106:$DC$226,3),E1678)</f>
        <v>5344.75</v>
      </c>
      <c r="F1679" s="127">
        <f t="shared" si="634"/>
        <v>43879</v>
      </c>
      <c r="G1679" s="128">
        <f t="shared" si="623"/>
        <v>2.5002719725701894E-3</v>
      </c>
      <c r="H1679" s="127">
        <f t="shared" si="635"/>
        <v>43906</v>
      </c>
      <c r="I1679" s="127">
        <f t="shared" si="624"/>
        <v>43906</v>
      </c>
      <c r="J1679" s="130">
        <f t="shared" si="636"/>
        <v>18</v>
      </c>
      <c r="K1679" s="130">
        <f t="shared" si="625"/>
        <v>14</v>
      </c>
      <c r="L1679" s="131">
        <f t="shared" si="626"/>
        <v>1.0019441099999999</v>
      </c>
      <c r="M1679" s="132">
        <f t="shared" si="620"/>
        <v>1.00209952</v>
      </c>
      <c r="N1679" s="132">
        <f t="shared" si="618"/>
        <v>1.2292560173124494</v>
      </c>
      <c r="O1679" s="131">
        <f t="shared" si="619"/>
        <v>1.23164582</v>
      </c>
      <c r="P1679" s="124">
        <f t="shared" si="627"/>
        <v>1231.64582</v>
      </c>
      <c r="Q1679" s="133">
        <f t="shared" si="628"/>
        <v>0</v>
      </c>
      <c r="R1679" s="134">
        <f t="shared" si="629"/>
        <v>0</v>
      </c>
      <c r="S1679" s="124">
        <f t="shared" si="630"/>
        <v>0</v>
      </c>
      <c r="T1679" s="134">
        <f t="shared" si="637"/>
        <v>8.7499999999999994E-2</v>
      </c>
      <c r="U1679" s="133">
        <f t="shared" si="638"/>
        <v>14</v>
      </c>
      <c r="V1679" s="133">
        <v>252</v>
      </c>
      <c r="W1679" s="132">
        <f t="shared" si="621"/>
        <v>1.0046709579999999</v>
      </c>
      <c r="X1679" s="124">
        <f t="shared" si="617"/>
        <v>5.7529649999999997</v>
      </c>
      <c r="Y1679" s="136" t="s">
        <v>64</v>
      </c>
      <c r="Z1679" s="127">
        <f t="shared" si="639"/>
        <v>44060</v>
      </c>
      <c r="AA1679" s="6"/>
      <c r="AB1679" s="1"/>
      <c r="AC1679" s="10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6"/>
      <c r="BR1679" s="1"/>
      <c r="BS1679" s="1"/>
      <c r="BT1679" s="1"/>
      <c r="BU1679" s="1"/>
      <c r="BV1679" s="1"/>
      <c r="BW1679" s="1"/>
    </row>
    <row r="1680" spans="1:75" x14ac:dyDescent="0.2">
      <c r="A1680" s="137">
        <f t="shared" si="631"/>
        <v>43901</v>
      </c>
      <c r="B1680" s="124">
        <f t="shared" si="622"/>
        <v>1237.982473</v>
      </c>
      <c r="C1680" s="124">
        <f t="shared" si="632"/>
        <v>1000</v>
      </c>
      <c r="D1680" s="138">
        <f t="shared" si="633"/>
        <v>5331.42</v>
      </c>
      <c r="E1680" s="126">
        <f>IF(K1680=1,VLOOKUP(A1679,[1]Plan1!$DA$106:$DC$226,3),E1679)</f>
        <v>5344.75</v>
      </c>
      <c r="F1680" s="127">
        <f t="shared" si="634"/>
        <v>43879</v>
      </c>
      <c r="G1680" s="128">
        <f t="shared" si="623"/>
        <v>2.5002719725701894E-3</v>
      </c>
      <c r="H1680" s="127">
        <f t="shared" si="635"/>
        <v>43906</v>
      </c>
      <c r="I1680" s="127">
        <f t="shared" si="624"/>
        <v>43906</v>
      </c>
      <c r="J1680" s="130">
        <f t="shared" si="636"/>
        <v>18</v>
      </c>
      <c r="K1680" s="130">
        <f t="shared" si="625"/>
        <v>15</v>
      </c>
      <c r="L1680" s="131">
        <f t="shared" si="626"/>
        <v>1.00208312</v>
      </c>
      <c r="M1680" s="132">
        <f t="shared" si="620"/>
        <v>1.00209952</v>
      </c>
      <c r="N1680" s="132">
        <f t="shared" si="618"/>
        <v>1.2292560173124494</v>
      </c>
      <c r="O1680" s="131">
        <f t="shared" si="619"/>
        <v>1.2318167</v>
      </c>
      <c r="P1680" s="124">
        <f t="shared" si="627"/>
        <v>1231.8167000000001</v>
      </c>
      <c r="Q1680" s="133">
        <f t="shared" si="628"/>
        <v>0</v>
      </c>
      <c r="R1680" s="134">
        <f t="shared" si="629"/>
        <v>0</v>
      </c>
      <c r="S1680" s="124">
        <f t="shared" si="630"/>
        <v>0</v>
      </c>
      <c r="T1680" s="134">
        <f t="shared" si="637"/>
        <v>8.7499999999999994E-2</v>
      </c>
      <c r="U1680" s="133">
        <f t="shared" si="638"/>
        <v>15</v>
      </c>
      <c r="V1680" s="133">
        <v>252</v>
      </c>
      <c r="W1680" s="132">
        <f t="shared" si="621"/>
        <v>1.0050054310000001</v>
      </c>
      <c r="X1680" s="124">
        <f t="shared" ref="X1680:X1743" si="640">TRUNC((P1680*(W1680-1)),6)</f>
        <v>6.1657729999999997</v>
      </c>
      <c r="Y1680" s="136" t="s">
        <v>64</v>
      </c>
      <c r="Z1680" s="127">
        <f t="shared" si="639"/>
        <v>44060</v>
      </c>
      <c r="AA1680" s="6"/>
      <c r="AB1680" s="1"/>
      <c r="AC1680" s="10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6"/>
      <c r="BR1680" s="1"/>
      <c r="BS1680" s="1"/>
      <c r="BT1680" s="1"/>
      <c r="BU1680" s="1"/>
      <c r="BV1680" s="1"/>
      <c r="BW1680" s="1"/>
    </row>
    <row r="1681" spans="1:75" x14ac:dyDescent="0.2">
      <c r="A1681" s="137">
        <f t="shared" si="631"/>
        <v>43902</v>
      </c>
      <c r="B1681" s="124">
        <f t="shared" si="622"/>
        <v>1238.566433</v>
      </c>
      <c r="C1681" s="124">
        <f t="shared" si="632"/>
        <v>1000</v>
      </c>
      <c r="D1681" s="138">
        <f t="shared" si="633"/>
        <v>5331.42</v>
      </c>
      <c r="E1681" s="126">
        <f>IF(K1681=1,VLOOKUP(A1680,[1]Plan1!$DA$106:$DC$226,3),E1680)</f>
        <v>5344.75</v>
      </c>
      <c r="F1681" s="127">
        <f t="shared" si="634"/>
        <v>43879</v>
      </c>
      <c r="G1681" s="128">
        <f t="shared" si="623"/>
        <v>2.5002719725701894E-3</v>
      </c>
      <c r="H1681" s="127">
        <f t="shared" si="635"/>
        <v>43906</v>
      </c>
      <c r="I1681" s="127">
        <f t="shared" si="624"/>
        <v>43906</v>
      </c>
      <c r="J1681" s="130">
        <f t="shared" si="636"/>
        <v>18</v>
      </c>
      <c r="K1681" s="130">
        <f t="shared" si="625"/>
        <v>16</v>
      </c>
      <c r="L1681" s="131">
        <f t="shared" si="626"/>
        <v>1.0022221499999999</v>
      </c>
      <c r="M1681" s="132">
        <f t="shared" si="620"/>
        <v>1.00209952</v>
      </c>
      <c r="N1681" s="132">
        <f t="shared" si="618"/>
        <v>1.2292560173124494</v>
      </c>
      <c r="O1681" s="131">
        <f t="shared" si="619"/>
        <v>1.2319876000000001</v>
      </c>
      <c r="P1681" s="124">
        <f t="shared" si="627"/>
        <v>1231.9875999999999</v>
      </c>
      <c r="Q1681" s="133">
        <f t="shared" si="628"/>
        <v>0</v>
      </c>
      <c r="R1681" s="134">
        <f t="shared" si="629"/>
        <v>0</v>
      </c>
      <c r="S1681" s="124">
        <f t="shared" si="630"/>
        <v>0</v>
      </c>
      <c r="T1681" s="134">
        <f t="shared" si="637"/>
        <v>8.7499999999999994E-2</v>
      </c>
      <c r="U1681" s="133">
        <f t="shared" si="638"/>
        <v>16</v>
      </c>
      <c r="V1681" s="133">
        <v>252</v>
      </c>
      <c r="W1681" s="132">
        <f t="shared" si="621"/>
        <v>1.0053400159999999</v>
      </c>
      <c r="X1681" s="124">
        <f t="shared" si="640"/>
        <v>6.5788330000000004</v>
      </c>
      <c r="Y1681" s="136" t="s">
        <v>64</v>
      </c>
      <c r="Z1681" s="127">
        <f t="shared" si="639"/>
        <v>44060</v>
      </c>
      <c r="AA1681" s="6"/>
      <c r="AB1681" s="1"/>
      <c r="AC1681" s="10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6"/>
      <c r="BR1681" s="1"/>
      <c r="BS1681" s="1"/>
      <c r="BT1681" s="1"/>
      <c r="BU1681" s="1"/>
      <c r="BV1681" s="1"/>
      <c r="BW1681" s="1"/>
    </row>
    <row r="1682" spans="1:75" x14ac:dyDescent="0.2">
      <c r="A1682" s="137">
        <f t="shared" si="631"/>
        <v>43903</v>
      </c>
      <c r="B1682" s="124">
        <f t="shared" si="622"/>
        <v>1239.150674</v>
      </c>
      <c r="C1682" s="124">
        <f t="shared" si="632"/>
        <v>1000</v>
      </c>
      <c r="D1682" s="138">
        <f t="shared" si="633"/>
        <v>5331.42</v>
      </c>
      <c r="E1682" s="126">
        <f>IF(K1682=1,VLOOKUP(A1681,[1]Plan1!$DA$106:$DC$226,3),E1681)</f>
        <v>5344.75</v>
      </c>
      <c r="F1682" s="127">
        <f t="shared" si="634"/>
        <v>43879</v>
      </c>
      <c r="G1682" s="128">
        <f t="shared" si="623"/>
        <v>2.5002719725701894E-3</v>
      </c>
      <c r="H1682" s="127">
        <f t="shared" si="635"/>
        <v>43906</v>
      </c>
      <c r="I1682" s="127">
        <f t="shared" si="624"/>
        <v>43906</v>
      </c>
      <c r="J1682" s="130">
        <f t="shared" si="636"/>
        <v>18</v>
      </c>
      <c r="K1682" s="130">
        <f t="shared" si="625"/>
        <v>17</v>
      </c>
      <c r="L1682" s="131">
        <f t="shared" si="626"/>
        <v>1.0023612</v>
      </c>
      <c r="M1682" s="132">
        <f t="shared" si="620"/>
        <v>1.00209952</v>
      </c>
      <c r="N1682" s="132">
        <f t="shared" si="618"/>
        <v>1.2292560173124494</v>
      </c>
      <c r="O1682" s="131">
        <f t="shared" si="619"/>
        <v>1.23215853</v>
      </c>
      <c r="P1682" s="124">
        <f t="shared" si="627"/>
        <v>1232.1585299999999</v>
      </c>
      <c r="Q1682" s="133">
        <f t="shared" si="628"/>
        <v>0</v>
      </c>
      <c r="R1682" s="134">
        <f t="shared" si="629"/>
        <v>0</v>
      </c>
      <c r="S1682" s="124">
        <f t="shared" si="630"/>
        <v>0</v>
      </c>
      <c r="T1682" s="134">
        <f t="shared" si="637"/>
        <v>8.7499999999999994E-2</v>
      </c>
      <c r="U1682" s="133">
        <f t="shared" si="638"/>
        <v>17</v>
      </c>
      <c r="V1682" s="133">
        <v>252</v>
      </c>
      <c r="W1682" s="132">
        <f t="shared" si="621"/>
        <v>1.005674712</v>
      </c>
      <c r="X1682" s="124">
        <f t="shared" si="640"/>
        <v>6.9921439999999997</v>
      </c>
      <c r="Y1682" s="136" t="s">
        <v>64</v>
      </c>
      <c r="Z1682" s="127">
        <f t="shared" si="639"/>
        <v>44060</v>
      </c>
      <c r="AA1682" s="6"/>
      <c r="AB1682" s="1"/>
      <c r="AC1682" s="10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6"/>
      <c r="BR1682" s="1"/>
      <c r="BS1682" s="1"/>
      <c r="BT1682" s="1"/>
      <c r="BU1682" s="1"/>
      <c r="BV1682" s="1"/>
      <c r="BW1682" s="1"/>
    </row>
    <row r="1683" spans="1:75" x14ac:dyDescent="0.2">
      <c r="A1683" s="137">
        <f t="shared" si="631"/>
        <v>43904</v>
      </c>
      <c r="B1683" s="124">
        <f t="shared" si="622"/>
        <v>1239.7351880000001</v>
      </c>
      <c r="C1683" s="124">
        <f t="shared" si="632"/>
        <v>1000</v>
      </c>
      <c r="D1683" s="138">
        <f t="shared" si="633"/>
        <v>5331.42</v>
      </c>
      <c r="E1683" s="126">
        <f>IF(K1683=1,VLOOKUP(A1682,[1]Plan1!$DA$106:$DC$226,3),E1682)</f>
        <v>5344.75</v>
      </c>
      <c r="F1683" s="127">
        <f t="shared" si="634"/>
        <v>43879</v>
      </c>
      <c r="G1683" s="128">
        <f t="shared" si="623"/>
        <v>2.5002719725701894E-3</v>
      </c>
      <c r="H1683" s="127">
        <f t="shared" si="635"/>
        <v>43906</v>
      </c>
      <c r="I1683" s="127">
        <f t="shared" si="624"/>
        <v>43906</v>
      </c>
      <c r="J1683" s="130">
        <f t="shared" si="636"/>
        <v>18</v>
      </c>
      <c r="K1683" s="130">
        <f t="shared" si="625"/>
        <v>18</v>
      </c>
      <c r="L1683" s="131">
        <f t="shared" si="626"/>
        <v>1.0025002700000001</v>
      </c>
      <c r="M1683" s="132">
        <f t="shared" si="620"/>
        <v>1.00209952</v>
      </c>
      <c r="N1683" s="132">
        <f t="shared" si="618"/>
        <v>1.2292560173124494</v>
      </c>
      <c r="O1683" s="131">
        <f t="shared" si="619"/>
        <v>1.23232948</v>
      </c>
      <c r="P1683" s="124">
        <f t="shared" si="627"/>
        <v>1232.3294800000001</v>
      </c>
      <c r="Q1683" s="133">
        <f t="shared" si="628"/>
        <v>0</v>
      </c>
      <c r="R1683" s="134">
        <f t="shared" si="629"/>
        <v>0</v>
      </c>
      <c r="S1683" s="124">
        <f t="shared" si="630"/>
        <v>0</v>
      </c>
      <c r="T1683" s="134">
        <f t="shared" si="637"/>
        <v>8.7499999999999994E-2</v>
      </c>
      <c r="U1683" s="133">
        <f t="shared" si="638"/>
        <v>18</v>
      </c>
      <c r="V1683" s="133">
        <v>252</v>
      </c>
      <c r="W1683" s="132">
        <f t="shared" si="621"/>
        <v>1.0060095200000001</v>
      </c>
      <c r="X1683" s="124">
        <f t="shared" si="640"/>
        <v>7.4057079999999997</v>
      </c>
      <c r="Y1683" s="136" t="s">
        <v>64</v>
      </c>
      <c r="Z1683" s="127">
        <f t="shared" si="639"/>
        <v>44060</v>
      </c>
      <c r="AA1683" s="6"/>
      <c r="AB1683" s="1"/>
      <c r="AC1683" s="10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6"/>
      <c r="BR1683" s="1"/>
      <c r="BS1683" s="1"/>
      <c r="BT1683" s="1"/>
      <c r="BU1683" s="1"/>
      <c r="BV1683" s="1"/>
      <c r="BW1683" s="1"/>
    </row>
    <row r="1684" spans="1:75" x14ac:dyDescent="0.2">
      <c r="A1684" s="137">
        <f t="shared" si="631"/>
        <v>43905</v>
      </c>
      <c r="B1684" s="124">
        <f t="shared" si="622"/>
        <v>1239.7351880000001</v>
      </c>
      <c r="C1684" s="124">
        <f t="shared" si="632"/>
        <v>1000</v>
      </c>
      <c r="D1684" s="138">
        <f t="shared" si="633"/>
        <v>5331.42</v>
      </c>
      <c r="E1684" s="126">
        <f>IF(K1684=1,VLOOKUP(A1683,[1]Plan1!$DA$106:$DC$226,3),E1683)</f>
        <v>5344.75</v>
      </c>
      <c r="F1684" s="127">
        <f t="shared" si="634"/>
        <v>43879</v>
      </c>
      <c r="G1684" s="128">
        <f t="shared" si="623"/>
        <v>2.5002719725701894E-3</v>
      </c>
      <c r="H1684" s="127">
        <f t="shared" si="635"/>
        <v>43936</v>
      </c>
      <c r="I1684" s="127">
        <f t="shared" si="624"/>
        <v>43906</v>
      </c>
      <c r="J1684" s="130">
        <f t="shared" si="636"/>
        <v>18</v>
      </c>
      <c r="K1684" s="130">
        <f t="shared" si="625"/>
        <v>18</v>
      </c>
      <c r="L1684" s="131">
        <f t="shared" si="626"/>
        <v>1.0025002700000001</v>
      </c>
      <c r="M1684" s="132">
        <f t="shared" si="620"/>
        <v>1.00209952</v>
      </c>
      <c r="N1684" s="132">
        <f t="shared" si="618"/>
        <v>1.2292560173124494</v>
      </c>
      <c r="O1684" s="131">
        <f t="shared" si="619"/>
        <v>1.23232948</v>
      </c>
      <c r="P1684" s="124">
        <f t="shared" si="627"/>
        <v>1232.3294800000001</v>
      </c>
      <c r="Q1684" s="133">
        <f t="shared" si="628"/>
        <v>0</v>
      </c>
      <c r="R1684" s="134">
        <f t="shared" si="629"/>
        <v>0</v>
      </c>
      <c r="S1684" s="124">
        <f t="shared" si="630"/>
        <v>0</v>
      </c>
      <c r="T1684" s="134">
        <f t="shared" si="637"/>
        <v>8.7499999999999994E-2</v>
      </c>
      <c r="U1684" s="133">
        <f t="shared" si="638"/>
        <v>18</v>
      </c>
      <c r="V1684" s="133">
        <v>252</v>
      </c>
      <c r="W1684" s="132">
        <f t="shared" si="621"/>
        <v>1.0060095200000001</v>
      </c>
      <c r="X1684" s="124">
        <f t="shared" si="640"/>
        <v>7.4057079999999997</v>
      </c>
      <c r="Y1684" s="136" t="s">
        <v>64</v>
      </c>
      <c r="Z1684" s="127">
        <f t="shared" si="639"/>
        <v>44060</v>
      </c>
      <c r="AA1684" s="6"/>
      <c r="AB1684" s="1"/>
      <c r="AC1684" s="10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6"/>
      <c r="BR1684" s="1"/>
      <c r="BS1684" s="1"/>
      <c r="BT1684" s="1"/>
      <c r="BU1684" s="1"/>
      <c r="BV1684" s="1"/>
      <c r="BW1684" s="1"/>
    </row>
    <row r="1685" spans="1:75" x14ac:dyDescent="0.2">
      <c r="A1685" s="137">
        <f t="shared" si="631"/>
        <v>43906</v>
      </c>
      <c r="B1685" s="124">
        <f t="shared" si="622"/>
        <v>1239.7351880000001</v>
      </c>
      <c r="C1685" s="124">
        <f t="shared" si="632"/>
        <v>1000</v>
      </c>
      <c r="D1685" s="138">
        <f t="shared" si="633"/>
        <v>5331.42</v>
      </c>
      <c r="E1685" s="126">
        <f>IF(K1685=1,VLOOKUP(A1684,[1]Plan1!$DA$106:$DC$226,3),E1684)</f>
        <v>5344.75</v>
      </c>
      <c r="F1685" s="127">
        <f t="shared" si="634"/>
        <v>43879</v>
      </c>
      <c r="G1685" s="128">
        <f t="shared" si="623"/>
        <v>2.5002719725701894E-3</v>
      </c>
      <c r="H1685" s="127">
        <f t="shared" si="635"/>
        <v>43936</v>
      </c>
      <c r="I1685" s="127">
        <f t="shared" si="624"/>
        <v>43906</v>
      </c>
      <c r="J1685" s="130">
        <f t="shared" si="636"/>
        <v>18</v>
      </c>
      <c r="K1685" s="130">
        <f t="shared" si="625"/>
        <v>18</v>
      </c>
      <c r="L1685" s="131">
        <f t="shared" si="626"/>
        <v>1.0025002700000001</v>
      </c>
      <c r="M1685" s="132">
        <f t="shared" si="620"/>
        <v>1.00209952</v>
      </c>
      <c r="N1685" s="132">
        <f t="shared" si="618"/>
        <v>1.2292560173124494</v>
      </c>
      <c r="O1685" s="131">
        <f t="shared" si="619"/>
        <v>1.23232948</v>
      </c>
      <c r="P1685" s="124">
        <f t="shared" si="627"/>
        <v>1232.3294800000001</v>
      </c>
      <c r="Q1685" s="133">
        <f t="shared" si="628"/>
        <v>0</v>
      </c>
      <c r="R1685" s="134">
        <f t="shared" si="629"/>
        <v>0</v>
      </c>
      <c r="S1685" s="124">
        <f t="shared" si="630"/>
        <v>0</v>
      </c>
      <c r="T1685" s="134">
        <f t="shared" si="637"/>
        <v>8.7499999999999994E-2</v>
      </c>
      <c r="U1685" s="133">
        <f t="shared" si="638"/>
        <v>18</v>
      </c>
      <c r="V1685" s="133">
        <v>252</v>
      </c>
      <c r="W1685" s="132">
        <f t="shared" si="621"/>
        <v>1.0060095200000001</v>
      </c>
      <c r="X1685" s="124">
        <f t="shared" si="640"/>
        <v>7.4057079999999997</v>
      </c>
      <c r="Y1685" s="136" t="s">
        <v>64</v>
      </c>
      <c r="Z1685" s="127">
        <f t="shared" si="639"/>
        <v>44060</v>
      </c>
      <c r="AA1685" s="6"/>
      <c r="AB1685" s="1"/>
      <c r="AC1685" s="10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6"/>
      <c r="BR1685" s="1"/>
      <c r="BS1685" s="1"/>
      <c r="BT1685" s="1"/>
      <c r="BU1685" s="1"/>
      <c r="BV1685" s="1"/>
      <c r="BW1685" s="1"/>
    </row>
    <row r="1686" spans="1:75" x14ac:dyDescent="0.2">
      <c r="A1686" s="137">
        <f t="shared" si="631"/>
        <v>43907</v>
      </c>
      <c r="B1686" s="124">
        <f t="shared" si="622"/>
        <v>1240.1892289999998</v>
      </c>
      <c r="C1686" s="124">
        <f t="shared" si="632"/>
        <v>1000</v>
      </c>
      <c r="D1686" s="138">
        <f t="shared" si="633"/>
        <v>5344.75</v>
      </c>
      <c r="E1686" s="126">
        <f>IF(K1686=1,VLOOKUP(A1685,[1]Plan1!$DA$106:$DC$226,3),E1685)</f>
        <v>5348.49</v>
      </c>
      <c r="F1686" s="127">
        <f t="shared" si="634"/>
        <v>43907</v>
      </c>
      <c r="G1686" s="128">
        <f t="shared" si="623"/>
        <v>6.9975209317552078E-4</v>
      </c>
      <c r="H1686" s="127">
        <f t="shared" si="635"/>
        <v>43936</v>
      </c>
      <c r="I1686" s="127">
        <f t="shared" si="624"/>
        <v>43936</v>
      </c>
      <c r="J1686" s="130">
        <f t="shared" si="636"/>
        <v>21</v>
      </c>
      <c r="K1686" s="130">
        <f t="shared" si="625"/>
        <v>1</v>
      </c>
      <c r="L1686" s="131">
        <f t="shared" si="626"/>
        <v>1.0000333100000001</v>
      </c>
      <c r="M1686" s="132">
        <f t="shared" si="620"/>
        <v>1.0025002700000001</v>
      </c>
      <c r="N1686" s="132">
        <f t="shared" si="618"/>
        <v>1.2323294892548553</v>
      </c>
      <c r="O1686" s="131">
        <f t="shared" si="619"/>
        <v>1.2323705300000001</v>
      </c>
      <c r="P1686" s="124">
        <f t="shared" si="627"/>
        <v>1232.3705299999999</v>
      </c>
      <c r="Q1686" s="133">
        <f t="shared" si="628"/>
        <v>0</v>
      </c>
      <c r="R1686" s="134">
        <f t="shared" si="629"/>
        <v>0</v>
      </c>
      <c r="S1686" s="124">
        <f t="shared" si="630"/>
        <v>0</v>
      </c>
      <c r="T1686" s="134">
        <f t="shared" si="637"/>
        <v>8.7499999999999994E-2</v>
      </c>
      <c r="U1686" s="133">
        <f t="shared" si="638"/>
        <v>19</v>
      </c>
      <c r="V1686" s="133">
        <v>252</v>
      </c>
      <c r="W1686" s="132">
        <f t="shared" si="621"/>
        <v>1.006344439</v>
      </c>
      <c r="X1686" s="124">
        <f t="shared" si="640"/>
        <v>7.8186989999999996</v>
      </c>
      <c r="Y1686" s="136" t="s">
        <v>64</v>
      </c>
      <c r="Z1686" s="127">
        <f t="shared" si="639"/>
        <v>44060</v>
      </c>
      <c r="AA1686" s="6"/>
      <c r="AB1686" s="1"/>
      <c r="AC1686" s="10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6"/>
      <c r="BR1686" s="1"/>
      <c r="BS1686" s="1"/>
      <c r="BT1686" s="1"/>
      <c r="BU1686" s="1"/>
      <c r="BV1686" s="1"/>
      <c r="BW1686" s="1"/>
    </row>
    <row r="1687" spans="1:75" x14ac:dyDescent="0.2">
      <c r="A1687" s="137">
        <f t="shared" si="631"/>
        <v>43908</v>
      </c>
      <c r="B1687" s="124">
        <f t="shared" si="622"/>
        <v>1240.6434340000001</v>
      </c>
      <c r="C1687" s="124">
        <f t="shared" si="632"/>
        <v>1000</v>
      </c>
      <c r="D1687" s="138">
        <f t="shared" si="633"/>
        <v>5344.75</v>
      </c>
      <c r="E1687" s="126">
        <f>IF(K1687=1,VLOOKUP(A1686,[1]Plan1!$DA$106:$DC$226,3),E1686)</f>
        <v>5348.49</v>
      </c>
      <c r="F1687" s="127">
        <f t="shared" si="634"/>
        <v>43907</v>
      </c>
      <c r="G1687" s="128">
        <f t="shared" si="623"/>
        <v>6.9975209317552078E-4</v>
      </c>
      <c r="H1687" s="127">
        <f t="shared" si="635"/>
        <v>43936</v>
      </c>
      <c r="I1687" s="127">
        <f t="shared" si="624"/>
        <v>43936</v>
      </c>
      <c r="J1687" s="130">
        <f t="shared" si="636"/>
        <v>21</v>
      </c>
      <c r="K1687" s="130">
        <f t="shared" si="625"/>
        <v>2</v>
      </c>
      <c r="L1687" s="131">
        <f t="shared" si="626"/>
        <v>1.0000666199999999</v>
      </c>
      <c r="M1687" s="132">
        <f t="shared" si="620"/>
        <v>1.0025002700000001</v>
      </c>
      <c r="N1687" s="132">
        <f t="shared" si="618"/>
        <v>1.2323294892548553</v>
      </c>
      <c r="O1687" s="131">
        <f t="shared" si="619"/>
        <v>1.23241158</v>
      </c>
      <c r="P1687" s="124">
        <f t="shared" si="627"/>
        <v>1232.41158</v>
      </c>
      <c r="Q1687" s="133">
        <f t="shared" si="628"/>
        <v>0</v>
      </c>
      <c r="R1687" s="134">
        <f t="shared" si="629"/>
        <v>0</v>
      </c>
      <c r="S1687" s="124">
        <f t="shared" si="630"/>
        <v>0</v>
      </c>
      <c r="T1687" s="134">
        <f t="shared" si="637"/>
        <v>8.7499999999999994E-2</v>
      </c>
      <c r="U1687" s="133">
        <f t="shared" si="638"/>
        <v>20</v>
      </c>
      <c r="V1687" s="133">
        <v>252</v>
      </c>
      <c r="W1687" s="132">
        <f t="shared" si="621"/>
        <v>1.006679469</v>
      </c>
      <c r="X1687" s="124">
        <f t="shared" si="640"/>
        <v>8.2318540000000002</v>
      </c>
      <c r="Y1687" s="136" t="s">
        <v>64</v>
      </c>
      <c r="Z1687" s="127">
        <f t="shared" si="639"/>
        <v>44060</v>
      </c>
      <c r="AA1687" s="6"/>
      <c r="AB1687" s="1"/>
      <c r="AC1687" s="10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6"/>
      <c r="BR1687" s="1"/>
      <c r="BS1687" s="1"/>
      <c r="BT1687" s="1"/>
      <c r="BU1687" s="1"/>
      <c r="BV1687" s="1"/>
      <c r="BW1687" s="1"/>
    </row>
    <row r="1688" spans="1:75" x14ac:dyDescent="0.2">
      <c r="A1688" s="137">
        <f t="shared" si="631"/>
        <v>43909</v>
      </c>
      <c r="B1688" s="124">
        <f t="shared" si="622"/>
        <v>1241.0978070000001</v>
      </c>
      <c r="C1688" s="124">
        <f t="shared" si="632"/>
        <v>1000</v>
      </c>
      <c r="D1688" s="138">
        <f t="shared" si="633"/>
        <v>5344.75</v>
      </c>
      <c r="E1688" s="126">
        <f>IF(K1688=1,VLOOKUP(A1687,[1]Plan1!$DA$106:$DC$226,3),E1687)</f>
        <v>5348.49</v>
      </c>
      <c r="F1688" s="127">
        <f t="shared" si="634"/>
        <v>43907</v>
      </c>
      <c r="G1688" s="128">
        <f t="shared" si="623"/>
        <v>6.9975209317552078E-4</v>
      </c>
      <c r="H1688" s="127">
        <f t="shared" si="635"/>
        <v>43936</v>
      </c>
      <c r="I1688" s="127">
        <f t="shared" si="624"/>
        <v>43936</v>
      </c>
      <c r="J1688" s="130">
        <f t="shared" si="636"/>
        <v>21</v>
      </c>
      <c r="K1688" s="130">
        <f t="shared" si="625"/>
        <v>3</v>
      </c>
      <c r="L1688" s="131">
        <f t="shared" si="626"/>
        <v>1.00009993</v>
      </c>
      <c r="M1688" s="132">
        <f t="shared" si="620"/>
        <v>1.0025002700000001</v>
      </c>
      <c r="N1688" s="132">
        <f t="shared" si="618"/>
        <v>1.2323294892548553</v>
      </c>
      <c r="O1688" s="131">
        <f t="shared" si="619"/>
        <v>1.23245263</v>
      </c>
      <c r="P1688" s="124">
        <f t="shared" si="627"/>
        <v>1232.45263</v>
      </c>
      <c r="Q1688" s="133">
        <f t="shared" si="628"/>
        <v>0</v>
      </c>
      <c r="R1688" s="134">
        <f t="shared" si="629"/>
        <v>0</v>
      </c>
      <c r="S1688" s="124">
        <f t="shared" si="630"/>
        <v>0</v>
      </c>
      <c r="T1688" s="134">
        <f t="shared" si="637"/>
        <v>8.7499999999999994E-2</v>
      </c>
      <c r="U1688" s="133">
        <f t="shared" si="638"/>
        <v>21</v>
      </c>
      <c r="V1688" s="133">
        <v>252</v>
      </c>
      <c r="W1688" s="132">
        <f t="shared" si="621"/>
        <v>1.0070146120000001</v>
      </c>
      <c r="X1688" s="124">
        <f t="shared" si="640"/>
        <v>8.6451770000000003</v>
      </c>
      <c r="Y1688" s="136" t="s">
        <v>64</v>
      </c>
      <c r="Z1688" s="127">
        <f t="shared" si="639"/>
        <v>44060</v>
      </c>
      <c r="AA1688" s="6"/>
      <c r="AB1688" s="1"/>
      <c r="AC1688" s="10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6"/>
      <c r="BR1688" s="1"/>
      <c r="BS1688" s="1"/>
      <c r="BT1688" s="1"/>
      <c r="BU1688" s="1"/>
      <c r="BV1688" s="1"/>
      <c r="BW1688" s="1"/>
    </row>
    <row r="1689" spans="1:75" x14ac:dyDescent="0.2">
      <c r="A1689" s="137">
        <f t="shared" si="631"/>
        <v>43910</v>
      </c>
      <c r="B1689" s="124">
        <f t="shared" si="622"/>
        <v>1241.552342</v>
      </c>
      <c r="C1689" s="124">
        <f t="shared" si="632"/>
        <v>1000</v>
      </c>
      <c r="D1689" s="138">
        <f t="shared" si="633"/>
        <v>5344.75</v>
      </c>
      <c r="E1689" s="126">
        <f>IF(K1689=1,VLOOKUP(A1688,[1]Plan1!$DA$106:$DC$226,3),E1688)</f>
        <v>5348.49</v>
      </c>
      <c r="F1689" s="127">
        <f t="shared" si="634"/>
        <v>43907</v>
      </c>
      <c r="G1689" s="128">
        <f t="shared" si="623"/>
        <v>6.9975209317552078E-4</v>
      </c>
      <c r="H1689" s="127">
        <f t="shared" si="635"/>
        <v>43936</v>
      </c>
      <c r="I1689" s="127">
        <f t="shared" si="624"/>
        <v>43936</v>
      </c>
      <c r="J1689" s="130">
        <f t="shared" si="636"/>
        <v>21</v>
      </c>
      <c r="K1689" s="130">
        <f t="shared" si="625"/>
        <v>4</v>
      </c>
      <c r="L1689" s="131">
        <f t="shared" si="626"/>
        <v>1.00013324</v>
      </c>
      <c r="M1689" s="132">
        <f t="shared" si="620"/>
        <v>1.0025002700000001</v>
      </c>
      <c r="N1689" s="132">
        <f t="shared" si="618"/>
        <v>1.2323294892548553</v>
      </c>
      <c r="O1689" s="131">
        <f t="shared" si="619"/>
        <v>1.2324936799999999</v>
      </c>
      <c r="P1689" s="124">
        <f t="shared" si="627"/>
        <v>1232.49368</v>
      </c>
      <c r="Q1689" s="133">
        <f t="shared" si="628"/>
        <v>0</v>
      </c>
      <c r="R1689" s="134">
        <f t="shared" si="629"/>
        <v>0</v>
      </c>
      <c r="S1689" s="124">
        <f t="shared" si="630"/>
        <v>0</v>
      </c>
      <c r="T1689" s="134">
        <f t="shared" si="637"/>
        <v>8.7499999999999994E-2</v>
      </c>
      <c r="U1689" s="133">
        <f t="shared" si="638"/>
        <v>22</v>
      </c>
      <c r="V1689" s="133">
        <v>252</v>
      </c>
      <c r="W1689" s="132">
        <f t="shared" si="621"/>
        <v>1.0073498649999999</v>
      </c>
      <c r="X1689" s="124">
        <f t="shared" si="640"/>
        <v>9.058662</v>
      </c>
      <c r="Y1689" s="136" t="s">
        <v>64</v>
      </c>
      <c r="Z1689" s="127">
        <f t="shared" si="639"/>
        <v>44060</v>
      </c>
      <c r="AA1689" s="6"/>
      <c r="AB1689" s="1"/>
      <c r="AC1689" s="10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6"/>
      <c r="BR1689" s="1"/>
      <c r="BS1689" s="1"/>
      <c r="BT1689" s="1"/>
      <c r="BU1689" s="1"/>
      <c r="BV1689" s="1"/>
      <c r="BW1689" s="1"/>
    </row>
    <row r="1690" spans="1:75" x14ac:dyDescent="0.2">
      <c r="A1690" s="137">
        <f t="shared" si="631"/>
        <v>43911</v>
      </c>
      <c r="B1690" s="124">
        <f t="shared" si="622"/>
        <v>1242.0070540000002</v>
      </c>
      <c r="C1690" s="124">
        <f t="shared" si="632"/>
        <v>1000</v>
      </c>
      <c r="D1690" s="138">
        <f t="shared" si="633"/>
        <v>5344.75</v>
      </c>
      <c r="E1690" s="126">
        <f>IF(K1690=1,VLOOKUP(A1689,[1]Plan1!$DA$106:$DC$226,3),E1689)</f>
        <v>5348.49</v>
      </c>
      <c r="F1690" s="127">
        <f t="shared" si="634"/>
        <v>43907</v>
      </c>
      <c r="G1690" s="128">
        <f t="shared" si="623"/>
        <v>6.9975209317552078E-4</v>
      </c>
      <c r="H1690" s="127">
        <f t="shared" si="635"/>
        <v>43936</v>
      </c>
      <c r="I1690" s="127">
        <f t="shared" si="624"/>
        <v>43936</v>
      </c>
      <c r="J1690" s="130">
        <f t="shared" si="636"/>
        <v>21</v>
      </c>
      <c r="K1690" s="130">
        <f t="shared" si="625"/>
        <v>5</v>
      </c>
      <c r="L1690" s="131">
        <f t="shared" si="626"/>
        <v>1.00016656</v>
      </c>
      <c r="M1690" s="132">
        <f t="shared" si="620"/>
        <v>1.0025002700000001</v>
      </c>
      <c r="N1690" s="132">
        <f t="shared" si="618"/>
        <v>1.2323294892548553</v>
      </c>
      <c r="O1690" s="131">
        <f t="shared" si="619"/>
        <v>1.23253474</v>
      </c>
      <c r="P1690" s="124">
        <f t="shared" si="627"/>
        <v>1232.5347400000001</v>
      </c>
      <c r="Q1690" s="133">
        <f t="shared" si="628"/>
        <v>0</v>
      </c>
      <c r="R1690" s="134">
        <f t="shared" si="629"/>
        <v>0</v>
      </c>
      <c r="S1690" s="124">
        <f t="shared" si="630"/>
        <v>0</v>
      </c>
      <c r="T1690" s="134">
        <f t="shared" si="637"/>
        <v>8.7499999999999994E-2</v>
      </c>
      <c r="U1690" s="133">
        <f t="shared" si="638"/>
        <v>23</v>
      </c>
      <c r="V1690" s="133">
        <v>252</v>
      </c>
      <c r="W1690" s="132">
        <f t="shared" si="621"/>
        <v>1.007685231</v>
      </c>
      <c r="X1690" s="124">
        <f t="shared" si="640"/>
        <v>9.4723140000000008</v>
      </c>
      <c r="Y1690" s="136" t="s">
        <v>64</v>
      </c>
      <c r="Z1690" s="127">
        <f t="shared" si="639"/>
        <v>44060</v>
      </c>
      <c r="AA1690" s="6"/>
      <c r="AB1690" s="1"/>
      <c r="AC1690" s="10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6"/>
      <c r="BR1690" s="1"/>
      <c r="BS1690" s="1"/>
      <c r="BT1690" s="1"/>
      <c r="BU1690" s="1"/>
      <c r="BV1690" s="1"/>
      <c r="BW1690" s="1"/>
    </row>
    <row r="1691" spans="1:75" x14ac:dyDescent="0.2">
      <c r="A1691" s="137">
        <f t="shared" si="631"/>
        <v>43912</v>
      </c>
      <c r="B1691" s="124">
        <f t="shared" si="622"/>
        <v>1242.0070540000002</v>
      </c>
      <c r="C1691" s="124">
        <f t="shared" si="632"/>
        <v>1000</v>
      </c>
      <c r="D1691" s="138">
        <f t="shared" si="633"/>
        <v>5344.75</v>
      </c>
      <c r="E1691" s="126">
        <f>IF(K1691=1,VLOOKUP(A1690,[1]Plan1!$DA$106:$DC$226,3),E1690)</f>
        <v>5348.49</v>
      </c>
      <c r="F1691" s="127">
        <f t="shared" si="634"/>
        <v>43907</v>
      </c>
      <c r="G1691" s="128">
        <f t="shared" si="623"/>
        <v>6.9975209317552078E-4</v>
      </c>
      <c r="H1691" s="127">
        <f t="shared" si="635"/>
        <v>43936</v>
      </c>
      <c r="I1691" s="127">
        <f t="shared" si="624"/>
        <v>43936</v>
      </c>
      <c r="J1691" s="130">
        <f t="shared" si="636"/>
        <v>21</v>
      </c>
      <c r="K1691" s="130">
        <f t="shared" si="625"/>
        <v>5</v>
      </c>
      <c r="L1691" s="131">
        <f t="shared" si="626"/>
        <v>1.00016656</v>
      </c>
      <c r="M1691" s="132">
        <f t="shared" si="620"/>
        <v>1.0025002700000001</v>
      </c>
      <c r="N1691" s="132">
        <f t="shared" si="618"/>
        <v>1.2323294892548553</v>
      </c>
      <c r="O1691" s="131">
        <f t="shared" si="619"/>
        <v>1.23253474</v>
      </c>
      <c r="P1691" s="124">
        <f t="shared" si="627"/>
        <v>1232.5347400000001</v>
      </c>
      <c r="Q1691" s="133">
        <f t="shared" si="628"/>
        <v>0</v>
      </c>
      <c r="R1691" s="134">
        <f t="shared" si="629"/>
        <v>0</v>
      </c>
      <c r="S1691" s="124">
        <f t="shared" si="630"/>
        <v>0</v>
      </c>
      <c r="T1691" s="134">
        <f t="shared" si="637"/>
        <v>8.7499999999999994E-2</v>
      </c>
      <c r="U1691" s="133">
        <f t="shared" si="638"/>
        <v>23</v>
      </c>
      <c r="V1691" s="133">
        <v>252</v>
      </c>
      <c r="W1691" s="132">
        <f t="shared" si="621"/>
        <v>1.007685231</v>
      </c>
      <c r="X1691" s="124">
        <f t="shared" si="640"/>
        <v>9.4723140000000008</v>
      </c>
      <c r="Y1691" s="136" t="s">
        <v>64</v>
      </c>
      <c r="Z1691" s="127">
        <f t="shared" si="639"/>
        <v>44060</v>
      </c>
      <c r="AA1691" s="6"/>
      <c r="AB1691" s="1"/>
      <c r="AC1691" s="10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6"/>
      <c r="BR1691" s="1"/>
      <c r="BS1691" s="1"/>
      <c r="BT1691" s="1"/>
      <c r="BU1691" s="1"/>
      <c r="BV1691" s="1"/>
      <c r="BW1691" s="1"/>
    </row>
    <row r="1692" spans="1:75" x14ac:dyDescent="0.2">
      <c r="A1692" s="137">
        <f t="shared" si="631"/>
        <v>43913</v>
      </c>
      <c r="B1692" s="124">
        <f t="shared" si="622"/>
        <v>1242.0070540000002</v>
      </c>
      <c r="C1692" s="124">
        <f t="shared" si="632"/>
        <v>1000</v>
      </c>
      <c r="D1692" s="138">
        <f t="shared" si="633"/>
        <v>5344.75</v>
      </c>
      <c r="E1692" s="126">
        <f>IF(K1692=1,VLOOKUP(A1691,[1]Plan1!$DA$106:$DC$226,3),E1691)</f>
        <v>5348.49</v>
      </c>
      <c r="F1692" s="127">
        <f t="shared" si="634"/>
        <v>43907</v>
      </c>
      <c r="G1692" s="128">
        <f t="shared" si="623"/>
        <v>6.9975209317552078E-4</v>
      </c>
      <c r="H1692" s="127">
        <f t="shared" si="635"/>
        <v>43936</v>
      </c>
      <c r="I1692" s="127">
        <f t="shared" si="624"/>
        <v>43936</v>
      </c>
      <c r="J1692" s="130">
        <f t="shared" si="636"/>
        <v>21</v>
      </c>
      <c r="K1692" s="130">
        <f t="shared" si="625"/>
        <v>5</v>
      </c>
      <c r="L1692" s="131">
        <f t="shared" si="626"/>
        <v>1.00016656</v>
      </c>
      <c r="M1692" s="132">
        <f t="shared" si="620"/>
        <v>1.0025002700000001</v>
      </c>
      <c r="N1692" s="132">
        <f t="shared" si="618"/>
        <v>1.2323294892548553</v>
      </c>
      <c r="O1692" s="131">
        <f t="shared" si="619"/>
        <v>1.23253474</v>
      </c>
      <c r="P1692" s="124">
        <f t="shared" si="627"/>
        <v>1232.5347400000001</v>
      </c>
      <c r="Q1692" s="133">
        <f t="shared" si="628"/>
        <v>0</v>
      </c>
      <c r="R1692" s="134">
        <f t="shared" si="629"/>
        <v>0</v>
      </c>
      <c r="S1692" s="124">
        <f t="shared" si="630"/>
        <v>0</v>
      </c>
      <c r="T1692" s="134">
        <f t="shared" si="637"/>
        <v>8.7499999999999994E-2</v>
      </c>
      <c r="U1692" s="133">
        <f t="shared" si="638"/>
        <v>23</v>
      </c>
      <c r="V1692" s="133">
        <v>252</v>
      </c>
      <c r="W1692" s="132">
        <f t="shared" si="621"/>
        <v>1.007685231</v>
      </c>
      <c r="X1692" s="124">
        <f t="shared" si="640"/>
        <v>9.4723140000000008</v>
      </c>
      <c r="Y1692" s="136" t="s">
        <v>64</v>
      </c>
      <c r="Z1692" s="127">
        <f t="shared" si="639"/>
        <v>44060</v>
      </c>
      <c r="AA1692" s="6"/>
      <c r="AB1692" s="1"/>
      <c r="AC1692" s="10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6"/>
      <c r="BR1692" s="1"/>
      <c r="BS1692" s="1"/>
      <c r="BT1692" s="1"/>
      <c r="BU1692" s="1"/>
      <c r="BV1692" s="1"/>
      <c r="BW1692" s="1"/>
    </row>
    <row r="1693" spans="1:75" x14ac:dyDescent="0.2">
      <c r="A1693" s="137">
        <f t="shared" si="631"/>
        <v>43914</v>
      </c>
      <c r="B1693" s="124">
        <f t="shared" si="622"/>
        <v>1242.4619200000002</v>
      </c>
      <c r="C1693" s="124">
        <f t="shared" si="632"/>
        <v>1000</v>
      </c>
      <c r="D1693" s="138">
        <f t="shared" si="633"/>
        <v>5344.75</v>
      </c>
      <c r="E1693" s="126">
        <f>IF(K1693=1,VLOOKUP(A1692,[1]Plan1!$DA$106:$DC$226,3),E1692)</f>
        <v>5348.49</v>
      </c>
      <c r="F1693" s="127">
        <f t="shared" si="634"/>
        <v>43907</v>
      </c>
      <c r="G1693" s="128">
        <f t="shared" si="623"/>
        <v>6.9975209317552078E-4</v>
      </c>
      <c r="H1693" s="127">
        <f t="shared" si="635"/>
        <v>43936</v>
      </c>
      <c r="I1693" s="127">
        <f t="shared" si="624"/>
        <v>43936</v>
      </c>
      <c r="J1693" s="130">
        <f t="shared" si="636"/>
        <v>21</v>
      </c>
      <c r="K1693" s="130">
        <f t="shared" si="625"/>
        <v>6</v>
      </c>
      <c r="L1693" s="131">
        <f t="shared" si="626"/>
        <v>1.0001998700000001</v>
      </c>
      <c r="M1693" s="132">
        <f t="shared" si="620"/>
        <v>1.0025002700000001</v>
      </c>
      <c r="N1693" s="132">
        <f t="shared" si="618"/>
        <v>1.2323294892548553</v>
      </c>
      <c r="O1693" s="131">
        <f t="shared" si="619"/>
        <v>1.2325757900000001</v>
      </c>
      <c r="P1693" s="124">
        <f t="shared" si="627"/>
        <v>1232.5757900000001</v>
      </c>
      <c r="Q1693" s="133">
        <f t="shared" si="628"/>
        <v>0</v>
      </c>
      <c r="R1693" s="134">
        <f t="shared" si="629"/>
        <v>0</v>
      </c>
      <c r="S1693" s="124">
        <f t="shared" si="630"/>
        <v>0</v>
      </c>
      <c r="T1693" s="134">
        <f t="shared" si="637"/>
        <v>8.7499999999999994E-2</v>
      </c>
      <c r="U1693" s="133">
        <f t="shared" si="638"/>
        <v>24</v>
      </c>
      <c r="V1693" s="133">
        <v>252</v>
      </c>
      <c r="W1693" s="132">
        <f t="shared" si="621"/>
        <v>1.0080207080000001</v>
      </c>
      <c r="X1693" s="124">
        <f t="shared" si="640"/>
        <v>9.8861299999999996</v>
      </c>
      <c r="Y1693" s="136" t="s">
        <v>64</v>
      </c>
      <c r="Z1693" s="127">
        <f t="shared" si="639"/>
        <v>44060</v>
      </c>
      <c r="AA1693" s="6"/>
      <c r="AB1693" s="1"/>
      <c r="AC1693" s="10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6"/>
      <c r="BR1693" s="1"/>
      <c r="BS1693" s="1"/>
      <c r="BT1693" s="1"/>
      <c r="BU1693" s="1"/>
      <c r="BV1693" s="1"/>
      <c r="BW1693" s="1"/>
    </row>
    <row r="1694" spans="1:75" x14ac:dyDescent="0.2">
      <c r="A1694" s="137">
        <f t="shared" si="631"/>
        <v>43915</v>
      </c>
      <c r="B1694" s="124">
        <f t="shared" si="622"/>
        <v>1242.9169610000001</v>
      </c>
      <c r="C1694" s="124">
        <f t="shared" si="632"/>
        <v>1000</v>
      </c>
      <c r="D1694" s="138">
        <f t="shared" si="633"/>
        <v>5344.75</v>
      </c>
      <c r="E1694" s="126">
        <f>IF(K1694=1,VLOOKUP(A1693,[1]Plan1!$DA$106:$DC$226,3),E1693)</f>
        <v>5348.49</v>
      </c>
      <c r="F1694" s="127">
        <f t="shared" si="634"/>
        <v>43907</v>
      </c>
      <c r="G1694" s="128">
        <f t="shared" si="623"/>
        <v>6.9975209317552078E-4</v>
      </c>
      <c r="H1694" s="127">
        <f t="shared" si="635"/>
        <v>43936</v>
      </c>
      <c r="I1694" s="127">
        <f t="shared" si="624"/>
        <v>43936</v>
      </c>
      <c r="J1694" s="130">
        <f t="shared" si="636"/>
        <v>21</v>
      </c>
      <c r="K1694" s="130">
        <f t="shared" si="625"/>
        <v>7</v>
      </c>
      <c r="L1694" s="131">
        <f t="shared" si="626"/>
        <v>1.0002331900000001</v>
      </c>
      <c r="M1694" s="132">
        <f t="shared" si="620"/>
        <v>1.0025002700000001</v>
      </c>
      <c r="N1694" s="132">
        <f t="shared" si="618"/>
        <v>1.2323294892548553</v>
      </c>
      <c r="O1694" s="131">
        <f t="shared" si="619"/>
        <v>1.2326168500000001</v>
      </c>
      <c r="P1694" s="124">
        <f t="shared" si="627"/>
        <v>1232.6168500000001</v>
      </c>
      <c r="Q1694" s="133">
        <f t="shared" si="628"/>
        <v>0</v>
      </c>
      <c r="R1694" s="134">
        <f t="shared" si="629"/>
        <v>0</v>
      </c>
      <c r="S1694" s="124">
        <f t="shared" si="630"/>
        <v>0</v>
      </c>
      <c r="T1694" s="134">
        <f t="shared" si="637"/>
        <v>8.7499999999999994E-2</v>
      </c>
      <c r="U1694" s="133">
        <f t="shared" si="638"/>
        <v>25</v>
      </c>
      <c r="V1694" s="133">
        <v>252</v>
      </c>
      <c r="W1694" s="132">
        <f t="shared" si="621"/>
        <v>1.0083562960000001</v>
      </c>
      <c r="X1694" s="124">
        <f t="shared" si="640"/>
        <v>10.300110999999999</v>
      </c>
      <c r="Y1694" s="136" t="s">
        <v>64</v>
      </c>
      <c r="Z1694" s="127">
        <f t="shared" si="639"/>
        <v>44060</v>
      </c>
      <c r="AA1694" s="6"/>
      <c r="AB1694" s="1"/>
      <c r="AC1694" s="10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6"/>
      <c r="BR1694" s="1"/>
      <c r="BS1694" s="1"/>
      <c r="BT1694" s="1"/>
      <c r="BU1694" s="1"/>
      <c r="BV1694" s="1"/>
      <c r="BW1694" s="1"/>
    </row>
    <row r="1695" spans="1:75" x14ac:dyDescent="0.2">
      <c r="A1695" s="137">
        <f t="shared" si="631"/>
        <v>43916</v>
      </c>
      <c r="B1695" s="124">
        <f t="shared" si="622"/>
        <v>1243.3721679999999</v>
      </c>
      <c r="C1695" s="124">
        <f t="shared" si="632"/>
        <v>1000</v>
      </c>
      <c r="D1695" s="138">
        <f t="shared" si="633"/>
        <v>5344.75</v>
      </c>
      <c r="E1695" s="126">
        <f>IF(K1695=1,VLOOKUP(A1694,[1]Plan1!$DA$106:$DC$226,3),E1694)</f>
        <v>5348.49</v>
      </c>
      <c r="F1695" s="127">
        <f t="shared" si="634"/>
        <v>43907</v>
      </c>
      <c r="G1695" s="128">
        <f t="shared" si="623"/>
        <v>6.9975209317552078E-4</v>
      </c>
      <c r="H1695" s="127">
        <f t="shared" si="635"/>
        <v>43936</v>
      </c>
      <c r="I1695" s="127">
        <f t="shared" si="624"/>
        <v>43936</v>
      </c>
      <c r="J1695" s="130">
        <f t="shared" si="636"/>
        <v>21</v>
      </c>
      <c r="K1695" s="130">
        <f t="shared" si="625"/>
        <v>8</v>
      </c>
      <c r="L1695" s="131">
        <f t="shared" si="626"/>
        <v>1.0002665100000001</v>
      </c>
      <c r="M1695" s="132">
        <f t="shared" si="620"/>
        <v>1.0025002700000001</v>
      </c>
      <c r="N1695" s="132">
        <f t="shared" ref="N1695:N1758" si="641">IF(I1695&gt;I1694,N1694*M1695,N1694)</f>
        <v>1.2323294892548553</v>
      </c>
      <c r="O1695" s="131">
        <f t="shared" si="619"/>
        <v>1.2326579099999999</v>
      </c>
      <c r="P1695" s="124">
        <f t="shared" si="627"/>
        <v>1232.6579099999999</v>
      </c>
      <c r="Q1695" s="133">
        <f t="shared" si="628"/>
        <v>0</v>
      </c>
      <c r="R1695" s="134">
        <f t="shared" si="629"/>
        <v>0</v>
      </c>
      <c r="S1695" s="124">
        <f t="shared" si="630"/>
        <v>0</v>
      </c>
      <c r="T1695" s="134">
        <f t="shared" si="637"/>
        <v>8.7499999999999994E-2</v>
      </c>
      <c r="U1695" s="133">
        <f t="shared" si="638"/>
        <v>26</v>
      </c>
      <c r="V1695" s="133">
        <v>252</v>
      </c>
      <c r="W1695" s="132">
        <f t="shared" si="621"/>
        <v>1.0086919969999999</v>
      </c>
      <c r="X1695" s="124">
        <f t="shared" si="640"/>
        <v>10.714257999999999</v>
      </c>
      <c r="Y1695" s="136" t="s">
        <v>64</v>
      </c>
      <c r="Z1695" s="127">
        <f t="shared" si="639"/>
        <v>44060</v>
      </c>
      <c r="AA1695" s="6"/>
      <c r="AB1695" s="1"/>
      <c r="AC1695" s="10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6"/>
      <c r="BR1695" s="1"/>
      <c r="BS1695" s="1"/>
      <c r="BT1695" s="1"/>
      <c r="BU1695" s="1"/>
      <c r="BV1695" s="1"/>
      <c r="BW1695" s="1"/>
    </row>
    <row r="1696" spans="1:75" x14ac:dyDescent="0.2">
      <c r="A1696" s="137">
        <f t="shared" si="631"/>
        <v>43917</v>
      </c>
      <c r="B1696" s="124">
        <f t="shared" si="622"/>
        <v>1243.82754</v>
      </c>
      <c r="C1696" s="124">
        <f t="shared" si="632"/>
        <v>1000</v>
      </c>
      <c r="D1696" s="138">
        <f t="shared" si="633"/>
        <v>5344.75</v>
      </c>
      <c r="E1696" s="126">
        <f>IF(K1696=1,VLOOKUP(A1695,[1]Plan1!$DA$106:$DC$226,3),E1695)</f>
        <v>5348.49</v>
      </c>
      <c r="F1696" s="127">
        <f t="shared" si="634"/>
        <v>43907</v>
      </c>
      <c r="G1696" s="128">
        <f t="shared" si="623"/>
        <v>6.9975209317552078E-4</v>
      </c>
      <c r="H1696" s="127">
        <f t="shared" si="635"/>
        <v>43936</v>
      </c>
      <c r="I1696" s="127">
        <f t="shared" si="624"/>
        <v>43936</v>
      </c>
      <c r="J1696" s="130">
        <f t="shared" si="636"/>
        <v>21</v>
      </c>
      <c r="K1696" s="130">
        <f t="shared" si="625"/>
        <v>9</v>
      </c>
      <c r="L1696" s="131">
        <f t="shared" si="626"/>
        <v>1.0002998299999999</v>
      </c>
      <c r="M1696" s="132">
        <f t="shared" si="620"/>
        <v>1.0025002700000001</v>
      </c>
      <c r="N1696" s="132">
        <f t="shared" si="641"/>
        <v>1.2323294892548553</v>
      </c>
      <c r="O1696" s="131">
        <f t="shared" si="619"/>
        <v>1.2326989699999999</v>
      </c>
      <c r="P1696" s="124">
        <f t="shared" si="627"/>
        <v>1232.6989699999999</v>
      </c>
      <c r="Q1696" s="133">
        <f t="shared" si="628"/>
        <v>0</v>
      </c>
      <c r="R1696" s="134">
        <f t="shared" si="629"/>
        <v>0</v>
      </c>
      <c r="S1696" s="124">
        <f t="shared" si="630"/>
        <v>0</v>
      </c>
      <c r="T1696" s="134">
        <f t="shared" si="637"/>
        <v>8.7499999999999994E-2</v>
      </c>
      <c r="U1696" s="133">
        <f t="shared" si="638"/>
        <v>27</v>
      </c>
      <c r="V1696" s="133">
        <v>252</v>
      </c>
      <c r="W1696" s="132">
        <f t="shared" si="621"/>
        <v>1.009027809</v>
      </c>
      <c r="X1696" s="124">
        <f t="shared" si="640"/>
        <v>11.12857</v>
      </c>
      <c r="Y1696" s="136" t="s">
        <v>64</v>
      </c>
      <c r="Z1696" s="127">
        <f t="shared" si="639"/>
        <v>44060</v>
      </c>
      <c r="AA1696" s="6"/>
      <c r="AB1696" s="1"/>
      <c r="AC1696" s="10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6"/>
      <c r="BR1696" s="1"/>
      <c r="BS1696" s="1"/>
      <c r="BT1696" s="1"/>
      <c r="BU1696" s="1"/>
      <c r="BV1696" s="1"/>
      <c r="BW1696" s="1"/>
    </row>
    <row r="1697" spans="1:75" x14ac:dyDescent="0.2">
      <c r="A1697" s="137">
        <f t="shared" si="631"/>
        <v>43918</v>
      </c>
      <c r="B1697" s="124">
        <f t="shared" si="622"/>
        <v>1244.2830779999999</v>
      </c>
      <c r="C1697" s="124">
        <f t="shared" si="632"/>
        <v>1000</v>
      </c>
      <c r="D1697" s="138">
        <f t="shared" si="633"/>
        <v>5344.75</v>
      </c>
      <c r="E1697" s="126">
        <f>IF(K1697=1,VLOOKUP(A1696,[1]Plan1!$DA$106:$DC$226,3),E1696)</f>
        <v>5348.49</v>
      </c>
      <c r="F1697" s="127">
        <f t="shared" si="634"/>
        <v>43907</v>
      </c>
      <c r="G1697" s="128">
        <f t="shared" si="623"/>
        <v>6.9975209317552078E-4</v>
      </c>
      <c r="H1697" s="127">
        <f t="shared" si="635"/>
        <v>43936</v>
      </c>
      <c r="I1697" s="127">
        <f t="shared" si="624"/>
        <v>43936</v>
      </c>
      <c r="J1697" s="130">
        <f t="shared" si="636"/>
        <v>21</v>
      </c>
      <c r="K1697" s="130">
        <f t="shared" si="625"/>
        <v>10</v>
      </c>
      <c r="L1697" s="131">
        <f t="shared" si="626"/>
        <v>1.0003331499999999</v>
      </c>
      <c r="M1697" s="132">
        <f t="shared" si="620"/>
        <v>1.0025002700000001</v>
      </c>
      <c r="N1697" s="132">
        <f t="shared" si="641"/>
        <v>1.2323294892548553</v>
      </c>
      <c r="O1697" s="131">
        <f t="shared" si="619"/>
        <v>1.23274003</v>
      </c>
      <c r="P1697" s="124">
        <f t="shared" si="627"/>
        <v>1232.7400299999999</v>
      </c>
      <c r="Q1697" s="133">
        <f t="shared" si="628"/>
        <v>0</v>
      </c>
      <c r="R1697" s="134">
        <f t="shared" si="629"/>
        <v>0</v>
      </c>
      <c r="S1697" s="124">
        <f t="shared" si="630"/>
        <v>0</v>
      </c>
      <c r="T1697" s="134">
        <f t="shared" si="637"/>
        <v>8.7499999999999994E-2</v>
      </c>
      <c r="U1697" s="133">
        <f t="shared" si="638"/>
        <v>28</v>
      </c>
      <c r="V1697" s="133">
        <v>252</v>
      </c>
      <c r="W1697" s="132">
        <f t="shared" si="621"/>
        <v>1.009363733</v>
      </c>
      <c r="X1697" s="124">
        <f t="shared" si="640"/>
        <v>11.543048000000001</v>
      </c>
      <c r="Y1697" s="136" t="s">
        <v>64</v>
      </c>
      <c r="Z1697" s="127">
        <f t="shared" si="639"/>
        <v>44060</v>
      </c>
      <c r="AA1697" s="6"/>
      <c r="AB1697" s="1"/>
      <c r="AC1697" s="10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6"/>
      <c r="BR1697" s="1"/>
      <c r="BS1697" s="1"/>
      <c r="BT1697" s="1"/>
      <c r="BU1697" s="1"/>
      <c r="BV1697" s="1"/>
      <c r="BW1697" s="1"/>
    </row>
    <row r="1698" spans="1:75" x14ac:dyDescent="0.2">
      <c r="A1698" s="137">
        <f t="shared" si="631"/>
        <v>43919</v>
      </c>
      <c r="B1698" s="124">
        <f t="shared" si="622"/>
        <v>1244.2830779999999</v>
      </c>
      <c r="C1698" s="124">
        <f t="shared" si="632"/>
        <v>1000</v>
      </c>
      <c r="D1698" s="138">
        <f t="shared" si="633"/>
        <v>5344.75</v>
      </c>
      <c r="E1698" s="126">
        <f>IF(K1698=1,VLOOKUP(A1697,[1]Plan1!$DA$106:$DC$226,3),E1697)</f>
        <v>5348.49</v>
      </c>
      <c r="F1698" s="127">
        <f t="shared" si="634"/>
        <v>43907</v>
      </c>
      <c r="G1698" s="128">
        <f t="shared" si="623"/>
        <v>6.9975209317552078E-4</v>
      </c>
      <c r="H1698" s="127">
        <f t="shared" si="635"/>
        <v>43936</v>
      </c>
      <c r="I1698" s="127">
        <f t="shared" si="624"/>
        <v>43936</v>
      </c>
      <c r="J1698" s="130">
        <f t="shared" si="636"/>
        <v>21</v>
      </c>
      <c r="K1698" s="130">
        <f t="shared" si="625"/>
        <v>10</v>
      </c>
      <c r="L1698" s="131">
        <f t="shared" si="626"/>
        <v>1.0003331499999999</v>
      </c>
      <c r="M1698" s="132">
        <f t="shared" si="620"/>
        <v>1.0025002700000001</v>
      </c>
      <c r="N1698" s="132">
        <f t="shared" si="641"/>
        <v>1.2323294892548553</v>
      </c>
      <c r="O1698" s="131">
        <f t="shared" si="619"/>
        <v>1.23274003</v>
      </c>
      <c r="P1698" s="124">
        <f t="shared" si="627"/>
        <v>1232.7400299999999</v>
      </c>
      <c r="Q1698" s="133">
        <f t="shared" si="628"/>
        <v>0</v>
      </c>
      <c r="R1698" s="134">
        <f t="shared" si="629"/>
        <v>0</v>
      </c>
      <c r="S1698" s="124">
        <f t="shared" si="630"/>
        <v>0</v>
      </c>
      <c r="T1698" s="134">
        <f t="shared" si="637"/>
        <v>8.7499999999999994E-2</v>
      </c>
      <c r="U1698" s="133">
        <f t="shared" si="638"/>
        <v>28</v>
      </c>
      <c r="V1698" s="133">
        <v>252</v>
      </c>
      <c r="W1698" s="132">
        <f t="shared" si="621"/>
        <v>1.009363733</v>
      </c>
      <c r="X1698" s="124">
        <f t="shared" si="640"/>
        <v>11.543048000000001</v>
      </c>
      <c r="Y1698" s="136" t="s">
        <v>64</v>
      </c>
      <c r="Z1698" s="127">
        <f t="shared" si="639"/>
        <v>44060</v>
      </c>
      <c r="AA1698" s="6"/>
      <c r="AB1698" s="1"/>
      <c r="AC1698" s="10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6"/>
      <c r="BR1698" s="1"/>
      <c r="BS1698" s="1"/>
      <c r="BT1698" s="1"/>
      <c r="BU1698" s="1"/>
      <c r="BV1698" s="1"/>
      <c r="BW1698" s="1"/>
    </row>
    <row r="1699" spans="1:75" x14ac:dyDescent="0.2">
      <c r="A1699" s="137">
        <f t="shared" si="631"/>
        <v>43920</v>
      </c>
      <c r="B1699" s="124">
        <f t="shared" si="622"/>
        <v>1244.2830779999999</v>
      </c>
      <c r="C1699" s="124">
        <f t="shared" si="632"/>
        <v>1000</v>
      </c>
      <c r="D1699" s="138">
        <f t="shared" si="633"/>
        <v>5344.75</v>
      </c>
      <c r="E1699" s="126">
        <f>IF(K1699=1,VLOOKUP(A1698,[1]Plan1!$DA$106:$DC$226,3),E1698)</f>
        <v>5348.49</v>
      </c>
      <c r="F1699" s="127">
        <f t="shared" si="634"/>
        <v>43907</v>
      </c>
      <c r="G1699" s="128">
        <f t="shared" si="623"/>
        <v>6.9975209317552078E-4</v>
      </c>
      <c r="H1699" s="127">
        <f t="shared" si="635"/>
        <v>43936</v>
      </c>
      <c r="I1699" s="127">
        <f t="shared" si="624"/>
        <v>43936</v>
      </c>
      <c r="J1699" s="130">
        <f t="shared" si="636"/>
        <v>21</v>
      </c>
      <c r="K1699" s="130">
        <f t="shared" si="625"/>
        <v>10</v>
      </c>
      <c r="L1699" s="131">
        <f t="shared" si="626"/>
        <v>1.0003331499999999</v>
      </c>
      <c r="M1699" s="132">
        <f t="shared" si="620"/>
        <v>1.0025002700000001</v>
      </c>
      <c r="N1699" s="132">
        <f t="shared" si="641"/>
        <v>1.2323294892548553</v>
      </c>
      <c r="O1699" s="131">
        <f t="shared" si="619"/>
        <v>1.23274003</v>
      </c>
      <c r="P1699" s="124">
        <f t="shared" si="627"/>
        <v>1232.7400299999999</v>
      </c>
      <c r="Q1699" s="133">
        <f t="shared" si="628"/>
        <v>0</v>
      </c>
      <c r="R1699" s="134">
        <f t="shared" si="629"/>
        <v>0</v>
      </c>
      <c r="S1699" s="124">
        <f t="shared" si="630"/>
        <v>0</v>
      </c>
      <c r="T1699" s="134">
        <f t="shared" si="637"/>
        <v>8.7499999999999994E-2</v>
      </c>
      <c r="U1699" s="133">
        <f t="shared" si="638"/>
        <v>28</v>
      </c>
      <c r="V1699" s="133">
        <v>252</v>
      </c>
      <c r="W1699" s="132">
        <f t="shared" si="621"/>
        <v>1.009363733</v>
      </c>
      <c r="X1699" s="124">
        <f t="shared" si="640"/>
        <v>11.543048000000001</v>
      </c>
      <c r="Y1699" s="136" t="s">
        <v>64</v>
      </c>
      <c r="Z1699" s="127">
        <f t="shared" si="639"/>
        <v>44060</v>
      </c>
      <c r="AA1699" s="6"/>
      <c r="AB1699" s="1"/>
      <c r="AC1699" s="10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6"/>
      <c r="BR1699" s="1"/>
      <c r="BS1699" s="1"/>
      <c r="BT1699" s="1"/>
      <c r="BU1699" s="1"/>
      <c r="BV1699" s="1"/>
      <c r="BW1699" s="1"/>
    </row>
    <row r="1700" spans="1:75" x14ac:dyDescent="0.2">
      <c r="A1700" s="137">
        <f t="shared" si="631"/>
        <v>43921</v>
      </c>
      <c r="B1700" s="124">
        <f t="shared" si="622"/>
        <v>1244.738791</v>
      </c>
      <c r="C1700" s="124">
        <f t="shared" si="632"/>
        <v>1000</v>
      </c>
      <c r="D1700" s="138">
        <f t="shared" si="633"/>
        <v>5344.75</v>
      </c>
      <c r="E1700" s="126">
        <f>IF(K1700=1,VLOOKUP(A1699,[1]Plan1!$DA$106:$DC$226,3),E1699)</f>
        <v>5348.49</v>
      </c>
      <c r="F1700" s="127">
        <f t="shared" si="634"/>
        <v>43907</v>
      </c>
      <c r="G1700" s="128">
        <f t="shared" si="623"/>
        <v>6.9975209317552078E-4</v>
      </c>
      <c r="H1700" s="127">
        <f t="shared" si="635"/>
        <v>43936</v>
      </c>
      <c r="I1700" s="127">
        <f t="shared" si="624"/>
        <v>43936</v>
      </c>
      <c r="J1700" s="130">
        <f t="shared" si="636"/>
        <v>21</v>
      </c>
      <c r="K1700" s="130">
        <f t="shared" si="625"/>
        <v>11</v>
      </c>
      <c r="L1700" s="131">
        <f t="shared" si="626"/>
        <v>1.0003664699999999</v>
      </c>
      <c r="M1700" s="132">
        <f t="shared" si="620"/>
        <v>1.0025002700000001</v>
      </c>
      <c r="N1700" s="132">
        <f t="shared" si="641"/>
        <v>1.2323294892548553</v>
      </c>
      <c r="O1700" s="131">
        <f t="shared" si="619"/>
        <v>1.2327811</v>
      </c>
      <c r="P1700" s="124">
        <f t="shared" si="627"/>
        <v>1232.7810999999999</v>
      </c>
      <c r="Q1700" s="133">
        <f t="shared" si="628"/>
        <v>0</v>
      </c>
      <c r="R1700" s="134">
        <f t="shared" si="629"/>
        <v>0</v>
      </c>
      <c r="S1700" s="124">
        <f t="shared" si="630"/>
        <v>0</v>
      </c>
      <c r="T1700" s="134">
        <f t="shared" si="637"/>
        <v>8.7499999999999994E-2</v>
      </c>
      <c r="U1700" s="133">
        <f t="shared" si="638"/>
        <v>29</v>
      </c>
      <c r="V1700" s="133">
        <v>252</v>
      </c>
      <c r="W1700" s="132">
        <f t="shared" si="621"/>
        <v>1.009699769</v>
      </c>
      <c r="X1700" s="124">
        <f t="shared" si="640"/>
        <v>11.957691000000001</v>
      </c>
      <c r="Y1700" s="136" t="s">
        <v>64</v>
      </c>
      <c r="Z1700" s="127">
        <f t="shared" si="639"/>
        <v>44060</v>
      </c>
      <c r="AA1700" s="6"/>
      <c r="AB1700" s="1"/>
      <c r="AC1700" s="10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6"/>
      <c r="BR1700" s="1"/>
      <c r="BS1700" s="1"/>
      <c r="BT1700" s="1"/>
      <c r="BU1700" s="1"/>
      <c r="BV1700" s="1"/>
      <c r="BW1700" s="1"/>
    </row>
    <row r="1701" spans="1:75" x14ac:dyDescent="0.2">
      <c r="A1701" s="137">
        <f t="shared" si="631"/>
        <v>43922</v>
      </c>
      <c r="B1701" s="124">
        <f t="shared" si="622"/>
        <v>1245.194659</v>
      </c>
      <c r="C1701" s="124">
        <f t="shared" si="632"/>
        <v>1000</v>
      </c>
      <c r="D1701" s="138">
        <f t="shared" si="633"/>
        <v>5344.75</v>
      </c>
      <c r="E1701" s="126">
        <f>IF(K1701=1,VLOOKUP(A1700,[1]Plan1!$DA$106:$DC$226,3),E1700)</f>
        <v>5348.49</v>
      </c>
      <c r="F1701" s="127">
        <f t="shared" si="634"/>
        <v>43907</v>
      </c>
      <c r="G1701" s="128">
        <f t="shared" si="623"/>
        <v>6.9975209317552078E-4</v>
      </c>
      <c r="H1701" s="127">
        <f t="shared" si="635"/>
        <v>43936</v>
      </c>
      <c r="I1701" s="127">
        <f t="shared" si="624"/>
        <v>43936</v>
      </c>
      <c r="J1701" s="130">
        <f t="shared" si="636"/>
        <v>21</v>
      </c>
      <c r="K1701" s="130">
        <f t="shared" si="625"/>
        <v>12</v>
      </c>
      <c r="L1701" s="131">
        <f t="shared" si="626"/>
        <v>1.0003997899999999</v>
      </c>
      <c r="M1701" s="132">
        <f t="shared" si="620"/>
        <v>1.0025002700000001</v>
      </c>
      <c r="N1701" s="132">
        <f t="shared" si="641"/>
        <v>1.2323294892548553</v>
      </c>
      <c r="O1701" s="131">
        <f t="shared" si="619"/>
        <v>1.23282216</v>
      </c>
      <c r="P1701" s="124">
        <f t="shared" si="627"/>
        <v>1232.8221599999999</v>
      </c>
      <c r="Q1701" s="133">
        <f t="shared" si="628"/>
        <v>0</v>
      </c>
      <c r="R1701" s="134">
        <f t="shared" si="629"/>
        <v>0</v>
      </c>
      <c r="S1701" s="124">
        <f t="shared" si="630"/>
        <v>0</v>
      </c>
      <c r="T1701" s="134">
        <f t="shared" si="637"/>
        <v>8.7499999999999994E-2</v>
      </c>
      <c r="U1701" s="133">
        <f t="shared" si="638"/>
        <v>30</v>
      </c>
      <c r="V1701" s="133">
        <v>252</v>
      </c>
      <c r="W1701" s="132">
        <f t="shared" si="621"/>
        <v>1.0100359160000001</v>
      </c>
      <c r="X1701" s="124">
        <f t="shared" si="640"/>
        <v>12.372498999999999</v>
      </c>
      <c r="Y1701" s="136" t="s">
        <v>64</v>
      </c>
      <c r="Z1701" s="127">
        <f t="shared" si="639"/>
        <v>44060</v>
      </c>
      <c r="AA1701" s="6"/>
      <c r="AB1701" s="1"/>
      <c r="AC1701" s="10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6"/>
      <c r="BR1701" s="1"/>
      <c r="BS1701" s="1"/>
      <c r="BT1701" s="1"/>
      <c r="BU1701" s="1"/>
      <c r="BV1701" s="1"/>
      <c r="BW1701" s="1"/>
    </row>
    <row r="1702" spans="1:75" x14ac:dyDescent="0.2">
      <c r="A1702" s="137">
        <f t="shared" si="631"/>
        <v>43923</v>
      </c>
      <c r="B1702" s="124">
        <f t="shared" si="622"/>
        <v>1245.6507039999999</v>
      </c>
      <c r="C1702" s="124">
        <f t="shared" si="632"/>
        <v>1000</v>
      </c>
      <c r="D1702" s="138">
        <f t="shared" si="633"/>
        <v>5344.75</v>
      </c>
      <c r="E1702" s="126">
        <f>IF(K1702=1,VLOOKUP(A1701,[1]Plan1!$DA$106:$DC$226,3),E1701)</f>
        <v>5348.49</v>
      </c>
      <c r="F1702" s="127">
        <f t="shared" si="634"/>
        <v>43907</v>
      </c>
      <c r="G1702" s="128">
        <f t="shared" si="623"/>
        <v>6.9975209317552078E-4</v>
      </c>
      <c r="H1702" s="127">
        <f t="shared" si="635"/>
        <v>43936</v>
      </c>
      <c r="I1702" s="127">
        <f t="shared" si="624"/>
        <v>43936</v>
      </c>
      <c r="J1702" s="130">
        <f t="shared" si="636"/>
        <v>21</v>
      </c>
      <c r="K1702" s="130">
        <f t="shared" si="625"/>
        <v>13</v>
      </c>
      <c r="L1702" s="131">
        <f t="shared" si="626"/>
        <v>1.0004331200000001</v>
      </c>
      <c r="M1702" s="132">
        <f t="shared" si="620"/>
        <v>1.0025002700000001</v>
      </c>
      <c r="N1702" s="132">
        <f t="shared" si="641"/>
        <v>1.2323294892548553</v>
      </c>
      <c r="O1702" s="131">
        <f t="shared" si="619"/>
        <v>1.23286323</v>
      </c>
      <c r="P1702" s="124">
        <f t="shared" si="627"/>
        <v>1232.8632299999999</v>
      </c>
      <c r="Q1702" s="133">
        <f t="shared" si="628"/>
        <v>0</v>
      </c>
      <c r="R1702" s="134">
        <f t="shared" si="629"/>
        <v>0</v>
      </c>
      <c r="S1702" s="124">
        <f t="shared" si="630"/>
        <v>0</v>
      </c>
      <c r="T1702" s="134">
        <f t="shared" si="637"/>
        <v>8.7499999999999994E-2</v>
      </c>
      <c r="U1702" s="133">
        <f t="shared" si="638"/>
        <v>31</v>
      </c>
      <c r="V1702" s="133">
        <v>252</v>
      </c>
      <c r="W1702" s="132">
        <f t="shared" si="621"/>
        <v>1.010372176</v>
      </c>
      <c r="X1702" s="124">
        <f t="shared" si="640"/>
        <v>12.787474</v>
      </c>
      <c r="Y1702" s="136" t="s">
        <v>64</v>
      </c>
      <c r="Z1702" s="127">
        <f t="shared" si="639"/>
        <v>44060</v>
      </c>
      <c r="AA1702" s="6"/>
      <c r="AB1702" s="1"/>
      <c r="AC1702" s="10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6"/>
      <c r="BR1702" s="1"/>
      <c r="BS1702" s="1"/>
      <c r="BT1702" s="1"/>
      <c r="BU1702" s="1"/>
      <c r="BV1702" s="1"/>
      <c r="BW1702" s="1"/>
    </row>
    <row r="1703" spans="1:75" x14ac:dyDescent="0.2">
      <c r="A1703" s="137">
        <f t="shared" si="631"/>
        <v>43924</v>
      </c>
      <c r="B1703" s="124">
        <f t="shared" si="622"/>
        <v>1246.1069029999999</v>
      </c>
      <c r="C1703" s="124">
        <f t="shared" si="632"/>
        <v>1000</v>
      </c>
      <c r="D1703" s="138">
        <f t="shared" si="633"/>
        <v>5344.75</v>
      </c>
      <c r="E1703" s="126">
        <f>IF(K1703=1,VLOOKUP(A1702,[1]Plan1!$DA$106:$DC$226,3),E1702)</f>
        <v>5348.49</v>
      </c>
      <c r="F1703" s="127">
        <f t="shared" si="634"/>
        <v>43907</v>
      </c>
      <c r="G1703" s="128">
        <f t="shared" si="623"/>
        <v>6.9975209317552078E-4</v>
      </c>
      <c r="H1703" s="127">
        <f t="shared" si="635"/>
        <v>43936</v>
      </c>
      <c r="I1703" s="127">
        <f t="shared" si="624"/>
        <v>43936</v>
      </c>
      <c r="J1703" s="130">
        <f t="shared" si="636"/>
        <v>21</v>
      </c>
      <c r="K1703" s="130">
        <f t="shared" si="625"/>
        <v>14</v>
      </c>
      <c r="L1703" s="131">
        <f t="shared" si="626"/>
        <v>1.0004664400000001</v>
      </c>
      <c r="M1703" s="132">
        <f t="shared" si="620"/>
        <v>1.0025002700000001</v>
      </c>
      <c r="N1703" s="132">
        <f t="shared" si="641"/>
        <v>1.2323294892548553</v>
      </c>
      <c r="O1703" s="131">
        <f t="shared" si="619"/>
        <v>1.23290429</v>
      </c>
      <c r="P1703" s="124">
        <f t="shared" si="627"/>
        <v>1232.9042899999999</v>
      </c>
      <c r="Q1703" s="133">
        <f t="shared" si="628"/>
        <v>0</v>
      </c>
      <c r="R1703" s="134">
        <f t="shared" si="629"/>
        <v>0</v>
      </c>
      <c r="S1703" s="124">
        <f t="shared" si="630"/>
        <v>0</v>
      </c>
      <c r="T1703" s="134">
        <f t="shared" si="637"/>
        <v>8.7499999999999994E-2</v>
      </c>
      <c r="U1703" s="133">
        <f t="shared" si="638"/>
        <v>32</v>
      </c>
      <c r="V1703" s="133">
        <v>252</v>
      </c>
      <c r="W1703" s="132">
        <f t="shared" si="621"/>
        <v>1.0107085469999999</v>
      </c>
      <c r="X1703" s="124">
        <f t="shared" si="640"/>
        <v>13.202612999999999</v>
      </c>
      <c r="Y1703" s="136" t="s">
        <v>64</v>
      </c>
      <c r="Z1703" s="127">
        <f t="shared" si="639"/>
        <v>44060</v>
      </c>
      <c r="AA1703" s="6"/>
      <c r="AB1703" s="1"/>
      <c r="AC1703" s="10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6"/>
      <c r="BR1703" s="1"/>
      <c r="BS1703" s="1"/>
      <c r="BT1703" s="1"/>
      <c r="BU1703" s="1"/>
      <c r="BV1703" s="1"/>
      <c r="BW1703" s="1"/>
    </row>
    <row r="1704" spans="1:75" x14ac:dyDescent="0.2">
      <c r="A1704" s="137">
        <f t="shared" si="631"/>
        <v>43925</v>
      </c>
      <c r="B1704" s="124">
        <f t="shared" si="622"/>
        <v>1246.5632889999999</v>
      </c>
      <c r="C1704" s="124">
        <f t="shared" si="632"/>
        <v>1000</v>
      </c>
      <c r="D1704" s="138">
        <f t="shared" si="633"/>
        <v>5344.75</v>
      </c>
      <c r="E1704" s="126">
        <f>IF(K1704=1,VLOOKUP(A1703,[1]Plan1!$DA$106:$DC$226,3),E1703)</f>
        <v>5348.49</v>
      </c>
      <c r="F1704" s="127">
        <f t="shared" si="634"/>
        <v>43907</v>
      </c>
      <c r="G1704" s="128">
        <f t="shared" si="623"/>
        <v>6.9975209317552078E-4</v>
      </c>
      <c r="H1704" s="127">
        <f t="shared" si="635"/>
        <v>43936</v>
      </c>
      <c r="I1704" s="127">
        <f t="shared" si="624"/>
        <v>43936</v>
      </c>
      <c r="J1704" s="130">
        <f t="shared" si="636"/>
        <v>21</v>
      </c>
      <c r="K1704" s="130">
        <f t="shared" si="625"/>
        <v>15</v>
      </c>
      <c r="L1704" s="131">
        <f t="shared" si="626"/>
        <v>1.00049977</v>
      </c>
      <c r="M1704" s="132">
        <f t="shared" si="620"/>
        <v>1.0025002700000001</v>
      </c>
      <c r="N1704" s="132">
        <f t="shared" si="641"/>
        <v>1.2323294892548553</v>
      </c>
      <c r="O1704" s="131">
        <f t="shared" si="619"/>
        <v>1.2329453699999999</v>
      </c>
      <c r="P1704" s="124">
        <f t="shared" si="627"/>
        <v>1232.9453699999999</v>
      </c>
      <c r="Q1704" s="133">
        <f t="shared" si="628"/>
        <v>0</v>
      </c>
      <c r="R1704" s="134">
        <f t="shared" si="629"/>
        <v>0</v>
      </c>
      <c r="S1704" s="124">
        <f t="shared" si="630"/>
        <v>0</v>
      </c>
      <c r="T1704" s="134">
        <f t="shared" si="637"/>
        <v>8.7499999999999994E-2</v>
      </c>
      <c r="U1704" s="133">
        <f t="shared" si="638"/>
        <v>33</v>
      </c>
      <c r="V1704" s="133">
        <v>252</v>
      </c>
      <c r="W1704" s="132">
        <f t="shared" si="621"/>
        <v>1.0110450310000001</v>
      </c>
      <c r="X1704" s="124">
        <f t="shared" si="640"/>
        <v>13.617919000000001</v>
      </c>
      <c r="Y1704" s="136" t="s">
        <v>64</v>
      </c>
      <c r="Z1704" s="127">
        <f t="shared" si="639"/>
        <v>44060</v>
      </c>
      <c r="AA1704" s="6"/>
      <c r="AB1704" s="1"/>
      <c r="AC1704" s="10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6"/>
      <c r="BR1704" s="1"/>
      <c r="BS1704" s="1"/>
      <c r="BT1704" s="1"/>
      <c r="BU1704" s="1"/>
      <c r="BV1704" s="1"/>
      <c r="BW1704" s="1"/>
    </row>
    <row r="1705" spans="1:75" x14ac:dyDescent="0.2">
      <c r="A1705" s="137">
        <f t="shared" si="631"/>
        <v>43926</v>
      </c>
      <c r="B1705" s="124">
        <f t="shared" si="622"/>
        <v>1246.5632889999999</v>
      </c>
      <c r="C1705" s="124">
        <f t="shared" si="632"/>
        <v>1000</v>
      </c>
      <c r="D1705" s="138">
        <f t="shared" si="633"/>
        <v>5344.75</v>
      </c>
      <c r="E1705" s="126">
        <f>IF(K1705=1,VLOOKUP(A1704,[1]Plan1!$DA$106:$DC$226,3),E1704)</f>
        <v>5348.49</v>
      </c>
      <c r="F1705" s="127">
        <f t="shared" si="634"/>
        <v>43907</v>
      </c>
      <c r="G1705" s="128">
        <f t="shared" si="623"/>
        <v>6.9975209317552078E-4</v>
      </c>
      <c r="H1705" s="127">
        <f t="shared" si="635"/>
        <v>43936</v>
      </c>
      <c r="I1705" s="127">
        <f t="shared" si="624"/>
        <v>43936</v>
      </c>
      <c r="J1705" s="130">
        <f t="shared" si="636"/>
        <v>21</v>
      </c>
      <c r="K1705" s="130">
        <f t="shared" si="625"/>
        <v>15</v>
      </c>
      <c r="L1705" s="131">
        <f t="shared" si="626"/>
        <v>1.00049977</v>
      </c>
      <c r="M1705" s="132">
        <f t="shared" si="620"/>
        <v>1.0025002700000001</v>
      </c>
      <c r="N1705" s="132">
        <f t="shared" si="641"/>
        <v>1.2323294892548553</v>
      </c>
      <c r="O1705" s="131">
        <f t="shared" ref="O1705:O1768" si="642">TRUNC(TRUNC((L1705*N1705),15),8)</f>
        <v>1.2329453699999999</v>
      </c>
      <c r="P1705" s="124">
        <f t="shared" si="627"/>
        <v>1232.9453699999999</v>
      </c>
      <c r="Q1705" s="133">
        <f t="shared" si="628"/>
        <v>0</v>
      </c>
      <c r="R1705" s="134">
        <f t="shared" si="629"/>
        <v>0</v>
      </c>
      <c r="S1705" s="124">
        <f t="shared" si="630"/>
        <v>0</v>
      </c>
      <c r="T1705" s="134">
        <f t="shared" si="637"/>
        <v>8.7499999999999994E-2</v>
      </c>
      <c r="U1705" s="133">
        <f t="shared" si="638"/>
        <v>33</v>
      </c>
      <c r="V1705" s="133">
        <v>252</v>
      </c>
      <c r="W1705" s="132">
        <f t="shared" si="621"/>
        <v>1.0110450310000001</v>
      </c>
      <c r="X1705" s="124">
        <f t="shared" si="640"/>
        <v>13.617919000000001</v>
      </c>
      <c r="Y1705" s="136" t="s">
        <v>64</v>
      </c>
      <c r="Z1705" s="127">
        <f t="shared" si="639"/>
        <v>44060</v>
      </c>
      <c r="AA1705" s="6"/>
      <c r="AB1705" s="1"/>
      <c r="AC1705" s="10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6"/>
      <c r="BR1705" s="1"/>
      <c r="BS1705" s="1"/>
      <c r="BT1705" s="1"/>
      <c r="BU1705" s="1"/>
      <c r="BV1705" s="1"/>
      <c r="BW1705" s="1"/>
    </row>
    <row r="1706" spans="1:75" x14ac:dyDescent="0.2">
      <c r="A1706" s="137">
        <f t="shared" si="631"/>
        <v>43927</v>
      </c>
      <c r="B1706" s="124">
        <f t="shared" si="622"/>
        <v>1246.5632889999999</v>
      </c>
      <c r="C1706" s="124">
        <f t="shared" si="632"/>
        <v>1000</v>
      </c>
      <c r="D1706" s="138">
        <f t="shared" si="633"/>
        <v>5344.75</v>
      </c>
      <c r="E1706" s="126">
        <f>IF(K1706=1,VLOOKUP(A1705,[1]Plan1!$DA$106:$DC$226,3),E1705)</f>
        <v>5348.49</v>
      </c>
      <c r="F1706" s="127">
        <f t="shared" si="634"/>
        <v>43907</v>
      </c>
      <c r="G1706" s="128">
        <f t="shared" si="623"/>
        <v>6.9975209317552078E-4</v>
      </c>
      <c r="H1706" s="127">
        <f t="shared" si="635"/>
        <v>43936</v>
      </c>
      <c r="I1706" s="127">
        <f t="shared" si="624"/>
        <v>43936</v>
      </c>
      <c r="J1706" s="130">
        <f t="shared" si="636"/>
        <v>21</v>
      </c>
      <c r="K1706" s="130">
        <f t="shared" si="625"/>
        <v>15</v>
      </c>
      <c r="L1706" s="131">
        <f t="shared" si="626"/>
        <v>1.00049977</v>
      </c>
      <c r="M1706" s="132">
        <f t="shared" ref="M1706:M1769" si="643">IF(I1706&gt;I1705,L1705,M1705)</f>
        <v>1.0025002700000001</v>
      </c>
      <c r="N1706" s="132">
        <f t="shared" si="641"/>
        <v>1.2323294892548553</v>
      </c>
      <c r="O1706" s="131">
        <f t="shared" si="642"/>
        <v>1.2329453699999999</v>
      </c>
      <c r="P1706" s="124">
        <f t="shared" si="627"/>
        <v>1232.9453699999999</v>
      </c>
      <c r="Q1706" s="133">
        <f t="shared" si="628"/>
        <v>0</v>
      </c>
      <c r="R1706" s="134">
        <f t="shared" si="629"/>
        <v>0</v>
      </c>
      <c r="S1706" s="124">
        <f t="shared" si="630"/>
        <v>0</v>
      </c>
      <c r="T1706" s="134">
        <f t="shared" si="637"/>
        <v>8.7499999999999994E-2</v>
      </c>
      <c r="U1706" s="133">
        <f t="shared" si="638"/>
        <v>33</v>
      </c>
      <c r="V1706" s="133">
        <v>252</v>
      </c>
      <c r="W1706" s="132">
        <f t="shared" si="621"/>
        <v>1.0110450310000001</v>
      </c>
      <c r="X1706" s="124">
        <f t="shared" si="640"/>
        <v>13.617919000000001</v>
      </c>
      <c r="Y1706" s="136" t="s">
        <v>64</v>
      </c>
      <c r="Z1706" s="127">
        <f t="shared" si="639"/>
        <v>44060</v>
      </c>
      <c r="AA1706" s="6"/>
      <c r="AB1706" s="1"/>
      <c r="AC1706" s="10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6"/>
      <c r="BR1706" s="1"/>
      <c r="BS1706" s="1"/>
      <c r="BT1706" s="1"/>
      <c r="BU1706" s="1"/>
      <c r="BV1706" s="1"/>
      <c r="BW1706" s="1"/>
    </row>
    <row r="1707" spans="1:75" x14ac:dyDescent="0.2">
      <c r="A1707" s="137">
        <f t="shared" si="631"/>
        <v>43928</v>
      </c>
      <c r="B1707" s="124">
        <f t="shared" si="622"/>
        <v>1247.01983</v>
      </c>
      <c r="C1707" s="124">
        <f t="shared" si="632"/>
        <v>1000</v>
      </c>
      <c r="D1707" s="138">
        <f t="shared" si="633"/>
        <v>5344.75</v>
      </c>
      <c r="E1707" s="126">
        <f>IF(K1707=1,VLOOKUP(A1706,[1]Plan1!$DA$106:$DC$226,3),E1706)</f>
        <v>5348.49</v>
      </c>
      <c r="F1707" s="127">
        <f t="shared" si="634"/>
        <v>43907</v>
      </c>
      <c r="G1707" s="128">
        <f t="shared" si="623"/>
        <v>6.9975209317552078E-4</v>
      </c>
      <c r="H1707" s="127">
        <f t="shared" si="635"/>
        <v>43936</v>
      </c>
      <c r="I1707" s="127">
        <f t="shared" si="624"/>
        <v>43936</v>
      </c>
      <c r="J1707" s="130">
        <f t="shared" si="636"/>
        <v>21</v>
      </c>
      <c r="K1707" s="130">
        <f t="shared" si="625"/>
        <v>16</v>
      </c>
      <c r="L1707" s="131">
        <f t="shared" si="626"/>
        <v>1.0005331</v>
      </c>
      <c r="M1707" s="132">
        <f t="shared" si="643"/>
        <v>1.0025002700000001</v>
      </c>
      <c r="N1707" s="132">
        <f t="shared" si="641"/>
        <v>1.2323294892548553</v>
      </c>
      <c r="O1707" s="131">
        <f t="shared" si="642"/>
        <v>1.2329864399999999</v>
      </c>
      <c r="P1707" s="124">
        <f t="shared" si="627"/>
        <v>1232.9864399999999</v>
      </c>
      <c r="Q1707" s="133">
        <f t="shared" si="628"/>
        <v>0</v>
      </c>
      <c r="R1707" s="134">
        <f t="shared" si="629"/>
        <v>0</v>
      </c>
      <c r="S1707" s="124">
        <f t="shared" si="630"/>
        <v>0</v>
      </c>
      <c r="T1707" s="134">
        <f t="shared" si="637"/>
        <v>8.7499999999999994E-2</v>
      </c>
      <c r="U1707" s="133">
        <f t="shared" si="638"/>
        <v>34</v>
      </c>
      <c r="V1707" s="133">
        <v>252</v>
      </c>
      <c r="W1707" s="132">
        <f t="shared" si="621"/>
        <v>1.0113816259999999</v>
      </c>
      <c r="X1707" s="124">
        <f t="shared" si="640"/>
        <v>14.033390000000001</v>
      </c>
      <c r="Y1707" s="136" t="s">
        <v>64</v>
      </c>
      <c r="Z1707" s="127">
        <f t="shared" si="639"/>
        <v>44060</v>
      </c>
      <c r="AA1707" s="6"/>
      <c r="AB1707" s="1"/>
      <c r="AC1707" s="10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6"/>
      <c r="BR1707" s="1"/>
      <c r="BS1707" s="1"/>
      <c r="BT1707" s="1"/>
      <c r="BU1707" s="1"/>
      <c r="BV1707" s="1"/>
      <c r="BW1707" s="1"/>
    </row>
    <row r="1708" spans="1:75" x14ac:dyDescent="0.2">
      <c r="A1708" s="137">
        <f t="shared" si="631"/>
        <v>43929</v>
      </c>
      <c r="B1708" s="124">
        <f t="shared" si="622"/>
        <v>1247.4765279999999</v>
      </c>
      <c r="C1708" s="124">
        <f t="shared" si="632"/>
        <v>1000</v>
      </c>
      <c r="D1708" s="138">
        <f t="shared" si="633"/>
        <v>5344.75</v>
      </c>
      <c r="E1708" s="126">
        <f>IF(K1708=1,VLOOKUP(A1707,[1]Plan1!$DA$106:$DC$226,3),E1707)</f>
        <v>5348.49</v>
      </c>
      <c r="F1708" s="127">
        <f t="shared" si="634"/>
        <v>43907</v>
      </c>
      <c r="G1708" s="128">
        <f t="shared" si="623"/>
        <v>6.9975209317552078E-4</v>
      </c>
      <c r="H1708" s="127">
        <f t="shared" si="635"/>
        <v>43936</v>
      </c>
      <c r="I1708" s="127">
        <f t="shared" si="624"/>
        <v>43936</v>
      </c>
      <c r="J1708" s="130">
        <f t="shared" si="636"/>
        <v>21</v>
      </c>
      <c r="K1708" s="130">
        <f t="shared" si="625"/>
        <v>17</v>
      </c>
      <c r="L1708" s="131">
        <f t="shared" si="626"/>
        <v>1.00056642</v>
      </c>
      <c r="M1708" s="132">
        <f t="shared" si="643"/>
        <v>1.0025002700000001</v>
      </c>
      <c r="N1708" s="132">
        <f t="shared" si="641"/>
        <v>1.2323294892548553</v>
      </c>
      <c r="O1708" s="131">
        <f t="shared" si="642"/>
        <v>1.2330274999999999</v>
      </c>
      <c r="P1708" s="124">
        <f t="shared" si="627"/>
        <v>1233.0274999999999</v>
      </c>
      <c r="Q1708" s="133">
        <f t="shared" si="628"/>
        <v>0</v>
      </c>
      <c r="R1708" s="134">
        <f t="shared" si="629"/>
        <v>0</v>
      </c>
      <c r="S1708" s="124">
        <f t="shared" si="630"/>
        <v>0</v>
      </c>
      <c r="T1708" s="134">
        <f t="shared" si="637"/>
        <v>8.7499999999999994E-2</v>
      </c>
      <c r="U1708" s="133">
        <f t="shared" si="638"/>
        <v>35</v>
      </c>
      <c r="V1708" s="133">
        <v>252</v>
      </c>
      <c r="W1708" s="132">
        <f t="shared" si="621"/>
        <v>1.011718334</v>
      </c>
      <c r="X1708" s="124">
        <f t="shared" si="640"/>
        <v>14.449028</v>
      </c>
      <c r="Y1708" s="136" t="s">
        <v>64</v>
      </c>
      <c r="Z1708" s="127">
        <f t="shared" si="639"/>
        <v>44060</v>
      </c>
      <c r="AA1708" s="6"/>
      <c r="AB1708" s="1"/>
      <c r="AC1708" s="10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6"/>
      <c r="BR1708" s="1"/>
      <c r="BS1708" s="1"/>
      <c r="BT1708" s="1"/>
      <c r="BU1708" s="1"/>
      <c r="BV1708" s="1"/>
      <c r="BW1708" s="1"/>
    </row>
    <row r="1709" spans="1:75" x14ac:dyDescent="0.2">
      <c r="A1709" s="137">
        <f t="shared" si="631"/>
        <v>43930</v>
      </c>
      <c r="B1709" s="124">
        <f t="shared" si="622"/>
        <v>1247.933401</v>
      </c>
      <c r="C1709" s="124">
        <f t="shared" si="632"/>
        <v>1000</v>
      </c>
      <c r="D1709" s="138">
        <f t="shared" si="633"/>
        <v>5344.75</v>
      </c>
      <c r="E1709" s="126">
        <f>IF(K1709=1,VLOOKUP(A1708,[1]Plan1!$DA$106:$DC$226,3),E1708)</f>
        <v>5348.49</v>
      </c>
      <c r="F1709" s="127">
        <f t="shared" si="634"/>
        <v>43907</v>
      </c>
      <c r="G1709" s="128">
        <f t="shared" si="623"/>
        <v>6.9975209317552078E-4</v>
      </c>
      <c r="H1709" s="127">
        <f t="shared" si="635"/>
        <v>43936</v>
      </c>
      <c r="I1709" s="127">
        <f t="shared" si="624"/>
        <v>43936</v>
      </c>
      <c r="J1709" s="130">
        <f t="shared" si="636"/>
        <v>21</v>
      </c>
      <c r="K1709" s="130">
        <f t="shared" si="625"/>
        <v>18</v>
      </c>
      <c r="L1709" s="131">
        <f t="shared" si="626"/>
        <v>1.0005997499999999</v>
      </c>
      <c r="M1709" s="132">
        <f t="shared" si="643"/>
        <v>1.0025002700000001</v>
      </c>
      <c r="N1709" s="132">
        <f t="shared" si="641"/>
        <v>1.2323294892548553</v>
      </c>
      <c r="O1709" s="131">
        <f t="shared" si="642"/>
        <v>1.2330685699999999</v>
      </c>
      <c r="P1709" s="124">
        <f t="shared" si="627"/>
        <v>1233.0685699999999</v>
      </c>
      <c r="Q1709" s="133">
        <f t="shared" si="628"/>
        <v>0</v>
      </c>
      <c r="R1709" s="134">
        <f t="shared" si="629"/>
        <v>0</v>
      </c>
      <c r="S1709" s="124">
        <f t="shared" si="630"/>
        <v>0</v>
      </c>
      <c r="T1709" s="134">
        <f t="shared" si="637"/>
        <v>8.7499999999999994E-2</v>
      </c>
      <c r="U1709" s="133">
        <f t="shared" si="638"/>
        <v>36</v>
      </c>
      <c r="V1709" s="133">
        <v>252</v>
      </c>
      <c r="W1709" s="132">
        <f t="shared" si="621"/>
        <v>1.012055154</v>
      </c>
      <c r="X1709" s="124">
        <f t="shared" si="640"/>
        <v>14.864831000000001</v>
      </c>
      <c r="Y1709" s="136" t="s">
        <v>64</v>
      </c>
      <c r="Z1709" s="127">
        <f t="shared" si="639"/>
        <v>44060</v>
      </c>
      <c r="AA1709" s="6"/>
      <c r="AB1709" s="1"/>
      <c r="AC1709" s="10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6"/>
      <c r="BR1709" s="1"/>
      <c r="BS1709" s="1"/>
      <c r="BT1709" s="1"/>
      <c r="BU1709" s="1"/>
      <c r="BV1709" s="1"/>
      <c r="BW1709" s="1"/>
    </row>
    <row r="1710" spans="1:75" x14ac:dyDescent="0.2">
      <c r="A1710" s="137">
        <f t="shared" si="631"/>
        <v>43931</v>
      </c>
      <c r="B1710" s="124">
        <f t="shared" si="622"/>
        <v>1248.3904500000001</v>
      </c>
      <c r="C1710" s="124">
        <f t="shared" si="632"/>
        <v>1000</v>
      </c>
      <c r="D1710" s="138">
        <f t="shared" si="633"/>
        <v>5344.75</v>
      </c>
      <c r="E1710" s="126">
        <f>IF(K1710=1,VLOOKUP(A1709,[1]Plan1!$DA$106:$DC$226,3),E1709)</f>
        <v>5348.49</v>
      </c>
      <c r="F1710" s="127">
        <f t="shared" si="634"/>
        <v>43907</v>
      </c>
      <c r="G1710" s="128">
        <f t="shared" si="623"/>
        <v>6.9975209317552078E-4</v>
      </c>
      <c r="H1710" s="127">
        <f t="shared" si="635"/>
        <v>43936</v>
      </c>
      <c r="I1710" s="127">
        <f t="shared" si="624"/>
        <v>43936</v>
      </c>
      <c r="J1710" s="130">
        <f t="shared" si="636"/>
        <v>21</v>
      </c>
      <c r="K1710" s="130">
        <f t="shared" si="625"/>
        <v>19</v>
      </c>
      <c r="L1710" s="131">
        <f t="shared" si="626"/>
        <v>1.0006330800000001</v>
      </c>
      <c r="M1710" s="132">
        <f t="shared" si="643"/>
        <v>1.0025002700000001</v>
      </c>
      <c r="N1710" s="132">
        <f t="shared" si="641"/>
        <v>1.2323294892548553</v>
      </c>
      <c r="O1710" s="131">
        <f t="shared" si="642"/>
        <v>1.2331096500000001</v>
      </c>
      <c r="P1710" s="124">
        <f t="shared" si="627"/>
        <v>1233.1096500000001</v>
      </c>
      <c r="Q1710" s="133">
        <f t="shared" si="628"/>
        <v>0</v>
      </c>
      <c r="R1710" s="134">
        <f t="shared" si="629"/>
        <v>0</v>
      </c>
      <c r="S1710" s="124">
        <f t="shared" si="630"/>
        <v>0</v>
      </c>
      <c r="T1710" s="134">
        <f t="shared" si="637"/>
        <v>8.7499999999999994E-2</v>
      </c>
      <c r="U1710" s="133">
        <f t="shared" si="638"/>
        <v>37</v>
      </c>
      <c r="V1710" s="133">
        <v>252</v>
      </c>
      <c r="W1710" s="132">
        <f t="shared" si="621"/>
        <v>1.012392086</v>
      </c>
      <c r="X1710" s="124">
        <f t="shared" si="640"/>
        <v>15.280799999999999</v>
      </c>
      <c r="Y1710" s="136" t="s">
        <v>64</v>
      </c>
      <c r="Z1710" s="127">
        <f t="shared" si="639"/>
        <v>44060</v>
      </c>
      <c r="AA1710" s="6"/>
      <c r="AB1710" s="1"/>
      <c r="AC1710" s="10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6"/>
      <c r="BR1710" s="1"/>
      <c r="BS1710" s="1"/>
      <c r="BT1710" s="1"/>
      <c r="BU1710" s="1"/>
      <c r="BV1710" s="1"/>
      <c r="BW1710" s="1"/>
    </row>
    <row r="1711" spans="1:75" x14ac:dyDescent="0.2">
      <c r="A1711" s="137">
        <f t="shared" si="631"/>
        <v>43932</v>
      </c>
      <c r="B1711" s="124">
        <f t="shared" si="622"/>
        <v>1248.3904500000001</v>
      </c>
      <c r="C1711" s="124">
        <f t="shared" si="632"/>
        <v>1000</v>
      </c>
      <c r="D1711" s="138">
        <f t="shared" si="633"/>
        <v>5344.75</v>
      </c>
      <c r="E1711" s="126">
        <f>IF(K1711=1,VLOOKUP(A1710,[1]Plan1!$DA$106:$DC$226,3),E1710)</f>
        <v>5348.49</v>
      </c>
      <c r="F1711" s="127">
        <f t="shared" si="634"/>
        <v>43907</v>
      </c>
      <c r="G1711" s="128">
        <f t="shared" si="623"/>
        <v>6.9975209317552078E-4</v>
      </c>
      <c r="H1711" s="127">
        <f t="shared" si="635"/>
        <v>43936</v>
      </c>
      <c r="I1711" s="127">
        <f t="shared" si="624"/>
        <v>43936</v>
      </c>
      <c r="J1711" s="130">
        <f t="shared" si="636"/>
        <v>21</v>
      </c>
      <c r="K1711" s="130">
        <f t="shared" si="625"/>
        <v>19</v>
      </c>
      <c r="L1711" s="131">
        <f t="shared" si="626"/>
        <v>1.0006330800000001</v>
      </c>
      <c r="M1711" s="132">
        <f t="shared" si="643"/>
        <v>1.0025002700000001</v>
      </c>
      <c r="N1711" s="132">
        <f t="shared" si="641"/>
        <v>1.2323294892548553</v>
      </c>
      <c r="O1711" s="131">
        <f t="shared" si="642"/>
        <v>1.2331096500000001</v>
      </c>
      <c r="P1711" s="124">
        <f t="shared" si="627"/>
        <v>1233.1096500000001</v>
      </c>
      <c r="Q1711" s="133">
        <f t="shared" si="628"/>
        <v>0</v>
      </c>
      <c r="R1711" s="134">
        <f t="shared" si="629"/>
        <v>0</v>
      </c>
      <c r="S1711" s="124">
        <f t="shared" si="630"/>
        <v>0</v>
      </c>
      <c r="T1711" s="134">
        <f t="shared" si="637"/>
        <v>8.7499999999999994E-2</v>
      </c>
      <c r="U1711" s="133">
        <f t="shared" si="638"/>
        <v>37</v>
      </c>
      <c r="V1711" s="133">
        <v>252</v>
      </c>
      <c r="W1711" s="132">
        <f t="shared" si="621"/>
        <v>1.012392086</v>
      </c>
      <c r="X1711" s="124">
        <f t="shared" si="640"/>
        <v>15.280799999999999</v>
      </c>
      <c r="Y1711" s="136" t="s">
        <v>64</v>
      </c>
      <c r="Z1711" s="127">
        <f t="shared" si="639"/>
        <v>44060</v>
      </c>
      <c r="AA1711" s="6"/>
      <c r="AB1711" s="1"/>
      <c r="AC1711" s="10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6"/>
      <c r="BR1711" s="1"/>
      <c r="BS1711" s="1"/>
      <c r="BT1711" s="1"/>
      <c r="BU1711" s="1"/>
      <c r="BV1711" s="1"/>
      <c r="BW1711" s="1"/>
    </row>
    <row r="1712" spans="1:75" x14ac:dyDescent="0.2">
      <c r="A1712" s="137">
        <f t="shared" si="631"/>
        <v>43933</v>
      </c>
      <c r="B1712" s="124">
        <f t="shared" si="622"/>
        <v>1248.3904500000001</v>
      </c>
      <c r="C1712" s="124">
        <f t="shared" si="632"/>
        <v>1000</v>
      </c>
      <c r="D1712" s="138">
        <f t="shared" si="633"/>
        <v>5344.75</v>
      </c>
      <c r="E1712" s="126">
        <f>IF(K1712=1,VLOOKUP(A1711,[1]Plan1!$DA$106:$DC$226,3),E1711)</f>
        <v>5348.49</v>
      </c>
      <c r="F1712" s="127">
        <f t="shared" si="634"/>
        <v>43907</v>
      </c>
      <c r="G1712" s="128">
        <f t="shared" si="623"/>
        <v>6.9975209317552078E-4</v>
      </c>
      <c r="H1712" s="127">
        <f t="shared" si="635"/>
        <v>43936</v>
      </c>
      <c r="I1712" s="127">
        <f t="shared" si="624"/>
        <v>43936</v>
      </c>
      <c r="J1712" s="130">
        <f t="shared" si="636"/>
        <v>21</v>
      </c>
      <c r="K1712" s="130">
        <f t="shared" si="625"/>
        <v>19</v>
      </c>
      <c r="L1712" s="131">
        <f t="shared" si="626"/>
        <v>1.0006330800000001</v>
      </c>
      <c r="M1712" s="132">
        <f t="shared" si="643"/>
        <v>1.0025002700000001</v>
      </c>
      <c r="N1712" s="132">
        <f t="shared" si="641"/>
        <v>1.2323294892548553</v>
      </c>
      <c r="O1712" s="131">
        <f t="shared" si="642"/>
        <v>1.2331096500000001</v>
      </c>
      <c r="P1712" s="124">
        <f t="shared" si="627"/>
        <v>1233.1096500000001</v>
      </c>
      <c r="Q1712" s="133">
        <f t="shared" si="628"/>
        <v>0</v>
      </c>
      <c r="R1712" s="134">
        <f t="shared" si="629"/>
        <v>0</v>
      </c>
      <c r="S1712" s="124">
        <f t="shared" si="630"/>
        <v>0</v>
      </c>
      <c r="T1712" s="134">
        <f t="shared" si="637"/>
        <v>8.7499999999999994E-2</v>
      </c>
      <c r="U1712" s="133">
        <f t="shared" si="638"/>
        <v>37</v>
      </c>
      <c r="V1712" s="133">
        <v>252</v>
      </c>
      <c r="W1712" s="132">
        <f t="shared" si="621"/>
        <v>1.012392086</v>
      </c>
      <c r="X1712" s="124">
        <f t="shared" si="640"/>
        <v>15.280799999999999</v>
      </c>
      <c r="Y1712" s="136" t="s">
        <v>64</v>
      </c>
      <c r="Z1712" s="127">
        <f t="shared" si="639"/>
        <v>44060</v>
      </c>
      <c r="AA1712" s="6"/>
      <c r="AB1712" s="1"/>
      <c r="AC1712" s="10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6"/>
      <c r="BR1712" s="1"/>
      <c r="BS1712" s="1"/>
      <c r="BT1712" s="1"/>
      <c r="BU1712" s="1"/>
      <c r="BV1712" s="1"/>
      <c r="BW1712" s="1"/>
    </row>
    <row r="1713" spans="1:75" x14ac:dyDescent="0.2">
      <c r="A1713" s="137">
        <f t="shared" si="631"/>
        <v>43934</v>
      </c>
      <c r="B1713" s="124">
        <f t="shared" si="622"/>
        <v>1248.3904500000001</v>
      </c>
      <c r="C1713" s="124">
        <f t="shared" si="632"/>
        <v>1000</v>
      </c>
      <c r="D1713" s="138">
        <f t="shared" si="633"/>
        <v>5344.75</v>
      </c>
      <c r="E1713" s="126">
        <f>IF(K1713=1,VLOOKUP(A1712,[1]Plan1!$DA$106:$DC$226,3),E1712)</f>
        <v>5348.49</v>
      </c>
      <c r="F1713" s="127">
        <f t="shared" si="634"/>
        <v>43907</v>
      </c>
      <c r="G1713" s="128">
        <f t="shared" si="623"/>
        <v>6.9975209317552078E-4</v>
      </c>
      <c r="H1713" s="127">
        <f t="shared" si="635"/>
        <v>43936</v>
      </c>
      <c r="I1713" s="127">
        <f t="shared" si="624"/>
        <v>43936</v>
      </c>
      <c r="J1713" s="130">
        <f t="shared" si="636"/>
        <v>21</v>
      </c>
      <c r="K1713" s="130">
        <f t="shared" si="625"/>
        <v>19</v>
      </c>
      <c r="L1713" s="131">
        <f t="shared" si="626"/>
        <v>1.0006330800000001</v>
      </c>
      <c r="M1713" s="132">
        <f t="shared" si="643"/>
        <v>1.0025002700000001</v>
      </c>
      <c r="N1713" s="132">
        <f t="shared" si="641"/>
        <v>1.2323294892548553</v>
      </c>
      <c r="O1713" s="131">
        <f t="shared" si="642"/>
        <v>1.2331096500000001</v>
      </c>
      <c r="P1713" s="124">
        <f t="shared" si="627"/>
        <v>1233.1096500000001</v>
      </c>
      <c r="Q1713" s="133">
        <f t="shared" si="628"/>
        <v>0</v>
      </c>
      <c r="R1713" s="134">
        <f t="shared" si="629"/>
        <v>0</v>
      </c>
      <c r="S1713" s="124">
        <f t="shared" si="630"/>
        <v>0</v>
      </c>
      <c r="T1713" s="134">
        <f t="shared" si="637"/>
        <v>8.7499999999999994E-2</v>
      </c>
      <c r="U1713" s="133">
        <f t="shared" si="638"/>
        <v>37</v>
      </c>
      <c r="V1713" s="133">
        <v>252</v>
      </c>
      <c r="W1713" s="132">
        <f t="shared" si="621"/>
        <v>1.012392086</v>
      </c>
      <c r="X1713" s="124">
        <f t="shared" si="640"/>
        <v>15.280799999999999</v>
      </c>
      <c r="Y1713" s="136" t="s">
        <v>64</v>
      </c>
      <c r="Z1713" s="127">
        <f t="shared" si="639"/>
        <v>44060</v>
      </c>
      <c r="AA1713" s="6"/>
      <c r="AB1713" s="1"/>
      <c r="AC1713" s="10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6"/>
      <c r="BR1713" s="1"/>
      <c r="BS1713" s="1"/>
      <c r="BT1713" s="1"/>
      <c r="BU1713" s="1"/>
      <c r="BV1713" s="1"/>
      <c r="BW1713" s="1"/>
    </row>
    <row r="1714" spans="1:75" x14ac:dyDescent="0.2">
      <c r="A1714" s="137">
        <f t="shared" si="631"/>
        <v>43935</v>
      </c>
      <c r="B1714" s="124">
        <f t="shared" si="622"/>
        <v>1248.847655</v>
      </c>
      <c r="C1714" s="124">
        <f t="shared" si="632"/>
        <v>1000</v>
      </c>
      <c r="D1714" s="138">
        <f t="shared" si="633"/>
        <v>5344.75</v>
      </c>
      <c r="E1714" s="126">
        <f>IF(K1714=1,VLOOKUP(A1713,[1]Plan1!$DA$106:$DC$226,3),E1713)</f>
        <v>5348.49</v>
      </c>
      <c r="F1714" s="127">
        <f t="shared" si="634"/>
        <v>43907</v>
      </c>
      <c r="G1714" s="128">
        <f t="shared" si="623"/>
        <v>6.9975209317552078E-4</v>
      </c>
      <c r="H1714" s="127">
        <f t="shared" si="635"/>
        <v>43936</v>
      </c>
      <c r="I1714" s="127">
        <f t="shared" si="624"/>
        <v>43936</v>
      </c>
      <c r="J1714" s="130">
        <f t="shared" si="636"/>
        <v>21</v>
      </c>
      <c r="K1714" s="130">
        <f t="shared" si="625"/>
        <v>20</v>
      </c>
      <c r="L1714" s="131">
        <f t="shared" si="626"/>
        <v>1.00066641</v>
      </c>
      <c r="M1714" s="132">
        <f t="shared" si="643"/>
        <v>1.0025002700000001</v>
      </c>
      <c r="N1714" s="132">
        <f t="shared" si="641"/>
        <v>1.2323294892548553</v>
      </c>
      <c r="O1714" s="131">
        <f t="shared" si="642"/>
        <v>1.23315072</v>
      </c>
      <c r="P1714" s="124">
        <f t="shared" si="627"/>
        <v>1233.1507200000001</v>
      </c>
      <c r="Q1714" s="133">
        <f t="shared" si="628"/>
        <v>0</v>
      </c>
      <c r="R1714" s="134">
        <f t="shared" si="629"/>
        <v>0</v>
      </c>
      <c r="S1714" s="124">
        <f t="shared" si="630"/>
        <v>0</v>
      </c>
      <c r="T1714" s="134">
        <f t="shared" si="637"/>
        <v>8.7499999999999994E-2</v>
      </c>
      <c r="U1714" s="133">
        <f t="shared" si="638"/>
        <v>38</v>
      </c>
      <c r="V1714" s="133">
        <v>252</v>
      </c>
      <c r="W1714" s="132">
        <f t="shared" si="621"/>
        <v>1.0127291300000001</v>
      </c>
      <c r="X1714" s="124">
        <f t="shared" si="640"/>
        <v>15.696935</v>
      </c>
      <c r="Y1714" s="136" t="s">
        <v>64</v>
      </c>
      <c r="Z1714" s="127">
        <f t="shared" si="639"/>
        <v>44060</v>
      </c>
      <c r="AA1714" s="6"/>
      <c r="AB1714" s="1"/>
      <c r="AC1714" s="10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6"/>
      <c r="BR1714" s="1"/>
      <c r="BS1714" s="1"/>
      <c r="BT1714" s="1"/>
      <c r="BU1714" s="1"/>
      <c r="BV1714" s="1"/>
      <c r="BW1714" s="1"/>
    </row>
    <row r="1715" spans="1:75" x14ac:dyDescent="0.2">
      <c r="A1715" s="137">
        <f t="shared" si="631"/>
        <v>43936</v>
      </c>
      <c r="B1715" s="124">
        <f t="shared" si="622"/>
        <v>1249.3050459999999</v>
      </c>
      <c r="C1715" s="124">
        <f t="shared" si="632"/>
        <v>1000</v>
      </c>
      <c r="D1715" s="138">
        <f t="shared" si="633"/>
        <v>5344.75</v>
      </c>
      <c r="E1715" s="126">
        <f>IF(K1715=1,VLOOKUP(A1714,[1]Plan1!$DA$106:$DC$226,3),E1714)</f>
        <v>5348.49</v>
      </c>
      <c r="F1715" s="127">
        <f t="shared" si="634"/>
        <v>43907</v>
      </c>
      <c r="G1715" s="128">
        <f t="shared" si="623"/>
        <v>6.9975209317552078E-4</v>
      </c>
      <c r="H1715" s="127">
        <f t="shared" si="635"/>
        <v>43966</v>
      </c>
      <c r="I1715" s="127">
        <f t="shared" si="624"/>
        <v>43936</v>
      </c>
      <c r="J1715" s="130">
        <f t="shared" si="636"/>
        <v>21</v>
      </c>
      <c r="K1715" s="130">
        <f t="shared" si="625"/>
        <v>21</v>
      </c>
      <c r="L1715" s="131">
        <f t="shared" si="626"/>
        <v>1.0006997500000001</v>
      </c>
      <c r="M1715" s="132">
        <f t="shared" si="643"/>
        <v>1.0025002700000001</v>
      </c>
      <c r="N1715" s="132">
        <f t="shared" si="641"/>
        <v>1.2323294892548553</v>
      </c>
      <c r="O1715" s="131">
        <f t="shared" si="642"/>
        <v>1.2331918100000001</v>
      </c>
      <c r="P1715" s="124">
        <f t="shared" si="627"/>
        <v>1233.19181</v>
      </c>
      <c r="Q1715" s="133">
        <f t="shared" si="628"/>
        <v>0</v>
      </c>
      <c r="R1715" s="134">
        <f t="shared" si="629"/>
        <v>0</v>
      </c>
      <c r="S1715" s="124">
        <f t="shared" si="630"/>
        <v>0</v>
      </c>
      <c r="T1715" s="134">
        <f t="shared" si="637"/>
        <v>8.7499999999999994E-2</v>
      </c>
      <c r="U1715" s="133">
        <f t="shared" si="638"/>
        <v>39</v>
      </c>
      <c r="V1715" s="133">
        <v>252</v>
      </c>
      <c r="W1715" s="132">
        <f t="shared" si="621"/>
        <v>1.0130662859999999</v>
      </c>
      <c r="X1715" s="124">
        <f t="shared" si="640"/>
        <v>16.113236000000001</v>
      </c>
      <c r="Y1715" s="136" t="s">
        <v>64</v>
      </c>
      <c r="Z1715" s="127">
        <f t="shared" si="639"/>
        <v>44060</v>
      </c>
      <c r="AA1715" s="6"/>
      <c r="AB1715" s="1"/>
      <c r="AC1715" s="10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6"/>
      <c r="BR1715" s="1"/>
      <c r="BS1715" s="1"/>
      <c r="BT1715" s="1"/>
      <c r="BU1715" s="1"/>
      <c r="BV1715" s="1"/>
      <c r="BW1715" s="1"/>
    </row>
    <row r="1716" spans="1:75" x14ac:dyDescent="0.2">
      <c r="A1716" s="137">
        <f t="shared" si="631"/>
        <v>43937</v>
      </c>
      <c r="B1716" s="124">
        <f t="shared" si="622"/>
        <v>1249.526967</v>
      </c>
      <c r="C1716" s="124">
        <f t="shared" si="632"/>
        <v>1000</v>
      </c>
      <c r="D1716" s="138">
        <f t="shared" si="633"/>
        <v>5348.49</v>
      </c>
      <c r="E1716" s="126">
        <f>IF(K1716=1,VLOOKUP(A1715,[1]Plan1!$DA$106:$DC$226,3),E1715)</f>
        <v>5331.91</v>
      </c>
      <c r="F1716" s="127">
        <f t="shared" si="634"/>
        <v>43937</v>
      </c>
      <c r="G1716" s="128">
        <f t="shared" si="623"/>
        <v>-3.0999403569978989E-3</v>
      </c>
      <c r="H1716" s="127">
        <f t="shared" si="635"/>
        <v>43966</v>
      </c>
      <c r="I1716" s="127">
        <f t="shared" si="624"/>
        <v>43966</v>
      </c>
      <c r="J1716" s="130">
        <f t="shared" si="636"/>
        <v>20</v>
      </c>
      <c r="K1716" s="130">
        <f t="shared" si="625"/>
        <v>1</v>
      </c>
      <c r="L1716" s="131">
        <f t="shared" si="626"/>
        <v>0.99984477000000005</v>
      </c>
      <c r="M1716" s="132">
        <f t="shared" si="643"/>
        <v>1.0006997500000001</v>
      </c>
      <c r="N1716" s="132">
        <f t="shared" si="641"/>
        <v>1.2331918118149616</v>
      </c>
      <c r="O1716" s="131">
        <f t="shared" si="642"/>
        <v>1.23300038</v>
      </c>
      <c r="P1716" s="124">
        <f t="shared" si="627"/>
        <v>1233.00038</v>
      </c>
      <c r="Q1716" s="133">
        <f t="shared" si="628"/>
        <v>0</v>
      </c>
      <c r="R1716" s="134">
        <f t="shared" si="629"/>
        <v>0</v>
      </c>
      <c r="S1716" s="124">
        <f t="shared" si="630"/>
        <v>0</v>
      </c>
      <c r="T1716" s="134">
        <f t="shared" si="637"/>
        <v>8.7499999999999994E-2</v>
      </c>
      <c r="U1716" s="133">
        <f t="shared" si="638"/>
        <v>40</v>
      </c>
      <c r="V1716" s="133">
        <v>252</v>
      </c>
      <c r="W1716" s="132">
        <f t="shared" si="621"/>
        <v>1.0134035539999999</v>
      </c>
      <c r="X1716" s="124">
        <f t="shared" si="640"/>
        <v>16.526586999999999</v>
      </c>
      <c r="Y1716" s="136" t="s">
        <v>64</v>
      </c>
      <c r="Z1716" s="127">
        <f t="shared" si="639"/>
        <v>44060</v>
      </c>
      <c r="AA1716" s="6"/>
      <c r="AB1716" s="1"/>
      <c r="AC1716" s="10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6"/>
      <c r="BR1716" s="1"/>
      <c r="BS1716" s="1"/>
      <c r="BT1716" s="1"/>
      <c r="BU1716" s="1"/>
      <c r="BV1716" s="1"/>
      <c r="BW1716" s="1"/>
    </row>
    <row r="1717" spans="1:75" x14ac:dyDescent="0.2">
      <c r="A1717" s="137">
        <f t="shared" si="631"/>
        <v>43938</v>
      </c>
      <c r="B1717" s="124">
        <f t="shared" si="622"/>
        <v>1249.748938</v>
      </c>
      <c r="C1717" s="124">
        <f t="shared" si="632"/>
        <v>1000</v>
      </c>
      <c r="D1717" s="138">
        <f t="shared" si="633"/>
        <v>5348.49</v>
      </c>
      <c r="E1717" s="126">
        <f>IF(K1717=1,VLOOKUP(A1716,[1]Plan1!$DA$106:$DC$226,3),E1716)</f>
        <v>5331.91</v>
      </c>
      <c r="F1717" s="127">
        <f t="shared" si="634"/>
        <v>43937</v>
      </c>
      <c r="G1717" s="128">
        <f t="shared" si="623"/>
        <v>-3.0999403569978989E-3</v>
      </c>
      <c r="H1717" s="127">
        <f t="shared" si="635"/>
        <v>43966</v>
      </c>
      <c r="I1717" s="127">
        <f t="shared" si="624"/>
        <v>43966</v>
      </c>
      <c r="J1717" s="130">
        <f t="shared" si="636"/>
        <v>20</v>
      </c>
      <c r="K1717" s="130">
        <f t="shared" si="625"/>
        <v>2</v>
      </c>
      <c r="L1717" s="131">
        <f t="shared" si="626"/>
        <v>0.99968957000000003</v>
      </c>
      <c r="M1717" s="132">
        <f t="shared" si="643"/>
        <v>1.0006997500000001</v>
      </c>
      <c r="N1717" s="132">
        <f t="shared" si="641"/>
        <v>1.2331918118149616</v>
      </c>
      <c r="O1717" s="131">
        <f t="shared" si="642"/>
        <v>1.2328089900000001</v>
      </c>
      <c r="P1717" s="124">
        <f t="shared" si="627"/>
        <v>1232.80899</v>
      </c>
      <c r="Q1717" s="133">
        <f t="shared" si="628"/>
        <v>0</v>
      </c>
      <c r="R1717" s="134">
        <f t="shared" si="629"/>
        <v>0</v>
      </c>
      <c r="S1717" s="124">
        <f t="shared" si="630"/>
        <v>0</v>
      </c>
      <c r="T1717" s="134">
        <f t="shared" si="637"/>
        <v>8.7499999999999994E-2</v>
      </c>
      <c r="U1717" s="133">
        <f t="shared" si="638"/>
        <v>41</v>
      </c>
      <c r="V1717" s="133">
        <v>252</v>
      </c>
      <c r="W1717" s="132">
        <f t="shared" si="621"/>
        <v>1.013740935</v>
      </c>
      <c r="X1717" s="124">
        <f t="shared" si="640"/>
        <v>16.939948000000001</v>
      </c>
      <c r="Y1717" s="136" t="s">
        <v>64</v>
      </c>
      <c r="Z1717" s="127">
        <f t="shared" si="639"/>
        <v>44060</v>
      </c>
      <c r="AA1717" s="6"/>
      <c r="AB1717" s="1"/>
      <c r="AC1717" s="10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6"/>
      <c r="BR1717" s="1"/>
      <c r="BS1717" s="1"/>
      <c r="BT1717" s="1"/>
      <c r="BU1717" s="1"/>
      <c r="BV1717" s="1"/>
      <c r="BW1717" s="1"/>
    </row>
    <row r="1718" spans="1:75" x14ac:dyDescent="0.2">
      <c r="A1718" s="137">
        <f t="shared" si="631"/>
        <v>43939</v>
      </c>
      <c r="B1718" s="124">
        <f t="shared" si="622"/>
        <v>1249.9709379999999</v>
      </c>
      <c r="C1718" s="124">
        <f t="shared" si="632"/>
        <v>1000</v>
      </c>
      <c r="D1718" s="138">
        <f t="shared" si="633"/>
        <v>5348.49</v>
      </c>
      <c r="E1718" s="126">
        <f>IF(K1718=1,VLOOKUP(A1717,[1]Plan1!$DA$106:$DC$226,3),E1717)</f>
        <v>5331.91</v>
      </c>
      <c r="F1718" s="127">
        <f t="shared" si="634"/>
        <v>43937</v>
      </c>
      <c r="G1718" s="128">
        <f t="shared" si="623"/>
        <v>-3.0999403569978989E-3</v>
      </c>
      <c r="H1718" s="127">
        <f t="shared" si="635"/>
        <v>43966</v>
      </c>
      <c r="I1718" s="127">
        <f t="shared" si="624"/>
        <v>43966</v>
      </c>
      <c r="J1718" s="130">
        <f t="shared" si="636"/>
        <v>20</v>
      </c>
      <c r="K1718" s="130">
        <f t="shared" si="625"/>
        <v>3</v>
      </c>
      <c r="L1718" s="131">
        <f t="shared" si="626"/>
        <v>0.99953438999999999</v>
      </c>
      <c r="M1718" s="132">
        <f t="shared" si="643"/>
        <v>1.0006997500000001</v>
      </c>
      <c r="N1718" s="132">
        <f t="shared" si="641"/>
        <v>1.2331918118149616</v>
      </c>
      <c r="O1718" s="131">
        <f t="shared" si="642"/>
        <v>1.2326176200000001</v>
      </c>
      <c r="P1718" s="124">
        <f t="shared" si="627"/>
        <v>1232.61762</v>
      </c>
      <c r="Q1718" s="133">
        <f t="shared" si="628"/>
        <v>0</v>
      </c>
      <c r="R1718" s="134">
        <f t="shared" si="629"/>
        <v>0</v>
      </c>
      <c r="S1718" s="124">
        <f t="shared" si="630"/>
        <v>0</v>
      </c>
      <c r="T1718" s="134">
        <f t="shared" si="637"/>
        <v>8.7499999999999994E-2</v>
      </c>
      <c r="U1718" s="133">
        <f t="shared" si="638"/>
        <v>42</v>
      </c>
      <c r="V1718" s="133">
        <v>252</v>
      </c>
      <c r="W1718" s="132">
        <f t="shared" si="621"/>
        <v>1.0140784279999999</v>
      </c>
      <c r="X1718" s="124">
        <f t="shared" si="640"/>
        <v>17.353318000000002</v>
      </c>
      <c r="Y1718" s="136" t="s">
        <v>64</v>
      </c>
      <c r="Z1718" s="127">
        <f t="shared" si="639"/>
        <v>44060</v>
      </c>
      <c r="AA1718" s="6"/>
      <c r="AB1718" s="1"/>
      <c r="AC1718" s="10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6"/>
      <c r="BR1718" s="1"/>
      <c r="BS1718" s="1"/>
      <c r="BT1718" s="1"/>
      <c r="BU1718" s="1"/>
      <c r="BV1718" s="1"/>
      <c r="BW1718" s="1"/>
    </row>
    <row r="1719" spans="1:75" x14ac:dyDescent="0.2">
      <c r="A1719" s="137">
        <f t="shared" si="631"/>
        <v>43940</v>
      </c>
      <c r="B1719" s="124">
        <f t="shared" si="622"/>
        <v>1249.9709379999999</v>
      </c>
      <c r="C1719" s="124">
        <f t="shared" si="632"/>
        <v>1000</v>
      </c>
      <c r="D1719" s="138">
        <f t="shared" si="633"/>
        <v>5348.49</v>
      </c>
      <c r="E1719" s="126">
        <f>IF(K1719=1,VLOOKUP(A1718,[1]Plan1!$DA$106:$DC$226,3),E1718)</f>
        <v>5331.91</v>
      </c>
      <c r="F1719" s="127">
        <f t="shared" si="634"/>
        <v>43937</v>
      </c>
      <c r="G1719" s="128">
        <f t="shared" si="623"/>
        <v>-3.0999403569978989E-3</v>
      </c>
      <c r="H1719" s="127">
        <f t="shared" si="635"/>
        <v>43966</v>
      </c>
      <c r="I1719" s="127">
        <f t="shared" si="624"/>
        <v>43966</v>
      </c>
      <c r="J1719" s="130">
        <f t="shared" si="636"/>
        <v>20</v>
      </c>
      <c r="K1719" s="130">
        <f t="shared" si="625"/>
        <v>3</v>
      </c>
      <c r="L1719" s="131">
        <f t="shared" si="626"/>
        <v>0.99953438999999999</v>
      </c>
      <c r="M1719" s="132">
        <f t="shared" si="643"/>
        <v>1.0006997500000001</v>
      </c>
      <c r="N1719" s="132">
        <f t="shared" si="641"/>
        <v>1.2331918118149616</v>
      </c>
      <c r="O1719" s="131">
        <f t="shared" si="642"/>
        <v>1.2326176200000001</v>
      </c>
      <c r="P1719" s="124">
        <f t="shared" si="627"/>
        <v>1232.61762</v>
      </c>
      <c r="Q1719" s="133">
        <f t="shared" si="628"/>
        <v>0</v>
      </c>
      <c r="R1719" s="134">
        <f t="shared" si="629"/>
        <v>0</v>
      </c>
      <c r="S1719" s="124">
        <f t="shared" si="630"/>
        <v>0</v>
      </c>
      <c r="T1719" s="134">
        <f t="shared" si="637"/>
        <v>8.7499999999999994E-2</v>
      </c>
      <c r="U1719" s="133">
        <f t="shared" si="638"/>
        <v>42</v>
      </c>
      <c r="V1719" s="133">
        <v>252</v>
      </c>
      <c r="W1719" s="132">
        <f t="shared" si="621"/>
        <v>1.0140784279999999</v>
      </c>
      <c r="X1719" s="124">
        <f t="shared" si="640"/>
        <v>17.353318000000002</v>
      </c>
      <c r="Y1719" s="136" t="s">
        <v>64</v>
      </c>
      <c r="Z1719" s="127">
        <f t="shared" si="639"/>
        <v>44060</v>
      </c>
      <c r="AA1719" s="6"/>
      <c r="AB1719" s="1"/>
      <c r="AC1719" s="10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6"/>
      <c r="BR1719" s="1"/>
      <c r="BS1719" s="1"/>
      <c r="BT1719" s="1"/>
      <c r="BU1719" s="1"/>
      <c r="BV1719" s="1"/>
      <c r="BW1719" s="1"/>
    </row>
    <row r="1720" spans="1:75" x14ac:dyDescent="0.2">
      <c r="A1720" s="137">
        <f t="shared" si="631"/>
        <v>43941</v>
      </c>
      <c r="B1720" s="124">
        <f t="shared" si="622"/>
        <v>1249.9709379999999</v>
      </c>
      <c r="C1720" s="124">
        <f t="shared" si="632"/>
        <v>1000</v>
      </c>
      <c r="D1720" s="138">
        <f t="shared" si="633"/>
        <v>5348.49</v>
      </c>
      <c r="E1720" s="126">
        <f>IF(K1720=1,VLOOKUP(A1719,[1]Plan1!$DA$106:$DC$226,3),E1719)</f>
        <v>5331.91</v>
      </c>
      <c r="F1720" s="127">
        <f t="shared" si="634"/>
        <v>43937</v>
      </c>
      <c r="G1720" s="128">
        <f t="shared" si="623"/>
        <v>-3.0999403569978989E-3</v>
      </c>
      <c r="H1720" s="127">
        <f t="shared" si="635"/>
        <v>43966</v>
      </c>
      <c r="I1720" s="127">
        <f t="shared" si="624"/>
        <v>43966</v>
      </c>
      <c r="J1720" s="130">
        <f t="shared" si="636"/>
        <v>20</v>
      </c>
      <c r="K1720" s="130">
        <f t="shared" si="625"/>
        <v>3</v>
      </c>
      <c r="L1720" s="131">
        <f t="shared" si="626"/>
        <v>0.99953438999999999</v>
      </c>
      <c r="M1720" s="132">
        <f t="shared" si="643"/>
        <v>1.0006997500000001</v>
      </c>
      <c r="N1720" s="132">
        <f t="shared" si="641"/>
        <v>1.2331918118149616</v>
      </c>
      <c r="O1720" s="131">
        <f t="shared" si="642"/>
        <v>1.2326176200000001</v>
      </c>
      <c r="P1720" s="124">
        <f t="shared" si="627"/>
        <v>1232.61762</v>
      </c>
      <c r="Q1720" s="133">
        <f t="shared" si="628"/>
        <v>0</v>
      </c>
      <c r="R1720" s="134">
        <f t="shared" si="629"/>
        <v>0</v>
      </c>
      <c r="S1720" s="124">
        <f t="shared" si="630"/>
        <v>0</v>
      </c>
      <c r="T1720" s="134">
        <f t="shared" si="637"/>
        <v>8.7499999999999994E-2</v>
      </c>
      <c r="U1720" s="133">
        <f t="shared" si="638"/>
        <v>42</v>
      </c>
      <c r="V1720" s="133">
        <v>252</v>
      </c>
      <c r="W1720" s="132">
        <f t="shared" si="621"/>
        <v>1.0140784279999999</v>
      </c>
      <c r="X1720" s="124">
        <f t="shared" si="640"/>
        <v>17.353318000000002</v>
      </c>
      <c r="Y1720" s="136" t="s">
        <v>64</v>
      </c>
      <c r="Z1720" s="127">
        <f t="shared" si="639"/>
        <v>44060</v>
      </c>
      <c r="AA1720" s="6"/>
      <c r="AB1720" s="1"/>
      <c r="AC1720" s="10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6"/>
      <c r="BR1720" s="1"/>
      <c r="BS1720" s="1"/>
      <c r="BT1720" s="1"/>
      <c r="BU1720" s="1"/>
      <c r="BV1720" s="1"/>
      <c r="BW1720" s="1"/>
    </row>
    <row r="1721" spans="1:75" x14ac:dyDescent="0.2">
      <c r="A1721" s="137">
        <f t="shared" si="631"/>
        <v>43942</v>
      </c>
      <c r="B1721" s="124">
        <f t="shared" si="622"/>
        <v>1250.192988</v>
      </c>
      <c r="C1721" s="124">
        <f t="shared" si="632"/>
        <v>1000</v>
      </c>
      <c r="D1721" s="138">
        <f t="shared" si="633"/>
        <v>5348.49</v>
      </c>
      <c r="E1721" s="126">
        <f>IF(K1721=1,VLOOKUP(A1720,[1]Plan1!$DA$106:$DC$226,3),E1720)</f>
        <v>5331.91</v>
      </c>
      <c r="F1721" s="127">
        <f t="shared" si="634"/>
        <v>43937</v>
      </c>
      <c r="G1721" s="128">
        <f t="shared" si="623"/>
        <v>-3.0999403569978989E-3</v>
      </c>
      <c r="H1721" s="127">
        <f t="shared" si="635"/>
        <v>43966</v>
      </c>
      <c r="I1721" s="127">
        <f t="shared" si="624"/>
        <v>43966</v>
      </c>
      <c r="J1721" s="130">
        <f t="shared" si="636"/>
        <v>20</v>
      </c>
      <c r="K1721" s="130">
        <f t="shared" si="625"/>
        <v>4</v>
      </c>
      <c r="L1721" s="131">
        <f t="shared" si="626"/>
        <v>0.99937924</v>
      </c>
      <c r="M1721" s="132">
        <f t="shared" si="643"/>
        <v>1.0006997500000001</v>
      </c>
      <c r="N1721" s="132">
        <f t="shared" si="641"/>
        <v>1.2331918118149616</v>
      </c>
      <c r="O1721" s="131">
        <f t="shared" si="642"/>
        <v>1.23242629</v>
      </c>
      <c r="P1721" s="124">
        <f t="shared" si="627"/>
        <v>1232.4262900000001</v>
      </c>
      <c r="Q1721" s="133">
        <f t="shared" si="628"/>
        <v>0</v>
      </c>
      <c r="R1721" s="134">
        <f t="shared" si="629"/>
        <v>0</v>
      </c>
      <c r="S1721" s="124">
        <f t="shared" si="630"/>
        <v>0</v>
      </c>
      <c r="T1721" s="134">
        <f t="shared" si="637"/>
        <v>8.7499999999999994E-2</v>
      </c>
      <c r="U1721" s="133">
        <f t="shared" si="638"/>
        <v>43</v>
      </c>
      <c r="V1721" s="133">
        <v>252</v>
      </c>
      <c r="W1721" s="132">
        <f t="shared" ref="W1721:W1784" si="644">ROUND((1+T1721)^(U1721/V1721),9)</f>
        <v>1.0144160330000001</v>
      </c>
      <c r="X1721" s="124">
        <f t="shared" si="640"/>
        <v>17.766698000000002</v>
      </c>
      <c r="Y1721" s="136" t="s">
        <v>64</v>
      </c>
      <c r="Z1721" s="127">
        <f t="shared" si="639"/>
        <v>44060</v>
      </c>
      <c r="AA1721" s="6"/>
      <c r="AB1721" s="1"/>
      <c r="AC1721" s="10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6"/>
      <c r="BR1721" s="1"/>
      <c r="BS1721" s="1"/>
      <c r="BT1721" s="1"/>
      <c r="BU1721" s="1"/>
      <c r="BV1721" s="1"/>
      <c r="BW1721" s="1"/>
    </row>
    <row r="1722" spans="1:75" x14ac:dyDescent="0.2">
      <c r="A1722" s="137">
        <f t="shared" si="631"/>
        <v>43943</v>
      </c>
      <c r="B1722" s="124">
        <f t="shared" si="622"/>
        <v>1250.192988</v>
      </c>
      <c r="C1722" s="124">
        <f t="shared" si="632"/>
        <v>1000</v>
      </c>
      <c r="D1722" s="138">
        <f t="shared" si="633"/>
        <v>5348.49</v>
      </c>
      <c r="E1722" s="126">
        <f>IF(K1722=1,VLOOKUP(A1721,[1]Plan1!$DA$106:$DC$226,3),E1721)</f>
        <v>5331.91</v>
      </c>
      <c r="F1722" s="127">
        <f t="shared" si="634"/>
        <v>43937</v>
      </c>
      <c r="G1722" s="128">
        <f t="shared" si="623"/>
        <v>-3.0999403569978989E-3</v>
      </c>
      <c r="H1722" s="127">
        <f t="shared" si="635"/>
        <v>43966</v>
      </c>
      <c r="I1722" s="127">
        <f t="shared" si="624"/>
        <v>43966</v>
      </c>
      <c r="J1722" s="130">
        <f t="shared" si="636"/>
        <v>20</v>
      </c>
      <c r="K1722" s="130">
        <f t="shared" si="625"/>
        <v>4</v>
      </c>
      <c r="L1722" s="131">
        <f t="shared" si="626"/>
        <v>0.99937924</v>
      </c>
      <c r="M1722" s="132">
        <f t="shared" si="643"/>
        <v>1.0006997500000001</v>
      </c>
      <c r="N1722" s="132">
        <f t="shared" si="641"/>
        <v>1.2331918118149616</v>
      </c>
      <c r="O1722" s="131">
        <f t="shared" si="642"/>
        <v>1.23242629</v>
      </c>
      <c r="P1722" s="124">
        <f t="shared" si="627"/>
        <v>1232.4262900000001</v>
      </c>
      <c r="Q1722" s="133">
        <f t="shared" si="628"/>
        <v>0</v>
      </c>
      <c r="R1722" s="134">
        <f t="shared" si="629"/>
        <v>0</v>
      </c>
      <c r="S1722" s="124">
        <f t="shared" si="630"/>
        <v>0</v>
      </c>
      <c r="T1722" s="134">
        <f t="shared" si="637"/>
        <v>8.7499999999999994E-2</v>
      </c>
      <c r="U1722" s="133">
        <f t="shared" si="638"/>
        <v>43</v>
      </c>
      <c r="V1722" s="133">
        <v>252</v>
      </c>
      <c r="W1722" s="132">
        <f t="shared" si="644"/>
        <v>1.0144160330000001</v>
      </c>
      <c r="X1722" s="124">
        <f t="shared" si="640"/>
        <v>17.766698000000002</v>
      </c>
      <c r="Y1722" s="136" t="s">
        <v>64</v>
      </c>
      <c r="Z1722" s="127">
        <f t="shared" si="639"/>
        <v>44060</v>
      </c>
      <c r="AA1722" s="6"/>
      <c r="AB1722" s="1"/>
      <c r="AC1722" s="10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6"/>
      <c r="BR1722" s="1"/>
      <c r="BS1722" s="1"/>
      <c r="BT1722" s="1"/>
      <c r="BU1722" s="1"/>
      <c r="BV1722" s="1"/>
      <c r="BW1722" s="1"/>
    </row>
    <row r="1723" spans="1:75" x14ac:dyDescent="0.2">
      <c r="A1723" s="137">
        <f t="shared" si="631"/>
        <v>43944</v>
      </c>
      <c r="B1723" s="124">
        <f t="shared" si="622"/>
        <v>1250.415078</v>
      </c>
      <c r="C1723" s="124">
        <f t="shared" si="632"/>
        <v>1000</v>
      </c>
      <c r="D1723" s="138">
        <f t="shared" si="633"/>
        <v>5348.49</v>
      </c>
      <c r="E1723" s="126">
        <f>IF(K1723=1,VLOOKUP(A1722,[1]Plan1!$DA$106:$DC$226,3),E1722)</f>
        <v>5331.91</v>
      </c>
      <c r="F1723" s="127">
        <f t="shared" si="634"/>
        <v>43937</v>
      </c>
      <c r="G1723" s="128">
        <f t="shared" si="623"/>
        <v>-3.0999403569978989E-3</v>
      </c>
      <c r="H1723" s="127">
        <f t="shared" si="635"/>
        <v>43966</v>
      </c>
      <c r="I1723" s="127">
        <f t="shared" si="624"/>
        <v>43966</v>
      </c>
      <c r="J1723" s="130">
        <f t="shared" si="636"/>
        <v>20</v>
      </c>
      <c r="K1723" s="130">
        <f t="shared" si="625"/>
        <v>5</v>
      </c>
      <c r="L1723" s="131">
        <f t="shared" si="626"/>
        <v>0.99922411</v>
      </c>
      <c r="M1723" s="132">
        <f t="shared" si="643"/>
        <v>1.0006997500000001</v>
      </c>
      <c r="N1723" s="132">
        <f t="shared" si="641"/>
        <v>1.2331918118149616</v>
      </c>
      <c r="O1723" s="131">
        <f t="shared" si="642"/>
        <v>1.23223499</v>
      </c>
      <c r="P1723" s="124">
        <f t="shared" si="627"/>
        <v>1232.2349899999999</v>
      </c>
      <c r="Q1723" s="133">
        <f t="shared" si="628"/>
        <v>0</v>
      </c>
      <c r="R1723" s="134">
        <f t="shared" si="629"/>
        <v>0</v>
      </c>
      <c r="S1723" s="124">
        <f t="shared" si="630"/>
        <v>0</v>
      </c>
      <c r="T1723" s="134">
        <f t="shared" si="637"/>
        <v>8.7499999999999994E-2</v>
      </c>
      <c r="U1723" s="133">
        <f t="shared" si="638"/>
        <v>44</v>
      </c>
      <c r="V1723" s="133">
        <v>252</v>
      </c>
      <c r="W1723" s="132">
        <f t="shared" si="644"/>
        <v>1.014753751</v>
      </c>
      <c r="X1723" s="124">
        <f t="shared" si="640"/>
        <v>18.180088000000001</v>
      </c>
      <c r="Y1723" s="136" t="s">
        <v>64</v>
      </c>
      <c r="Z1723" s="127">
        <f t="shared" si="639"/>
        <v>44060</v>
      </c>
      <c r="AA1723" s="6"/>
      <c r="AB1723" s="1"/>
      <c r="AC1723" s="10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6"/>
      <c r="BR1723" s="1"/>
      <c r="BS1723" s="1"/>
      <c r="BT1723" s="1"/>
      <c r="BU1723" s="1"/>
      <c r="BV1723" s="1"/>
      <c r="BW1723" s="1"/>
    </row>
    <row r="1724" spans="1:75" x14ac:dyDescent="0.2">
      <c r="A1724" s="137">
        <f t="shared" si="631"/>
        <v>43945</v>
      </c>
      <c r="B1724" s="124">
        <f t="shared" si="622"/>
        <v>1250.637197</v>
      </c>
      <c r="C1724" s="124">
        <f t="shared" si="632"/>
        <v>1000</v>
      </c>
      <c r="D1724" s="138">
        <f t="shared" si="633"/>
        <v>5348.49</v>
      </c>
      <c r="E1724" s="126">
        <f>IF(K1724=1,VLOOKUP(A1723,[1]Plan1!$DA$106:$DC$226,3),E1723)</f>
        <v>5331.91</v>
      </c>
      <c r="F1724" s="127">
        <f t="shared" si="634"/>
        <v>43937</v>
      </c>
      <c r="G1724" s="128">
        <f t="shared" si="623"/>
        <v>-3.0999403569978989E-3</v>
      </c>
      <c r="H1724" s="127">
        <f t="shared" si="635"/>
        <v>43966</v>
      </c>
      <c r="I1724" s="127">
        <f t="shared" si="624"/>
        <v>43966</v>
      </c>
      <c r="J1724" s="130">
        <f t="shared" si="636"/>
        <v>20</v>
      </c>
      <c r="K1724" s="130">
        <f t="shared" si="625"/>
        <v>6</v>
      </c>
      <c r="L1724" s="131">
        <f t="shared" si="626"/>
        <v>0.99906899999999998</v>
      </c>
      <c r="M1724" s="132">
        <f t="shared" si="643"/>
        <v>1.0006997500000001</v>
      </c>
      <c r="N1724" s="132">
        <f t="shared" si="641"/>
        <v>1.2331918118149616</v>
      </c>
      <c r="O1724" s="131">
        <f t="shared" si="642"/>
        <v>1.2320437099999999</v>
      </c>
      <c r="P1724" s="124">
        <f t="shared" si="627"/>
        <v>1232.0437099999999</v>
      </c>
      <c r="Q1724" s="133">
        <f t="shared" si="628"/>
        <v>0</v>
      </c>
      <c r="R1724" s="134">
        <f t="shared" si="629"/>
        <v>0</v>
      </c>
      <c r="S1724" s="124">
        <f t="shared" si="630"/>
        <v>0</v>
      </c>
      <c r="T1724" s="134">
        <f t="shared" si="637"/>
        <v>8.7499999999999994E-2</v>
      </c>
      <c r="U1724" s="133">
        <f t="shared" si="638"/>
        <v>45</v>
      </c>
      <c r="V1724" s="133">
        <v>252</v>
      </c>
      <c r="W1724" s="132">
        <f t="shared" si="644"/>
        <v>1.0150915810000001</v>
      </c>
      <c r="X1724" s="124">
        <f t="shared" si="640"/>
        <v>18.593487</v>
      </c>
      <c r="Y1724" s="136" t="s">
        <v>64</v>
      </c>
      <c r="Z1724" s="127">
        <f t="shared" si="639"/>
        <v>44060</v>
      </c>
      <c r="AA1724" s="6"/>
      <c r="AB1724" s="1"/>
      <c r="AC1724" s="10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6"/>
      <c r="BR1724" s="1"/>
      <c r="BS1724" s="1"/>
      <c r="BT1724" s="1"/>
      <c r="BU1724" s="1"/>
      <c r="BV1724" s="1"/>
      <c r="BW1724" s="1"/>
    </row>
    <row r="1725" spans="1:75" x14ac:dyDescent="0.2">
      <c r="A1725" s="137">
        <f t="shared" si="631"/>
        <v>43946</v>
      </c>
      <c r="B1725" s="124">
        <f t="shared" si="622"/>
        <v>1250.859357</v>
      </c>
      <c r="C1725" s="124">
        <f t="shared" si="632"/>
        <v>1000</v>
      </c>
      <c r="D1725" s="138">
        <f t="shared" si="633"/>
        <v>5348.49</v>
      </c>
      <c r="E1725" s="126">
        <f>IF(K1725=1,VLOOKUP(A1724,[1]Plan1!$DA$106:$DC$226,3),E1724)</f>
        <v>5331.91</v>
      </c>
      <c r="F1725" s="127">
        <f t="shared" si="634"/>
        <v>43937</v>
      </c>
      <c r="G1725" s="128">
        <f t="shared" si="623"/>
        <v>-3.0999403569978989E-3</v>
      </c>
      <c r="H1725" s="127">
        <f t="shared" si="635"/>
        <v>43966</v>
      </c>
      <c r="I1725" s="127">
        <f t="shared" si="624"/>
        <v>43966</v>
      </c>
      <c r="J1725" s="130">
        <f t="shared" si="636"/>
        <v>20</v>
      </c>
      <c r="K1725" s="130">
        <f t="shared" si="625"/>
        <v>7</v>
      </c>
      <c r="L1725" s="131">
        <f t="shared" si="626"/>
        <v>0.99891392000000001</v>
      </c>
      <c r="M1725" s="132">
        <f t="shared" si="643"/>
        <v>1.0006997500000001</v>
      </c>
      <c r="N1725" s="132">
        <f t="shared" si="641"/>
        <v>1.2331918118149616</v>
      </c>
      <c r="O1725" s="131">
        <f t="shared" si="642"/>
        <v>1.23185246</v>
      </c>
      <c r="P1725" s="124">
        <f t="shared" si="627"/>
        <v>1231.8524600000001</v>
      </c>
      <c r="Q1725" s="133">
        <f t="shared" si="628"/>
        <v>0</v>
      </c>
      <c r="R1725" s="134">
        <f t="shared" si="629"/>
        <v>0</v>
      </c>
      <c r="S1725" s="124">
        <f t="shared" si="630"/>
        <v>0</v>
      </c>
      <c r="T1725" s="134">
        <f t="shared" si="637"/>
        <v>8.7499999999999994E-2</v>
      </c>
      <c r="U1725" s="133">
        <f t="shared" si="638"/>
        <v>46</v>
      </c>
      <c r="V1725" s="133">
        <v>252</v>
      </c>
      <c r="W1725" s="132">
        <f t="shared" si="644"/>
        <v>1.015429524</v>
      </c>
      <c r="X1725" s="124">
        <f t="shared" si="640"/>
        <v>19.006896999999999</v>
      </c>
      <c r="Y1725" s="136" t="s">
        <v>64</v>
      </c>
      <c r="Z1725" s="127">
        <f t="shared" si="639"/>
        <v>44060</v>
      </c>
      <c r="AA1725" s="6"/>
      <c r="AB1725" s="1"/>
      <c r="AC1725" s="10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6"/>
      <c r="BR1725" s="1"/>
      <c r="BS1725" s="1"/>
      <c r="BT1725" s="1"/>
      <c r="BU1725" s="1"/>
      <c r="BV1725" s="1"/>
      <c r="BW1725" s="1"/>
    </row>
    <row r="1726" spans="1:75" x14ac:dyDescent="0.2">
      <c r="A1726" s="137">
        <f t="shared" si="631"/>
        <v>43947</v>
      </c>
      <c r="B1726" s="124">
        <f t="shared" si="622"/>
        <v>1250.859357</v>
      </c>
      <c r="C1726" s="124">
        <f t="shared" si="632"/>
        <v>1000</v>
      </c>
      <c r="D1726" s="138">
        <f t="shared" si="633"/>
        <v>5348.49</v>
      </c>
      <c r="E1726" s="126">
        <f>IF(K1726=1,VLOOKUP(A1725,[1]Plan1!$DA$106:$DC$226,3),E1725)</f>
        <v>5331.91</v>
      </c>
      <c r="F1726" s="127">
        <f t="shared" si="634"/>
        <v>43937</v>
      </c>
      <c r="G1726" s="128">
        <f t="shared" si="623"/>
        <v>-3.0999403569978989E-3</v>
      </c>
      <c r="H1726" s="127">
        <f t="shared" si="635"/>
        <v>43966</v>
      </c>
      <c r="I1726" s="127">
        <f t="shared" si="624"/>
        <v>43966</v>
      </c>
      <c r="J1726" s="130">
        <f t="shared" si="636"/>
        <v>20</v>
      </c>
      <c r="K1726" s="130">
        <f t="shared" si="625"/>
        <v>7</v>
      </c>
      <c r="L1726" s="131">
        <f t="shared" si="626"/>
        <v>0.99891392000000001</v>
      </c>
      <c r="M1726" s="132">
        <f t="shared" si="643"/>
        <v>1.0006997500000001</v>
      </c>
      <c r="N1726" s="132">
        <f t="shared" si="641"/>
        <v>1.2331918118149616</v>
      </c>
      <c r="O1726" s="131">
        <f t="shared" si="642"/>
        <v>1.23185246</v>
      </c>
      <c r="P1726" s="124">
        <f t="shared" si="627"/>
        <v>1231.8524600000001</v>
      </c>
      <c r="Q1726" s="133">
        <f t="shared" si="628"/>
        <v>0</v>
      </c>
      <c r="R1726" s="134">
        <f t="shared" si="629"/>
        <v>0</v>
      </c>
      <c r="S1726" s="124">
        <f t="shared" si="630"/>
        <v>0</v>
      </c>
      <c r="T1726" s="134">
        <f t="shared" si="637"/>
        <v>8.7499999999999994E-2</v>
      </c>
      <c r="U1726" s="133">
        <f t="shared" si="638"/>
        <v>46</v>
      </c>
      <c r="V1726" s="133">
        <v>252</v>
      </c>
      <c r="W1726" s="132">
        <f t="shared" si="644"/>
        <v>1.015429524</v>
      </c>
      <c r="X1726" s="124">
        <f t="shared" si="640"/>
        <v>19.006896999999999</v>
      </c>
      <c r="Y1726" s="136" t="s">
        <v>64</v>
      </c>
      <c r="Z1726" s="127">
        <f t="shared" si="639"/>
        <v>44060</v>
      </c>
      <c r="AA1726" s="6"/>
      <c r="AB1726" s="1"/>
      <c r="AC1726" s="10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6"/>
      <c r="BR1726" s="1"/>
      <c r="BS1726" s="1"/>
      <c r="BT1726" s="1"/>
      <c r="BU1726" s="1"/>
      <c r="BV1726" s="1"/>
      <c r="BW1726" s="1"/>
    </row>
    <row r="1727" spans="1:75" x14ac:dyDescent="0.2">
      <c r="A1727" s="137">
        <f t="shared" si="631"/>
        <v>43948</v>
      </c>
      <c r="B1727" s="124">
        <f t="shared" si="622"/>
        <v>1250.859357</v>
      </c>
      <c r="C1727" s="124">
        <f t="shared" si="632"/>
        <v>1000</v>
      </c>
      <c r="D1727" s="138">
        <f t="shared" si="633"/>
        <v>5348.49</v>
      </c>
      <c r="E1727" s="126">
        <f>IF(K1727=1,VLOOKUP(A1726,[1]Plan1!$DA$106:$DC$226,3),E1726)</f>
        <v>5331.91</v>
      </c>
      <c r="F1727" s="127">
        <f t="shared" si="634"/>
        <v>43937</v>
      </c>
      <c r="G1727" s="128">
        <f t="shared" si="623"/>
        <v>-3.0999403569978989E-3</v>
      </c>
      <c r="H1727" s="127">
        <f t="shared" si="635"/>
        <v>43966</v>
      </c>
      <c r="I1727" s="127">
        <f t="shared" si="624"/>
        <v>43966</v>
      </c>
      <c r="J1727" s="130">
        <f t="shared" si="636"/>
        <v>20</v>
      </c>
      <c r="K1727" s="130">
        <f t="shared" si="625"/>
        <v>7</v>
      </c>
      <c r="L1727" s="131">
        <f t="shared" si="626"/>
        <v>0.99891392000000001</v>
      </c>
      <c r="M1727" s="132">
        <f t="shared" si="643"/>
        <v>1.0006997500000001</v>
      </c>
      <c r="N1727" s="132">
        <f t="shared" si="641"/>
        <v>1.2331918118149616</v>
      </c>
      <c r="O1727" s="131">
        <f t="shared" si="642"/>
        <v>1.23185246</v>
      </c>
      <c r="P1727" s="124">
        <f t="shared" si="627"/>
        <v>1231.8524600000001</v>
      </c>
      <c r="Q1727" s="133">
        <f t="shared" si="628"/>
        <v>0</v>
      </c>
      <c r="R1727" s="134">
        <f t="shared" si="629"/>
        <v>0</v>
      </c>
      <c r="S1727" s="124">
        <f t="shared" si="630"/>
        <v>0</v>
      </c>
      <c r="T1727" s="134">
        <f t="shared" si="637"/>
        <v>8.7499999999999994E-2</v>
      </c>
      <c r="U1727" s="133">
        <f t="shared" si="638"/>
        <v>46</v>
      </c>
      <c r="V1727" s="133">
        <v>252</v>
      </c>
      <c r="W1727" s="132">
        <f t="shared" si="644"/>
        <v>1.015429524</v>
      </c>
      <c r="X1727" s="124">
        <f t="shared" si="640"/>
        <v>19.006896999999999</v>
      </c>
      <c r="Y1727" s="136" t="s">
        <v>64</v>
      </c>
      <c r="Z1727" s="127">
        <f t="shared" si="639"/>
        <v>44060</v>
      </c>
      <c r="AA1727" s="6"/>
      <c r="AB1727" s="1"/>
      <c r="AC1727" s="10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6"/>
      <c r="BR1727" s="1"/>
      <c r="BS1727" s="1"/>
      <c r="BT1727" s="1"/>
      <c r="BU1727" s="1"/>
      <c r="BV1727" s="1"/>
      <c r="BW1727" s="1"/>
    </row>
    <row r="1728" spans="1:75" x14ac:dyDescent="0.2">
      <c r="A1728" s="137">
        <f t="shared" si="631"/>
        <v>43949</v>
      </c>
      <c r="B1728" s="124">
        <f t="shared" si="622"/>
        <v>1251.081555</v>
      </c>
      <c r="C1728" s="124">
        <f t="shared" si="632"/>
        <v>1000</v>
      </c>
      <c r="D1728" s="138">
        <f t="shared" si="633"/>
        <v>5348.49</v>
      </c>
      <c r="E1728" s="126">
        <f>IF(K1728=1,VLOOKUP(A1727,[1]Plan1!$DA$106:$DC$226,3),E1727)</f>
        <v>5331.91</v>
      </c>
      <c r="F1728" s="127">
        <f t="shared" si="634"/>
        <v>43937</v>
      </c>
      <c r="G1728" s="128">
        <f t="shared" si="623"/>
        <v>-3.0999403569978989E-3</v>
      </c>
      <c r="H1728" s="127">
        <f t="shared" si="635"/>
        <v>43966</v>
      </c>
      <c r="I1728" s="127">
        <f t="shared" si="624"/>
        <v>43966</v>
      </c>
      <c r="J1728" s="130">
        <f t="shared" si="636"/>
        <v>20</v>
      </c>
      <c r="K1728" s="130">
        <f t="shared" si="625"/>
        <v>8</v>
      </c>
      <c r="L1728" s="131">
        <f t="shared" si="626"/>
        <v>0.99875886000000003</v>
      </c>
      <c r="M1728" s="132">
        <f t="shared" si="643"/>
        <v>1.0006997500000001</v>
      </c>
      <c r="N1728" s="132">
        <f t="shared" si="641"/>
        <v>1.2331918118149616</v>
      </c>
      <c r="O1728" s="131">
        <f t="shared" si="642"/>
        <v>1.23166124</v>
      </c>
      <c r="P1728" s="124">
        <f t="shared" si="627"/>
        <v>1231.6612399999999</v>
      </c>
      <c r="Q1728" s="133">
        <f t="shared" si="628"/>
        <v>0</v>
      </c>
      <c r="R1728" s="134">
        <f t="shared" si="629"/>
        <v>0</v>
      </c>
      <c r="S1728" s="124">
        <f t="shared" si="630"/>
        <v>0</v>
      </c>
      <c r="T1728" s="134">
        <f t="shared" si="637"/>
        <v>8.7499999999999994E-2</v>
      </c>
      <c r="U1728" s="133">
        <f t="shared" si="638"/>
        <v>47</v>
      </c>
      <c r="V1728" s="133">
        <v>252</v>
      </c>
      <c r="W1728" s="132">
        <f t="shared" si="644"/>
        <v>1.015767579</v>
      </c>
      <c r="X1728" s="124">
        <f t="shared" si="640"/>
        <v>19.420314999999999</v>
      </c>
      <c r="Y1728" s="136" t="s">
        <v>64</v>
      </c>
      <c r="Z1728" s="127">
        <f t="shared" si="639"/>
        <v>44060</v>
      </c>
      <c r="AA1728" s="6"/>
      <c r="AB1728" s="1"/>
      <c r="AC1728" s="10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6"/>
      <c r="BR1728" s="1"/>
      <c r="BS1728" s="1"/>
      <c r="BT1728" s="1"/>
      <c r="BU1728" s="1"/>
      <c r="BV1728" s="1"/>
      <c r="BW1728" s="1"/>
    </row>
    <row r="1729" spans="1:75" x14ac:dyDescent="0.2">
      <c r="A1729" s="137">
        <f t="shared" si="631"/>
        <v>43950</v>
      </c>
      <c r="B1729" s="124">
        <f t="shared" si="622"/>
        <v>1251.303805</v>
      </c>
      <c r="C1729" s="124">
        <f t="shared" si="632"/>
        <v>1000</v>
      </c>
      <c r="D1729" s="138">
        <f t="shared" si="633"/>
        <v>5348.49</v>
      </c>
      <c r="E1729" s="126">
        <f>IF(K1729=1,VLOOKUP(A1728,[1]Plan1!$DA$106:$DC$226,3),E1728)</f>
        <v>5331.91</v>
      </c>
      <c r="F1729" s="127">
        <f t="shared" si="634"/>
        <v>43937</v>
      </c>
      <c r="G1729" s="128">
        <f t="shared" si="623"/>
        <v>-3.0999403569978989E-3</v>
      </c>
      <c r="H1729" s="127">
        <f t="shared" si="635"/>
        <v>43966</v>
      </c>
      <c r="I1729" s="127">
        <f t="shared" si="624"/>
        <v>43966</v>
      </c>
      <c r="J1729" s="130">
        <f t="shared" si="636"/>
        <v>20</v>
      </c>
      <c r="K1729" s="130">
        <f t="shared" si="625"/>
        <v>9</v>
      </c>
      <c r="L1729" s="131">
        <f t="shared" si="626"/>
        <v>0.99860382999999997</v>
      </c>
      <c r="M1729" s="132">
        <f t="shared" si="643"/>
        <v>1.0006997500000001</v>
      </c>
      <c r="N1729" s="132">
        <f t="shared" si="641"/>
        <v>1.2331918118149616</v>
      </c>
      <c r="O1729" s="131">
        <f t="shared" si="642"/>
        <v>1.2314700599999999</v>
      </c>
      <c r="P1729" s="124">
        <f t="shared" si="627"/>
        <v>1231.4700600000001</v>
      </c>
      <c r="Q1729" s="133">
        <f t="shared" si="628"/>
        <v>0</v>
      </c>
      <c r="R1729" s="134">
        <f t="shared" si="629"/>
        <v>0</v>
      </c>
      <c r="S1729" s="124">
        <f t="shared" si="630"/>
        <v>0</v>
      </c>
      <c r="T1729" s="134">
        <f t="shared" si="637"/>
        <v>8.7499999999999994E-2</v>
      </c>
      <c r="U1729" s="133">
        <f t="shared" si="638"/>
        <v>48</v>
      </c>
      <c r="V1729" s="133">
        <v>252</v>
      </c>
      <c r="W1729" s="132">
        <f t="shared" si="644"/>
        <v>1.0161057469999999</v>
      </c>
      <c r="X1729" s="124">
        <f t="shared" si="640"/>
        <v>19.833745</v>
      </c>
      <c r="Y1729" s="136" t="s">
        <v>64</v>
      </c>
      <c r="Z1729" s="127">
        <f t="shared" si="639"/>
        <v>44060</v>
      </c>
      <c r="AA1729" s="6"/>
      <c r="AB1729" s="1"/>
      <c r="AC1729" s="10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6"/>
      <c r="BR1729" s="1"/>
      <c r="BS1729" s="1"/>
      <c r="BT1729" s="1"/>
      <c r="BU1729" s="1"/>
      <c r="BV1729" s="1"/>
      <c r="BW1729" s="1"/>
    </row>
    <row r="1730" spans="1:75" x14ac:dyDescent="0.2">
      <c r="A1730" s="137">
        <f t="shared" si="631"/>
        <v>43951</v>
      </c>
      <c r="B1730" s="124">
        <f t="shared" si="622"/>
        <v>1251.526083</v>
      </c>
      <c r="C1730" s="124">
        <f t="shared" si="632"/>
        <v>1000</v>
      </c>
      <c r="D1730" s="138">
        <f t="shared" si="633"/>
        <v>5348.49</v>
      </c>
      <c r="E1730" s="126">
        <f>IF(K1730=1,VLOOKUP(A1729,[1]Plan1!$DA$106:$DC$226,3),E1729)</f>
        <v>5331.91</v>
      </c>
      <c r="F1730" s="127">
        <f t="shared" si="634"/>
        <v>43937</v>
      </c>
      <c r="G1730" s="128">
        <f t="shared" si="623"/>
        <v>-3.0999403569978989E-3</v>
      </c>
      <c r="H1730" s="127">
        <f t="shared" si="635"/>
        <v>43966</v>
      </c>
      <c r="I1730" s="127">
        <f t="shared" si="624"/>
        <v>43966</v>
      </c>
      <c r="J1730" s="130">
        <f t="shared" si="636"/>
        <v>20</v>
      </c>
      <c r="K1730" s="130">
        <f t="shared" si="625"/>
        <v>10</v>
      </c>
      <c r="L1730" s="131">
        <f t="shared" si="626"/>
        <v>0.99844882000000001</v>
      </c>
      <c r="M1730" s="132">
        <f t="shared" si="643"/>
        <v>1.0006997500000001</v>
      </c>
      <c r="N1730" s="132">
        <f t="shared" si="641"/>
        <v>1.2331918118149616</v>
      </c>
      <c r="O1730" s="131">
        <f t="shared" si="642"/>
        <v>1.2312789</v>
      </c>
      <c r="P1730" s="124">
        <f t="shared" si="627"/>
        <v>1231.2789</v>
      </c>
      <c r="Q1730" s="133">
        <f t="shared" si="628"/>
        <v>0</v>
      </c>
      <c r="R1730" s="134">
        <f t="shared" si="629"/>
        <v>0</v>
      </c>
      <c r="S1730" s="124">
        <f t="shared" si="630"/>
        <v>0</v>
      </c>
      <c r="T1730" s="134">
        <f t="shared" si="637"/>
        <v>8.7499999999999994E-2</v>
      </c>
      <c r="U1730" s="133">
        <f t="shared" si="638"/>
        <v>49</v>
      </c>
      <c r="V1730" s="133">
        <v>252</v>
      </c>
      <c r="W1730" s="132">
        <f t="shared" si="644"/>
        <v>1.0164440269999999</v>
      </c>
      <c r="X1730" s="124">
        <f t="shared" si="640"/>
        <v>20.247183</v>
      </c>
      <c r="Y1730" s="136" t="s">
        <v>64</v>
      </c>
      <c r="Z1730" s="127">
        <f t="shared" si="639"/>
        <v>44060</v>
      </c>
      <c r="AA1730" s="6"/>
      <c r="AB1730" s="1"/>
      <c r="AC1730" s="10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6"/>
      <c r="BR1730" s="1"/>
      <c r="BS1730" s="1"/>
      <c r="BT1730" s="1"/>
      <c r="BU1730" s="1"/>
      <c r="BV1730" s="1"/>
      <c r="BW1730" s="1"/>
    </row>
    <row r="1731" spans="1:75" x14ac:dyDescent="0.2">
      <c r="A1731" s="137">
        <f t="shared" si="631"/>
        <v>43952</v>
      </c>
      <c r="B1731" s="124">
        <f t="shared" si="622"/>
        <v>1251.7484120000001</v>
      </c>
      <c r="C1731" s="124">
        <f t="shared" si="632"/>
        <v>1000</v>
      </c>
      <c r="D1731" s="138">
        <f t="shared" si="633"/>
        <v>5348.49</v>
      </c>
      <c r="E1731" s="126">
        <f>IF(K1731=1,VLOOKUP(A1730,[1]Plan1!$DA$106:$DC$226,3),E1730)</f>
        <v>5331.91</v>
      </c>
      <c r="F1731" s="127">
        <f t="shared" si="634"/>
        <v>43937</v>
      </c>
      <c r="G1731" s="128">
        <f t="shared" si="623"/>
        <v>-3.0999403569978989E-3</v>
      </c>
      <c r="H1731" s="127">
        <f t="shared" si="635"/>
        <v>43966</v>
      </c>
      <c r="I1731" s="127">
        <f t="shared" si="624"/>
        <v>43966</v>
      </c>
      <c r="J1731" s="130">
        <f t="shared" si="636"/>
        <v>20</v>
      </c>
      <c r="K1731" s="130">
        <f t="shared" si="625"/>
        <v>11</v>
      </c>
      <c r="L1731" s="131">
        <f t="shared" si="626"/>
        <v>0.99829383999999999</v>
      </c>
      <c r="M1731" s="132">
        <f t="shared" si="643"/>
        <v>1.0006997500000001</v>
      </c>
      <c r="N1731" s="132">
        <f t="shared" si="641"/>
        <v>1.2331918118149616</v>
      </c>
      <c r="O1731" s="131">
        <f t="shared" si="642"/>
        <v>1.23108778</v>
      </c>
      <c r="P1731" s="124">
        <f t="shared" si="627"/>
        <v>1231.0877800000001</v>
      </c>
      <c r="Q1731" s="133">
        <f t="shared" si="628"/>
        <v>0</v>
      </c>
      <c r="R1731" s="134">
        <f t="shared" si="629"/>
        <v>0</v>
      </c>
      <c r="S1731" s="124">
        <f t="shared" si="630"/>
        <v>0</v>
      </c>
      <c r="T1731" s="134">
        <f t="shared" si="637"/>
        <v>8.7499999999999994E-2</v>
      </c>
      <c r="U1731" s="133">
        <f t="shared" si="638"/>
        <v>50</v>
      </c>
      <c r="V1731" s="133">
        <v>252</v>
      </c>
      <c r="W1731" s="132">
        <f t="shared" si="644"/>
        <v>1.01678242</v>
      </c>
      <c r="X1731" s="124">
        <f t="shared" si="640"/>
        <v>20.660632</v>
      </c>
      <c r="Y1731" s="136" t="s">
        <v>64</v>
      </c>
      <c r="Z1731" s="127">
        <f t="shared" si="639"/>
        <v>44060</v>
      </c>
      <c r="AA1731" s="6"/>
      <c r="AB1731" s="1"/>
      <c r="AC1731" s="10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6"/>
      <c r="BR1731" s="1"/>
      <c r="BS1731" s="1"/>
      <c r="BT1731" s="1"/>
      <c r="BU1731" s="1"/>
      <c r="BV1731" s="1"/>
      <c r="BW1731" s="1"/>
    </row>
    <row r="1732" spans="1:75" x14ac:dyDescent="0.2">
      <c r="A1732" s="137">
        <f t="shared" si="631"/>
        <v>43953</v>
      </c>
      <c r="B1732" s="124">
        <f t="shared" si="622"/>
        <v>1251.7484120000001</v>
      </c>
      <c r="C1732" s="124">
        <f t="shared" si="632"/>
        <v>1000</v>
      </c>
      <c r="D1732" s="138">
        <f t="shared" si="633"/>
        <v>5348.49</v>
      </c>
      <c r="E1732" s="126">
        <f>IF(K1732=1,VLOOKUP(A1731,[1]Plan1!$DA$106:$DC$226,3),E1731)</f>
        <v>5331.91</v>
      </c>
      <c r="F1732" s="127">
        <f t="shared" si="634"/>
        <v>43937</v>
      </c>
      <c r="G1732" s="128">
        <f t="shared" si="623"/>
        <v>-3.0999403569978989E-3</v>
      </c>
      <c r="H1732" s="127">
        <f t="shared" si="635"/>
        <v>43966</v>
      </c>
      <c r="I1732" s="127">
        <f t="shared" si="624"/>
        <v>43966</v>
      </c>
      <c r="J1732" s="130">
        <f t="shared" si="636"/>
        <v>20</v>
      </c>
      <c r="K1732" s="130">
        <f t="shared" si="625"/>
        <v>11</v>
      </c>
      <c r="L1732" s="131">
        <f t="shared" si="626"/>
        <v>0.99829383999999999</v>
      </c>
      <c r="M1732" s="132">
        <f t="shared" si="643"/>
        <v>1.0006997500000001</v>
      </c>
      <c r="N1732" s="132">
        <f t="shared" si="641"/>
        <v>1.2331918118149616</v>
      </c>
      <c r="O1732" s="131">
        <f t="shared" si="642"/>
        <v>1.23108778</v>
      </c>
      <c r="P1732" s="124">
        <f t="shared" si="627"/>
        <v>1231.0877800000001</v>
      </c>
      <c r="Q1732" s="133">
        <f t="shared" si="628"/>
        <v>0</v>
      </c>
      <c r="R1732" s="134">
        <f t="shared" si="629"/>
        <v>0</v>
      </c>
      <c r="S1732" s="124">
        <f t="shared" si="630"/>
        <v>0</v>
      </c>
      <c r="T1732" s="134">
        <f t="shared" si="637"/>
        <v>8.7499999999999994E-2</v>
      </c>
      <c r="U1732" s="133">
        <f t="shared" si="638"/>
        <v>50</v>
      </c>
      <c r="V1732" s="133">
        <v>252</v>
      </c>
      <c r="W1732" s="132">
        <f t="shared" si="644"/>
        <v>1.01678242</v>
      </c>
      <c r="X1732" s="124">
        <f t="shared" si="640"/>
        <v>20.660632</v>
      </c>
      <c r="Y1732" s="136" t="s">
        <v>64</v>
      </c>
      <c r="Z1732" s="127">
        <f t="shared" si="639"/>
        <v>44060</v>
      </c>
      <c r="AA1732" s="6"/>
      <c r="AB1732" s="1"/>
      <c r="AC1732" s="10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6"/>
      <c r="BR1732" s="1"/>
      <c r="BS1732" s="1"/>
      <c r="BT1732" s="1"/>
      <c r="BU1732" s="1"/>
      <c r="BV1732" s="1"/>
      <c r="BW1732" s="1"/>
    </row>
    <row r="1733" spans="1:75" x14ac:dyDescent="0.2">
      <c r="A1733" s="137">
        <f t="shared" si="631"/>
        <v>43954</v>
      </c>
      <c r="B1733" s="124">
        <f t="shared" si="622"/>
        <v>1251.7484120000001</v>
      </c>
      <c r="C1733" s="124">
        <f t="shared" si="632"/>
        <v>1000</v>
      </c>
      <c r="D1733" s="138">
        <f t="shared" si="633"/>
        <v>5348.49</v>
      </c>
      <c r="E1733" s="126">
        <f>IF(K1733=1,VLOOKUP(A1732,[1]Plan1!$DA$106:$DC$226,3),E1732)</f>
        <v>5331.91</v>
      </c>
      <c r="F1733" s="127">
        <f t="shared" si="634"/>
        <v>43937</v>
      </c>
      <c r="G1733" s="128">
        <f t="shared" si="623"/>
        <v>-3.0999403569978989E-3</v>
      </c>
      <c r="H1733" s="127">
        <f t="shared" si="635"/>
        <v>43966</v>
      </c>
      <c r="I1733" s="127">
        <f t="shared" si="624"/>
        <v>43966</v>
      </c>
      <c r="J1733" s="130">
        <f t="shared" si="636"/>
        <v>20</v>
      </c>
      <c r="K1733" s="130">
        <f t="shared" si="625"/>
        <v>11</v>
      </c>
      <c r="L1733" s="131">
        <f t="shared" si="626"/>
        <v>0.99829383999999999</v>
      </c>
      <c r="M1733" s="132">
        <f t="shared" si="643"/>
        <v>1.0006997500000001</v>
      </c>
      <c r="N1733" s="132">
        <f t="shared" si="641"/>
        <v>1.2331918118149616</v>
      </c>
      <c r="O1733" s="131">
        <f t="shared" si="642"/>
        <v>1.23108778</v>
      </c>
      <c r="P1733" s="124">
        <f t="shared" si="627"/>
        <v>1231.0877800000001</v>
      </c>
      <c r="Q1733" s="133">
        <f t="shared" si="628"/>
        <v>0</v>
      </c>
      <c r="R1733" s="134">
        <f t="shared" si="629"/>
        <v>0</v>
      </c>
      <c r="S1733" s="124">
        <f t="shared" si="630"/>
        <v>0</v>
      </c>
      <c r="T1733" s="134">
        <f t="shared" si="637"/>
        <v>8.7499999999999994E-2</v>
      </c>
      <c r="U1733" s="133">
        <f t="shared" si="638"/>
        <v>50</v>
      </c>
      <c r="V1733" s="133">
        <v>252</v>
      </c>
      <c r="W1733" s="132">
        <f t="shared" si="644"/>
        <v>1.01678242</v>
      </c>
      <c r="X1733" s="124">
        <f t="shared" si="640"/>
        <v>20.660632</v>
      </c>
      <c r="Y1733" s="136" t="s">
        <v>64</v>
      </c>
      <c r="Z1733" s="127">
        <f t="shared" si="639"/>
        <v>44060</v>
      </c>
      <c r="AA1733" s="6"/>
      <c r="AB1733" s="1"/>
      <c r="AC1733" s="10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6"/>
      <c r="BR1733" s="1"/>
      <c r="BS1733" s="1"/>
      <c r="BT1733" s="1"/>
      <c r="BU1733" s="1"/>
      <c r="BV1733" s="1"/>
      <c r="BW1733" s="1"/>
    </row>
    <row r="1734" spans="1:75" x14ac:dyDescent="0.2">
      <c r="A1734" s="137">
        <f t="shared" si="631"/>
        <v>43955</v>
      </c>
      <c r="B1734" s="124">
        <f t="shared" si="622"/>
        <v>1251.7484120000001</v>
      </c>
      <c r="C1734" s="124">
        <f t="shared" si="632"/>
        <v>1000</v>
      </c>
      <c r="D1734" s="138">
        <f t="shared" si="633"/>
        <v>5348.49</v>
      </c>
      <c r="E1734" s="126">
        <f>IF(K1734=1,VLOOKUP(A1733,[1]Plan1!$DA$106:$DC$226,3),E1733)</f>
        <v>5331.91</v>
      </c>
      <c r="F1734" s="127">
        <f t="shared" si="634"/>
        <v>43937</v>
      </c>
      <c r="G1734" s="128">
        <f t="shared" si="623"/>
        <v>-3.0999403569978989E-3</v>
      </c>
      <c r="H1734" s="127">
        <f t="shared" si="635"/>
        <v>43966</v>
      </c>
      <c r="I1734" s="127">
        <f t="shared" si="624"/>
        <v>43966</v>
      </c>
      <c r="J1734" s="130">
        <f t="shared" si="636"/>
        <v>20</v>
      </c>
      <c r="K1734" s="130">
        <f t="shared" si="625"/>
        <v>11</v>
      </c>
      <c r="L1734" s="131">
        <f t="shared" si="626"/>
        <v>0.99829383999999999</v>
      </c>
      <c r="M1734" s="132">
        <f t="shared" si="643"/>
        <v>1.0006997500000001</v>
      </c>
      <c r="N1734" s="132">
        <f t="shared" si="641"/>
        <v>1.2331918118149616</v>
      </c>
      <c r="O1734" s="131">
        <f t="shared" si="642"/>
        <v>1.23108778</v>
      </c>
      <c r="P1734" s="124">
        <f t="shared" si="627"/>
        <v>1231.0877800000001</v>
      </c>
      <c r="Q1734" s="133">
        <f t="shared" si="628"/>
        <v>0</v>
      </c>
      <c r="R1734" s="134">
        <f t="shared" si="629"/>
        <v>0</v>
      </c>
      <c r="S1734" s="124">
        <f t="shared" si="630"/>
        <v>0</v>
      </c>
      <c r="T1734" s="134">
        <f t="shared" si="637"/>
        <v>8.7499999999999994E-2</v>
      </c>
      <c r="U1734" s="133">
        <f t="shared" si="638"/>
        <v>50</v>
      </c>
      <c r="V1734" s="133">
        <v>252</v>
      </c>
      <c r="W1734" s="132">
        <f t="shared" si="644"/>
        <v>1.01678242</v>
      </c>
      <c r="X1734" s="124">
        <f t="shared" si="640"/>
        <v>20.660632</v>
      </c>
      <c r="Y1734" s="136" t="s">
        <v>64</v>
      </c>
      <c r="Z1734" s="127">
        <f t="shared" si="639"/>
        <v>44060</v>
      </c>
      <c r="AA1734" s="6"/>
      <c r="AB1734" s="1"/>
      <c r="AC1734" s="10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6"/>
      <c r="BR1734" s="1"/>
      <c r="BS1734" s="1"/>
      <c r="BT1734" s="1"/>
      <c r="BU1734" s="1"/>
      <c r="BV1734" s="1"/>
      <c r="BW1734" s="1"/>
    </row>
    <row r="1735" spans="1:75" x14ac:dyDescent="0.2">
      <c r="A1735" s="137">
        <f t="shared" si="631"/>
        <v>43956</v>
      </c>
      <c r="B1735" s="124">
        <f t="shared" si="622"/>
        <v>1251.970781</v>
      </c>
      <c r="C1735" s="124">
        <f t="shared" si="632"/>
        <v>1000</v>
      </c>
      <c r="D1735" s="138">
        <f t="shared" si="633"/>
        <v>5348.49</v>
      </c>
      <c r="E1735" s="126">
        <f>IF(K1735=1,VLOOKUP(A1734,[1]Plan1!$DA$106:$DC$226,3),E1734)</f>
        <v>5331.91</v>
      </c>
      <c r="F1735" s="127">
        <f t="shared" si="634"/>
        <v>43937</v>
      </c>
      <c r="G1735" s="128">
        <f t="shared" si="623"/>
        <v>-3.0999403569978989E-3</v>
      </c>
      <c r="H1735" s="127">
        <f t="shared" si="635"/>
        <v>43966</v>
      </c>
      <c r="I1735" s="127">
        <f t="shared" si="624"/>
        <v>43966</v>
      </c>
      <c r="J1735" s="130">
        <f t="shared" si="636"/>
        <v>20</v>
      </c>
      <c r="K1735" s="130">
        <f t="shared" si="625"/>
        <v>12</v>
      </c>
      <c r="L1735" s="131">
        <f t="shared" si="626"/>
        <v>0.99813887999999995</v>
      </c>
      <c r="M1735" s="132">
        <f t="shared" si="643"/>
        <v>1.0006997500000001</v>
      </c>
      <c r="N1735" s="132">
        <f t="shared" si="641"/>
        <v>1.2331918118149616</v>
      </c>
      <c r="O1735" s="131">
        <f t="shared" si="642"/>
        <v>1.23089669</v>
      </c>
      <c r="P1735" s="124">
        <f t="shared" si="627"/>
        <v>1230.89669</v>
      </c>
      <c r="Q1735" s="133">
        <f t="shared" si="628"/>
        <v>0</v>
      </c>
      <c r="R1735" s="134">
        <f t="shared" si="629"/>
        <v>0</v>
      </c>
      <c r="S1735" s="124">
        <f t="shared" si="630"/>
        <v>0</v>
      </c>
      <c r="T1735" s="134">
        <f t="shared" si="637"/>
        <v>8.7499999999999994E-2</v>
      </c>
      <c r="U1735" s="133">
        <f t="shared" si="638"/>
        <v>51</v>
      </c>
      <c r="V1735" s="133">
        <v>252</v>
      </c>
      <c r="W1735" s="132">
        <f t="shared" si="644"/>
        <v>1.017120926</v>
      </c>
      <c r="X1735" s="124">
        <f t="shared" si="640"/>
        <v>21.074090999999999</v>
      </c>
      <c r="Y1735" s="136" t="s">
        <v>64</v>
      </c>
      <c r="Z1735" s="127">
        <f t="shared" si="639"/>
        <v>44060</v>
      </c>
      <c r="AA1735" s="6"/>
      <c r="AB1735" s="1"/>
      <c r="AC1735" s="10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6"/>
      <c r="BR1735" s="1"/>
      <c r="BS1735" s="1"/>
      <c r="BT1735" s="1"/>
      <c r="BU1735" s="1"/>
      <c r="BV1735" s="1"/>
      <c r="BW1735" s="1"/>
    </row>
    <row r="1736" spans="1:75" x14ac:dyDescent="0.2">
      <c r="A1736" s="137">
        <f t="shared" si="631"/>
        <v>43957</v>
      </c>
      <c r="B1736" s="124">
        <f t="shared" si="622"/>
        <v>1252.193178</v>
      </c>
      <c r="C1736" s="124">
        <f t="shared" si="632"/>
        <v>1000</v>
      </c>
      <c r="D1736" s="138">
        <f t="shared" si="633"/>
        <v>5348.49</v>
      </c>
      <c r="E1736" s="126">
        <f>IF(K1736=1,VLOOKUP(A1735,[1]Plan1!$DA$106:$DC$226,3),E1735)</f>
        <v>5331.91</v>
      </c>
      <c r="F1736" s="127">
        <f t="shared" si="634"/>
        <v>43937</v>
      </c>
      <c r="G1736" s="128">
        <f t="shared" si="623"/>
        <v>-3.0999403569978989E-3</v>
      </c>
      <c r="H1736" s="127">
        <f t="shared" si="635"/>
        <v>43966</v>
      </c>
      <c r="I1736" s="127">
        <f t="shared" si="624"/>
        <v>43966</v>
      </c>
      <c r="J1736" s="130">
        <f t="shared" si="636"/>
        <v>20</v>
      </c>
      <c r="K1736" s="130">
        <f t="shared" si="625"/>
        <v>13</v>
      </c>
      <c r="L1736" s="131">
        <f t="shared" si="626"/>
        <v>0.99798394000000001</v>
      </c>
      <c r="M1736" s="132">
        <f t="shared" si="643"/>
        <v>1.0006997500000001</v>
      </c>
      <c r="N1736" s="132">
        <f t="shared" si="641"/>
        <v>1.2331918118149616</v>
      </c>
      <c r="O1736" s="131">
        <f t="shared" si="642"/>
        <v>1.2307056199999999</v>
      </c>
      <c r="P1736" s="124">
        <f t="shared" si="627"/>
        <v>1230.70562</v>
      </c>
      <c r="Q1736" s="133">
        <f t="shared" si="628"/>
        <v>0</v>
      </c>
      <c r="R1736" s="134">
        <f t="shared" si="629"/>
        <v>0</v>
      </c>
      <c r="S1736" s="124">
        <f t="shared" si="630"/>
        <v>0</v>
      </c>
      <c r="T1736" s="134">
        <f t="shared" si="637"/>
        <v>8.7499999999999994E-2</v>
      </c>
      <c r="U1736" s="133">
        <f t="shared" si="638"/>
        <v>52</v>
      </c>
      <c r="V1736" s="133">
        <v>252</v>
      </c>
      <c r="W1736" s="132">
        <f t="shared" si="644"/>
        <v>1.017459544</v>
      </c>
      <c r="X1736" s="124">
        <f t="shared" si="640"/>
        <v>21.487558</v>
      </c>
      <c r="Y1736" s="136" t="s">
        <v>64</v>
      </c>
      <c r="Z1736" s="127">
        <f t="shared" si="639"/>
        <v>44060</v>
      </c>
      <c r="AA1736" s="6"/>
      <c r="AB1736" s="1"/>
      <c r="AC1736" s="10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6"/>
      <c r="BR1736" s="1"/>
      <c r="BS1736" s="1"/>
      <c r="BT1736" s="1"/>
      <c r="BU1736" s="1"/>
      <c r="BV1736" s="1"/>
      <c r="BW1736" s="1"/>
    </row>
    <row r="1737" spans="1:75" x14ac:dyDescent="0.2">
      <c r="A1737" s="137">
        <f t="shared" si="631"/>
        <v>43958</v>
      </c>
      <c r="B1737" s="124">
        <f t="shared" si="622"/>
        <v>1252.415616</v>
      </c>
      <c r="C1737" s="124">
        <f t="shared" si="632"/>
        <v>1000</v>
      </c>
      <c r="D1737" s="138">
        <f t="shared" si="633"/>
        <v>5348.49</v>
      </c>
      <c r="E1737" s="126">
        <f>IF(K1737=1,VLOOKUP(A1736,[1]Plan1!$DA$106:$DC$226,3),E1736)</f>
        <v>5331.91</v>
      </c>
      <c r="F1737" s="127">
        <f t="shared" si="634"/>
        <v>43937</v>
      </c>
      <c r="G1737" s="128">
        <f t="shared" si="623"/>
        <v>-3.0999403569978989E-3</v>
      </c>
      <c r="H1737" s="127">
        <f t="shared" si="635"/>
        <v>43966</v>
      </c>
      <c r="I1737" s="127">
        <f t="shared" si="624"/>
        <v>43966</v>
      </c>
      <c r="J1737" s="130">
        <f t="shared" si="636"/>
        <v>20</v>
      </c>
      <c r="K1737" s="130">
        <f t="shared" si="625"/>
        <v>14</v>
      </c>
      <c r="L1737" s="131">
        <f t="shared" si="626"/>
        <v>0.99782903000000001</v>
      </c>
      <c r="M1737" s="132">
        <f t="shared" si="643"/>
        <v>1.0006997500000001</v>
      </c>
      <c r="N1737" s="132">
        <f t="shared" si="641"/>
        <v>1.2331918118149616</v>
      </c>
      <c r="O1737" s="131">
        <f t="shared" si="642"/>
        <v>1.2305145799999999</v>
      </c>
      <c r="P1737" s="124">
        <f t="shared" si="627"/>
        <v>1230.51458</v>
      </c>
      <c r="Q1737" s="133">
        <f t="shared" si="628"/>
        <v>0</v>
      </c>
      <c r="R1737" s="134">
        <f t="shared" si="629"/>
        <v>0</v>
      </c>
      <c r="S1737" s="124">
        <f t="shared" si="630"/>
        <v>0</v>
      </c>
      <c r="T1737" s="134">
        <f t="shared" si="637"/>
        <v>8.7499999999999994E-2</v>
      </c>
      <c r="U1737" s="133">
        <f t="shared" si="638"/>
        <v>53</v>
      </c>
      <c r="V1737" s="133">
        <v>252</v>
      </c>
      <c r="W1737" s="132">
        <f t="shared" si="644"/>
        <v>1.0177982750000001</v>
      </c>
      <c r="X1737" s="124">
        <f t="shared" si="640"/>
        <v>21.901036000000001</v>
      </c>
      <c r="Y1737" s="136" t="s">
        <v>64</v>
      </c>
      <c r="Z1737" s="127">
        <f t="shared" si="639"/>
        <v>44060</v>
      </c>
      <c r="AA1737" s="6"/>
      <c r="AB1737" s="1"/>
      <c r="AC1737" s="10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6"/>
      <c r="BR1737" s="1"/>
      <c r="BS1737" s="1"/>
      <c r="BT1737" s="1"/>
      <c r="BU1737" s="1"/>
      <c r="BV1737" s="1"/>
      <c r="BW1737" s="1"/>
    </row>
    <row r="1738" spans="1:75" x14ac:dyDescent="0.2">
      <c r="A1738" s="137">
        <f t="shared" si="631"/>
        <v>43959</v>
      </c>
      <c r="B1738" s="124">
        <f t="shared" ref="B1738:B1801" si="645">(P1738+X1738)</f>
        <v>1252.638105</v>
      </c>
      <c r="C1738" s="124">
        <f t="shared" si="632"/>
        <v>1000</v>
      </c>
      <c r="D1738" s="138">
        <f t="shared" si="633"/>
        <v>5348.49</v>
      </c>
      <c r="E1738" s="126">
        <f>IF(K1738=1,VLOOKUP(A1737,[1]Plan1!$DA$106:$DC$226,3),E1737)</f>
        <v>5331.91</v>
      </c>
      <c r="F1738" s="127">
        <f t="shared" si="634"/>
        <v>43937</v>
      </c>
      <c r="G1738" s="128">
        <f t="shared" ref="G1738:G1801" si="646">(E1738/D1738)-1</f>
        <v>-3.0999403569978989E-3</v>
      </c>
      <c r="H1738" s="127">
        <f t="shared" si="635"/>
        <v>43966</v>
      </c>
      <c r="I1738" s="127">
        <f t="shared" ref="I1738:I1801" si="647">IF(A1738&gt;I1737,H1738,I1737)</f>
        <v>43966</v>
      </c>
      <c r="J1738" s="130">
        <f t="shared" si="636"/>
        <v>20</v>
      </c>
      <c r="K1738" s="130">
        <f t="shared" ref="K1738:K1801" si="648">(J1738-(NETWORKDAYS(A1738,I1738,AC$118:AC$502)-1))</f>
        <v>15</v>
      </c>
      <c r="L1738" s="131">
        <f t="shared" ref="L1738:L1801" si="649">TRUNC((E1738/D1738)^TRUNC((K1738/J1738),9),8)</f>
        <v>0.99767413999999999</v>
      </c>
      <c r="M1738" s="132">
        <f t="shared" si="643"/>
        <v>1.0006997500000001</v>
      </c>
      <c r="N1738" s="132">
        <f t="shared" si="641"/>
        <v>1.2331918118149616</v>
      </c>
      <c r="O1738" s="131">
        <f t="shared" si="642"/>
        <v>1.2303235800000001</v>
      </c>
      <c r="P1738" s="124">
        <f t="shared" ref="P1738:P1801" si="650">TRUNC(C1738*O1738,6)</f>
        <v>1230.32358</v>
      </c>
      <c r="Q1738" s="133">
        <f t="shared" ref="Q1738:Q1801" si="651">IF(VLOOKUP(A1738,AC$10:AJ$114,8)=VLOOKUP(A1737,AC$10:AJ$114,8),0,VLOOKUP(A1738,AC$10:AJ$114,8))</f>
        <v>0</v>
      </c>
      <c r="R1738" s="134">
        <f t="shared" ref="R1738:R1801" si="652">IF(Q1738&gt;0,VLOOKUP($A1738,$AC$10:$AH$114,6),0)</f>
        <v>0</v>
      </c>
      <c r="S1738" s="124">
        <f t="shared" ref="S1738:S1801" si="653">IF(R1738&gt;0,TRUNC(R1738*P1738,6),0)</f>
        <v>0</v>
      </c>
      <c r="T1738" s="134">
        <f t="shared" si="637"/>
        <v>8.7499999999999994E-2</v>
      </c>
      <c r="U1738" s="133">
        <f t="shared" si="638"/>
        <v>54</v>
      </c>
      <c r="V1738" s="133">
        <v>252</v>
      </c>
      <c r="W1738" s="132">
        <f t="shared" si="644"/>
        <v>1.0181371189999999</v>
      </c>
      <c r="X1738" s="124">
        <f t="shared" si="640"/>
        <v>22.314525</v>
      </c>
      <c r="Y1738" s="136" t="s">
        <v>64</v>
      </c>
      <c r="Z1738" s="127">
        <f t="shared" si="639"/>
        <v>44060</v>
      </c>
      <c r="AA1738" s="6"/>
      <c r="AB1738" s="1"/>
      <c r="AC1738" s="10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6"/>
      <c r="BR1738" s="1"/>
      <c r="BS1738" s="1"/>
      <c r="BT1738" s="1"/>
      <c r="BU1738" s="1"/>
      <c r="BV1738" s="1"/>
      <c r="BW1738" s="1"/>
    </row>
    <row r="1739" spans="1:75" x14ac:dyDescent="0.2">
      <c r="A1739" s="137">
        <f t="shared" ref="A1739:A1802" si="654">(A1738+1)</f>
        <v>43960</v>
      </c>
      <c r="B1739" s="124">
        <f t="shared" si="645"/>
        <v>1252.8606129999998</v>
      </c>
      <c r="C1739" s="124">
        <f t="shared" ref="C1739:C1802" si="655">TRUNC(IF(Q1738&gt;0,VLOOKUP(A1738,$AC$12:$AD$114,2),C1738),6)</f>
        <v>1000</v>
      </c>
      <c r="D1739" s="138">
        <f t="shared" ref="D1739:D1802" si="656">IF(E1739=E1738,D1738,E1738)</f>
        <v>5348.49</v>
      </c>
      <c r="E1739" s="126">
        <f>IF(K1739=1,VLOOKUP(A1738,[1]Plan1!$DA$106:$DC$226,3),E1738)</f>
        <v>5331.91</v>
      </c>
      <c r="F1739" s="127">
        <f t="shared" ref="F1739:F1802" si="657">IF(D1739=D1738,F1738,A1739)</f>
        <v>43937</v>
      </c>
      <c r="G1739" s="128">
        <f t="shared" si="646"/>
        <v>-3.0999403569978989E-3</v>
      </c>
      <c r="H1739" s="127">
        <f t="shared" ref="H1739:H1802" si="658">IF(DAY(A1739)=15,VLOOKUP(A1739,AG$118:AL$450,4),H1738)</f>
        <v>43966</v>
      </c>
      <c r="I1739" s="127">
        <f t="shared" si="647"/>
        <v>43966</v>
      </c>
      <c r="J1739" s="130">
        <f t="shared" ref="J1739:J1802" si="659">IF(I1739=I1738,J1738,NETWORKDAYS(I1738,I1739,$AC$118:$AC$502)-1)</f>
        <v>20</v>
      </c>
      <c r="K1739" s="130">
        <f t="shared" si="648"/>
        <v>16</v>
      </c>
      <c r="L1739" s="131">
        <f t="shared" si="649"/>
        <v>0.99751926999999996</v>
      </c>
      <c r="M1739" s="132">
        <f t="shared" si="643"/>
        <v>1.0006997500000001</v>
      </c>
      <c r="N1739" s="132">
        <f t="shared" si="641"/>
        <v>1.2331918118149616</v>
      </c>
      <c r="O1739" s="131">
        <f t="shared" si="642"/>
        <v>1.23013259</v>
      </c>
      <c r="P1739" s="124">
        <f t="shared" si="650"/>
        <v>1230.1325899999999</v>
      </c>
      <c r="Q1739" s="133">
        <f t="shared" si="651"/>
        <v>0</v>
      </c>
      <c r="R1739" s="134">
        <f t="shared" si="652"/>
        <v>0</v>
      </c>
      <c r="S1739" s="124">
        <f t="shared" si="653"/>
        <v>0</v>
      </c>
      <c r="T1739" s="134">
        <f t="shared" ref="T1739:T1802" si="660">(T1738)</f>
        <v>8.7499999999999994E-2</v>
      </c>
      <c r="U1739" s="133">
        <f t="shared" ref="U1739:U1802" si="661">IF(Q1738&gt;0,1,IF(K1739=K1738,U1738,U1738+1))</f>
        <v>55</v>
      </c>
      <c r="V1739" s="133">
        <v>252</v>
      </c>
      <c r="W1739" s="132">
        <f t="shared" si="644"/>
        <v>1.018476076</v>
      </c>
      <c r="X1739" s="124">
        <f t="shared" si="640"/>
        <v>22.728023</v>
      </c>
      <c r="Y1739" s="136" t="s">
        <v>64</v>
      </c>
      <c r="Z1739" s="127">
        <f t="shared" ref="Z1739:Z1802" si="662">IF(Q1738&gt;0,VLOOKUP(A1738,$AC$10:$AK$114,9),Z1738)</f>
        <v>44060</v>
      </c>
      <c r="AA1739" s="6"/>
      <c r="AB1739" s="1"/>
      <c r="AC1739" s="10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6"/>
      <c r="BR1739" s="1"/>
      <c r="BS1739" s="1"/>
      <c r="BT1739" s="1"/>
      <c r="BU1739" s="1"/>
      <c r="BV1739" s="1"/>
      <c r="BW1739" s="1"/>
    </row>
    <row r="1740" spans="1:75" x14ac:dyDescent="0.2">
      <c r="A1740" s="137">
        <f t="shared" si="654"/>
        <v>43961</v>
      </c>
      <c r="B1740" s="124">
        <f t="shared" si="645"/>
        <v>1252.8606129999998</v>
      </c>
      <c r="C1740" s="124">
        <f t="shared" si="655"/>
        <v>1000</v>
      </c>
      <c r="D1740" s="138">
        <f t="shared" si="656"/>
        <v>5348.49</v>
      </c>
      <c r="E1740" s="126">
        <f>IF(K1740=1,VLOOKUP(A1739,[1]Plan1!$DA$106:$DC$226,3),E1739)</f>
        <v>5331.91</v>
      </c>
      <c r="F1740" s="127">
        <f t="shared" si="657"/>
        <v>43937</v>
      </c>
      <c r="G1740" s="128">
        <f t="shared" si="646"/>
        <v>-3.0999403569978989E-3</v>
      </c>
      <c r="H1740" s="127">
        <f t="shared" si="658"/>
        <v>43966</v>
      </c>
      <c r="I1740" s="127">
        <f t="shared" si="647"/>
        <v>43966</v>
      </c>
      <c r="J1740" s="130">
        <f t="shared" si="659"/>
        <v>20</v>
      </c>
      <c r="K1740" s="130">
        <f t="shared" si="648"/>
        <v>16</v>
      </c>
      <c r="L1740" s="131">
        <f t="shared" si="649"/>
        <v>0.99751926999999996</v>
      </c>
      <c r="M1740" s="132">
        <f t="shared" si="643"/>
        <v>1.0006997500000001</v>
      </c>
      <c r="N1740" s="132">
        <f t="shared" si="641"/>
        <v>1.2331918118149616</v>
      </c>
      <c r="O1740" s="131">
        <f t="shared" si="642"/>
        <v>1.23013259</v>
      </c>
      <c r="P1740" s="124">
        <f t="shared" si="650"/>
        <v>1230.1325899999999</v>
      </c>
      <c r="Q1740" s="133">
        <f t="shared" si="651"/>
        <v>0</v>
      </c>
      <c r="R1740" s="134">
        <f t="shared" si="652"/>
        <v>0</v>
      </c>
      <c r="S1740" s="124">
        <f t="shared" si="653"/>
        <v>0</v>
      </c>
      <c r="T1740" s="134">
        <f t="shared" si="660"/>
        <v>8.7499999999999994E-2</v>
      </c>
      <c r="U1740" s="133">
        <f t="shared" si="661"/>
        <v>55</v>
      </c>
      <c r="V1740" s="133">
        <v>252</v>
      </c>
      <c r="W1740" s="132">
        <f t="shared" si="644"/>
        <v>1.018476076</v>
      </c>
      <c r="X1740" s="124">
        <f t="shared" si="640"/>
        <v>22.728023</v>
      </c>
      <c r="Y1740" s="136" t="s">
        <v>64</v>
      </c>
      <c r="Z1740" s="127">
        <f t="shared" si="662"/>
        <v>44060</v>
      </c>
      <c r="AA1740" s="6"/>
      <c r="AB1740" s="1"/>
      <c r="AC1740" s="10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6"/>
      <c r="BR1740" s="1"/>
      <c r="BS1740" s="1"/>
      <c r="BT1740" s="1"/>
      <c r="BU1740" s="1"/>
      <c r="BV1740" s="1"/>
      <c r="BW1740" s="1"/>
    </row>
    <row r="1741" spans="1:75" x14ac:dyDescent="0.2">
      <c r="A1741" s="137">
        <f t="shared" si="654"/>
        <v>43962</v>
      </c>
      <c r="B1741" s="124">
        <f t="shared" si="645"/>
        <v>1252.8606129999998</v>
      </c>
      <c r="C1741" s="124">
        <f t="shared" si="655"/>
        <v>1000</v>
      </c>
      <c r="D1741" s="138">
        <f t="shared" si="656"/>
        <v>5348.49</v>
      </c>
      <c r="E1741" s="126">
        <f>IF(K1741=1,VLOOKUP(A1740,[1]Plan1!$DA$106:$DC$226,3),E1740)</f>
        <v>5331.91</v>
      </c>
      <c r="F1741" s="127">
        <f t="shared" si="657"/>
        <v>43937</v>
      </c>
      <c r="G1741" s="128">
        <f t="shared" si="646"/>
        <v>-3.0999403569978989E-3</v>
      </c>
      <c r="H1741" s="127">
        <f t="shared" si="658"/>
        <v>43966</v>
      </c>
      <c r="I1741" s="127">
        <f t="shared" si="647"/>
        <v>43966</v>
      </c>
      <c r="J1741" s="130">
        <f t="shared" si="659"/>
        <v>20</v>
      </c>
      <c r="K1741" s="130">
        <f t="shared" si="648"/>
        <v>16</v>
      </c>
      <c r="L1741" s="131">
        <f t="shared" si="649"/>
        <v>0.99751926999999996</v>
      </c>
      <c r="M1741" s="132">
        <f t="shared" si="643"/>
        <v>1.0006997500000001</v>
      </c>
      <c r="N1741" s="132">
        <f t="shared" si="641"/>
        <v>1.2331918118149616</v>
      </c>
      <c r="O1741" s="131">
        <f t="shared" si="642"/>
        <v>1.23013259</v>
      </c>
      <c r="P1741" s="124">
        <f t="shared" si="650"/>
        <v>1230.1325899999999</v>
      </c>
      <c r="Q1741" s="133">
        <f t="shared" si="651"/>
        <v>0</v>
      </c>
      <c r="R1741" s="134">
        <f t="shared" si="652"/>
        <v>0</v>
      </c>
      <c r="S1741" s="124">
        <f t="shared" si="653"/>
        <v>0</v>
      </c>
      <c r="T1741" s="134">
        <f t="shared" si="660"/>
        <v>8.7499999999999994E-2</v>
      </c>
      <c r="U1741" s="133">
        <f t="shared" si="661"/>
        <v>55</v>
      </c>
      <c r="V1741" s="133">
        <v>252</v>
      </c>
      <c r="W1741" s="132">
        <f t="shared" si="644"/>
        <v>1.018476076</v>
      </c>
      <c r="X1741" s="124">
        <f t="shared" si="640"/>
        <v>22.728023</v>
      </c>
      <c r="Y1741" s="136" t="s">
        <v>64</v>
      </c>
      <c r="Z1741" s="127">
        <f t="shared" si="662"/>
        <v>44060</v>
      </c>
      <c r="AA1741" s="6"/>
      <c r="AB1741" s="1"/>
      <c r="AC1741" s="10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6"/>
      <c r="BR1741" s="1"/>
      <c r="BS1741" s="1"/>
      <c r="BT1741" s="1"/>
      <c r="BU1741" s="1"/>
      <c r="BV1741" s="1"/>
      <c r="BW1741" s="1"/>
    </row>
    <row r="1742" spans="1:75" x14ac:dyDescent="0.2">
      <c r="A1742" s="137">
        <f t="shared" si="654"/>
        <v>43963</v>
      </c>
      <c r="B1742" s="124">
        <f t="shared" si="645"/>
        <v>1253.0831700000001</v>
      </c>
      <c r="C1742" s="124">
        <f t="shared" si="655"/>
        <v>1000</v>
      </c>
      <c r="D1742" s="138">
        <f t="shared" si="656"/>
        <v>5348.49</v>
      </c>
      <c r="E1742" s="126">
        <f>IF(K1742=1,VLOOKUP(A1741,[1]Plan1!$DA$106:$DC$226,3),E1741)</f>
        <v>5331.91</v>
      </c>
      <c r="F1742" s="127">
        <f t="shared" si="657"/>
        <v>43937</v>
      </c>
      <c r="G1742" s="128">
        <f t="shared" si="646"/>
        <v>-3.0999403569978989E-3</v>
      </c>
      <c r="H1742" s="127">
        <f t="shared" si="658"/>
        <v>43966</v>
      </c>
      <c r="I1742" s="127">
        <f t="shared" si="647"/>
        <v>43966</v>
      </c>
      <c r="J1742" s="130">
        <f t="shared" si="659"/>
        <v>20</v>
      </c>
      <c r="K1742" s="130">
        <f t="shared" si="648"/>
        <v>17</v>
      </c>
      <c r="L1742" s="131">
        <f t="shared" si="649"/>
        <v>0.99736442999999997</v>
      </c>
      <c r="M1742" s="132">
        <f t="shared" si="643"/>
        <v>1.0006997500000001</v>
      </c>
      <c r="N1742" s="132">
        <f t="shared" si="641"/>
        <v>1.2331918118149616</v>
      </c>
      <c r="O1742" s="131">
        <f t="shared" si="642"/>
        <v>1.2299416400000001</v>
      </c>
      <c r="P1742" s="124">
        <f t="shared" si="650"/>
        <v>1229.94164</v>
      </c>
      <c r="Q1742" s="133">
        <f t="shared" si="651"/>
        <v>0</v>
      </c>
      <c r="R1742" s="134">
        <f t="shared" si="652"/>
        <v>0</v>
      </c>
      <c r="S1742" s="124">
        <f t="shared" si="653"/>
        <v>0</v>
      </c>
      <c r="T1742" s="134">
        <f t="shared" si="660"/>
        <v>8.7499999999999994E-2</v>
      </c>
      <c r="U1742" s="133">
        <f t="shared" si="661"/>
        <v>56</v>
      </c>
      <c r="V1742" s="133">
        <v>252</v>
      </c>
      <c r="W1742" s="132">
        <f t="shared" si="644"/>
        <v>1.018815145</v>
      </c>
      <c r="X1742" s="124">
        <f t="shared" si="640"/>
        <v>23.141529999999999</v>
      </c>
      <c r="Y1742" s="136" t="s">
        <v>64</v>
      </c>
      <c r="Z1742" s="127">
        <f t="shared" si="662"/>
        <v>44060</v>
      </c>
      <c r="AA1742" s="6"/>
      <c r="AB1742" s="1"/>
      <c r="AC1742" s="10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6"/>
      <c r="BR1742" s="1"/>
      <c r="BS1742" s="1"/>
      <c r="BT1742" s="1"/>
      <c r="BU1742" s="1"/>
      <c r="BV1742" s="1"/>
      <c r="BW1742" s="1"/>
    </row>
    <row r="1743" spans="1:75" x14ac:dyDescent="0.2">
      <c r="A1743" s="137">
        <f t="shared" si="654"/>
        <v>43964</v>
      </c>
      <c r="B1743" s="124">
        <f t="shared" si="645"/>
        <v>1253.3057779999999</v>
      </c>
      <c r="C1743" s="124">
        <f t="shared" si="655"/>
        <v>1000</v>
      </c>
      <c r="D1743" s="138">
        <f t="shared" si="656"/>
        <v>5348.49</v>
      </c>
      <c r="E1743" s="126">
        <f>IF(K1743=1,VLOOKUP(A1742,[1]Plan1!$DA$106:$DC$226,3),E1742)</f>
        <v>5331.91</v>
      </c>
      <c r="F1743" s="127">
        <f t="shared" si="657"/>
        <v>43937</v>
      </c>
      <c r="G1743" s="128">
        <f t="shared" si="646"/>
        <v>-3.0999403569978989E-3</v>
      </c>
      <c r="H1743" s="127">
        <f t="shared" si="658"/>
        <v>43966</v>
      </c>
      <c r="I1743" s="127">
        <f t="shared" si="647"/>
        <v>43966</v>
      </c>
      <c r="J1743" s="130">
        <f t="shared" si="659"/>
        <v>20</v>
      </c>
      <c r="K1743" s="130">
        <f t="shared" si="648"/>
        <v>18</v>
      </c>
      <c r="L1743" s="131">
        <f t="shared" si="649"/>
        <v>0.99720962000000002</v>
      </c>
      <c r="M1743" s="132">
        <f t="shared" si="643"/>
        <v>1.0006997500000001</v>
      </c>
      <c r="N1743" s="132">
        <f t="shared" si="641"/>
        <v>1.2331918118149616</v>
      </c>
      <c r="O1743" s="131">
        <f t="shared" si="642"/>
        <v>1.2297507299999999</v>
      </c>
      <c r="P1743" s="124">
        <f t="shared" si="650"/>
        <v>1229.75073</v>
      </c>
      <c r="Q1743" s="133">
        <f t="shared" si="651"/>
        <v>0</v>
      </c>
      <c r="R1743" s="134">
        <f t="shared" si="652"/>
        <v>0</v>
      </c>
      <c r="S1743" s="124">
        <f t="shared" si="653"/>
        <v>0</v>
      </c>
      <c r="T1743" s="134">
        <f t="shared" si="660"/>
        <v>8.7499999999999994E-2</v>
      </c>
      <c r="U1743" s="133">
        <f t="shared" si="661"/>
        <v>57</v>
      </c>
      <c r="V1743" s="133">
        <v>252</v>
      </c>
      <c r="W1743" s="132">
        <f t="shared" si="644"/>
        <v>1.0191543279999999</v>
      </c>
      <c r="X1743" s="124">
        <f t="shared" si="640"/>
        <v>23.555047999999999</v>
      </c>
      <c r="Y1743" s="136" t="s">
        <v>64</v>
      </c>
      <c r="Z1743" s="127">
        <f t="shared" si="662"/>
        <v>44060</v>
      </c>
      <c r="AA1743" s="6"/>
      <c r="AB1743" s="1"/>
      <c r="AC1743" s="10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6"/>
      <c r="BR1743" s="1"/>
      <c r="BS1743" s="1"/>
      <c r="BT1743" s="1"/>
      <c r="BU1743" s="1"/>
      <c r="BV1743" s="1"/>
      <c r="BW1743" s="1"/>
    </row>
    <row r="1744" spans="1:75" x14ac:dyDescent="0.2">
      <c r="A1744" s="137">
        <f t="shared" si="654"/>
        <v>43965</v>
      </c>
      <c r="B1744" s="124">
        <f t="shared" si="645"/>
        <v>1253.528405</v>
      </c>
      <c r="C1744" s="124">
        <f t="shared" si="655"/>
        <v>1000</v>
      </c>
      <c r="D1744" s="138">
        <f t="shared" si="656"/>
        <v>5348.49</v>
      </c>
      <c r="E1744" s="126">
        <f>IF(K1744=1,VLOOKUP(A1743,[1]Plan1!$DA$106:$DC$226,3),E1743)</f>
        <v>5331.91</v>
      </c>
      <c r="F1744" s="127">
        <f t="shared" si="657"/>
        <v>43937</v>
      </c>
      <c r="G1744" s="128">
        <f t="shared" si="646"/>
        <v>-3.0999403569978989E-3</v>
      </c>
      <c r="H1744" s="127">
        <f t="shared" si="658"/>
        <v>43966</v>
      </c>
      <c r="I1744" s="127">
        <f t="shared" si="647"/>
        <v>43966</v>
      </c>
      <c r="J1744" s="130">
        <f t="shared" si="659"/>
        <v>20</v>
      </c>
      <c r="K1744" s="130">
        <f t="shared" si="648"/>
        <v>19</v>
      </c>
      <c r="L1744" s="131">
        <f t="shared" si="649"/>
        <v>0.99705482000000001</v>
      </c>
      <c r="M1744" s="132">
        <f t="shared" si="643"/>
        <v>1.0006997500000001</v>
      </c>
      <c r="N1744" s="132">
        <f t="shared" si="641"/>
        <v>1.2331918118149616</v>
      </c>
      <c r="O1744" s="131">
        <f t="shared" si="642"/>
        <v>1.2295598299999999</v>
      </c>
      <c r="P1744" s="124">
        <f t="shared" si="650"/>
        <v>1229.5598299999999</v>
      </c>
      <c r="Q1744" s="133">
        <f t="shared" si="651"/>
        <v>0</v>
      </c>
      <c r="R1744" s="134">
        <f t="shared" si="652"/>
        <v>0</v>
      </c>
      <c r="S1744" s="124">
        <f t="shared" si="653"/>
        <v>0</v>
      </c>
      <c r="T1744" s="134">
        <f t="shared" si="660"/>
        <v>8.7499999999999994E-2</v>
      </c>
      <c r="U1744" s="133">
        <f t="shared" si="661"/>
        <v>58</v>
      </c>
      <c r="V1744" s="133">
        <v>252</v>
      </c>
      <c r="W1744" s="132">
        <f t="shared" si="644"/>
        <v>1.019493623</v>
      </c>
      <c r="X1744" s="124">
        <f t="shared" ref="X1744:X1807" si="663">TRUNC((P1744*(W1744-1)),6)</f>
        <v>23.968575000000001</v>
      </c>
      <c r="Y1744" s="136" t="s">
        <v>64</v>
      </c>
      <c r="Z1744" s="127">
        <f t="shared" si="662"/>
        <v>44060</v>
      </c>
      <c r="AA1744" s="6"/>
      <c r="AB1744" s="1"/>
      <c r="AC1744" s="10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6"/>
      <c r="BR1744" s="1"/>
      <c r="BS1744" s="1"/>
      <c r="BT1744" s="1"/>
      <c r="BU1744" s="1"/>
      <c r="BV1744" s="1"/>
      <c r="BW1744" s="1"/>
    </row>
    <row r="1745" spans="1:75" x14ac:dyDescent="0.2">
      <c r="A1745" s="137">
        <f t="shared" si="654"/>
        <v>43966</v>
      </c>
      <c r="B1745" s="124">
        <f t="shared" si="645"/>
        <v>1253.751082</v>
      </c>
      <c r="C1745" s="124">
        <f t="shared" si="655"/>
        <v>1000</v>
      </c>
      <c r="D1745" s="138">
        <f t="shared" si="656"/>
        <v>5348.49</v>
      </c>
      <c r="E1745" s="126">
        <f>IF(K1745=1,VLOOKUP(A1744,[1]Plan1!$DA$106:$DC$226,3),E1744)</f>
        <v>5331.91</v>
      </c>
      <c r="F1745" s="127">
        <f t="shared" si="657"/>
        <v>43937</v>
      </c>
      <c r="G1745" s="128">
        <f t="shared" si="646"/>
        <v>-3.0999403569978989E-3</v>
      </c>
      <c r="H1745" s="127">
        <f t="shared" si="658"/>
        <v>43997</v>
      </c>
      <c r="I1745" s="127">
        <f t="shared" si="647"/>
        <v>43966</v>
      </c>
      <c r="J1745" s="130">
        <f t="shared" si="659"/>
        <v>20</v>
      </c>
      <c r="K1745" s="130">
        <f t="shared" si="648"/>
        <v>20</v>
      </c>
      <c r="L1745" s="131">
        <f t="shared" si="649"/>
        <v>0.99690005000000004</v>
      </c>
      <c r="M1745" s="132">
        <f t="shared" si="643"/>
        <v>1.0006997500000001</v>
      </c>
      <c r="N1745" s="132">
        <f t="shared" si="641"/>
        <v>1.2331918118149616</v>
      </c>
      <c r="O1745" s="131">
        <f t="shared" si="642"/>
        <v>1.2293689699999999</v>
      </c>
      <c r="P1745" s="124">
        <f t="shared" si="650"/>
        <v>1229.36897</v>
      </c>
      <c r="Q1745" s="133">
        <f t="shared" si="651"/>
        <v>0</v>
      </c>
      <c r="R1745" s="134">
        <f t="shared" si="652"/>
        <v>0</v>
      </c>
      <c r="S1745" s="124">
        <f t="shared" si="653"/>
        <v>0</v>
      </c>
      <c r="T1745" s="134">
        <f t="shared" si="660"/>
        <v>8.7499999999999994E-2</v>
      </c>
      <c r="U1745" s="133">
        <f t="shared" si="661"/>
        <v>59</v>
      </c>
      <c r="V1745" s="133">
        <v>252</v>
      </c>
      <c r="W1745" s="132">
        <f t="shared" si="644"/>
        <v>1.0198330309999999</v>
      </c>
      <c r="X1745" s="124">
        <f t="shared" si="663"/>
        <v>24.382111999999999</v>
      </c>
      <c r="Y1745" s="136" t="s">
        <v>64</v>
      </c>
      <c r="Z1745" s="127">
        <f t="shared" si="662"/>
        <v>44060</v>
      </c>
      <c r="AA1745" s="6"/>
      <c r="AB1745" s="1"/>
      <c r="AC1745" s="10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6"/>
      <c r="BR1745" s="1"/>
      <c r="BS1745" s="1"/>
      <c r="BT1745" s="1"/>
      <c r="BU1745" s="1"/>
      <c r="BV1745" s="1"/>
      <c r="BW1745" s="1"/>
    </row>
    <row r="1746" spans="1:75" x14ac:dyDescent="0.2">
      <c r="A1746" s="137">
        <f t="shared" si="654"/>
        <v>43967</v>
      </c>
      <c r="B1746" s="124">
        <f t="shared" si="645"/>
        <v>1253.9297690000001</v>
      </c>
      <c r="C1746" s="124">
        <f t="shared" si="655"/>
        <v>1000</v>
      </c>
      <c r="D1746" s="138">
        <f t="shared" si="656"/>
        <v>5331.91</v>
      </c>
      <c r="E1746" s="126">
        <f>IF(K1746=1,VLOOKUP(A1745,[1]Plan1!$DA$106:$DC$226,3),E1745)</f>
        <v>5311.65</v>
      </c>
      <c r="F1746" s="127">
        <f t="shared" si="657"/>
        <v>43967</v>
      </c>
      <c r="G1746" s="128">
        <f t="shared" si="646"/>
        <v>-3.7997640620340833E-3</v>
      </c>
      <c r="H1746" s="127">
        <f t="shared" si="658"/>
        <v>43997</v>
      </c>
      <c r="I1746" s="127">
        <f t="shared" si="647"/>
        <v>43997</v>
      </c>
      <c r="J1746" s="130">
        <f t="shared" si="659"/>
        <v>20</v>
      </c>
      <c r="K1746" s="130">
        <f t="shared" si="648"/>
        <v>1</v>
      </c>
      <c r="L1746" s="131">
        <f t="shared" si="649"/>
        <v>0.99980966000000004</v>
      </c>
      <c r="M1746" s="132">
        <f t="shared" si="643"/>
        <v>0.99690005000000004</v>
      </c>
      <c r="N1746" s="132">
        <f t="shared" si="641"/>
        <v>1.2293689788579258</v>
      </c>
      <c r="O1746" s="131">
        <f t="shared" si="642"/>
        <v>1.22913498</v>
      </c>
      <c r="P1746" s="124">
        <f t="shared" si="650"/>
        <v>1229.13498</v>
      </c>
      <c r="Q1746" s="133">
        <f t="shared" si="651"/>
        <v>0</v>
      </c>
      <c r="R1746" s="134">
        <f t="shared" si="652"/>
        <v>0</v>
      </c>
      <c r="S1746" s="124">
        <f t="shared" si="653"/>
        <v>0</v>
      </c>
      <c r="T1746" s="134">
        <f t="shared" si="660"/>
        <v>8.7499999999999994E-2</v>
      </c>
      <c r="U1746" s="133">
        <f t="shared" si="661"/>
        <v>60</v>
      </c>
      <c r="V1746" s="133">
        <v>252</v>
      </c>
      <c r="W1746" s="132">
        <f t="shared" si="644"/>
        <v>1.020172552</v>
      </c>
      <c r="X1746" s="124">
        <f t="shared" si="663"/>
        <v>24.794789000000002</v>
      </c>
      <c r="Y1746" s="136" t="s">
        <v>64</v>
      </c>
      <c r="Z1746" s="127">
        <f t="shared" si="662"/>
        <v>44060</v>
      </c>
      <c r="AA1746" s="6"/>
      <c r="AB1746" s="1"/>
      <c r="AC1746" s="10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6"/>
      <c r="BR1746" s="1"/>
      <c r="BS1746" s="1"/>
      <c r="BT1746" s="1"/>
      <c r="BU1746" s="1"/>
      <c r="BV1746" s="1"/>
      <c r="BW1746" s="1"/>
    </row>
    <row r="1747" spans="1:75" x14ac:dyDescent="0.2">
      <c r="A1747" s="137">
        <f t="shared" si="654"/>
        <v>43968</v>
      </c>
      <c r="B1747" s="124">
        <f t="shared" si="645"/>
        <v>1253.9297690000001</v>
      </c>
      <c r="C1747" s="124">
        <f t="shared" si="655"/>
        <v>1000</v>
      </c>
      <c r="D1747" s="138">
        <f t="shared" si="656"/>
        <v>5331.91</v>
      </c>
      <c r="E1747" s="126">
        <f>IF(K1747=1,VLOOKUP(A1746,[1]Plan1!$DA$106:$DC$226,3),E1746)</f>
        <v>5311.65</v>
      </c>
      <c r="F1747" s="127">
        <f t="shared" si="657"/>
        <v>43967</v>
      </c>
      <c r="G1747" s="128">
        <f t="shared" si="646"/>
        <v>-3.7997640620340833E-3</v>
      </c>
      <c r="H1747" s="127">
        <f t="shared" si="658"/>
        <v>43997</v>
      </c>
      <c r="I1747" s="127">
        <f t="shared" si="647"/>
        <v>43997</v>
      </c>
      <c r="J1747" s="130">
        <f t="shared" si="659"/>
        <v>20</v>
      </c>
      <c r="K1747" s="130">
        <f t="shared" si="648"/>
        <v>1</v>
      </c>
      <c r="L1747" s="131">
        <f t="shared" si="649"/>
        <v>0.99980966000000004</v>
      </c>
      <c r="M1747" s="132">
        <f t="shared" si="643"/>
        <v>0.99690005000000004</v>
      </c>
      <c r="N1747" s="132">
        <f t="shared" si="641"/>
        <v>1.2293689788579258</v>
      </c>
      <c r="O1747" s="131">
        <f t="shared" si="642"/>
        <v>1.22913498</v>
      </c>
      <c r="P1747" s="124">
        <f t="shared" si="650"/>
        <v>1229.13498</v>
      </c>
      <c r="Q1747" s="133">
        <f t="shared" si="651"/>
        <v>0</v>
      </c>
      <c r="R1747" s="134">
        <f t="shared" si="652"/>
        <v>0</v>
      </c>
      <c r="S1747" s="124">
        <f t="shared" si="653"/>
        <v>0</v>
      </c>
      <c r="T1747" s="134">
        <f t="shared" si="660"/>
        <v>8.7499999999999994E-2</v>
      </c>
      <c r="U1747" s="133">
        <f t="shared" si="661"/>
        <v>60</v>
      </c>
      <c r="V1747" s="133">
        <v>252</v>
      </c>
      <c r="W1747" s="132">
        <f t="shared" si="644"/>
        <v>1.020172552</v>
      </c>
      <c r="X1747" s="124">
        <f t="shared" si="663"/>
        <v>24.794789000000002</v>
      </c>
      <c r="Y1747" s="136" t="s">
        <v>64</v>
      </c>
      <c r="Z1747" s="127">
        <f t="shared" si="662"/>
        <v>44060</v>
      </c>
      <c r="AA1747" s="6"/>
      <c r="AB1747" s="1"/>
      <c r="AC1747" s="10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6"/>
      <c r="BR1747" s="1"/>
      <c r="BS1747" s="1"/>
      <c r="BT1747" s="1"/>
      <c r="BU1747" s="1"/>
      <c r="BV1747" s="1"/>
      <c r="BW1747" s="1"/>
    </row>
    <row r="1748" spans="1:75" x14ac:dyDescent="0.2">
      <c r="A1748" s="137">
        <f t="shared" si="654"/>
        <v>43969</v>
      </c>
      <c r="B1748" s="124">
        <f t="shared" si="645"/>
        <v>1253.9297690000001</v>
      </c>
      <c r="C1748" s="124">
        <f t="shared" si="655"/>
        <v>1000</v>
      </c>
      <c r="D1748" s="138">
        <f t="shared" si="656"/>
        <v>5331.91</v>
      </c>
      <c r="E1748" s="126">
        <f>IF(K1748=1,VLOOKUP(A1747,[1]Plan1!$DA$106:$DC$226,3),E1747)</f>
        <v>5311.65</v>
      </c>
      <c r="F1748" s="127">
        <f t="shared" si="657"/>
        <v>43967</v>
      </c>
      <c r="G1748" s="128">
        <f t="shared" si="646"/>
        <v>-3.7997640620340833E-3</v>
      </c>
      <c r="H1748" s="127">
        <f t="shared" si="658"/>
        <v>43997</v>
      </c>
      <c r="I1748" s="127">
        <f t="shared" si="647"/>
        <v>43997</v>
      </c>
      <c r="J1748" s="130">
        <f t="shared" si="659"/>
        <v>20</v>
      </c>
      <c r="K1748" s="130">
        <f t="shared" si="648"/>
        <v>1</v>
      </c>
      <c r="L1748" s="131">
        <f t="shared" si="649"/>
        <v>0.99980966000000004</v>
      </c>
      <c r="M1748" s="132">
        <f t="shared" si="643"/>
        <v>0.99690005000000004</v>
      </c>
      <c r="N1748" s="132">
        <f t="shared" si="641"/>
        <v>1.2293689788579258</v>
      </c>
      <c r="O1748" s="131">
        <f t="shared" si="642"/>
        <v>1.22913498</v>
      </c>
      <c r="P1748" s="124">
        <f t="shared" si="650"/>
        <v>1229.13498</v>
      </c>
      <c r="Q1748" s="133">
        <f t="shared" si="651"/>
        <v>0</v>
      </c>
      <c r="R1748" s="134">
        <f t="shared" si="652"/>
        <v>0</v>
      </c>
      <c r="S1748" s="124">
        <f t="shared" si="653"/>
        <v>0</v>
      </c>
      <c r="T1748" s="134">
        <f t="shared" si="660"/>
        <v>8.7499999999999994E-2</v>
      </c>
      <c r="U1748" s="133">
        <f t="shared" si="661"/>
        <v>60</v>
      </c>
      <c r="V1748" s="133">
        <v>252</v>
      </c>
      <c r="W1748" s="132">
        <f t="shared" si="644"/>
        <v>1.020172552</v>
      </c>
      <c r="X1748" s="124">
        <f t="shared" si="663"/>
        <v>24.794789000000002</v>
      </c>
      <c r="Y1748" s="136" t="s">
        <v>64</v>
      </c>
      <c r="Z1748" s="127">
        <f t="shared" si="662"/>
        <v>44060</v>
      </c>
      <c r="AA1748" s="6"/>
      <c r="AB1748" s="1"/>
      <c r="AC1748" s="10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6"/>
      <c r="BR1748" s="1"/>
      <c r="BS1748" s="1"/>
      <c r="BT1748" s="1"/>
      <c r="BU1748" s="1"/>
      <c r="BV1748" s="1"/>
      <c r="BW1748" s="1"/>
    </row>
    <row r="1749" spans="1:75" x14ac:dyDescent="0.2">
      <c r="A1749" s="137">
        <f t="shared" si="654"/>
        <v>43970</v>
      </c>
      <c r="B1749" s="124">
        <f t="shared" si="645"/>
        <v>1254.108487</v>
      </c>
      <c r="C1749" s="124">
        <f t="shared" si="655"/>
        <v>1000</v>
      </c>
      <c r="D1749" s="138">
        <f t="shared" si="656"/>
        <v>5331.91</v>
      </c>
      <c r="E1749" s="126">
        <f>IF(K1749=1,VLOOKUP(A1748,[1]Plan1!$DA$106:$DC$226,3),E1748)</f>
        <v>5311.65</v>
      </c>
      <c r="F1749" s="127">
        <f t="shared" si="657"/>
        <v>43967</v>
      </c>
      <c r="G1749" s="128">
        <f t="shared" si="646"/>
        <v>-3.7997640620340833E-3</v>
      </c>
      <c r="H1749" s="127">
        <f t="shared" si="658"/>
        <v>43997</v>
      </c>
      <c r="I1749" s="127">
        <f t="shared" si="647"/>
        <v>43997</v>
      </c>
      <c r="J1749" s="130">
        <f t="shared" si="659"/>
        <v>20</v>
      </c>
      <c r="K1749" s="130">
        <f t="shared" si="648"/>
        <v>2</v>
      </c>
      <c r="L1749" s="131">
        <f t="shared" si="649"/>
        <v>0.99961937000000001</v>
      </c>
      <c r="M1749" s="132">
        <f t="shared" si="643"/>
        <v>0.99690005000000004</v>
      </c>
      <c r="N1749" s="132">
        <f t="shared" si="641"/>
        <v>1.2293689788579258</v>
      </c>
      <c r="O1749" s="131">
        <f t="shared" si="642"/>
        <v>1.22890104</v>
      </c>
      <c r="P1749" s="124">
        <f t="shared" si="650"/>
        <v>1228.90104</v>
      </c>
      <c r="Q1749" s="133">
        <f t="shared" si="651"/>
        <v>0</v>
      </c>
      <c r="R1749" s="134">
        <f t="shared" si="652"/>
        <v>0</v>
      </c>
      <c r="S1749" s="124">
        <f t="shared" si="653"/>
        <v>0</v>
      </c>
      <c r="T1749" s="134">
        <f t="shared" si="660"/>
        <v>8.7499999999999994E-2</v>
      </c>
      <c r="U1749" s="133">
        <f t="shared" si="661"/>
        <v>61</v>
      </c>
      <c r="V1749" s="133">
        <v>252</v>
      </c>
      <c r="W1749" s="132">
        <f t="shared" si="644"/>
        <v>1.020512187</v>
      </c>
      <c r="X1749" s="124">
        <f t="shared" si="663"/>
        <v>25.207446999999998</v>
      </c>
      <c r="Y1749" s="136" t="s">
        <v>64</v>
      </c>
      <c r="Z1749" s="127">
        <f t="shared" si="662"/>
        <v>44060</v>
      </c>
      <c r="AA1749" s="6"/>
      <c r="AB1749" s="1"/>
      <c r="AC1749" s="10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6"/>
      <c r="BR1749" s="1"/>
      <c r="BS1749" s="1"/>
      <c r="BT1749" s="1"/>
      <c r="BU1749" s="1"/>
      <c r="BV1749" s="1"/>
      <c r="BW1749" s="1"/>
    </row>
    <row r="1750" spans="1:75" x14ac:dyDescent="0.2">
      <c r="A1750" s="137">
        <f t="shared" si="654"/>
        <v>43971</v>
      </c>
      <c r="B1750" s="124">
        <f t="shared" si="645"/>
        <v>1254.2872259999999</v>
      </c>
      <c r="C1750" s="124">
        <f t="shared" si="655"/>
        <v>1000</v>
      </c>
      <c r="D1750" s="138">
        <f t="shared" si="656"/>
        <v>5331.91</v>
      </c>
      <c r="E1750" s="126">
        <f>IF(K1750=1,VLOOKUP(A1749,[1]Plan1!$DA$106:$DC$226,3),E1749)</f>
        <v>5311.65</v>
      </c>
      <c r="F1750" s="127">
        <f t="shared" si="657"/>
        <v>43967</v>
      </c>
      <c r="G1750" s="128">
        <f t="shared" si="646"/>
        <v>-3.7997640620340833E-3</v>
      </c>
      <c r="H1750" s="127">
        <f t="shared" si="658"/>
        <v>43997</v>
      </c>
      <c r="I1750" s="127">
        <f t="shared" si="647"/>
        <v>43997</v>
      </c>
      <c r="J1750" s="130">
        <f t="shared" si="659"/>
        <v>20</v>
      </c>
      <c r="K1750" s="130">
        <f t="shared" si="648"/>
        <v>3</v>
      </c>
      <c r="L1750" s="131">
        <f t="shared" si="649"/>
        <v>0.99942911000000001</v>
      </c>
      <c r="M1750" s="132">
        <f t="shared" si="643"/>
        <v>0.99690005000000004</v>
      </c>
      <c r="N1750" s="132">
        <f t="shared" si="641"/>
        <v>1.2293689788579258</v>
      </c>
      <c r="O1750" s="131">
        <f t="shared" si="642"/>
        <v>1.22866714</v>
      </c>
      <c r="P1750" s="124">
        <f t="shared" si="650"/>
        <v>1228.66714</v>
      </c>
      <c r="Q1750" s="133">
        <f t="shared" si="651"/>
        <v>0</v>
      </c>
      <c r="R1750" s="134">
        <f t="shared" si="652"/>
        <v>0</v>
      </c>
      <c r="S1750" s="124">
        <f t="shared" si="653"/>
        <v>0</v>
      </c>
      <c r="T1750" s="134">
        <f t="shared" si="660"/>
        <v>8.7499999999999994E-2</v>
      </c>
      <c r="U1750" s="133">
        <f t="shared" si="661"/>
        <v>62</v>
      </c>
      <c r="V1750" s="133">
        <v>252</v>
      </c>
      <c r="W1750" s="132">
        <f t="shared" si="644"/>
        <v>1.020851934</v>
      </c>
      <c r="X1750" s="124">
        <f t="shared" si="663"/>
        <v>25.620086000000001</v>
      </c>
      <c r="Y1750" s="136" t="s">
        <v>64</v>
      </c>
      <c r="Z1750" s="127">
        <f t="shared" si="662"/>
        <v>44060</v>
      </c>
      <c r="AA1750" s="6"/>
      <c r="AB1750" s="1"/>
      <c r="AC1750" s="10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6"/>
      <c r="BR1750" s="1"/>
      <c r="BS1750" s="1"/>
      <c r="BT1750" s="1"/>
      <c r="BU1750" s="1"/>
      <c r="BV1750" s="1"/>
      <c r="BW1750" s="1"/>
    </row>
    <row r="1751" spans="1:75" x14ac:dyDescent="0.2">
      <c r="A1751" s="137">
        <f t="shared" si="654"/>
        <v>43972</v>
      </c>
      <c r="B1751" s="124">
        <f t="shared" si="645"/>
        <v>1254.465985</v>
      </c>
      <c r="C1751" s="124">
        <f t="shared" si="655"/>
        <v>1000</v>
      </c>
      <c r="D1751" s="138">
        <f t="shared" si="656"/>
        <v>5331.91</v>
      </c>
      <c r="E1751" s="126">
        <f>IF(K1751=1,VLOOKUP(A1750,[1]Plan1!$DA$106:$DC$226,3),E1750)</f>
        <v>5311.65</v>
      </c>
      <c r="F1751" s="127">
        <f t="shared" si="657"/>
        <v>43967</v>
      </c>
      <c r="G1751" s="128">
        <f t="shared" si="646"/>
        <v>-3.7997640620340833E-3</v>
      </c>
      <c r="H1751" s="127">
        <f t="shared" si="658"/>
        <v>43997</v>
      </c>
      <c r="I1751" s="127">
        <f t="shared" si="647"/>
        <v>43997</v>
      </c>
      <c r="J1751" s="130">
        <f t="shared" si="659"/>
        <v>20</v>
      </c>
      <c r="K1751" s="130">
        <f t="shared" si="648"/>
        <v>4</v>
      </c>
      <c r="L1751" s="131">
        <f t="shared" si="649"/>
        <v>0.99923888000000005</v>
      </c>
      <c r="M1751" s="132">
        <f t="shared" si="643"/>
        <v>0.99690005000000004</v>
      </c>
      <c r="N1751" s="132">
        <f t="shared" si="641"/>
        <v>1.2293689788579258</v>
      </c>
      <c r="O1751" s="131">
        <f t="shared" si="642"/>
        <v>1.22843328</v>
      </c>
      <c r="P1751" s="124">
        <f t="shared" si="650"/>
        <v>1228.43328</v>
      </c>
      <c r="Q1751" s="133">
        <f t="shared" si="651"/>
        <v>0</v>
      </c>
      <c r="R1751" s="134">
        <f t="shared" si="652"/>
        <v>0</v>
      </c>
      <c r="S1751" s="124">
        <f t="shared" si="653"/>
        <v>0</v>
      </c>
      <c r="T1751" s="134">
        <f t="shared" si="660"/>
        <v>8.7499999999999994E-2</v>
      </c>
      <c r="U1751" s="133">
        <f t="shared" si="661"/>
        <v>63</v>
      </c>
      <c r="V1751" s="133">
        <v>252</v>
      </c>
      <c r="W1751" s="132">
        <f t="shared" si="644"/>
        <v>1.0211917939999999</v>
      </c>
      <c r="X1751" s="124">
        <f t="shared" si="663"/>
        <v>26.032705</v>
      </c>
      <c r="Y1751" s="136" t="s">
        <v>64</v>
      </c>
      <c r="Z1751" s="127">
        <f t="shared" si="662"/>
        <v>44060</v>
      </c>
      <c r="AA1751" s="6"/>
      <c r="AB1751" s="1"/>
      <c r="AC1751" s="10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6"/>
      <c r="BR1751" s="1"/>
      <c r="BS1751" s="1"/>
      <c r="BT1751" s="1"/>
      <c r="BU1751" s="1"/>
      <c r="BV1751" s="1"/>
      <c r="BW1751" s="1"/>
    </row>
    <row r="1752" spans="1:75" x14ac:dyDescent="0.2">
      <c r="A1752" s="137">
        <f t="shared" si="654"/>
        <v>43973</v>
      </c>
      <c r="B1752" s="124">
        <f t="shared" si="645"/>
        <v>1254.6447860000001</v>
      </c>
      <c r="C1752" s="124">
        <f t="shared" si="655"/>
        <v>1000</v>
      </c>
      <c r="D1752" s="138">
        <f t="shared" si="656"/>
        <v>5331.91</v>
      </c>
      <c r="E1752" s="126">
        <f>IF(K1752=1,VLOOKUP(A1751,[1]Plan1!$DA$106:$DC$226,3),E1751)</f>
        <v>5311.65</v>
      </c>
      <c r="F1752" s="127">
        <f t="shared" si="657"/>
        <v>43967</v>
      </c>
      <c r="G1752" s="128">
        <f t="shared" si="646"/>
        <v>-3.7997640620340833E-3</v>
      </c>
      <c r="H1752" s="127">
        <f t="shared" si="658"/>
        <v>43997</v>
      </c>
      <c r="I1752" s="127">
        <f t="shared" si="647"/>
        <v>43997</v>
      </c>
      <c r="J1752" s="130">
        <f t="shared" si="659"/>
        <v>20</v>
      </c>
      <c r="K1752" s="130">
        <f t="shared" si="648"/>
        <v>5</v>
      </c>
      <c r="L1752" s="131">
        <f t="shared" si="649"/>
        <v>0.99904870000000001</v>
      </c>
      <c r="M1752" s="132">
        <f t="shared" si="643"/>
        <v>0.99690005000000004</v>
      </c>
      <c r="N1752" s="132">
        <f t="shared" si="641"/>
        <v>1.2293689788579258</v>
      </c>
      <c r="O1752" s="131">
        <f t="shared" si="642"/>
        <v>1.22819948</v>
      </c>
      <c r="P1752" s="124">
        <f t="shared" si="650"/>
        <v>1228.19948</v>
      </c>
      <c r="Q1752" s="133">
        <f t="shared" si="651"/>
        <v>0</v>
      </c>
      <c r="R1752" s="134">
        <f t="shared" si="652"/>
        <v>0</v>
      </c>
      <c r="S1752" s="124">
        <f t="shared" si="653"/>
        <v>0</v>
      </c>
      <c r="T1752" s="134">
        <f t="shared" si="660"/>
        <v>8.7499999999999994E-2</v>
      </c>
      <c r="U1752" s="133">
        <f t="shared" si="661"/>
        <v>64</v>
      </c>
      <c r="V1752" s="133">
        <v>252</v>
      </c>
      <c r="W1752" s="132">
        <f t="shared" si="644"/>
        <v>1.021531768</v>
      </c>
      <c r="X1752" s="124">
        <f t="shared" si="663"/>
        <v>26.445305999999999</v>
      </c>
      <c r="Y1752" s="136" t="s">
        <v>64</v>
      </c>
      <c r="Z1752" s="127">
        <f t="shared" si="662"/>
        <v>44060</v>
      </c>
      <c r="AA1752" s="6"/>
      <c r="AB1752" s="1"/>
      <c r="AC1752" s="10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6"/>
      <c r="BR1752" s="1"/>
      <c r="BS1752" s="1"/>
      <c r="BT1752" s="1"/>
      <c r="BU1752" s="1"/>
      <c r="BV1752" s="1"/>
      <c r="BW1752" s="1"/>
    </row>
    <row r="1753" spans="1:75" x14ac:dyDescent="0.2">
      <c r="A1753" s="137">
        <f t="shared" si="654"/>
        <v>43974</v>
      </c>
      <c r="B1753" s="124">
        <f t="shared" si="645"/>
        <v>1254.8235969999998</v>
      </c>
      <c r="C1753" s="124">
        <f t="shared" si="655"/>
        <v>1000</v>
      </c>
      <c r="D1753" s="138">
        <f t="shared" si="656"/>
        <v>5331.91</v>
      </c>
      <c r="E1753" s="126">
        <f>IF(K1753=1,VLOOKUP(A1752,[1]Plan1!$DA$106:$DC$226,3),E1752)</f>
        <v>5311.65</v>
      </c>
      <c r="F1753" s="127">
        <f t="shared" si="657"/>
        <v>43967</v>
      </c>
      <c r="G1753" s="128">
        <f t="shared" si="646"/>
        <v>-3.7997640620340833E-3</v>
      </c>
      <c r="H1753" s="127">
        <f t="shared" si="658"/>
        <v>43997</v>
      </c>
      <c r="I1753" s="127">
        <f t="shared" si="647"/>
        <v>43997</v>
      </c>
      <c r="J1753" s="130">
        <f t="shared" si="659"/>
        <v>20</v>
      </c>
      <c r="K1753" s="130">
        <f t="shared" si="648"/>
        <v>6</v>
      </c>
      <c r="L1753" s="131">
        <f t="shared" si="649"/>
        <v>0.99885855000000001</v>
      </c>
      <c r="M1753" s="132">
        <f t="shared" si="643"/>
        <v>0.99690005000000004</v>
      </c>
      <c r="N1753" s="132">
        <f t="shared" si="641"/>
        <v>1.2293689788579258</v>
      </c>
      <c r="O1753" s="131">
        <f t="shared" si="642"/>
        <v>1.2279657100000001</v>
      </c>
      <c r="P1753" s="124">
        <f t="shared" si="650"/>
        <v>1227.9657099999999</v>
      </c>
      <c r="Q1753" s="133">
        <f t="shared" si="651"/>
        <v>0</v>
      </c>
      <c r="R1753" s="134">
        <f t="shared" si="652"/>
        <v>0</v>
      </c>
      <c r="S1753" s="124">
        <f t="shared" si="653"/>
        <v>0</v>
      </c>
      <c r="T1753" s="134">
        <f t="shared" si="660"/>
        <v>8.7499999999999994E-2</v>
      </c>
      <c r="U1753" s="133">
        <f t="shared" si="661"/>
        <v>65</v>
      </c>
      <c r="V1753" s="133">
        <v>252</v>
      </c>
      <c r="W1753" s="132">
        <f t="shared" si="644"/>
        <v>1.0218718550000001</v>
      </c>
      <c r="X1753" s="124">
        <f t="shared" si="663"/>
        <v>26.857887000000002</v>
      </c>
      <c r="Y1753" s="136" t="s">
        <v>64</v>
      </c>
      <c r="Z1753" s="127">
        <f t="shared" si="662"/>
        <v>44060</v>
      </c>
      <c r="AA1753" s="6"/>
      <c r="AB1753" s="1"/>
      <c r="AC1753" s="10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6"/>
      <c r="BR1753" s="1"/>
      <c r="BS1753" s="1"/>
      <c r="BT1753" s="1"/>
      <c r="BU1753" s="1"/>
      <c r="BV1753" s="1"/>
      <c r="BW1753" s="1"/>
    </row>
    <row r="1754" spans="1:75" x14ac:dyDescent="0.2">
      <c r="A1754" s="137">
        <f t="shared" si="654"/>
        <v>43975</v>
      </c>
      <c r="B1754" s="124">
        <f t="shared" si="645"/>
        <v>1254.8235969999998</v>
      </c>
      <c r="C1754" s="124">
        <f t="shared" si="655"/>
        <v>1000</v>
      </c>
      <c r="D1754" s="138">
        <f t="shared" si="656"/>
        <v>5331.91</v>
      </c>
      <c r="E1754" s="126">
        <f>IF(K1754=1,VLOOKUP(A1753,[1]Plan1!$DA$106:$DC$226,3),E1753)</f>
        <v>5311.65</v>
      </c>
      <c r="F1754" s="127">
        <f t="shared" si="657"/>
        <v>43967</v>
      </c>
      <c r="G1754" s="128">
        <f t="shared" si="646"/>
        <v>-3.7997640620340833E-3</v>
      </c>
      <c r="H1754" s="127">
        <f t="shared" si="658"/>
        <v>43997</v>
      </c>
      <c r="I1754" s="127">
        <f t="shared" si="647"/>
        <v>43997</v>
      </c>
      <c r="J1754" s="130">
        <f t="shared" si="659"/>
        <v>20</v>
      </c>
      <c r="K1754" s="130">
        <f t="shared" si="648"/>
        <v>6</v>
      </c>
      <c r="L1754" s="131">
        <f t="shared" si="649"/>
        <v>0.99885855000000001</v>
      </c>
      <c r="M1754" s="132">
        <f t="shared" si="643"/>
        <v>0.99690005000000004</v>
      </c>
      <c r="N1754" s="132">
        <f t="shared" si="641"/>
        <v>1.2293689788579258</v>
      </c>
      <c r="O1754" s="131">
        <f t="shared" si="642"/>
        <v>1.2279657100000001</v>
      </c>
      <c r="P1754" s="124">
        <f t="shared" si="650"/>
        <v>1227.9657099999999</v>
      </c>
      <c r="Q1754" s="133">
        <f t="shared" si="651"/>
        <v>0</v>
      </c>
      <c r="R1754" s="134">
        <f t="shared" si="652"/>
        <v>0</v>
      </c>
      <c r="S1754" s="124">
        <f t="shared" si="653"/>
        <v>0</v>
      </c>
      <c r="T1754" s="134">
        <f t="shared" si="660"/>
        <v>8.7499999999999994E-2</v>
      </c>
      <c r="U1754" s="133">
        <f t="shared" si="661"/>
        <v>65</v>
      </c>
      <c r="V1754" s="133">
        <v>252</v>
      </c>
      <c r="W1754" s="132">
        <f t="shared" si="644"/>
        <v>1.0218718550000001</v>
      </c>
      <c r="X1754" s="124">
        <f t="shared" si="663"/>
        <v>26.857887000000002</v>
      </c>
      <c r="Y1754" s="136" t="s">
        <v>64</v>
      </c>
      <c r="Z1754" s="127">
        <f t="shared" si="662"/>
        <v>44060</v>
      </c>
      <c r="AA1754" s="6"/>
      <c r="AB1754" s="1"/>
      <c r="AC1754" s="10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6"/>
      <c r="BR1754" s="1"/>
      <c r="BS1754" s="1"/>
      <c r="BT1754" s="1"/>
      <c r="BU1754" s="1"/>
      <c r="BV1754" s="1"/>
      <c r="BW1754" s="1"/>
    </row>
    <row r="1755" spans="1:75" x14ac:dyDescent="0.2">
      <c r="A1755" s="137">
        <f t="shared" si="654"/>
        <v>43976</v>
      </c>
      <c r="B1755" s="124">
        <f t="shared" si="645"/>
        <v>1254.8235969999998</v>
      </c>
      <c r="C1755" s="124">
        <f t="shared" si="655"/>
        <v>1000</v>
      </c>
      <c r="D1755" s="138">
        <f t="shared" si="656"/>
        <v>5331.91</v>
      </c>
      <c r="E1755" s="126">
        <f>IF(K1755=1,VLOOKUP(A1754,[1]Plan1!$DA$106:$DC$226,3),E1754)</f>
        <v>5311.65</v>
      </c>
      <c r="F1755" s="127">
        <f t="shared" si="657"/>
        <v>43967</v>
      </c>
      <c r="G1755" s="128">
        <f t="shared" si="646"/>
        <v>-3.7997640620340833E-3</v>
      </c>
      <c r="H1755" s="127">
        <f t="shared" si="658"/>
        <v>43997</v>
      </c>
      <c r="I1755" s="127">
        <f t="shared" si="647"/>
        <v>43997</v>
      </c>
      <c r="J1755" s="130">
        <f t="shared" si="659"/>
        <v>20</v>
      </c>
      <c r="K1755" s="130">
        <f t="shared" si="648"/>
        <v>6</v>
      </c>
      <c r="L1755" s="131">
        <f t="shared" si="649"/>
        <v>0.99885855000000001</v>
      </c>
      <c r="M1755" s="132">
        <f t="shared" si="643"/>
        <v>0.99690005000000004</v>
      </c>
      <c r="N1755" s="132">
        <f t="shared" si="641"/>
        <v>1.2293689788579258</v>
      </c>
      <c r="O1755" s="131">
        <f t="shared" si="642"/>
        <v>1.2279657100000001</v>
      </c>
      <c r="P1755" s="124">
        <f t="shared" si="650"/>
        <v>1227.9657099999999</v>
      </c>
      <c r="Q1755" s="133">
        <f t="shared" si="651"/>
        <v>0</v>
      </c>
      <c r="R1755" s="134">
        <f t="shared" si="652"/>
        <v>0</v>
      </c>
      <c r="S1755" s="124">
        <f t="shared" si="653"/>
        <v>0</v>
      </c>
      <c r="T1755" s="134">
        <f t="shared" si="660"/>
        <v>8.7499999999999994E-2</v>
      </c>
      <c r="U1755" s="133">
        <f t="shared" si="661"/>
        <v>65</v>
      </c>
      <c r="V1755" s="133">
        <v>252</v>
      </c>
      <c r="W1755" s="132">
        <f t="shared" si="644"/>
        <v>1.0218718550000001</v>
      </c>
      <c r="X1755" s="124">
        <f t="shared" si="663"/>
        <v>26.857887000000002</v>
      </c>
      <c r="Y1755" s="136" t="s">
        <v>64</v>
      </c>
      <c r="Z1755" s="127">
        <f t="shared" si="662"/>
        <v>44060</v>
      </c>
      <c r="AA1755" s="6"/>
      <c r="AB1755" s="1"/>
      <c r="AC1755" s="10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6"/>
      <c r="BR1755" s="1"/>
      <c r="BS1755" s="1"/>
      <c r="BT1755" s="1"/>
      <c r="BU1755" s="1"/>
      <c r="BV1755" s="1"/>
      <c r="BW1755" s="1"/>
    </row>
    <row r="1756" spans="1:75" x14ac:dyDescent="0.2">
      <c r="A1756" s="137">
        <f t="shared" si="654"/>
        <v>43977</v>
      </c>
      <c r="B1756" s="124">
        <f t="shared" si="645"/>
        <v>1255.00243</v>
      </c>
      <c r="C1756" s="124">
        <f t="shared" si="655"/>
        <v>1000</v>
      </c>
      <c r="D1756" s="138">
        <f t="shared" si="656"/>
        <v>5331.91</v>
      </c>
      <c r="E1756" s="126">
        <f>IF(K1756=1,VLOOKUP(A1755,[1]Plan1!$DA$106:$DC$226,3),E1755)</f>
        <v>5311.65</v>
      </c>
      <c r="F1756" s="127">
        <f t="shared" si="657"/>
        <v>43967</v>
      </c>
      <c r="G1756" s="128">
        <f t="shared" si="646"/>
        <v>-3.7997640620340833E-3</v>
      </c>
      <c r="H1756" s="127">
        <f t="shared" si="658"/>
        <v>43997</v>
      </c>
      <c r="I1756" s="127">
        <f t="shared" si="647"/>
        <v>43997</v>
      </c>
      <c r="J1756" s="130">
        <f t="shared" si="659"/>
        <v>20</v>
      </c>
      <c r="K1756" s="130">
        <f t="shared" si="648"/>
        <v>7</v>
      </c>
      <c r="L1756" s="131">
        <f t="shared" si="649"/>
        <v>0.99866843000000005</v>
      </c>
      <c r="M1756" s="132">
        <f t="shared" si="643"/>
        <v>0.99690005000000004</v>
      </c>
      <c r="N1756" s="132">
        <f t="shared" si="641"/>
        <v>1.2293689788579258</v>
      </c>
      <c r="O1756" s="131">
        <f t="shared" si="642"/>
        <v>1.2277319799999999</v>
      </c>
      <c r="P1756" s="124">
        <f t="shared" si="650"/>
        <v>1227.73198</v>
      </c>
      <c r="Q1756" s="133">
        <f t="shared" si="651"/>
        <v>0</v>
      </c>
      <c r="R1756" s="134">
        <f t="shared" si="652"/>
        <v>0</v>
      </c>
      <c r="S1756" s="124">
        <f t="shared" si="653"/>
        <v>0</v>
      </c>
      <c r="T1756" s="134">
        <f t="shared" si="660"/>
        <v>8.7499999999999994E-2</v>
      </c>
      <c r="U1756" s="133">
        <f t="shared" si="661"/>
        <v>66</v>
      </c>
      <c r="V1756" s="133">
        <v>252</v>
      </c>
      <c r="W1756" s="132">
        <f t="shared" si="644"/>
        <v>1.022212055</v>
      </c>
      <c r="X1756" s="124">
        <f t="shared" si="663"/>
        <v>27.27045</v>
      </c>
      <c r="Y1756" s="136" t="s">
        <v>64</v>
      </c>
      <c r="Z1756" s="127">
        <f t="shared" si="662"/>
        <v>44060</v>
      </c>
      <c r="AA1756" s="6"/>
      <c r="AB1756" s="1"/>
      <c r="AC1756" s="10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6"/>
      <c r="BR1756" s="1"/>
      <c r="BS1756" s="1"/>
      <c r="BT1756" s="1"/>
      <c r="BU1756" s="1"/>
      <c r="BV1756" s="1"/>
      <c r="BW1756" s="1"/>
    </row>
    <row r="1757" spans="1:75" x14ac:dyDescent="0.2">
      <c r="A1757" s="137">
        <f t="shared" si="654"/>
        <v>43978</v>
      </c>
      <c r="B1757" s="124">
        <f t="shared" si="645"/>
        <v>1255.1812929999999</v>
      </c>
      <c r="C1757" s="124">
        <f t="shared" si="655"/>
        <v>1000</v>
      </c>
      <c r="D1757" s="138">
        <f t="shared" si="656"/>
        <v>5331.91</v>
      </c>
      <c r="E1757" s="126">
        <f>IF(K1757=1,VLOOKUP(A1756,[1]Plan1!$DA$106:$DC$226,3),E1756)</f>
        <v>5311.65</v>
      </c>
      <c r="F1757" s="127">
        <f t="shared" si="657"/>
        <v>43967</v>
      </c>
      <c r="G1757" s="128">
        <f t="shared" si="646"/>
        <v>-3.7997640620340833E-3</v>
      </c>
      <c r="H1757" s="127">
        <f t="shared" si="658"/>
        <v>43997</v>
      </c>
      <c r="I1757" s="127">
        <f t="shared" si="647"/>
        <v>43997</v>
      </c>
      <c r="J1757" s="130">
        <f t="shared" si="659"/>
        <v>20</v>
      </c>
      <c r="K1757" s="130">
        <f t="shared" si="648"/>
        <v>8</v>
      </c>
      <c r="L1757" s="131">
        <f t="shared" si="649"/>
        <v>0.99847834999999996</v>
      </c>
      <c r="M1757" s="132">
        <f t="shared" si="643"/>
        <v>0.99690005000000004</v>
      </c>
      <c r="N1757" s="132">
        <f t="shared" si="641"/>
        <v>1.2293689788579258</v>
      </c>
      <c r="O1757" s="131">
        <f t="shared" si="642"/>
        <v>1.2274982999999999</v>
      </c>
      <c r="P1757" s="124">
        <f t="shared" si="650"/>
        <v>1227.4983</v>
      </c>
      <c r="Q1757" s="133">
        <f t="shared" si="651"/>
        <v>0</v>
      </c>
      <c r="R1757" s="134">
        <f t="shared" si="652"/>
        <v>0</v>
      </c>
      <c r="S1757" s="124">
        <f t="shared" si="653"/>
        <v>0</v>
      </c>
      <c r="T1757" s="134">
        <f t="shared" si="660"/>
        <v>8.7499999999999994E-2</v>
      </c>
      <c r="U1757" s="133">
        <f t="shared" si="661"/>
        <v>67</v>
      </c>
      <c r="V1757" s="133">
        <v>252</v>
      </c>
      <c r="W1757" s="132">
        <f t="shared" si="644"/>
        <v>1.0225523679999999</v>
      </c>
      <c r="X1757" s="124">
        <f t="shared" si="663"/>
        <v>27.682993</v>
      </c>
      <c r="Y1757" s="136" t="s">
        <v>64</v>
      </c>
      <c r="Z1757" s="127">
        <f t="shared" si="662"/>
        <v>44060</v>
      </c>
      <c r="AA1757" s="6"/>
      <c r="AB1757" s="1"/>
      <c r="AC1757" s="10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6"/>
      <c r="BR1757" s="1"/>
      <c r="BS1757" s="1"/>
      <c r="BT1757" s="1"/>
      <c r="BU1757" s="1"/>
      <c r="BV1757" s="1"/>
      <c r="BW1757" s="1"/>
    </row>
    <row r="1758" spans="1:75" x14ac:dyDescent="0.2">
      <c r="A1758" s="137">
        <f t="shared" si="654"/>
        <v>43979</v>
      </c>
      <c r="B1758" s="124">
        <f t="shared" si="645"/>
        <v>1255.360197</v>
      </c>
      <c r="C1758" s="124">
        <f t="shared" si="655"/>
        <v>1000</v>
      </c>
      <c r="D1758" s="138">
        <f t="shared" si="656"/>
        <v>5331.91</v>
      </c>
      <c r="E1758" s="126">
        <f>IF(K1758=1,VLOOKUP(A1757,[1]Plan1!$DA$106:$DC$226,3),E1757)</f>
        <v>5311.65</v>
      </c>
      <c r="F1758" s="127">
        <f t="shared" si="657"/>
        <v>43967</v>
      </c>
      <c r="G1758" s="128">
        <f t="shared" si="646"/>
        <v>-3.7997640620340833E-3</v>
      </c>
      <c r="H1758" s="127">
        <f t="shared" si="658"/>
        <v>43997</v>
      </c>
      <c r="I1758" s="127">
        <f t="shared" si="647"/>
        <v>43997</v>
      </c>
      <c r="J1758" s="130">
        <f t="shared" si="659"/>
        <v>20</v>
      </c>
      <c r="K1758" s="130">
        <f t="shared" si="648"/>
        <v>9</v>
      </c>
      <c r="L1758" s="131">
        <f t="shared" si="649"/>
        <v>0.99828830999999996</v>
      </c>
      <c r="M1758" s="132">
        <f t="shared" si="643"/>
        <v>0.99690005000000004</v>
      </c>
      <c r="N1758" s="132">
        <f t="shared" si="641"/>
        <v>1.2293689788579258</v>
      </c>
      <c r="O1758" s="131">
        <f t="shared" si="642"/>
        <v>1.22726468</v>
      </c>
      <c r="P1758" s="124">
        <f t="shared" si="650"/>
        <v>1227.26468</v>
      </c>
      <c r="Q1758" s="133">
        <f t="shared" si="651"/>
        <v>0</v>
      </c>
      <c r="R1758" s="134">
        <f t="shared" si="652"/>
        <v>0</v>
      </c>
      <c r="S1758" s="124">
        <f t="shared" si="653"/>
        <v>0</v>
      </c>
      <c r="T1758" s="134">
        <f t="shared" si="660"/>
        <v>8.7499999999999994E-2</v>
      </c>
      <c r="U1758" s="133">
        <f t="shared" si="661"/>
        <v>68</v>
      </c>
      <c r="V1758" s="133">
        <v>252</v>
      </c>
      <c r="W1758" s="132">
        <f t="shared" si="644"/>
        <v>1.0228927940000001</v>
      </c>
      <c r="X1758" s="124">
        <f t="shared" si="663"/>
        <v>28.095517000000001</v>
      </c>
      <c r="Y1758" s="136" t="s">
        <v>64</v>
      </c>
      <c r="Z1758" s="127">
        <f t="shared" si="662"/>
        <v>44060</v>
      </c>
      <c r="AA1758" s="6"/>
      <c r="AB1758" s="1"/>
      <c r="AC1758" s="10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6"/>
      <c r="BR1758" s="1"/>
      <c r="BS1758" s="1"/>
      <c r="BT1758" s="1"/>
      <c r="BU1758" s="1"/>
      <c r="BV1758" s="1"/>
      <c r="BW1758" s="1"/>
    </row>
    <row r="1759" spans="1:75" x14ac:dyDescent="0.2">
      <c r="A1759" s="137">
        <f t="shared" si="654"/>
        <v>43980</v>
      </c>
      <c r="B1759" s="124">
        <f t="shared" si="645"/>
        <v>1255.539102</v>
      </c>
      <c r="C1759" s="124">
        <f t="shared" si="655"/>
        <v>1000</v>
      </c>
      <c r="D1759" s="138">
        <f t="shared" si="656"/>
        <v>5331.91</v>
      </c>
      <c r="E1759" s="126">
        <f>IF(K1759=1,VLOOKUP(A1758,[1]Plan1!$DA$106:$DC$226,3),E1758)</f>
        <v>5311.65</v>
      </c>
      <c r="F1759" s="127">
        <f t="shared" si="657"/>
        <v>43967</v>
      </c>
      <c r="G1759" s="128">
        <f t="shared" si="646"/>
        <v>-3.7997640620340833E-3</v>
      </c>
      <c r="H1759" s="127">
        <f t="shared" si="658"/>
        <v>43997</v>
      </c>
      <c r="I1759" s="127">
        <f t="shared" si="647"/>
        <v>43997</v>
      </c>
      <c r="J1759" s="130">
        <f t="shared" si="659"/>
        <v>20</v>
      </c>
      <c r="K1759" s="130">
        <f t="shared" si="648"/>
        <v>10</v>
      </c>
      <c r="L1759" s="131">
        <f t="shared" si="649"/>
        <v>0.99809829999999999</v>
      </c>
      <c r="M1759" s="132">
        <f t="shared" si="643"/>
        <v>0.99690005000000004</v>
      </c>
      <c r="N1759" s="132">
        <f t="shared" ref="N1759:N1822" si="664">IF(I1759&gt;I1758,N1758*M1759,N1758)</f>
        <v>1.2293689788579258</v>
      </c>
      <c r="O1759" s="131">
        <f t="shared" si="642"/>
        <v>1.2270310799999999</v>
      </c>
      <c r="P1759" s="124">
        <f t="shared" si="650"/>
        <v>1227.03108</v>
      </c>
      <c r="Q1759" s="133">
        <f t="shared" si="651"/>
        <v>0</v>
      </c>
      <c r="R1759" s="134">
        <f t="shared" si="652"/>
        <v>0</v>
      </c>
      <c r="S1759" s="124">
        <f t="shared" si="653"/>
        <v>0</v>
      </c>
      <c r="T1759" s="134">
        <f t="shared" si="660"/>
        <v>8.7499999999999994E-2</v>
      </c>
      <c r="U1759" s="133">
        <f t="shared" si="661"/>
        <v>69</v>
      </c>
      <c r="V1759" s="133">
        <v>252</v>
      </c>
      <c r="W1759" s="132">
        <f t="shared" si="644"/>
        <v>1.0232333339999999</v>
      </c>
      <c r="X1759" s="124">
        <f t="shared" si="663"/>
        <v>28.508022</v>
      </c>
      <c r="Y1759" s="136" t="s">
        <v>64</v>
      </c>
      <c r="Z1759" s="127">
        <f t="shared" si="662"/>
        <v>44060</v>
      </c>
      <c r="AA1759" s="6"/>
      <c r="AB1759" s="1"/>
      <c r="AC1759" s="10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6"/>
      <c r="BR1759" s="1"/>
      <c r="BS1759" s="1"/>
      <c r="BT1759" s="1"/>
      <c r="BU1759" s="1"/>
      <c r="BV1759" s="1"/>
      <c r="BW1759" s="1"/>
    </row>
    <row r="1760" spans="1:75" x14ac:dyDescent="0.2">
      <c r="A1760" s="137">
        <f t="shared" si="654"/>
        <v>43981</v>
      </c>
      <c r="B1760" s="124">
        <f t="shared" si="645"/>
        <v>1255.7180490000001</v>
      </c>
      <c r="C1760" s="124">
        <f t="shared" si="655"/>
        <v>1000</v>
      </c>
      <c r="D1760" s="138">
        <f t="shared" si="656"/>
        <v>5331.91</v>
      </c>
      <c r="E1760" s="126">
        <f>IF(K1760=1,VLOOKUP(A1759,[1]Plan1!$DA$106:$DC$226,3),E1759)</f>
        <v>5311.65</v>
      </c>
      <c r="F1760" s="127">
        <f t="shared" si="657"/>
        <v>43967</v>
      </c>
      <c r="G1760" s="128">
        <f t="shared" si="646"/>
        <v>-3.7997640620340833E-3</v>
      </c>
      <c r="H1760" s="127">
        <f t="shared" si="658"/>
        <v>43997</v>
      </c>
      <c r="I1760" s="127">
        <f t="shared" si="647"/>
        <v>43997</v>
      </c>
      <c r="J1760" s="130">
        <f t="shared" si="659"/>
        <v>20</v>
      </c>
      <c r="K1760" s="130">
        <f t="shared" si="648"/>
        <v>11</v>
      </c>
      <c r="L1760" s="131">
        <f t="shared" si="649"/>
        <v>0.99790833000000001</v>
      </c>
      <c r="M1760" s="132">
        <f t="shared" si="643"/>
        <v>0.99690005000000004</v>
      </c>
      <c r="N1760" s="132">
        <f t="shared" si="664"/>
        <v>1.2293689788579258</v>
      </c>
      <c r="O1760" s="131">
        <f t="shared" si="642"/>
        <v>1.22679754</v>
      </c>
      <c r="P1760" s="124">
        <f t="shared" si="650"/>
        <v>1226.79754</v>
      </c>
      <c r="Q1760" s="133">
        <f t="shared" si="651"/>
        <v>0</v>
      </c>
      <c r="R1760" s="134">
        <f t="shared" si="652"/>
        <v>0</v>
      </c>
      <c r="S1760" s="124">
        <f t="shared" si="653"/>
        <v>0</v>
      </c>
      <c r="T1760" s="134">
        <f t="shared" si="660"/>
        <v>8.7499999999999994E-2</v>
      </c>
      <c r="U1760" s="133">
        <f t="shared" si="661"/>
        <v>70</v>
      </c>
      <c r="V1760" s="133">
        <v>252</v>
      </c>
      <c r="W1760" s="132">
        <f t="shared" si="644"/>
        <v>1.023573987</v>
      </c>
      <c r="X1760" s="124">
        <f t="shared" si="663"/>
        <v>28.920508999999999</v>
      </c>
      <c r="Y1760" s="136" t="s">
        <v>64</v>
      </c>
      <c r="Z1760" s="127">
        <f t="shared" si="662"/>
        <v>44060</v>
      </c>
      <c r="AA1760" s="6"/>
      <c r="AB1760" s="1"/>
      <c r="AC1760" s="10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6"/>
      <c r="BR1760" s="1"/>
      <c r="BS1760" s="1"/>
      <c r="BT1760" s="1"/>
      <c r="BU1760" s="1"/>
      <c r="BV1760" s="1"/>
      <c r="BW1760" s="1"/>
    </row>
    <row r="1761" spans="1:75" x14ac:dyDescent="0.2">
      <c r="A1761" s="137">
        <f t="shared" si="654"/>
        <v>43982</v>
      </c>
      <c r="B1761" s="124">
        <f t="shared" si="645"/>
        <v>1255.7180490000001</v>
      </c>
      <c r="C1761" s="124">
        <f t="shared" si="655"/>
        <v>1000</v>
      </c>
      <c r="D1761" s="138">
        <f t="shared" si="656"/>
        <v>5331.91</v>
      </c>
      <c r="E1761" s="126">
        <f>IF(K1761=1,VLOOKUP(A1760,[1]Plan1!$DA$106:$DC$226,3),E1760)</f>
        <v>5311.65</v>
      </c>
      <c r="F1761" s="127">
        <f t="shared" si="657"/>
        <v>43967</v>
      </c>
      <c r="G1761" s="128">
        <f t="shared" si="646"/>
        <v>-3.7997640620340833E-3</v>
      </c>
      <c r="H1761" s="127">
        <f t="shared" si="658"/>
        <v>43997</v>
      </c>
      <c r="I1761" s="127">
        <f t="shared" si="647"/>
        <v>43997</v>
      </c>
      <c r="J1761" s="130">
        <f t="shared" si="659"/>
        <v>20</v>
      </c>
      <c r="K1761" s="130">
        <f t="shared" si="648"/>
        <v>11</v>
      </c>
      <c r="L1761" s="131">
        <f t="shared" si="649"/>
        <v>0.99790833000000001</v>
      </c>
      <c r="M1761" s="132">
        <f t="shared" si="643"/>
        <v>0.99690005000000004</v>
      </c>
      <c r="N1761" s="132">
        <f t="shared" si="664"/>
        <v>1.2293689788579258</v>
      </c>
      <c r="O1761" s="131">
        <f t="shared" si="642"/>
        <v>1.22679754</v>
      </c>
      <c r="P1761" s="124">
        <f t="shared" si="650"/>
        <v>1226.79754</v>
      </c>
      <c r="Q1761" s="133">
        <f t="shared" si="651"/>
        <v>0</v>
      </c>
      <c r="R1761" s="134">
        <f t="shared" si="652"/>
        <v>0</v>
      </c>
      <c r="S1761" s="124">
        <f t="shared" si="653"/>
        <v>0</v>
      </c>
      <c r="T1761" s="134">
        <f t="shared" si="660"/>
        <v>8.7499999999999994E-2</v>
      </c>
      <c r="U1761" s="133">
        <f t="shared" si="661"/>
        <v>70</v>
      </c>
      <c r="V1761" s="133">
        <v>252</v>
      </c>
      <c r="W1761" s="132">
        <f t="shared" si="644"/>
        <v>1.023573987</v>
      </c>
      <c r="X1761" s="124">
        <f t="shared" si="663"/>
        <v>28.920508999999999</v>
      </c>
      <c r="Y1761" s="136" t="s">
        <v>64</v>
      </c>
      <c r="Z1761" s="127">
        <f t="shared" si="662"/>
        <v>44060</v>
      </c>
      <c r="AA1761" s="6"/>
      <c r="AB1761" s="1"/>
      <c r="AC1761" s="10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6"/>
      <c r="BR1761" s="1"/>
      <c r="BS1761" s="1"/>
      <c r="BT1761" s="1"/>
      <c r="BU1761" s="1"/>
      <c r="BV1761" s="1"/>
      <c r="BW1761" s="1"/>
    </row>
    <row r="1762" spans="1:75" x14ac:dyDescent="0.2">
      <c r="A1762" s="137">
        <f t="shared" si="654"/>
        <v>43983</v>
      </c>
      <c r="B1762" s="124">
        <f t="shared" si="645"/>
        <v>1255.7180490000001</v>
      </c>
      <c r="C1762" s="124">
        <f t="shared" si="655"/>
        <v>1000</v>
      </c>
      <c r="D1762" s="138">
        <f t="shared" si="656"/>
        <v>5331.91</v>
      </c>
      <c r="E1762" s="126">
        <f>IF(K1762=1,VLOOKUP(A1761,[1]Plan1!$DA$106:$DC$226,3),E1761)</f>
        <v>5311.65</v>
      </c>
      <c r="F1762" s="127">
        <f t="shared" si="657"/>
        <v>43967</v>
      </c>
      <c r="G1762" s="128">
        <f t="shared" si="646"/>
        <v>-3.7997640620340833E-3</v>
      </c>
      <c r="H1762" s="127">
        <f t="shared" si="658"/>
        <v>43997</v>
      </c>
      <c r="I1762" s="127">
        <f t="shared" si="647"/>
        <v>43997</v>
      </c>
      <c r="J1762" s="130">
        <f t="shared" si="659"/>
        <v>20</v>
      </c>
      <c r="K1762" s="130">
        <f t="shared" si="648"/>
        <v>11</v>
      </c>
      <c r="L1762" s="131">
        <f t="shared" si="649"/>
        <v>0.99790833000000001</v>
      </c>
      <c r="M1762" s="132">
        <f t="shared" si="643"/>
        <v>0.99690005000000004</v>
      </c>
      <c r="N1762" s="132">
        <f t="shared" si="664"/>
        <v>1.2293689788579258</v>
      </c>
      <c r="O1762" s="131">
        <f t="shared" si="642"/>
        <v>1.22679754</v>
      </c>
      <c r="P1762" s="124">
        <f t="shared" si="650"/>
        <v>1226.79754</v>
      </c>
      <c r="Q1762" s="133">
        <f t="shared" si="651"/>
        <v>0</v>
      </c>
      <c r="R1762" s="134">
        <f t="shared" si="652"/>
        <v>0</v>
      </c>
      <c r="S1762" s="124">
        <f t="shared" si="653"/>
        <v>0</v>
      </c>
      <c r="T1762" s="134">
        <f t="shared" si="660"/>
        <v>8.7499999999999994E-2</v>
      </c>
      <c r="U1762" s="133">
        <f t="shared" si="661"/>
        <v>70</v>
      </c>
      <c r="V1762" s="133">
        <v>252</v>
      </c>
      <c r="W1762" s="132">
        <f t="shared" si="644"/>
        <v>1.023573987</v>
      </c>
      <c r="X1762" s="124">
        <f t="shared" si="663"/>
        <v>28.920508999999999</v>
      </c>
      <c r="Y1762" s="136" t="s">
        <v>64</v>
      </c>
      <c r="Z1762" s="127">
        <f t="shared" si="662"/>
        <v>44060</v>
      </c>
      <c r="AA1762" s="6"/>
      <c r="AB1762" s="1"/>
      <c r="AC1762" s="10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6"/>
      <c r="BR1762" s="1"/>
      <c r="BS1762" s="1"/>
      <c r="BT1762" s="1"/>
      <c r="BU1762" s="1"/>
      <c r="BV1762" s="1"/>
      <c r="BW1762" s="1"/>
    </row>
    <row r="1763" spans="1:75" x14ac:dyDescent="0.2">
      <c r="A1763" s="137">
        <f t="shared" si="654"/>
        <v>43984</v>
      </c>
      <c r="B1763" s="124">
        <f t="shared" si="645"/>
        <v>1255.897027</v>
      </c>
      <c r="C1763" s="124">
        <f t="shared" si="655"/>
        <v>1000</v>
      </c>
      <c r="D1763" s="138">
        <f t="shared" si="656"/>
        <v>5331.91</v>
      </c>
      <c r="E1763" s="126">
        <f>IF(K1763=1,VLOOKUP(A1762,[1]Plan1!$DA$106:$DC$226,3),E1762)</f>
        <v>5311.65</v>
      </c>
      <c r="F1763" s="127">
        <f t="shared" si="657"/>
        <v>43967</v>
      </c>
      <c r="G1763" s="128">
        <f t="shared" si="646"/>
        <v>-3.7997640620340833E-3</v>
      </c>
      <c r="H1763" s="127">
        <f t="shared" si="658"/>
        <v>43997</v>
      </c>
      <c r="I1763" s="127">
        <f t="shared" si="647"/>
        <v>43997</v>
      </c>
      <c r="J1763" s="130">
        <f t="shared" si="659"/>
        <v>20</v>
      </c>
      <c r="K1763" s="130">
        <f t="shared" si="648"/>
        <v>12</v>
      </c>
      <c r="L1763" s="131">
        <f t="shared" si="649"/>
        <v>0.99771840000000001</v>
      </c>
      <c r="M1763" s="132">
        <f t="shared" si="643"/>
        <v>0.99690005000000004</v>
      </c>
      <c r="N1763" s="132">
        <f t="shared" si="664"/>
        <v>1.2293689788579258</v>
      </c>
      <c r="O1763" s="131">
        <f t="shared" si="642"/>
        <v>1.2265640499999999</v>
      </c>
      <c r="P1763" s="124">
        <f t="shared" si="650"/>
        <v>1226.56405</v>
      </c>
      <c r="Q1763" s="133">
        <f t="shared" si="651"/>
        <v>0</v>
      </c>
      <c r="R1763" s="134">
        <f t="shared" si="652"/>
        <v>0</v>
      </c>
      <c r="S1763" s="124">
        <f t="shared" si="653"/>
        <v>0</v>
      </c>
      <c r="T1763" s="134">
        <f t="shared" si="660"/>
        <v>8.7499999999999994E-2</v>
      </c>
      <c r="U1763" s="133">
        <f t="shared" si="661"/>
        <v>71</v>
      </c>
      <c r="V1763" s="133">
        <v>252</v>
      </c>
      <c r="W1763" s="132">
        <f t="shared" si="644"/>
        <v>1.023914754</v>
      </c>
      <c r="X1763" s="124">
        <f t="shared" si="663"/>
        <v>29.332977</v>
      </c>
      <c r="Y1763" s="136" t="s">
        <v>64</v>
      </c>
      <c r="Z1763" s="127">
        <f t="shared" si="662"/>
        <v>44060</v>
      </c>
      <c r="AA1763" s="6"/>
      <c r="AB1763" s="1"/>
      <c r="AC1763" s="10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6"/>
      <c r="BR1763" s="1"/>
      <c r="BS1763" s="1"/>
      <c r="BT1763" s="1"/>
      <c r="BU1763" s="1"/>
      <c r="BV1763" s="1"/>
      <c r="BW1763" s="1"/>
    </row>
    <row r="1764" spans="1:75" x14ac:dyDescent="0.2">
      <c r="A1764" s="137">
        <f t="shared" si="654"/>
        <v>43985</v>
      </c>
      <c r="B1764" s="124">
        <f t="shared" si="645"/>
        <v>1256.0760150000001</v>
      </c>
      <c r="C1764" s="124">
        <f t="shared" si="655"/>
        <v>1000</v>
      </c>
      <c r="D1764" s="138">
        <f t="shared" si="656"/>
        <v>5331.91</v>
      </c>
      <c r="E1764" s="126">
        <f>IF(K1764=1,VLOOKUP(A1763,[1]Plan1!$DA$106:$DC$226,3),E1763)</f>
        <v>5311.65</v>
      </c>
      <c r="F1764" s="127">
        <f t="shared" si="657"/>
        <v>43967</v>
      </c>
      <c r="G1764" s="128">
        <f t="shared" si="646"/>
        <v>-3.7997640620340833E-3</v>
      </c>
      <c r="H1764" s="127">
        <f t="shared" si="658"/>
        <v>43997</v>
      </c>
      <c r="I1764" s="127">
        <f t="shared" si="647"/>
        <v>43997</v>
      </c>
      <c r="J1764" s="130">
        <f t="shared" si="659"/>
        <v>20</v>
      </c>
      <c r="K1764" s="130">
        <f t="shared" si="648"/>
        <v>13</v>
      </c>
      <c r="L1764" s="131">
        <f t="shared" si="649"/>
        <v>0.99752850000000004</v>
      </c>
      <c r="M1764" s="132">
        <f t="shared" si="643"/>
        <v>0.99690005000000004</v>
      </c>
      <c r="N1764" s="132">
        <f t="shared" si="664"/>
        <v>1.2293689788579258</v>
      </c>
      <c r="O1764" s="131">
        <f t="shared" si="642"/>
        <v>1.2263305900000001</v>
      </c>
      <c r="P1764" s="124">
        <f t="shared" si="650"/>
        <v>1226.33059</v>
      </c>
      <c r="Q1764" s="133">
        <f t="shared" si="651"/>
        <v>0</v>
      </c>
      <c r="R1764" s="134">
        <f t="shared" si="652"/>
        <v>0</v>
      </c>
      <c r="S1764" s="124">
        <f t="shared" si="653"/>
        <v>0</v>
      </c>
      <c r="T1764" s="134">
        <f t="shared" si="660"/>
        <v>8.7499999999999994E-2</v>
      </c>
      <c r="U1764" s="133">
        <f t="shared" si="661"/>
        <v>72</v>
      </c>
      <c r="V1764" s="133">
        <v>252</v>
      </c>
      <c r="W1764" s="132">
        <f t="shared" si="644"/>
        <v>1.024255634</v>
      </c>
      <c r="X1764" s="124">
        <f t="shared" si="663"/>
        <v>29.745425000000001</v>
      </c>
      <c r="Y1764" s="136" t="s">
        <v>64</v>
      </c>
      <c r="Z1764" s="127">
        <f t="shared" si="662"/>
        <v>44060</v>
      </c>
      <c r="AA1764" s="6"/>
      <c r="AB1764" s="1"/>
      <c r="AC1764" s="10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6"/>
      <c r="BR1764" s="1"/>
      <c r="BS1764" s="1"/>
      <c r="BT1764" s="1"/>
      <c r="BU1764" s="1"/>
      <c r="BV1764" s="1"/>
      <c r="BW1764" s="1"/>
    </row>
    <row r="1765" spans="1:75" x14ac:dyDescent="0.2">
      <c r="A1765" s="137">
        <f t="shared" si="654"/>
        <v>43986</v>
      </c>
      <c r="B1765" s="124">
        <f t="shared" si="645"/>
        <v>1256.255036</v>
      </c>
      <c r="C1765" s="124">
        <f t="shared" si="655"/>
        <v>1000</v>
      </c>
      <c r="D1765" s="138">
        <f t="shared" si="656"/>
        <v>5331.91</v>
      </c>
      <c r="E1765" s="126">
        <f>IF(K1765=1,VLOOKUP(A1764,[1]Plan1!$DA$106:$DC$226,3),E1764)</f>
        <v>5311.65</v>
      </c>
      <c r="F1765" s="127">
        <f t="shared" si="657"/>
        <v>43967</v>
      </c>
      <c r="G1765" s="128">
        <f t="shared" si="646"/>
        <v>-3.7997640620340833E-3</v>
      </c>
      <c r="H1765" s="127">
        <f t="shared" si="658"/>
        <v>43997</v>
      </c>
      <c r="I1765" s="127">
        <f t="shared" si="647"/>
        <v>43997</v>
      </c>
      <c r="J1765" s="130">
        <f t="shared" si="659"/>
        <v>20</v>
      </c>
      <c r="K1765" s="130">
        <f t="shared" si="648"/>
        <v>14</v>
      </c>
      <c r="L1765" s="131">
        <f t="shared" si="649"/>
        <v>0.99733864000000005</v>
      </c>
      <c r="M1765" s="132">
        <f t="shared" si="643"/>
        <v>0.99690005000000004</v>
      </c>
      <c r="N1765" s="132">
        <f t="shared" si="664"/>
        <v>1.2293689788579258</v>
      </c>
      <c r="O1765" s="131">
        <f t="shared" si="642"/>
        <v>1.22609718</v>
      </c>
      <c r="P1765" s="124">
        <f t="shared" si="650"/>
        <v>1226.09718</v>
      </c>
      <c r="Q1765" s="133">
        <f t="shared" si="651"/>
        <v>0</v>
      </c>
      <c r="R1765" s="134">
        <f t="shared" si="652"/>
        <v>0</v>
      </c>
      <c r="S1765" s="124">
        <f t="shared" si="653"/>
        <v>0</v>
      </c>
      <c r="T1765" s="134">
        <f t="shared" si="660"/>
        <v>8.7499999999999994E-2</v>
      </c>
      <c r="U1765" s="133">
        <f t="shared" si="661"/>
        <v>73</v>
      </c>
      <c r="V1765" s="133">
        <v>252</v>
      </c>
      <c r="W1765" s="132">
        <f t="shared" si="644"/>
        <v>1.0245966280000001</v>
      </c>
      <c r="X1765" s="124">
        <f t="shared" si="663"/>
        <v>30.157855999999999</v>
      </c>
      <c r="Y1765" s="136" t="s">
        <v>64</v>
      </c>
      <c r="Z1765" s="127">
        <f t="shared" si="662"/>
        <v>44060</v>
      </c>
      <c r="AA1765" s="6"/>
      <c r="AB1765" s="1"/>
      <c r="AC1765" s="10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6"/>
      <c r="BR1765" s="1"/>
      <c r="BS1765" s="1"/>
      <c r="BT1765" s="1"/>
      <c r="BU1765" s="1"/>
      <c r="BV1765" s="1"/>
      <c r="BW1765" s="1"/>
    </row>
    <row r="1766" spans="1:75" x14ac:dyDescent="0.2">
      <c r="A1766" s="137">
        <f t="shared" si="654"/>
        <v>43987</v>
      </c>
      <c r="B1766" s="124">
        <f t="shared" si="645"/>
        <v>1256.4340870000001</v>
      </c>
      <c r="C1766" s="124">
        <f t="shared" si="655"/>
        <v>1000</v>
      </c>
      <c r="D1766" s="138">
        <f t="shared" si="656"/>
        <v>5331.91</v>
      </c>
      <c r="E1766" s="126">
        <f>IF(K1766=1,VLOOKUP(A1765,[1]Plan1!$DA$106:$DC$226,3),E1765)</f>
        <v>5311.65</v>
      </c>
      <c r="F1766" s="127">
        <f t="shared" si="657"/>
        <v>43967</v>
      </c>
      <c r="G1766" s="128">
        <f t="shared" si="646"/>
        <v>-3.7997640620340833E-3</v>
      </c>
      <c r="H1766" s="127">
        <f t="shared" si="658"/>
        <v>43997</v>
      </c>
      <c r="I1766" s="127">
        <f t="shared" si="647"/>
        <v>43997</v>
      </c>
      <c r="J1766" s="130">
        <f t="shared" si="659"/>
        <v>20</v>
      </c>
      <c r="K1766" s="130">
        <f t="shared" si="648"/>
        <v>15</v>
      </c>
      <c r="L1766" s="131">
        <f t="shared" si="649"/>
        <v>0.99714882000000005</v>
      </c>
      <c r="M1766" s="132">
        <f t="shared" si="643"/>
        <v>0.99690005000000004</v>
      </c>
      <c r="N1766" s="132">
        <f t="shared" si="664"/>
        <v>1.2293689788579258</v>
      </c>
      <c r="O1766" s="131">
        <f t="shared" si="642"/>
        <v>1.22586382</v>
      </c>
      <c r="P1766" s="124">
        <f t="shared" si="650"/>
        <v>1225.86382</v>
      </c>
      <c r="Q1766" s="133">
        <f t="shared" si="651"/>
        <v>0</v>
      </c>
      <c r="R1766" s="134">
        <f t="shared" si="652"/>
        <v>0</v>
      </c>
      <c r="S1766" s="124">
        <f t="shared" si="653"/>
        <v>0</v>
      </c>
      <c r="T1766" s="134">
        <f t="shared" si="660"/>
        <v>8.7499999999999994E-2</v>
      </c>
      <c r="U1766" s="133">
        <f t="shared" si="661"/>
        <v>74</v>
      </c>
      <c r="V1766" s="133">
        <v>252</v>
      </c>
      <c r="W1766" s="132">
        <f t="shared" si="644"/>
        <v>1.024937735</v>
      </c>
      <c r="X1766" s="124">
        <f t="shared" si="663"/>
        <v>30.570267000000001</v>
      </c>
      <c r="Y1766" s="136" t="s">
        <v>64</v>
      </c>
      <c r="Z1766" s="127">
        <f t="shared" si="662"/>
        <v>44060</v>
      </c>
      <c r="AA1766" s="6"/>
      <c r="AB1766" s="1"/>
      <c r="AC1766" s="10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6"/>
      <c r="BR1766" s="1"/>
      <c r="BS1766" s="1"/>
      <c r="BT1766" s="1"/>
      <c r="BU1766" s="1"/>
      <c r="BV1766" s="1"/>
      <c r="BW1766" s="1"/>
    </row>
    <row r="1767" spans="1:75" x14ac:dyDescent="0.2">
      <c r="A1767" s="137">
        <f t="shared" si="654"/>
        <v>43988</v>
      </c>
      <c r="B1767" s="124">
        <f t="shared" si="645"/>
        <v>1256.613159</v>
      </c>
      <c r="C1767" s="124">
        <f t="shared" si="655"/>
        <v>1000</v>
      </c>
      <c r="D1767" s="138">
        <f t="shared" si="656"/>
        <v>5331.91</v>
      </c>
      <c r="E1767" s="126">
        <f>IF(K1767=1,VLOOKUP(A1766,[1]Plan1!$DA$106:$DC$226,3),E1766)</f>
        <v>5311.65</v>
      </c>
      <c r="F1767" s="127">
        <f t="shared" si="657"/>
        <v>43967</v>
      </c>
      <c r="G1767" s="128">
        <f t="shared" si="646"/>
        <v>-3.7997640620340833E-3</v>
      </c>
      <c r="H1767" s="127">
        <f t="shared" si="658"/>
        <v>43997</v>
      </c>
      <c r="I1767" s="127">
        <f t="shared" si="647"/>
        <v>43997</v>
      </c>
      <c r="J1767" s="130">
        <f t="shared" si="659"/>
        <v>20</v>
      </c>
      <c r="K1767" s="130">
        <f t="shared" si="648"/>
        <v>16</v>
      </c>
      <c r="L1767" s="131">
        <f t="shared" si="649"/>
        <v>0.99695902999999997</v>
      </c>
      <c r="M1767" s="132">
        <f t="shared" si="643"/>
        <v>0.99690005000000004</v>
      </c>
      <c r="N1767" s="132">
        <f t="shared" si="664"/>
        <v>1.2293689788579258</v>
      </c>
      <c r="O1767" s="131">
        <f t="shared" si="642"/>
        <v>1.2256305000000001</v>
      </c>
      <c r="P1767" s="124">
        <f t="shared" si="650"/>
        <v>1225.6305</v>
      </c>
      <c r="Q1767" s="133">
        <f t="shared" si="651"/>
        <v>0</v>
      </c>
      <c r="R1767" s="134">
        <f t="shared" si="652"/>
        <v>0</v>
      </c>
      <c r="S1767" s="124">
        <f t="shared" si="653"/>
        <v>0</v>
      </c>
      <c r="T1767" s="134">
        <f t="shared" si="660"/>
        <v>8.7499999999999994E-2</v>
      </c>
      <c r="U1767" s="133">
        <f t="shared" si="661"/>
        <v>75</v>
      </c>
      <c r="V1767" s="133">
        <v>252</v>
      </c>
      <c r="W1767" s="132">
        <f t="shared" si="644"/>
        <v>1.025278956</v>
      </c>
      <c r="X1767" s="124">
        <f t="shared" si="663"/>
        <v>30.982659000000002</v>
      </c>
      <c r="Y1767" s="136" t="s">
        <v>64</v>
      </c>
      <c r="Z1767" s="127">
        <f t="shared" si="662"/>
        <v>44060</v>
      </c>
      <c r="AA1767" s="6"/>
      <c r="AB1767" s="1"/>
      <c r="AC1767" s="10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6"/>
      <c r="BR1767" s="1"/>
      <c r="BS1767" s="1"/>
      <c r="BT1767" s="1"/>
      <c r="BU1767" s="1"/>
      <c r="BV1767" s="1"/>
      <c r="BW1767" s="1"/>
    </row>
    <row r="1768" spans="1:75" x14ac:dyDescent="0.2">
      <c r="A1768" s="137">
        <f t="shared" si="654"/>
        <v>43989</v>
      </c>
      <c r="B1768" s="124">
        <f t="shared" si="645"/>
        <v>1256.613159</v>
      </c>
      <c r="C1768" s="124">
        <f t="shared" si="655"/>
        <v>1000</v>
      </c>
      <c r="D1768" s="138">
        <f t="shared" si="656"/>
        <v>5331.91</v>
      </c>
      <c r="E1768" s="126">
        <f>IF(K1768=1,VLOOKUP(A1767,[1]Plan1!$DA$106:$DC$226,3),E1767)</f>
        <v>5311.65</v>
      </c>
      <c r="F1768" s="127">
        <f t="shared" si="657"/>
        <v>43967</v>
      </c>
      <c r="G1768" s="128">
        <f t="shared" si="646"/>
        <v>-3.7997640620340833E-3</v>
      </c>
      <c r="H1768" s="127">
        <f t="shared" si="658"/>
        <v>43997</v>
      </c>
      <c r="I1768" s="127">
        <f t="shared" si="647"/>
        <v>43997</v>
      </c>
      <c r="J1768" s="130">
        <f t="shared" si="659"/>
        <v>20</v>
      </c>
      <c r="K1768" s="130">
        <f t="shared" si="648"/>
        <v>16</v>
      </c>
      <c r="L1768" s="131">
        <f t="shared" si="649"/>
        <v>0.99695902999999997</v>
      </c>
      <c r="M1768" s="132">
        <f t="shared" si="643"/>
        <v>0.99690005000000004</v>
      </c>
      <c r="N1768" s="132">
        <f t="shared" si="664"/>
        <v>1.2293689788579258</v>
      </c>
      <c r="O1768" s="131">
        <f t="shared" si="642"/>
        <v>1.2256305000000001</v>
      </c>
      <c r="P1768" s="124">
        <f t="shared" si="650"/>
        <v>1225.6305</v>
      </c>
      <c r="Q1768" s="133">
        <f t="shared" si="651"/>
        <v>0</v>
      </c>
      <c r="R1768" s="134">
        <f t="shared" si="652"/>
        <v>0</v>
      </c>
      <c r="S1768" s="124">
        <f t="shared" si="653"/>
        <v>0</v>
      </c>
      <c r="T1768" s="134">
        <f t="shared" si="660"/>
        <v>8.7499999999999994E-2</v>
      </c>
      <c r="U1768" s="133">
        <f t="shared" si="661"/>
        <v>75</v>
      </c>
      <c r="V1768" s="133">
        <v>252</v>
      </c>
      <c r="W1768" s="132">
        <f t="shared" si="644"/>
        <v>1.025278956</v>
      </c>
      <c r="X1768" s="124">
        <f t="shared" si="663"/>
        <v>30.982659000000002</v>
      </c>
      <c r="Y1768" s="136" t="s">
        <v>64</v>
      </c>
      <c r="Z1768" s="127">
        <f t="shared" si="662"/>
        <v>44060</v>
      </c>
      <c r="AA1768" s="6"/>
      <c r="AB1768" s="1"/>
      <c r="AC1768" s="10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6"/>
      <c r="BR1768" s="1"/>
      <c r="BS1768" s="1"/>
      <c r="BT1768" s="1"/>
      <c r="BU1768" s="1"/>
      <c r="BV1768" s="1"/>
      <c r="BW1768" s="1"/>
    </row>
    <row r="1769" spans="1:75" x14ac:dyDescent="0.2">
      <c r="A1769" s="137">
        <f t="shared" si="654"/>
        <v>43990</v>
      </c>
      <c r="B1769" s="124">
        <f t="shared" si="645"/>
        <v>1256.613159</v>
      </c>
      <c r="C1769" s="124">
        <f t="shared" si="655"/>
        <v>1000</v>
      </c>
      <c r="D1769" s="138">
        <f t="shared" si="656"/>
        <v>5331.91</v>
      </c>
      <c r="E1769" s="126">
        <f>IF(K1769=1,VLOOKUP(A1768,[1]Plan1!$DA$106:$DC$226,3),E1768)</f>
        <v>5311.65</v>
      </c>
      <c r="F1769" s="127">
        <f t="shared" si="657"/>
        <v>43967</v>
      </c>
      <c r="G1769" s="128">
        <f t="shared" si="646"/>
        <v>-3.7997640620340833E-3</v>
      </c>
      <c r="H1769" s="127">
        <f t="shared" si="658"/>
        <v>43997</v>
      </c>
      <c r="I1769" s="127">
        <f t="shared" si="647"/>
        <v>43997</v>
      </c>
      <c r="J1769" s="130">
        <f t="shared" si="659"/>
        <v>20</v>
      </c>
      <c r="K1769" s="130">
        <f t="shared" si="648"/>
        <v>16</v>
      </c>
      <c r="L1769" s="131">
        <f t="shared" si="649"/>
        <v>0.99695902999999997</v>
      </c>
      <c r="M1769" s="132">
        <f t="shared" si="643"/>
        <v>0.99690005000000004</v>
      </c>
      <c r="N1769" s="132">
        <f t="shared" si="664"/>
        <v>1.2293689788579258</v>
      </c>
      <c r="O1769" s="131">
        <f t="shared" ref="O1769:O1832" si="665">TRUNC(TRUNC((L1769*N1769),15),8)</f>
        <v>1.2256305000000001</v>
      </c>
      <c r="P1769" s="124">
        <f t="shared" si="650"/>
        <v>1225.6305</v>
      </c>
      <c r="Q1769" s="133">
        <f t="shared" si="651"/>
        <v>0</v>
      </c>
      <c r="R1769" s="134">
        <f t="shared" si="652"/>
        <v>0</v>
      </c>
      <c r="S1769" s="124">
        <f t="shared" si="653"/>
        <v>0</v>
      </c>
      <c r="T1769" s="134">
        <f t="shared" si="660"/>
        <v>8.7499999999999994E-2</v>
      </c>
      <c r="U1769" s="133">
        <f t="shared" si="661"/>
        <v>75</v>
      </c>
      <c r="V1769" s="133">
        <v>252</v>
      </c>
      <c r="W1769" s="132">
        <f t="shared" si="644"/>
        <v>1.025278956</v>
      </c>
      <c r="X1769" s="124">
        <f t="shared" si="663"/>
        <v>30.982659000000002</v>
      </c>
      <c r="Y1769" s="136" t="s">
        <v>64</v>
      </c>
      <c r="Z1769" s="127">
        <f t="shared" si="662"/>
        <v>44060</v>
      </c>
      <c r="AA1769" s="6"/>
      <c r="AB1769" s="1"/>
      <c r="AC1769" s="10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6"/>
      <c r="BR1769" s="1"/>
      <c r="BS1769" s="1"/>
      <c r="BT1769" s="1"/>
      <c r="BU1769" s="1"/>
      <c r="BV1769" s="1"/>
      <c r="BW1769" s="1"/>
    </row>
    <row r="1770" spans="1:75" x14ac:dyDescent="0.2">
      <c r="A1770" s="137">
        <f t="shared" si="654"/>
        <v>43991</v>
      </c>
      <c r="B1770" s="124">
        <f t="shared" si="645"/>
        <v>1256.7922410000001</v>
      </c>
      <c r="C1770" s="124">
        <f t="shared" si="655"/>
        <v>1000</v>
      </c>
      <c r="D1770" s="138">
        <f t="shared" si="656"/>
        <v>5331.91</v>
      </c>
      <c r="E1770" s="126">
        <f>IF(K1770=1,VLOOKUP(A1769,[1]Plan1!$DA$106:$DC$226,3),E1769)</f>
        <v>5311.65</v>
      </c>
      <c r="F1770" s="127">
        <f t="shared" si="657"/>
        <v>43967</v>
      </c>
      <c r="G1770" s="128">
        <f t="shared" si="646"/>
        <v>-3.7997640620340833E-3</v>
      </c>
      <c r="H1770" s="127">
        <f t="shared" si="658"/>
        <v>43997</v>
      </c>
      <c r="I1770" s="127">
        <f t="shared" si="647"/>
        <v>43997</v>
      </c>
      <c r="J1770" s="130">
        <f t="shared" si="659"/>
        <v>20</v>
      </c>
      <c r="K1770" s="130">
        <f t="shared" si="648"/>
        <v>17</v>
      </c>
      <c r="L1770" s="131">
        <f t="shared" si="649"/>
        <v>0.99676927000000004</v>
      </c>
      <c r="M1770" s="132">
        <f t="shared" ref="M1770:M1833" si="666">IF(I1770&gt;I1769,L1769,M1769)</f>
        <v>0.99690005000000004</v>
      </c>
      <c r="N1770" s="132">
        <f t="shared" si="664"/>
        <v>1.2293689788579258</v>
      </c>
      <c r="O1770" s="131">
        <f t="shared" si="665"/>
        <v>1.2253972099999999</v>
      </c>
      <c r="P1770" s="124">
        <f t="shared" si="650"/>
        <v>1225.3972100000001</v>
      </c>
      <c r="Q1770" s="133">
        <f t="shared" si="651"/>
        <v>0</v>
      </c>
      <c r="R1770" s="134">
        <f t="shared" si="652"/>
        <v>0</v>
      </c>
      <c r="S1770" s="124">
        <f t="shared" si="653"/>
        <v>0</v>
      </c>
      <c r="T1770" s="134">
        <f t="shared" si="660"/>
        <v>8.7499999999999994E-2</v>
      </c>
      <c r="U1770" s="133">
        <f t="shared" si="661"/>
        <v>76</v>
      </c>
      <c r="V1770" s="133">
        <v>252</v>
      </c>
      <c r="W1770" s="132">
        <f t="shared" si="644"/>
        <v>1.02562029</v>
      </c>
      <c r="X1770" s="124">
        <f t="shared" si="663"/>
        <v>31.395030999999999</v>
      </c>
      <c r="Y1770" s="136" t="s">
        <v>64</v>
      </c>
      <c r="Z1770" s="127">
        <f t="shared" si="662"/>
        <v>44060</v>
      </c>
      <c r="AA1770" s="6"/>
      <c r="AB1770" s="1"/>
      <c r="AC1770" s="10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6"/>
      <c r="BR1770" s="1"/>
      <c r="BS1770" s="1"/>
      <c r="BT1770" s="1"/>
      <c r="BU1770" s="1"/>
      <c r="BV1770" s="1"/>
      <c r="BW1770" s="1"/>
    </row>
    <row r="1771" spans="1:75" x14ac:dyDescent="0.2">
      <c r="A1771" s="137">
        <f t="shared" si="654"/>
        <v>43992</v>
      </c>
      <c r="B1771" s="124">
        <f t="shared" si="645"/>
        <v>1256.971376</v>
      </c>
      <c r="C1771" s="124">
        <f t="shared" si="655"/>
        <v>1000</v>
      </c>
      <c r="D1771" s="138">
        <f t="shared" si="656"/>
        <v>5331.91</v>
      </c>
      <c r="E1771" s="126">
        <f>IF(K1771=1,VLOOKUP(A1770,[1]Plan1!$DA$106:$DC$226,3),E1770)</f>
        <v>5311.65</v>
      </c>
      <c r="F1771" s="127">
        <f t="shared" si="657"/>
        <v>43967</v>
      </c>
      <c r="G1771" s="128">
        <f t="shared" si="646"/>
        <v>-3.7997640620340833E-3</v>
      </c>
      <c r="H1771" s="127">
        <f t="shared" si="658"/>
        <v>43997</v>
      </c>
      <c r="I1771" s="127">
        <f t="shared" si="647"/>
        <v>43997</v>
      </c>
      <c r="J1771" s="130">
        <f t="shared" si="659"/>
        <v>20</v>
      </c>
      <c r="K1771" s="130">
        <f t="shared" si="648"/>
        <v>18</v>
      </c>
      <c r="L1771" s="131">
        <f t="shared" si="649"/>
        <v>0.99657956000000003</v>
      </c>
      <c r="M1771" s="132">
        <f t="shared" si="666"/>
        <v>0.99690005000000004</v>
      </c>
      <c r="N1771" s="132">
        <f t="shared" si="664"/>
        <v>1.2293689788579258</v>
      </c>
      <c r="O1771" s="131">
        <f t="shared" si="665"/>
        <v>1.22516399</v>
      </c>
      <c r="P1771" s="124">
        <f t="shared" si="650"/>
        <v>1225.16399</v>
      </c>
      <c r="Q1771" s="133">
        <f t="shared" si="651"/>
        <v>0</v>
      </c>
      <c r="R1771" s="134">
        <f t="shared" si="652"/>
        <v>0</v>
      </c>
      <c r="S1771" s="124">
        <f t="shared" si="653"/>
        <v>0</v>
      </c>
      <c r="T1771" s="134">
        <f t="shared" si="660"/>
        <v>8.7499999999999994E-2</v>
      </c>
      <c r="U1771" s="133">
        <f t="shared" si="661"/>
        <v>77</v>
      </c>
      <c r="V1771" s="133">
        <v>252</v>
      </c>
      <c r="W1771" s="132">
        <f t="shared" si="644"/>
        <v>1.0259617379999999</v>
      </c>
      <c r="X1771" s="124">
        <f t="shared" si="663"/>
        <v>31.807386000000001</v>
      </c>
      <c r="Y1771" s="136" t="s">
        <v>64</v>
      </c>
      <c r="Z1771" s="127">
        <f t="shared" si="662"/>
        <v>44060</v>
      </c>
      <c r="AA1771" s="6"/>
      <c r="AB1771" s="1"/>
      <c r="AC1771" s="10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6"/>
      <c r="BR1771" s="1"/>
      <c r="BS1771" s="1"/>
      <c r="BT1771" s="1"/>
      <c r="BU1771" s="1"/>
      <c r="BV1771" s="1"/>
      <c r="BW1771" s="1"/>
    </row>
    <row r="1772" spans="1:75" x14ac:dyDescent="0.2">
      <c r="A1772" s="137">
        <f t="shared" si="654"/>
        <v>43993</v>
      </c>
      <c r="B1772" s="124">
        <f t="shared" si="645"/>
        <v>1257.150521</v>
      </c>
      <c r="C1772" s="124">
        <f t="shared" si="655"/>
        <v>1000</v>
      </c>
      <c r="D1772" s="138">
        <f t="shared" si="656"/>
        <v>5331.91</v>
      </c>
      <c r="E1772" s="126">
        <f>IF(K1772=1,VLOOKUP(A1771,[1]Plan1!$DA$106:$DC$226,3),E1771)</f>
        <v>5311.65</v>
      </c>
      <c r="F1772" s="127">
        <f t="shared" si="657"/>
        <v>43967</v>
      </c>
      <c r="G1772" s="128">
        <f t="shared" si="646"/>
        <v>-3.7997640620340833E-3</v>
      </c>
      <c r="H1772" s="127">
        <f t="shared" si="658"/>
        <v>43997</v>
      </c>
      <c r="I1772" s="127">
        <f t="shared" si="647"/>
        <v>43997</v>
      </c>
      <c r="J1772" s="130">
        <f t="shared" si="659"/>
        <v>20</v>
      </c>
      <c r="K1772" s="130">
        <f t="shared" si="648"/>
        <v>19</v>
      </c>
      <c r="L1772" s="131">
        <f t="shared" si="649"/>
        <v>0.99638987999999995</v>
      </c>
      <c r="M1772" s="132">
        <f t="shared" si="666"/>
        <v>0.99690005000000004</v>
      </c>
      <c r="N1772" s="132">
        <f t="shared" si="664"/>
        <v>1.2293689788579258</v>
      </c>
      <c r="O1772" s="131">
        <f t="shared" si="665"/>
        <v>1.2249308000000001</v>
      </c>
      <c r="P1772" s="124">
        <f t="shared" si="650"/>
        <v>1224.9308000000001</v>
      </c>
      <c r="Q1772" s="133">
        <f t="shared" si="651"/>
        <v>0</v>
      </c>
      <c r="R1772" s="134">
        <f t="shared" si="652"/>
        <v>0</v>
      </c>
      <c r="S1772" s="124">
        <f t="shared" si="653"/>
        <v>0</v>
      </c>
      <c r="T1772" s="134">
        <f t="shared" si="660"/>
        <v>8.7499999999999994E-2</v>
      </c>
      <c r="U1772" s="133">
        <f t="shared" si="661"/>
        <v>78</v>
      </c>
      <c r="V1772" s="133">
        <v>252</v>
      </c>
      <c r="W1772" s="132">
        <f t="shared" si="644"/>
        <v>1.0263032990000001</v>
      </c>
      <c r="X1772" s="124">
        <f t="shared" si="663"/>
        <v>32.219721</v>
      </c>
      <c r="Y1772" s="136" t="s">
        <v>64</v>
      </c>
      <c r="Z1772" s="127">
        <f t="shared" si="662"/>
        <v>44060</v>
      </c>
      <c r="AA1772" s="6"/>
      <c r="AB1772" s="1"/>
      <c r="AC1772" s="10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6"/>
      <c r="BR1772" s="1"/>
      <c r="BS1772" s="1"/>
      <c r="BT1772" s="1"/>
      <c r="BU1772" s="1"/>
      <c r="BV1772" s="1"/>
      <c r="BW1772" s="1"/>
    </row>
    <row r="1773" spans="1:75" x14ac:dyDescent="0.2">
      <c r="A1773" s="137">
        <f t="shared" si="654"/>
        <v>43994</v>
      </c>
      <c r="B1773" s="124">
        <f t="shared" si="645"/>
        <v>1257.150521</v>
      </c>
      <c r="C1773" s="124">
        <f t="shared" si="655"/>
        <v>1000</v>
      </c>
      <c r="D1773" s="138">
        <f t="shared" si="656"/>
        <v>5331.91</v>
      </c>
      <c r="E1773" s="126">
        <f>IF(K1773=1,VLOOKUP(A1772,[1]Plan1!$DA$106:$DC$226,3),E1772)</f>
        <v>5311.65</v>
      </c>
      <c r="F1773" s="127">
        <f t="shared" si="657"/>
        <v>43967</v>
      </c>
      <c r="G1773" s="128">
        <f t="shared" si="646"/>
        <v>-3.7997640620340833E-3</v>
      </c>
      <c r="H1773" s="127">
        <f t="shared" si="658"/>
        <v>43997</v>
      </c>
      <c r="I1773" s="127">
        <f t="shared" si="647"/>
        <v>43997</v>
      </c>
      <c r="J1773" s="130">
        <f t="shared" si="659"/>
        <v>20</v>
      </c>
      <c r="K1773" s="130">
        <f t="shared" si="648"/>
        <v>19</v>
      </c>
      <c r="L1773" s="131">
        <f t="shared" si="649"/>
        <v>0.99638987999999995</v>
      </c>
      <c r="M1773" s="132">
        <f t="shared" si="666"/>
        <v>0.99690005000000004</v>
      </c>
      <c r="N1773" s="132">
        <f t="shared" si="664"/>
        <v>1.2293689788579258</v>
      </c>
      <c r="O1773" s="131">
        <f t="shared" si="665"/>
        <v>1.2249308000000001</v>
      </c>
      <c r="P1773" s="124">
        <f t="shared" si="650"/>
        <v>1224.9308000000001</v>
      </c>
      <c r="Q1773" s="133">
        <f t="shared" si="651"/>
        <v>0</v>
      </c>
      <c r="R1773" s="134">
        <f t="shared" si="652"/>
        <v>0</v>
      </c>
      <c r="S1773" s="124">
        <f t="shared" si="653"/>
        <v>0</v>
      </c>
      <c r="T1773" s="134">
        <f t="shared" si="660"/>
        <v>8.7499999999999994E-2</v>
      </c>
      <c r="U1773" s="133">
        <f t="shared" si="661"/>
        <v>78</v>
      </c>
      <c r="V1773" s="133">
        <v>252</v>
      </c>
      <c r="W1773" s="132">
        <f t="shared" si="644"/>
        <v>1.0263032990000001</v>
      </c>
      <c r="X1773" s="124">
        <f t="shared" si="663"/>
        <v>32.219721</v>
      </c>
      <c r="Y1773" s="136" t="s">
        <v>64</v>
      </c>
      <c r="Z1773" s="127">
        <f t="shared" si="662"/>
        <v>44060</v>
      </c>
      <c r="AA1773" s="6"/>
      <c r="AB1773" s="1"/>
      <c r="AC1773" s="10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6"/>
      <c r="BR1773" s="1"/>
      <c r="BS1773" s="1"/>
      <c r="BT1773" s="1"/>
      <c r="BU1773" s="1"/>
      <c r="BV1773" s="1"/>
      <c r="BW1773" s="1"/>
    </row>
    <row r="1774" spans="1:75" x14ac:dyDescent="0.2">
      <c r="A1774" s="137">
        <f t="shared" si="654"/>
        <v>43995</v>
      </c>
      <c r="B1774" s="124">
        <f t="shared" si="645"/>
        <v>1257.329688</v>
      </c>
      <c r="C1774" s="124">
        <f t="shared" si="655"/>
        <v>1000</v>
      </c>
      <c r="D1774" s="138">
        <f t="shared" si="656"/>
        <v>5331.91</v>
      </c>
      <c r="E1774" s="126">
        <f>IF(K1774=1,VLOOKUP(A1773,[1]Plan1!$DA$106:$DC$226,3),E1773)</f>
        <v>5311.65</v>
      </c>
      <c r="F1774" s="127">
        <f t="shared" si="657"/>
        <v>43967</v>
      </c>
      <c r="G1774" s="128">
        <f t="shared" si="646"/>
        <v>-3.7997640620340833E-3</v>
      </c>
      <c r="H1774" s="127">
        <f t="shared" si="658"/>
        <v>43997</v>
      </c>
      <c r="I1774" s="127">
        <f t="shared" si="647"/>
        <v>43997</v>
      </c>
      <c r="J1774" s="130">
        <f t="shared" si="659"/>
        <v>20</v>
      </c>
      <c r="K1774" s="130">
        <f t="shared" si="648"/>
        <v>20</v>
      </c>
      <c r="L1774" s="131">
        <f t="shared" si="649"/>
        <v>0.99620023000000002</v>
      </c>
      <c r="M1774" s="132">
        <f t="shared" si="666"/>
        <v>0.99690005000000004</v>
      </c>
      <c r="N1774" s="132">
        <f t="shared" si="664"/>
        <v>1.2293689788579258</v>
      </c>
      <c r="O1774" s="131">
        <f t="shared" si="665"/>
        <v>1.22469765</v>
      </c>
      <c r="P1774" s="124">
        <f t="shared" si="650"/>
        <v>1224.6976500000001</v>
      </c>
      <c r="Q1774" s="133">
        <f t="shared" si="651"/>
        <v>0</v>
      </c>
      <c r="R1774" s="134">
        <f t="shared" si="652"/>
        <v>0</v>
      </c>
      <c r="S1774" s="124">
        <f t="shared" si="653"/>
        <v>0</v>
      </c>
      <c r="T1774" s="134">
        <f t="shared" si="660"/>
        <v>8.7499999999999994E-2</v>
      </c>
      <c r="U1774" s="133">
        <f t="shared" si="661"/>
        <v>79</v>
      </c>
      <c r="V1774" s="133">
        <v>252</v>
      </c>
      <c r="W1774" s="132">
        <f t="shared" si="644"/>
        <v>1.026644975</v>
      </c>
      <c r="X1774" s="124">
        <f t="shared" si="663"/>
        <v>32.632038000000001</v>
      </c>
      <c r="Y1774" s="136" t="s">
        <v>64</v>
      </c>
      <c r="Z1774" s="127">
        <f t="shared" si="662"/>
        <v>44060</v>
      </c>
      <c r="AA1774" s="6"/>
      <c r="AB1774" s="1"/>
      <c r="AC1774" s="10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6"/>
      <c r="BR1774" s="1"/>
      <c r="BS1774" s="1"/>
      <c r="BT1774" s="1"/>
      <c r="BU1774" s="1"/>
      <c r="BV1774" s="1"/>
      <c r="BW1774" s="1"/>
    </row>
    <row r="1775" spans="1:75" x14ac:dyDescent="0.2">
      <c r="A1775" s="137">
        <f t="shared" si="654"/>
        <v>43996</v>
      </c>
      <c r="B1775" s="124">
        <f t="shared" si="645"/>
        <v>1257.329688</v>
      </c>
      <c r="C1775" s="124">
        <f t="shared" si="655"/>
        <v>1000</v>
      </c>
      <c r="D1775" s="138">
        <f t="shared" si="656"/>
        <v>5331.91</v>
      </c>
      <c r="E1775" s="126">
        <f>IF(K1775=1,VLOOKUP(A1774,[1]Plan1!$DA$106:$DC$226,3),E1774)</f>
        <v>5311.65</v>
      </c>
      <c r="F1775" s="127">
        <f t="shared" si="657"/>
        <v>43967</v>
      </c>
      <c r="G1775" s="128">
        <f t="shared" si="646"/>
        <v>-3.7997640620340833E-3</v>
      </c>
      <c r="H1775" s="127">
        <f t="shared" si="658"/>
        <v>43997</v>
      </c>
      <c r="I1775" s="127">
        <f t="shared" si="647"/>
        <v>43997</v>
      </c>
      <c r="J1775" s="130">
        <f t="shared" si="659"/>
        <v>20</v>
      </c>
      <c r="K1775" s="130">
        <f t="shared" si="648"/>
        <v>20</v>
      </c>
      <c r="L1775" s="131">
        <f t="shared" si="649"/>
        <v>0.99620023000000002</v>
      </c>
      <c r="M1775" s="132">
        <f t="shared" si="666"/>
        <v>0.99690005000000004</v>
      </c>
      <c r="N1775" s="132">
        <f t="shared" si="664"/>
        <v>1.2293689788579258</v>
      </c>
      <c r="O1775" s="131">
        <f t="shared" si="665"/>
        <v>1.22469765</v>
      </c>
      <c r="P1775" s="124">
        <f t="shared" si="650"/>
        <v>1224.6976500000001</v>
      </c>
      <c r="Q1775" s="133">
        <f t="shared" si="651"/>
        <v>0</v>
      </c>
      <c r="R1775" s="134">
        <f t="shared" si="652"/>
        <v>0</v>
      </c>
      <c r="S1775" s="124">
        <f t="shared" si="653"/>
        <v>0</v>
      </c>
      <c r="T1775" s="134">
        <f t="shared" si="660"/>
        <v>8.7499999999999994E-2</v>
      </c>
      <c r="U1775" s="133">
        <f t="shared" si="661"/>
        <v>79</v>
      </c>
      <c r="V1775" s="133">
        <v>252</v>
      </c>
      <c r="W1775" s="132">
        <f t="shared" si="644"/>
        <v>1.026644975</v>
      </c>
      <c r="X1775" s="124">
        <f t="shared" si="663"/>
        <v>32.632038000000001</v>
      </c>
      <c r="Y1775" s="136" t="s">
        <v>64</v>
      </c>
      <c r="Z1775" s="127">
        <f t="shared" si="662"/>
        <v>44060</v>
      </c>
      <c r="AA1775" s="6"/>
      <c r="AB1775" s="1"/>
      <c r="AC1775" s="10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6"/>
      <c r="BR1775" s="1"/>
      <c r="BS1775" s="1"/>
      <c r="BT1775" s="1"/>
      <c r="BU1775" s="1"/>
      <c r="BV1775" s="1"/>
      <c r="BW1775" s="1"/>
    </row>
    <row r="1776" spans="1:75" x14ac:dyDescent="0.2">
      <c r="A1776" s="137">
        <f t="shared" si="654"/>
        <v>43997</v>
      </c>
      <c r="B1776" s="124">
        <f t="shared" si="645"/>
        <v>1257.329688</v>
      </c>
      <c r="C1776" s="124">
        <f t="shared" si="655"/>
        <v>1000</v>
      </c>
      <c r="D1776" s="138">
        <f t="shared" si="656"/>
        <v>5331.91</v>
      </c>
      <c r="E1776" s="126">
        <f>IF(K1776=1,VLOOKUP(A1775,[1]Plan1!$DA$106:$DC$226,3),E1775)</f>
        <v>5311.65</v>
      </c>
      <c r="F1776" s="127">
        <f t="shared" si="657"/>
        <v>43967</v>
      </c>
      <c r="G1776" s="128">
        <f t="shared" si="646"/>
        <v>-3.7997640620340833E-3</v>
      </c>
      <c r="H1776" s="127">
        <f t="shared" si="658"/>
        <v>44027</v>
      </c>
      <c r="I1776" s="127">
        <f t="shared" si="647"/>
        <v>43997</v>
      </c>
      <c r="J1776" s="130">
        <f t="shared" si="659"/>
        <v>20</v>
      </c>
      <c r="K1776" s="130">
        <f t="shared" si="648"/>
        <v>20</v>
      </c>
      <c r="L1776" s="131">
        <f t="shared" si="649"/>
        <v>0.99620023000000002</v>
      </c>
      <c r="M1776" s="132">
        <f t="shared" si="666"/>
        <v>0.99690005000000004</v>
      </c>
      <c r="N1776" s="132">
        <f t="shared" si="664"/>
        <v>1.2293689788579258</v>
      </c>
      <c r="O1776" s="131">
        <f t="shared" si="665"/>
        <v>1.22469765</v>
      </c>
      <c r="P1776" s="124">
        <f t="shared" si="650"/>
        <v>1224.6976500000001</v>
      </c>
      <c r="Q1776" s="133">
        <f t="shared" si="651"/>
        <v>0</v>
      </c>
      <c r="R1776" s="134">
        <f t="shared" si="652"/>
        <v>0</v>
      </c>
      <c r="S1776" s="124">
        <f t="shared" si="653"/>
        <v>0</v>
      </c>
      <c r="T1776" s="134">
        <f t="shared" si="660"/>
        <v>8.7499999999999994E-2</v>
      </c>
      <c r="U1776" s="133">
        <f t="shared" si="661"/>
        <v>79</v>
      </c>
      <c r="V1776" s="133">
        <v>252</v>
      </c>
      <c r="W1776" s="132">
        <f t="shared" si="644"/>
        <v>1.026644975</v>
      </c>
      <c r="X1776" s="124">
        <f t="shared" si="663"/>
        <v>32.632038000000001</v>
      </c>
      <c r="Y1776" s="136" t="s">
        <v>64</v>
      </c>
      <c r="Z1776" s="127">
        <f t="shared" si="662"/>
        <v>44060</v>
      </c>
      <c r="AA1776" s="6"/>
      <c r="AB1776" s="1"/>
      <c r="AC1776" s="10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6"/>
      <c r="BR1776" s="1"/>
      <c r="BS1776" s="1"/>
      <c r="BT1776" s="1"/>
      <c r="BU1776" s="1"/>
      <c r="BV1776" s="1"/>
      <c r="BW1776" s="1"/>
    </row>
    <row r="1777" spans="1:75" x14ac:dyDescent="0.2">
      <c r="A1777" s="137">
        <f t="shared" si="654"/>
        <v>43998</v>
      </c>
      <c r="B1777" s="124">
        <f t="shared" si="645"/>
        <v>1257.896737</v>
      </c>
      <c r="C1777" s="124">
        <f t="shared" si="655"/>
        <v>1000</v>
      </c>
      <c r="D1777" s="138">
        <f t="shared" si="656"/>
        <v>5311.65</v>
      </c>
      <c r="E1777" s="126">
        <f>IF(K1777=1,VLOOKUP(A1776,[1]Plan1!$DA$106:$DC$226,3),E1776)</f>
        <v>5325.46</v>
      </c>
      <c r="F1777" s="127">
        <f t="shared" si="657"/>
        <v>43998</v>
      </c>
      <c r="G1777" s="128">
        <f t="shared" si="646"/>
        <v>2.5999454030292135E-3</v>
      </c>
      <c r="H1777" s="127">
        <f t="shared" si="658"/>
        <v>44027</v>
      </c>
      <c r="I1777" s="127">
        <f t="shared" si="647"/>
        <v>44027</v>
      </c>
      <c r="J1777" s="130">
        <f t="shared" si="659"/>
        <v>22</v>
      </c>
      <c r="K1777" s="130">
        <f t="shared" si="648"/>
        <v>1</v>
      </c>
      <c r="L1777" s="131">
        <f t="shared" si="649"/>
        <v>1.0001180300000001</v>
      </c>
      <c r="M1777" s="132">
        <f t="shared" si="666"/>
        <v>0.99620023000000002</v>
      </c>
      <c r="N1777" s="132">
        <f t="shared" si="664"/>
        <v>1.2246976594931309</v>
      </c>
      <c r="O1777" s="131">
        <f t="shared" si="665"/>
        <v>1.22484221</v>
      </c>
      <c r="P1777" s="124">
        <f t="shared" si="650"/>
        <v>1224.84221</v>
      </c>
      <c r="Q1777" s="133">
        <f t="shared" si="651"/>
        <v>0</v>
      </c>
      <c r="R1777" s="134">
        <f t="shared" si="652"/>
        <v>0</v>
      </c>
      <c r="S1777" s="124">
        <f t="shared" si="653"/>
        <v>0</v>
      </c>
      <c r="T1777" s="134">
        <f t="shared" si="660"/>
        <v>8.7499999999999994E-2</v>
      </c>
      <c r="U1777" s="133">
        <f t="shared" si="661"/>
        <v>80</v>
      </c>
      <c r="V1777" s="133">
        <v>252</v>
      </c>
      <c r="W1777" s="132">
        <f t="shared" si="644"/>
        <v>1.0269867640000001</v>
      </c>
      <c r="X1777" s="124">
        <f t="shared" si="663"/>
        <v>33.054527</v>
      </c>
      <c r="Y1777" s="136" t="s">
        <v>64</v>
      </c>
      <c r="Z1777" s="127">
        <f t="shared" si="662"/>
        <v>44060</v>
      </c>
      <c r="AA1777" s="6"/>
      <c r="AB1777" s="1"/>
      <c r="AC1777" s="10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6"/>
      <c r="BR1777" s="1"/>
      <c r="BS1777" s="1"/>
      <c r="BT1777" s="1"/>
      <c r="BU1777" s="1"/>
      <c r="BV1777" s="1"/>
      <c r="BW1777" s="1"/>
    </row>
    <row r="1778" spans="1:75" x14ac:dyDescent="0.2">
      <c r="A1778" s="137">
        <f t="shared" si="654"/>
        <v>43999</v>
      </c>
      <c r="B1778" s="124">
        <f t="shared" si="645"/>
        <v>1258.464025</v>
      </c>
      <c r="C1778" s="124">
        <f t="shared" si="655"/>
        <v>1000</v>
      </c>
      <c r="D1778" s="138">
        <f t="shared" si="656"/>
        <v>5311.65</v>
      </c>
      <c r="E1778" s="126">
        <f>IF(K1778=1,VLOOKUP(A1777,[1]Plan1!$DA$106:$DC$226,3),E1777)</f>
        <v>5325.46</v>
      </c>
      <c r="F1778" s="127">
        <f t="shared" si="657"/>
        <v>43998</v>
      </c>
      <c r="G1778" s="128">
        <f t="shared" si="646"/>
        <v>2.5999454030292135E-3</v>
      </c>
      <c r="H1778" s="127">
        <f t="shared" si="658"/>
        <v>44027</v>
      </c>
      <c r="I1778" s="127">
        <f t="shared" si="647"/>
        <v>44027</v>
      </c>
      <c r="J1778" s="130">
        <f t="shared" si="659"/>
        <v>22</v>
      </c>
      <c r="K1778" s="130">
        <f t="shared" si="648"/>
        <v>2</v>
      </c>
      <c r="L1778" s="131">
        <f t="shared" si="649"/>
        <v>1.0002360699999999</v>
      </c>
      <c r="M1778" s="132">
        <f t="shared" si="666"/>
        <v>0.99620023000000002</v>
      </c>
      <c r="N1778" s="132">
        <f t="shared" si="664"/>
        <v>1.2246976594931309</v>
      </c>
      <c r="O1778" s="131">
        <f t="shared" si="665"/>
        <v>1.2249867699999999</v>
      </c>
      <c r="P1778" s="124">
        <f t="shared" si="650"/>
        <v>1224.98677</v>
      </c>
      <c r="Q1778" s="133">
        <f t="shared" si="651"/>
        <v>0</v>
      </c>
      <c r="R1778" s="134">
        <f t="shared" si="652"/>
        <v>0</v>
      </c>
      <c r="S1778" s="124">
        <f t="shared" si="653"/>
        <v>0</v>
      </c>
      <c r="T1778" s="134">
        <f t="shared" si="660"/>
        <v>8.7499999999999994E-2</v>
      </c>
      <c r="U1778" s="133">
        <f t="shared" si="661"/>
        <v>81</v>
      </c>
      <c r="V1778" s="133">
        <v>252</v>
      </c>
      <c r="W1778" s="132">
        <f t="shared" si="644"/>
        <v>1.0273286669999999</v>
      </c>
      <c r="X1778" s="124">
        <f t="shared" si="663"/>
        <v>33.477255</v>
      </c>
      <c r="Y1778" s="136" t="s">
        <v>64</v>
      </c>
      <c r="Z1778" s="127">
        <f t="shared" si="662"/>
        <v>44060</v>
      </c>
      <c r="AA1778" s="6"/>
      <c r="AB1778" s="1"/>
      <c r="AC1778" s="10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6"/>
      <c r="BR1778" s="1"/>
      <c r="BS1778" s="1"/>
      <c r="BT1778" s="1"/>
      <c r="BU1778" s="1"/>
      <c r="BV1778" s="1"/>
      <c r="BW1778" s="1"/>
    </row>
    <row r="1779" spans="1:75" x14ac:dyDescent="0.2">
      <c r="A1779" s="137">
        <f t="shared" si="654"/>
        <v>44000</v>
      </c>
      <c r="B1779" s="124">
        <f t="shared" si="645"/>
        <v>1259.0315910000002</v>
      </c>
      <c r="C1779" s="124">
        <f t="shared" si="655"/>
        <v>1000</v>
      </c>
      <c r="D1779" s="138">
        <f t="shared" si="656"/>
        <v>5311.65</v>
      </c>
      <c r="E1779" s="126">
        <f>IF(K1779=1,VLOOKUP(A1778,[1]Plan1!$DA$106:$DC$226,3),E1778)</f>
        <v>5325.46</v>
      </c>
      <c r="F1779" s="127">
        <f t="shared" si="657"/>
        <v>43998</v>
      </c>
      <c r="G1779" s="128">
        <f t="shared" si="646"/>
        <v>2.5999454030292135E-3</v>
      </c>
      <c r="H1779" s="127">
        <f t="shared" si="658"/>
        <v>44027</v>
      </c>
      <c r="I1779" s="127">
        <f t="shared" si="647"/>
        <v>44027</v>
      </c>
      <c r="J1779" s="130">
        <f t="shared" si="659"/>
        <v>22</v>
      </c>
      <c r="K1779" s="130">
        <f t="shared" si="648"/>
        <v>3</v>
      </c>
      <c r="L1779" s="131">
        <f t="shared" si="649"/>
        <v>1.00035414</v>
      </c>
      <c r="M1779" s="132">
        <f t="shared" si="666"/>
        <v>0.99620023000000002</v>
      </c>
      <c r="N1779" s="132">
        <f t="shared" si="664"/>
        <v>1.2246976594931309</v>
      </c>
      <c r="O1779" s="131">
        <f t="shared" si="665"/>
        <v>1.2251313699999999</v>
      </c>
      <c r="P1779" s="124">
        <f t="shared" si="650"/>
        <v>1225.1313700000001</v>
      </c>
      <c r="Q1779" s="133">
        <f t="shared" si="651"/>
        <v>0</v>
      </c>
      <c r="R1779" s="134">
        <f t="shared" si="652"/>
        <v>0</v>
      </c>
      <c r="S1779" s="124">
        <f t="shared" si="653"/>
        <v>0</v>
      </c>
      <c r="T1779" s="134">
        <f t="shared" si="660"/>
        <v>8.7499999999999994E-2</v>
      </c>
      <c r="U1779" s="133">
        <f t="shared" si="661"/>
        <v>82</v>
      </c>
      <c r="V1779" s="133">
        <v>252</v>
      </c>
      <c r="W1779" s="132">
        <f t="shared" si="644"/>
        <v>1.027670683</v>
      </c>
      <c r="X1779" s="124">
        <f t="shared" si="663"/>
        <v>33.900221000000002</v>
      </c>
      <c r="Y1779" s="136" t="s">
        <v>64</v>
      </c>
      <c r="Z1779" s="127">
        <f t="shared" si="662"/>
        <v>44060</v>
      </c>
      <c r="AA1779" s="6"/>
      <c r="AB1779" s="1"/>
      <c r="AC1779" s="10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6"/>
      <c r="BR1779" s="1"/>
      <c r="BS1779" s="1"/>
      <c r="BT1779" s="1"/>
      <c r="BU1779" s="1"/>
      <c r="BV1779" s="1"/>
      <c r="BW1779" s="1"/>
    </row>
    <row r="1780" spans="1:75" x14ac:dyDescent="0.2">
      <c r="A1780" s="137">
        <f t="shared" si="654"/>
        <v>44001</v>
      </c>
      <c r="B1780" s="124">
        <f t="shared" si="645"/>
        <v>1259.599397</v>
      </c>
      <c r="C1780" s="124">
        <f t="shared" si="655"/>
        <v>1000</v>
      </c>
      <c r="D1780" s="138">
        <f t="shared" si="656"/>
        <v>5311.65</v>
      </c>
      <c r="E1780" s="126">
        <f>IF(K1780=1,VLOOKUP(A1779,[1]Plan1!$DA$106:$DC$226,3),E1779)</f>
        <v>5325.46</v>
      </c>
      <c r="F1780" s="127">
        <f t="shared" si="657"/>
        <v>43998</v>
      </c>
      <c r="G1780" s="128">
        <f t="shared" si="646"/>
        <v>2.5999454030292135E-3</v>
      </c>
      <c r="H1780" s="127">
        <f t="shared" si="658"/>
        <v>44027</v>
      </c>
      <c r="I1780" s="127">
        <f t="shared" si="647"/>
        <v>44027</v>
      </c>
      <c r="J1780" s="130">
        <f t="shared" si="659"/>
        <v>22</v>
      </c>
      <c r="K1780" s="130">
        <f t="shared" si="648"/>
        <v>4</v>
      </c>
      <c r="L1780" s="131">
        <f t="shared" si="649"/>
        <v>1.0004722100000001</v>
      </c>
      <c r="M1780" s="132">
        <f t="shared" si="666"/>
        <v>0.99620023000000002</v>
      </c>
      <c r="N1780" s="132">
        <f t="shared" si="664"/>
        <v>1.2246976594931309</v>
      </c>
      <c r="O1780" s="131">
        <f t="shared" si="665"/>
        <v>1.22527597</v>
      </c>
      <c r="P1780" s="124">
        <f t="shared" si="650"/>
        <v>1225.2759699999999</v>
      </c>
      <c r="Q1780" s="133">
        <f t="shared" si="651"/>
        <v>0</v>
      </c>
      <c r="R1780" s="134">
        <f t="shared" si="652"/>
        <v>0</v>
      </c>
      <c r="S1780" s="124">
        <f t="shared" si="653"/>
        <v>0</v>
      </c>
      <c r="T1780" s="134">
        <f t="shared" si="660"/>
        <v>8.7499999999999994E-2</v>
      </c>
      <c r="U1780" s="133">
        <f t="shared" si="661"/>
        <v>83</v>
      </c>
      <c r="V1780" s="133">
        <v>252</v>
      </c>
      <c r="W1780" s="132">
        <f t="shared" si="644"/>
        <v>1.028012814</v>
      </c>
      <c r="X1780" s="124">
        <f t="shared" si="663"/>
        <v>34.323427000000002</v>
      </c>
      <c r="Y1780" s="136" t="s">
        <v>64</v>
      </c>
      <c r="Z1780" s="127">
        <f t="shared" si="662"/>
        <v>44060</v>
      </c>
      <c r="AA1780" s="6"/>
      <c r="AB1780" s="1"/>
      <c r="AC1780" s="10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6"/>
      <c r="BR1780" s="1"/>
      <c r="BS1780" s="1"/>
      <c r="BT1780" s="1"/>
      <c r="BU1780" s="1"/>
      <c r="BV1780" s="1"/>
      <c r="BW1780" s="1"/>
    </row>
    <row r="1781" spans="1:75" x14ac:dyDescent="0.2">
      <c r="A1781" s="137">
        <f t="shared" si="654"/>
        <v>44002</v>
      </c>
      <c r="B1781" s="124">
        <f t="shared" si="645"/>
        <v>1260.167461</v>
      </c>
      <c r="C1781" s="124">
        <f t="shared" si="655"/>
        <v>1000</v>
      </c>
      <c r="D1781" s="138">
        <f t="shared" si="656"/>
        <v>5311.65</v>
      </c>
      <c r="E1781" s="126">
        <f>IF(K1781=1,VLOOKUP(A1780,[1]Plan1!$DA$106:$DC$226,3),E1780)</f>
        <v>5325.46</v>
      </c>
      <c r="F1781" s="127">
        <f t="shared" si="657"/>
        <v>43998</v>
      </c>
      <c r="G1781" s="128">
        <f t="shared" si="646"/>
        <v>2.5999454030292135E-3</v>
      </c>
      <c r="H1781" s="127">
        <f t="shared" si="658"/>
        <v>44027</v>
      </c>
      <c r="I1781" s="127">
        <f t="shared" si="647"/>
        <v>44027</v>
      </c>
      <c r="J1781" s="130">
        <f t="shared" si="659"/>
        <v>22</v>
      </c>
      <c r="K1781" s="130">
        <f t="shared" si="648"/>
        <v>5</v>
      </c>
      <c r="L1781" s="131">
        <f t="shared" si="649"/>
        <v>1.0005903</v>
      </c>
      <c r="M1781" s="132">
        <f t="shared" si="666"/>
        <v>0.99620023000000002</v>
      </c>
      <c r="N1781" s="132">
        <f t="shared" si="664"/>
        <v>1.2246976594931309</v>
      </c>
      <c r="O1781" s="131">
        <f t="shared" si="665"/>
        <v>1.2254205899999999</v>
      </c>
      <c r="P1781" s="124">
        <f t="shared" si="650"/>
        <v>1225.4205899999999</v>
      </c>
      <c r="Q1781" s="133">
        <f t="shared" si="651"/>
        <v>0</v>
      </c>
      <c r="R1781" s="134">
        <f t="shared" si="652"/>
        <v>0</v>
      </c>
      <c r="S1781" s="124">
        <f t="shared" si="653"/>
        <v>0</v>
      </c>
      <c r="T1781" s="134">
        <f t="shared" si="660"/>
        <v>8.7499999999999994E-2</v>
      </c>
      <c r="U1781" s="133">
        <f t="shared" si="661"/>
        <v>84</v>
      </c>
      <c r="V1781" s="133">
        <v>252</v>
      </c>
      <c r="W1781" s="132">
        <f t="shared" si="644"/>
        <v>1.028355058</v>
      </c>
      <c r="X1781" s="124">
        <f t="shared" si="663"/>
        <v>34.746870999999999</v>
      </c>
      <c r="Y1781" s="136" t="s">
        <v>64</v>
      </c>
      <c r="Z1781" s="127">
        <f t="shared" si="662"/>
        <v>44060</v>
      </c>
      <c r="AA1781" s="6"/>
      <c r="AB1781" s="1"/>
      <c r="AC1781" s="10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6"/>
      <c r="BR1781" s="1"/>
      <c r="BS1781" s="1"/>
      <c r="BT1781" s="1"/>
      <c r="BU1781" s="1"/>
      <c r="BV1781" s="1"/>
      <c r="BW1781" s="1"/>
    </row>
    <row r="1782" spans="1:75" x14ac:dyDescent="0.2">
      <c r="A1782" s="137">
        <f t="shared" si="654"/>
        <v>44003</v>
      </c>
      <c r="B1782" s="124">
        <f t="shared" si="645"/>
        <v>1260.167461</v>
      </c>
      <c r="C1782" s="124">
        <f t="shared" si="655"/>
        <v>1000</v>
      </c>
      <c r="D1782" s="138">
        <f t="shared" si="656"/>
        <v>5311.65</v>
      </c>
      <c r="E1782" s="126">
        <f>IF(K1782=1,VLOOKUP(A1781,[1]Plan1!$DA$106:$DC$226,3),E1781)</f>
        <v>5325.46</v>
      </c>
      <c r="F1782" s="127">
        <f t="shared" si="657"/>
        <v>43998</v>
      </c>
      <c r="G1782" s="128">
        <f t="shared" si="646"/>
        <v>2.5999454030292135E-3</v>
      </c>
      <c r="H1782" s="127">
        <f t="shared" si="658"/>
        <v>44027</v>
      </c>
      <c r="I1782" s="127">
        <f t="shared" si="647"/>
        <v>44027</v>
      </c>
      <c r="J1782" s="130">
        <f t="shared" si="659"/>
        <v>22</v>
      </c>
      <c r="K1782" s="130">
        <f t="shared" si="648"/>
        <v>5</v>
      </c>
      <c r="L1782" s="131">
        <f t="shared" si="649"/>
        <v>1.0005903</v>
      </c>
      <c r="M1782" s="132">
        <f t="shared" si="666"/>
        <v>0.99620023000000002</v>
      </c>
      <c r="N1782" s="132">
        <f t="shared" si="664"/>
        <v>1.2246976594931309</v>
      </c>
      <c r="O1782" s="131">
        <f t="shared" si="665"/>
        <v>1.2254205899999999</v>
      </c>
      <c r="P1782" s="124">
        <f t="shared" si="650"/>
        <v>1225.4205899999999</v>
      </c>
      <c r="Q1782" s="133">
        <f t="shared" si="651"/>
        <v>0</v>
      </c>
      <c r="R1782" s="134">
        <f t="shared" si="652"/>
        <v>0</v>
      </c>
      <c r="S1782" s="124">
        <f t="shared" si="653"/>
        <v>0</v>
      </c>
      <c r="T1782" s="134">
        <f t="shared" si="660"/>
        <v>8.7499999999999994E-2</v>
      </c>
      <c r="U1782" s="133">
        <f t="shared" si="661"/>
        <v>84</v>
      </c>
      <c r="V1782" s="133">
        <v>252</v>
      </c>
      <c r="W1782" s="132">
        <f t="shared" si="644"/>
        <v>1.028355058</v>
      </c>
      <c r="X1782" s="124">
        <f t="shared" si="663"/>
        <v>34.746870999999999</v>
      </c>
      <c r="Y1782" s="136" t="s">
        <v>64</v>
      </c>
      <c r="Z1782" s="127">
        <f t="shared" si="662"/>
        <v>44060</v>
      </c>
      <c r="AA1782" s="6"/>
      <c r="AB1782" s="1"/>
      <c r="AC1782" s="10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6"/>
      <c r="BR1782" s="1"/>
      <c r="BS1782" s="1"/>
      <c r="BT1782" s="1"/>
      <c r="BU1782" s="1"/>
      <c r="BV1782" s="1"/>
      <c r="BW1782" s="1"/>
    </row>
    <row r="1783" spans="1:75" x14ac:dyDescent="0.2">
      <c r="A1783" s="137">
        <f t="shared" si="654"/>
        <v>44004</v>
      </c>
      <c r="B1783" s="124">
        <f t="shared" si="645"/>
        <v>1260.167461</v>
      </c>
      <c r="C1783" s="124">
        <f t="shared" si="655"/>
        <v>1000</v>
      </c>
      <c r="D1783" s="138">
        <f t="shared" si="656"/>
        <v>5311.65</v>
      </c>
      <c r="E1783" s="126">
        <f>IF(K1783=1,VLOOKUP(A1782,[1]Plan1!$DA$106:$DC$226,3),E1782)</f>
        <v>5325.46</v>
      </c>
      <c r="F1783" s="127">
        <f t="shared" si="657"/>
        <v>43998</v>
      </c>
      <c r="G1783" s="128">
        <f t="shared" si="646"/>
        <v>2.5999454030292135E-3</v>
      </c>
      <c r="H1783" s="127">
        <f t="shared" si="658"/>
        <v>44027</v>
      </c>
      <c r="I1783" s="127">
        <f t="shared" si="647"/>
        <v>44027</v>
      </c>
      <c r="J1783" s="130">
        <f t="shared" si="659"/>
        <v>22</v>
      </c>
      <c r="K1783" s="130">
        <f t="shared" si="648"/>
        <v>5</v>
      </c>
      <c r="L1783" s="131">
        <f t="shared" si="649"/>
        <v>1.0005903</v>
      </c>
      <c r="M1783" s="132">
        <f t="shared" si="666"/>
        <v>0.99620023000000002</v>
      </c>
      <c r="N1783" s="132">
        <f t="shared" si="664"/>
        <v>1.2246976594931309</v>
      </c>
      <c r="O1783" s="131">
        <f t="shared" si="665"/>
        <v>1.2254205899999999</v>
      </c>
      <c r="P1783" s="124">
        <f t="shared" si="650"/>
        <v>1225.4205899999999</v>
      </c>
      <c r="Q1783" s="133">
        <f t="shared" si="651"/>
        <v>0</v>
      </c>
      <c r="R1783" s="134">
        <f t="shared" si="652"/>
        <v>0</v>
      </c>
      <c r="S1783" s="124">
        <f t="shared" si="653"/>
        <v>0</v>
      </c>
      <c r="T1783" s="134">
        <f t="shared" si="660"/>
        <v>8.7499999999999994E-2</v>
      </c>
      <c r="U1783" s="133">
        <f t="shared" si="661"/>
        <v>84</v>
      </c>
      <c r="V1783" s="133">
        <v>252</v>
      </c>
      <c r="W1783" s="132">
        <f t="shared" si="644"/>
        <v>1.028355058</v>
      </c>
      <c r="X1783" s="124">
        <f t="shared" si="663"/>
        <v>34.746870999999999</v>
      </c>
      <c r="Y1783" s="136" t="s">
        <v>64</v>
      </c>
      <c r="Z1783" s="127">
        <f t="shared" si="662"/>
        <v>44060</v>
      </c>
      <c r="AA1783" s="6"/>
      <c r="AB1783" s="1"/>
      <c r="AC1783" s="10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6"/>
      <c r="BR1783" s="1"/>
      <c r="BS1783" s="1"/>
      <c r="BT1783" s="1"/>
      <c r="BU1783" s="1"/>
      <c r="BV1783" s="1"/>
      <c r="BW1783" s="1"/>
    </row>
    <row r="1784" spans="1:75" x14ac:dyDescent="0.2">
      <c r="A1784" s="137">
        <f t="shared" si="654"/>
        <v>44005</v>
      </c>
      <c r="B1784" s="124">
        <f t="shared" si="645"/>
        <v>1260.7357849999999</v>
      </c>
      <c r="C1784" s="124">
        <f t="shared" si="655"/>
        <v>1000</v>
      </c>
      <c r="D1784" s="138">
        <f t="shared" si="656"/>
        <v>5311.65</v>
      </c>
      <c r="E1784" s="126">
        <f>IF(K1784=1,VLOOKUP(A1783,[1]Plan1!$DA$106:$DC$226,3),E1783)</f>
        <v>5325.46</v>
      </c>
      <c r="F1784" s="127">
        <f t="shared" si="657"/>
        <v>43998</v>
      </c>
      <c r="G1784" s="128">
        <f t="shared" si="646"/>
        <v>2.5999454030292135E-3</v>
      </c>
      <c r="H1784" s="127">
        <f t="shared" si="658"/>
        <v>44027</v>
      </c>
      <c r="I1784" s="127">
        <f t="shared" si="647"/>
        <v>44027</v>
      </c>
      <c r="J1784" s="130">
        <f t="shared" si="659"/>
        <v>22</v>
      </c>
      <c r="K1784" s="130">
        <f t="shared" si="648"/>
        <v>6</v>
      </c>
      <c r="L1784" s="131">
        <f t="shared" si="649"/>
        <v>1.0007083999999999</v>
      </c>
      <c r="M1784" s="132">
        <f t="shared" si="666"/>
        <v>0.99620023000000002</v>
      </c>
      <c r="N1784" s="132">
        <f t="shared" si="664"/>
        <v>1.2246976594931309</v>
      </c>
      <c r="O1784" s="131">
        <f t="shared" si="665"/>
        <v>1.2255652299999999</v>
      </c>
      <c r="P1784" s="124">
        <f t="shared" si="650"/>
        <v>1225.5652299999999</v>
      </c>
      <c r="Q1784" s="133">
        <f t="shared" si="651"/>
        <v>0</v>
      </c>
      <c r="R1784" s="134">
        <f t="shared" si="652"/>
        <v>0</v>
      </c>
      <c r="S1784" s="124">
        <f t="shared" si="653"/>
        <v>0</v>
      </c>
      <c r="T1784" s="134">
        <f t="shared" si="660"/>
        <v>8.7499999999999994E-2</v>
      </c>
      <c r="U1784" s="133">
        <f t="shared" si="661"/>
        <v>85</v>
      </c>
      <c r="V1784" s="133">
        <v>252</v>
      </c>
      <c r="W1784" s="132">
        <f t="shared" si="644"/>
        <v>1.028697416</v>
      </c>
      <c r="X1784" s="124">
        <f t="shared" si="663"/>
        <v>35.170555</v>
      </c>
      <c r="Y1784" s="136" t="s">
        <v>64</v>
      </c>
      <c r="Z1784" s="127">
        <f t="shared" si="662"/>
        <v>44060</v>
      </c>
      <c r="AA1784" s="6"/>
      <c r="AB1784" s="1"/>
      <c r="AC1784" s="10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6"/>
      <c r="BR1784" s="1"/>
      <c r="BS1784" s="1"/>
      <c r="BT1784" s="1"/>
      <c r="BU1784" s="1"/>
      <c r="BV1784" s="1"/>
      <c r="BW1784" s="1"/>
    </row>
    <row r="1785" spans="1:75" x14ac:dyDescent="0.2">
      <c r="A1785" s="137">
        <f t="shared" si="654"/>
        <v>44006</v>
      </c>
      <c r="B1785" s="124">
        <f t="shared" si="645"/>
        <v>1261.3043690000002</v>
      </c>
      <c r="C1785" s="124">
        <f t="shared" si="655"/>
        <v>1000</v>
      </c>
      <c r="D1785" s="138">
        <f t="shared" si="656"/>
        <v>5311.65</v>
      </c>
      <c r="E1785" s="126">
        <f>IF(K1785=1,VLOOKUP(A1784,[1]Plan1!$DA$106:$DC$226,3),E1784)</f>
        <v>5325.46</v>
      </c>
      <c r="F1785" s="127">
        <f t="shared" si="657"/>
        <v>43998</v>
      </c>
      <c r="G1785" s="128">
        <f t="shared" si="646"/>
        <v>2.5999454030292135E-3</v>
      </c>
      <c r="H1785" s="127">
        <f t="shared" si="658"/>
        <v>44027</v>
      </c>
      <c r="I1785" s="127">
        <f t="shared" si="647"/>
        <v>44027</v>
      </c>
      <c r="J1785" s="130">
        <f t="shared" si="659"/>
        <v>22</v>
      </c>
      <c r="K1785" s="130">
        <f t="shared" si="648"/>
        <v>7</v>
      </c>
      <c r="L1785" s="131">
        <f t="shared" si="649"/>
        <v>1.0008265199999999</v>
      </c>
      <c r="M1785" s="132">
        <f t="shared" si="666"/>
        <v>0.99620023000000002</v>
      </c>
      <c r="N1785" s="132">
        <f t="shared" si="664"/>
        <v>1.2246976594931309</v>
      </c>
      <c r="O1785" s="131">
        <f t="shared" si="665"/>
        <v>1.2257098900000001</v>
      </c>
      <c r="P1785" s="124">
        <f t="shared" si="650"/>
        <v>1225.7098900000001</v>
      </c>
      <c r="Q1785" s="133">
        <f t="shared" si="651"/>
        <v>0</v>
      </c>
      <c r="R1785" s="134">
        <f t="shared" si="652"/>
        <v>0</v>
      </c>
      <c r="S1785" s="124">
        <f t="shared" si="653"/>
        <v>0</v>
      </c>
      <c r="T1785" s="134">
        <f t="shared" si="660"/>
        <v>8.7499999999999994E-2</v>
      </c>
      <c r="U1785" s="133">
        <f t="shared" si="661"/>
        <v>86</v>
      </c>
      <c r="V1785" s="133">
        <v>252</v>
      </c>
      <c r="W1785" s="132">
        <f t="shared" ref="W1785:W1848" si="667">ROUND((1+T1785)^(U1785/V1785),9)</f>
        <v>1.0290398890000001</v>
      </c>
      <c r="X1785" s="124">
        <f t="shared" si="663"/>
        <v>35.594479</v>
      </c>
      <c r="Y1785" s="136" t="s">
        <v>64</v>
      </c>
      <c r="Z1785" s="127">
        <f t="shared" si="662"/>
        <v>44060</v>
      </c>
      <c r="AA1785" s="6"/>
      <c r="AB1785" s="1"/>
      <c r="AC1785" s="10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6"/>
      <c r="BR1785" s="1"/>
      <c r="BS1785" s="1"/>
      <c r="BT1785" s="1"/>
      <c r="BU1785" s="1"/>
      <c r="BV1785" s="1"/>
      <c r="BW1785" s="1"/>
    </row>
    <row r="1786" spans="1:75" x14ac:dyDescent="0.2">
      <c r="A1786" s="137">
        <f t="shared" si="654"/>
        <v>44007</v>
      </c>
      <c r="B1786" s="124">
        <f t="shared" si="645"/>
        <v>1261.8732110000001</v>
      </c>
      <c r="C1786" s="124">
        <f t="shared" si="655"/>
        <v>1000</v>
      </c>
      <c r="D1786" s="138">
        <f t="shared" si="656"/>
        <v>5311.65</v>
      </c>
      <c r="E1786" s="126">
        <f>IF(K1786=1,VLOOKUP(A1785,[1]Plan1!$DA$106:$DC$226,3),E1785)</f>
        <v>5325.46</v>
      </c>
      <c r="F1786" s="127">
        <f t="shared" si="657"/>
        <v>43998</v>
      </c>
      <c r="G1786" s="128">
        <f t="shared" si="646"/>
        <v>2.5999454030292135E-3</v>
      </c>
      <c r="H1786" s="127">
        <f t="shared" si="658"/>
        <v>44027</v>
      </c>
      <c r="I1786" s="127">
        <f t="shared" si="647"/>
        <v>44027</v>
      </c>
      <c r="J1786" s="130">
        <f t="shared" si="659"/>
        <v>22</v>
      </c>
      <c r="K1786" s="130">
        <f t="shared" si="648"/>
        <v>8</v>
      </c>
      <c r="L1786" s="131">
        <f t="shared" si="649"/>
        <v>1.0009446500000001</v>
      </c>
      <c r="M1786" s="132">
        <f t="shared" si="666"/>
        <v>0.99620023000000002</v>
      </c>
      <c r="N1786" s="132">
        <f t="shared" si="664"/>
        <v>1.2246976594931309</v>
      </c>
      <c r="O1786" s="131">
        <f t="shared" si="665"/>
        <v>1.2258545700000001</v>
      </c>
      <c r="P1786" s="124">
        <f t="shared" si="650"/>
        <v>1225.85457</v>
      </c>
      <c r="Q1786" s="133">
        <f t="shared" si="651"/>
        <v>0</v>
      </c>
      <c r="R1786" s="134">
        <f t="shared" si="652"/>
        <v>0</v>
      </c>
      <c r="S1786" s="124">
        <f t="shared" si="653"/>
        <v>0</v>
      </c>
      <c r="T1786" s="134">
        <f t="shared" si="660"/>
        <v>8.7499999999999994E-2</v>
      </c>
      <c r="U1786" s="133">
        <f t="shared" si="661"/>
        <v>87</v>
      </c>
      <c r="V1786" s="133">
        <v>252</v>
      </c>
      <c r="W1786" s="132">
        <f t="shared" si="667"/>
        <v>1.029382475</v>
      </c>
      <c r="X1786" s="124">
        <f t="shared" si="663"/>
        <v>36.018641000000002</v>
      </c>
      <c r="Y1786" s="136" t="s">
        <v>64</v>
      </c>
      <c r="Z1786" s="127">
        <f t="shared" si="662"/>
        <v>44060</v>
      </c>
      <c r="AA1786" s="6"/>
      <c r="AB1786" s="1"/>
      <c r="AC1786" s="10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6"/>
      <c r="BR1786" s="1"/>
      <c r="BS1786" s="1"/>
      <c r="BT1786" s="1"/>
      <c r="BU1786" s="1"/>
      <c r="BV1786" s="1"/>
      <c r="BW1786" s="1"/>
    </row>
    <row r="1787" spans="1:75" x14ac:dyDescent="0.2">
      <c r="A1787" s="137">
        <f t="shared" si="654"/>
        <v>44008</v>
      </c>
      <c r="B1787" s="124">
        <f t="shared" si="645"/>
        <v>1262.4422930000001</v>
      </c>
      <c r="C1787" s="124">
        <f t="shared" si="655"/>
        <v>1000</v>
      </c>
      <c r="D1787" s="138">
        <f t="shared" si="656"/>
        <v>5311.65</v>
      </c>
      <c r="E1787" s="126">
        <f>IF(K1787=1,VLOOKUP(A1786,[1]Plan1!$DA$106:$DC$226,3),E1786)</f>
        <v>5325.46</v>
      </c>
      <c r="F1787" s="127">
        <f t="shared" si="657"/>
        <v>43998</v>
      </c>
      <c r="G1787" s="128">
        <f t="shared" si="646"/>
        <v>2.5999454030292135E-3</v>
      </c>
      <c r="H1787" s="127">
        <f t="shared" si="658"/>
        <v>44027</v>
      </c>
      <c r="I1787" s="127">
        <f t="shared" si="647"/>
        <v>44027</v>
      </c>
      <c r="J1787" s="130">
        <f t="shared" si="659"/>
        <v>22</v>
      </c>
      <c r="K1787" s="130">
        <f t="shared" si="648"/>
        <v>9</v>
      </c>
      <c r="L1787" s="131">
        <f t="shared" si="649"/>
        <v>1.00106279</v>
      </c>
      <c r="M1787" s="132">
        <f t="shared" si="666"/>
        <v>0.99620023000000002</v>
      </c>
      <c r="N1787" s="132">
        <f t="shared" si="664"/>
        <v>1.2246976594931309</v>
      </c>
      <c r="O1787" s="131">
        <f t="shared" si="665"/>
        <v>1.2259992500000001</v>
      </c>
      <c r="P1787" s="124">
        <f t="shared" si="650"/>
        <v>1225.9992500000001</v>
      </c>
      <c r="Q1787" s="133">
        <f t="shared" si="651"/>
        <v>0</v>
      </c>
      <c r="R1787" s="134">
        <f t="shared" si="652"/>
        <v>0</v>
      </c>
      <c r="S1787" s="124">
        <f t="shared" si="653"/>
        <v>0</v>
      </c>
      <c r="T1787" s="134">
        <f t="shared" si="660"/>
        <v>8.7499999999999994E-2</v>
      </c>
      <c r="U1787" s="133">
        <f t="shared" si="661"/>
        <v>88</v>
      </c>
      <c r="V1787" s="133">
        <v>252</v>
      </c>
      <c r="W1787" s="132">
        <f t="shared" si="667"/>
        <v>1.0297251759999999</v>
      </c>
      <c r="X1787" s="124">
        <f t="shared" si="663"/>
        <v>36.443043000000003</v>
      </c>
      <c r="Y1787" s="136" t="s">
        <v>64</v>
      </c>
      <c r="Z1787" s="127">
        <f t="shared" si="662"/>
        <v>44060</v>
      </c>
      <c r="AA1787" s="6"/>
      <c r="AB1787" s="1"/>
      <c r="AC1787" s="10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6"/>
      <c r="BR1787" s="1"/>
      <c r="BS1787" s="1"/>
      <c r="BT1787" s="1"/>
      <c r="BU1787" s="1"/>
      <c r="BV1787" s="1"/>
      <c r="BW1787" s="1"/>
    </row>
    <row r="1788" spans="1:75" x14ac:dyDescent="0.2">
      <c r="A1788" s="137">
        <f t="shared" si="654"/>
        <v>44009</v>
      </c>
      <c r="B1788" s="124">
        <f t="shared" si="645"/>
        <v>1263.0116440000002</v>
      </c>
      <c r="C1788" s="124">
        <f t="shared" si="655"/>
        <v>1000</v>
      </c>
      <c r="D1788" s="138">
        <f t="shared" si="656"/>
        <v>5311.65</v>
      </c>
      <c r="E1788" s="126">
        <f>IF(K1788=1,VLOOKUP(A1787,[1]Plan1!$DA$106:$DC$226,3),E1787)</f>
        <v>5325.46</v>
      </c>
      <c r="F1788" s="127">
        <f t="shared" si="657"/>
        <v>43998</v>
      </c>
      <c r="G1788" s="128">
        <f t="shared" si="646"/>
        <v>2.5999454030292135E-3</v>
      </c>
      <c r="H1788" s="127">
        <f t="shared" si="658"/>
        <v>44027</v>
      </c>
      <c r="I1788" s="127">
        <f t="shared" si="647"/>
        <v>44027</v>
      </c>
      <c r="J1788" s="130">
        <f t="shared" si="659"/>
        <v>22</v>
      </c>
      <c r="K1788" s="130">
        <f t="shared" si="648"/>
        <v>10</v>
      </c>
      <c r="L1788" s="131">
        <f t="shared" si="649"/>
        <v>1.00118095</v>
      </c>
      <c r="M1788" s="132">
        <f t="shared" si="666"/>
        <v>0.99620023000000002</v>
      </c>
      <c r="N1788" s="132">
        <f t="shared" si="664"/>
        <v>1.2246976594931309</v>
      </c>
      <c r="O1788" s="131">
        <f t="shared" si="665"/>
        <v>1.2261439599999999</v>
      </c>
      <c r="P1788" s="124">
        <f t="shared" si="650"/>
        <v>1226.1439600000001</v>
      </c>
      <c r="Q1788" s="133">
        <f t="shared" si="651"/>
        <v>0</v>
      </c>
      <c r="R1788" s="134">
        <f t="shared" si="652"/>
        <v>0</v>
      </c>
      <c r="S1788" s="124">
        <f t="shared" si="653"/>
        <v>0</v>
      </c>
      <c r="T1788" s="134">
        <f t="shared" si="660"/>
        <v>8.7499999999999994E-2</v>
      </c>
      <c r="U1788" s="133">
        <f t="shared" si="661"/>
        <v>89</v>
      </c>
      <c r="V1788" s="133">
        <v>252</v>
      </c>
      <c r="W1788" s="132">
        <f t="shared" si="667"/>
        <v>1.03006799</v>
      </c>
      <c r="X1788" s="124">
        <f t="shared" si="663"/>
        <v>36.867683999999997</v>
      </c>
      <c r="Y1788" s="136" t="s">
        <v>64</v>
      </c>
      <c r="Z1788" s="127">
        <f t="shared" si="662"/>
        <v>44060</v>
      </c>
      <c r="AA1788" s="6"/>
      <c r="AB1788" s="1"/>
      <c r="AC1788" s="10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6"/>
      <c r="BR1788" s="1"/>
      <c r="BS1788" s="1"/>
      <c r="BT1788" s="1"/>
      <c r="BU1788" s="1"/>
      <c r="BV1788" s="1"/>
      <c r="BW1788" s="1"/>
    </row>
    <row r="1789" spans="1:75" x14ac:dyDescent="0.2">
      <c r="A1789" s="137">
        <f t="shared" si="654"/>
        <v>44010</v>
      </c>
      <c r="B1789" s="124">
        <f t="shared" si="645"/>
        <v>1263.0116440000002</v>
      </c>
      <c r="C1789" s="124">
        <f t="shared" si="655"/>
        <v>1000</v>
      </c>
      <c r="D1789" s="138">
        <f t="shared" si="656"/>
        <v>5311.65</v>
      </c>
      <c r="E1789" s="126">
        <f>IF(K1789=1,VLOOKUP(A1788,[1]Plan1!$DA$106:$DC$226,3),E1788)</f>
        <v>5325.46</v>
      </c>
      <c r="F1789" s="127">
        <f t="shared" si="657"/>
        <v>43998</v>
      </c>
      <c r="G1789" s="128">
        <f t="shared" si="646"/>
        <v>2.5999454030292135E-3</v>
      </c>
      <c r="H1789" s="127">
        <f t="shared" si="658"/>
        <v>44027</v>
      </c>
      <c r="I1789" s="127">
        <f t="shared" si="647"/>
        <v>44027</v>
      </c>
      <c r="J1789" s="130">
        <f t="shared" si="659"/>
        <v>22</v>
      </c>
      <c r="K1789" s="130">
        <f t="shared" si="648"/>
        <v>10</v>
      </c>
      <c r="L1789" s="131">
        <f t="shared" si="649"/>
        <v>1.00118095</v>
      </c>
      <c r="M1789" s="132">
        <f t="shared" si="666"/>
        <v>0.99620023000000002</v>
      </c>
      <c r="N1789" s="132">
        <f t="shared" si="664"/>
        <v>1.2246976594931309</v>
      </c>
      <c r="O1789" s="131">
        <f t="shared" si="665"/>
        <v>1.2261439599999999</v>
      </c>
      <c r="P1789" s="124">
        <f t="shared" si="650"/>
        <v>1226.1439600000001</v>
      </c>
      <c r="Q1789" s="133">
        <f t="shared" si="651"/>
        <v>0</v>
      </c>
      <c r="R1789" s="134">
        <f t="shared" si="652"/>
        <v>0</v>
      </c>
      <c r="S1789" s="124">
        <f t="shared" si="653"/>
        <v>0</v>
      </c>
      <c r="T1789" s="134">
        <f t="shared" si="660"/>
        <v>8.7499999999999994E-2</v>
      </c>
      <c r="U1789" s="133">
        <f t="shared" si="661"/>
        <v>89</v>
      </c>
      <c r="V1789" s="133">
        <v>252</v>
      </c>
      <c r="W1789" s="132">
        <f t="shared" si="667"/>
        <v>1.03006799</v>
      </c>
      <c r="X1789" s="124">
        <f t="shared" si="663"/>
        <v>36.867683999999997</v>
      </c>
      <c r="Y1789" s="136" t="s">
        <v>64</v>
      </c>
      <c r="Z1789" s="127">
        <f t="shared" si="662"/>
        <v>44060</v>
      </c>
      <c r="AA1789" s="6"/>
      <c r="AB1789" s="1"/>
      <c r="AC1789" s="10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6"/>
      <c r="BR1789" s="1"/>
      <c r="BS1789" s="1"/>
      <c r="BT1789" s="1"/>
      <c r="BU1789" s="1"/>
      <c r="BV1789" s="1"/>
      <c r="BW1789" s="1"/>
    </row>
    <row r="1790" spans="1:75" x14ac:dyDescent="0.2">
      <c r="A1790" s="137">
        <f t="shared" si="654"/>
        <v>44011</v>
      </c>
      <c r="B1790" s="124">
        <f t="shared" si="645"/>
        <v>1263.0116440000002</v>
      </c>
      <c r="C1790" s="124">
        <f t="shared" si="655"/>
        <v>1000</v>
      </c>
      <c r="D1790" s="138">
        <f t="shared" si="656"/>
        <v>5311.65</v>
      </c>
      <c r="E1790" s="126">
        <f>IF(K1790=1,VLOOKUP(A1789,[1]Plan1!$DA$106:$DC$226,3),E1789)</f>
        <v>5325.46</v>
      </c>
      <c r="F1790" s="127">
        <f t="shared" si="657"/>
        <v>43998</v>
      </c>
      <c r="G1790" s="128">
        <f t="shared" si="646"/>
        <v>2.5999454030292135E-3</v>
      </c>
      <c r="H1790" s="127">
        <f t="shared" si="658"/>
        <v>44027</v>
      </c>
      <c r="I1790" s="127">
        <f t="shared" si="647"/>
        <v>44027</v>
      </c>
      <c r="J1790" s="130">
        <f t="shared" si="659"/>
        <v>22</v>
      </c>
      <c r="K1790" s="130">
        <f t="shared" si="648"/>
        <v>10</v>
      </c>
      <c r="L1790" s="131">
        <f t="shared" si="649"/>
        <v>1.00118095</v>
      </c>
      <c r="M1790" s="132">
        <f t="shared" si="666"/>
        <v>0.99620023000000002</v>
      </c>
      <c r="N1790" s="132">
        <f t="shared" si="664"/>
        <v>1.2246976594931309</v>
      </c>
      <c r="O1790" s="131">
        <f t="shared" si="665"/>
        <v>1.2261439599999999</v>
      </c>
      <c r="P1790" s="124">
        <f t="shared" si="650"/>
        <v>1226.1439600000001</v>
      </c>
      <c r="Q1790" s="133">
        <f t="shared" si="651"/>
        <v>0</v>
      </c>
      <c r="R1790" s="134">
        <f t="shared" si="652"/>
        <v>0</v>
      </c>
      <c r="S1790" s="124">
        <f t="shared" si="653"/>
        <v>0</v>
      </c>
      <c r="T1790" s="134">
        <f t="shared" si="660"/>
        <v>8.7499999999999994E-2</v>
      </c>
      <c r="U1790" s="133">
        <f t="shared" si="661"/>
        <v>89</v>
      </c>
      <c r="V1790" s="133">
        <v>252</v>
      </c>
      <c r="W1790" s="132">
        <f t="shared" si="667"/>
        <v>1.03006799</v>
      </c>
      <c r="X1790" s="124">
        <f t="shared" si="663"/>
        <v>36.867683999999997</v>
      </c>
      <c r="Y1790" s="136" t="s">
        <v>64</v>
      </c>
      <c r="Z1790" s="127">
        <f t="shared" si="662"/>
        <v>44060</v>
      </c>
      <c r="AA1790" s="6"/>
      <c r="AB1790" s="1"/>
      <c r="AC1790" s="10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6"/>
      <c r="BR1790" s="1"/>
      <c r="BS1790" s="1"/>
      <c r="BT1790" s="1"/>
      <c r="BU1790" s="1"/>
      <c r="BV1790" s="1"/>
      <c r="BW1790" s="1"/>
    </row>
    <row r="1791" spans="1:75" x14ac:dyDescent="0.2">
      <c r="A1791" s="137">
        <f t="shared" si="654"/>
        <v>44012</v>
      </c>
      <c r="B1791" s="124">
        <f t="shared" si="645"/>
        <v>1263.5812450000001</v>
      </c>
      <c r="C1791" s="124">
        <f t="shared" si="655"/>
        <v>1000</v>
      </c>
      <c r="D1791" s="138">
        <f t="shared" si="656"/>
        <v>5311.65</v>
      </c>
      <c r="E1791" s="126">
        <f>IF(K1791=1,VLOOKUP(A1790,[1]Plan1!$DA$106:$DC$226,3),E1790)</f>
        <v>5325.46</v>
      </c>
      <c r="F1791" s="127">
        <f t="shared" si="657"/>
        <v>43998</v>
      </c>
      <c r="G1791" s="128">
        <f t="shared" si="646"/>
        <v>2.5999454030292135E-3</v>
      </c>
      <c r="H1791" s="127">
        <f t="shared" si="658"/>
        <v>44027</v>
      </c>
      <c r="I1791" s="127">
        <f t="shared" si="647"/>
        <v>44027</v>
      </c>
      <c r="J1791" s="130">
        <f t="shared" si="659"/>
        <v>22</v>
      </c>
      <c r="K1791" s="130">
        <f t="shared" si="648"/>
        <v>11</v>
      </c>
      <c r="L1791" s="131">
        <f t="shared" si="649"/>
        <v>1.0012991200000001</v>
      </c>
      <c r="M1791" s="132">
        <f t="shared" si="666"/>
        <v>0.99620023000000002</v>
      </c>
      <c r="N1791" s="132">
        <f t="shared" si="664"/>
        <v>1.2246976594931309</v>
      </c>
      <c r="O1791" s="131">
        <f t="shared" si="665"/>
        <v>1.2262886799999999</v>
      </c>
      <c r="P1791" s="124">
        <f t="shared" si="650"/>
        <v>1226.2886800000001</v>
      </c>
      <c r="Q1791" s="133">
        <f t="shared" si="651"/>
        <v>0</v>
      </c>
      <c r="R1791" s="134">
        <f t="shared" si="652"/>
        <v>0</v>
      </c>
      <c r="S1791" s="124">
        <f t="shared" si="653"/>
        <v>0</v>
      </c>
      <c r="T1791" s="134">
        <f t="shared" si="660"/>
        <v>8.7499999999999994E-2</v>
      </c>
      <c r="U1791" s="133">
        <f t="shared" si="661"/>
        <v>90</v>
      </c>
      <c r="V1791" s="133">
        <v>252</v>
      </c>
      <c r="W1791" s="132">
        <f t="shared" si="667"/>
        <v>1.0304109189999999</v>
      </c>
      <c r="X1791" s="124">
        <f t="shared" si="663"/>
        <v>37.292565000000003</v>
      </c>
      <c r="Y1791" s="136" t="s">
        <v>64</v>
      </c>
      <c r="Z1791" s="127">
        <f t="shared" si="662"/>
        <v>44060</v>
      </c>
      <c r="AA1791" s="6"/>
      <c r="AB1791" s="1"/>
      <c r="AC1791" s="10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6"/>
      <c r="BR1791" s="1"/>
      <c r="BS1791" s="1"/>
      <c r="BT1791" s="1"/>
      <c r="BU1791" s="1"/>
      <c r="BV1791" s="1"/>
      <c r="BW1791" s="1"/>
    </row>
    <row r="1792" spans="1:75" x14ac:dyDescent="0.2">
      <c r="A1792" s="137">
        <f t="shared" si="654"/>
        <v>44013</v>
      </c>
      <c r="B1792" s="124">
        <f t="shared" si="645"/>
        <v>1264.1511150000001</v>
      </c>
      <c r="C1792" s="124">
        <f t="shared" si="655"/>
        <v>1000</v>
      </c>
      <c r="D1792" s="138">
        <f t="shared" si="656"/>
        <v>5311.65</v>
      </c>
      <c r="E1792" s="126">
        <f>IF(K1792=1,VLOOKUP(A1791,[1]Plan1!$DA$106:$DC$226,3),E1791)</f>
        <v>5325.46</v>
      </c>
      <c r="F1792" s="127">
        <f t="shared" si="657"/>
        <v>43998</v>
      </c>
      <c r="G1792" s="128">
        <f t="shared" si="646"/>
        <v>2.5999454030292135E-3</v>
      </c>
      <c r="H1792" s="127">
        <f t="shared" si="658"/>
        <v>44027</v>
      </c>
      <c r="I1792" s="127">
        <f t="shared" si="647"/>
        <v>44027</v>
      </c>
      <c r="J1792" s="130">
        <f t="shared" si="659"/>
        <v>22</v>
      </c>
      <c r="K1792" s="130">
        <f t="shared" si="648"/>
        <v>12</v>
      </c>
      <c r="L1792" s="131">
        <f t="shared" si="649"/>
        <v>1.0014173099999999</v>
      </c>
      <c r="M1792" s="132">
        <f t="shared" si="666"/>
        <v>0.99620023000000002</v>
      </c>
      <c r="N1792" s="132">
        <f t="shared" si="664"/>
        <v>1.2246976594931309</v>
      </c>
      <c r="O1792" s="131">
        <f t="shared" si="665"/>
        <v>1.2264334299999999</v>
      </c>
      <c r="P1792" s="124">
        <f t="shared" si="650"/>
        <v>1226.43343</v>
      </c>
      <c r="Q1792" s="133">
        <f t="shared" si="651"/>
        <v>0</v>
      </c>
      <c r="R1792" s="134">
        <f t="shared" si="652"/>
        <v>0</v>
      </c>
      <c r="S1792" s="124">
        <f t="shared" si="653"/>
        <v>0</v>
      </c>
      <c r="T1792" s="134">
        <f t="shared" si="660"/>
        <v>8.7499999999999994E-2</v>
      </c>
      <c r="U1792" s="133">
        <f t="shared" si="661"/>
        <v>91</v>
      </c>
      <c r="V1792" s="133">
        <v>252</v>
      </c>
      <c r="W1792" s="132">
        <f t="shared" si="667"/>
        <v>1.0307539610000001</v>
      </c>
      <c r="X1792" s="124">
        <f t="shared" si="663"/>
        <v>37.717685000000003</v>
      </c>
      <c r="Y1792" s="136" t="s">
        <v>64</v>
      </c>
      <c r="Z1792" s="127">
        <f t="shared" si="662"/>
        <v>44060</v>
      </c>
      <c r="AA1792" s="6"/>
      <c r="AB1792" s="1"/>
      <c r="AC1792" s="10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6"/>
      <c r="BR1792" s="1"/>
      <c r="BS1792" s="1"/>
      <c r="BT1792" s="1"/>
      <c r="BU1792" s="1"/>
      <c r="BV1792" s="1"/>
      <c r="BW1792" s="1"/>
    </row>
    <row r="1793" spans="1:75" x14ac:dyDescent="0.2">
      <c r="A1793" s="137">
        <f t="shared" si="654"/>
        <v>44014</v>
      </c>
      <c r="B1793" s="124">
        <f t="shared" si="645"/>
        <v>1264.7212359999999</v>
      </c>
      <c r="C1793" s="124">
        <f t="shared" si="655"/>
        <v>1000</v>
      </c>
      <c r="D1793" s="138">
        <f t="shared" si="656"/>
        <v>5311.65</v>
      </c>
      <c r="E1793" s="126">
        <f>IF(K1793=1,VLOOKUP(A1792,[1]Plan1!$DA$106:$DC$226,3),E1792)</f>
        <v>5325.46</v>
      </c>
      <c r="F1793" s="127">
        <f t="shared" si="657"/>
        <v>43998</v>
      </c>
      <c r="G1793" s="128">
        <f t="shared" si="646"/>
        <v>2.5999454030292135E-3</v>
      </c>
      <c r="H1793" s="127">
        <f t="shared" si="658"/>
        <v>44027</v>
      </c>
      <c r="I1793" s="127">
        <f t="shared" si="647"/>
        <v>44027</v>
      </c>
      <c r="J1793" s="130">
        <f t="shared" si="659"/>
        <v>22</v>
      </c>
      <c r="K1793" s="130">
        <f t="shared" si="648"/>
        <v>13</v>
      </c>
      <c r="L1793" s="131">
        <f t="shared" si="649"/>
        <v>1.0015355100000001</v>
      </c>
      <c r="M1793" s="132">
        <f t="shared" si="666"/>
        <v>0.99620023000000002</v>
      </c>
      <c r="N1793" s="132">
        <f t="shared" si="664"/>
        <v>1.2246976594931309</v>
      </c>
      <c r="O1793" s="131">
        <f t="shared" si="665"/>
        <v>1.2265781899999999</v>
      </c>
      <c r="P1793" s="124">
        <f t="shared" si="650"/>
        <v>1226.5781899999999</v>
      </c>
      <c r="Q1793" s="133">
        <f t="shared" si="651"/>
        <v>0</v>
      </c>
      <c r="R1793" s="134">
        <f t="shared" si="652"/>
        <v>0</v>
      </c>
      <c r="S1793" s="124">
        <f t="shared" si="653"/>
        <v>0</v>
      </c>
      <c r="T1793" s="134">
        <f t="shared" si="660"/>
        <v>8.7499999999999994E-2</v>
      </c>
      <c r="U1793" s="133">
        <f t="shared" si="661"/>
        <v>92</v>
      </c>
      <c r="V1793" s="133">
        <v>252</v>
      </c>
      <c r="W1793" s="132">
        <f t="shared" si="667"/>
        <v>1.0310971179999999</v>
      </c>
      <c r="X1793" s="124">
        <f t="shared" si="663"/>
        <v>38.143045999999998</v>
      </c>
      <c r="Y1793" s="136" t="s">
        <v>64</v>
      </c>
      <c r="Z1793" s="127">
        <f t="shared" si="662"/>
        <v>44060</v>
      </c>
      <c r="AA1793" s="6"/>
      <c r="AB1793" s="1"/>
      <c r="AC1793" s="10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6"/>
      <c r="BR1793" s="1"/>
      <c r="BS1793" s="1"/>
      <c r="BT1793" s="1"/>
      <c r="BU1793" s="1"/>
      <c r="BV1793" s="1"/>
      <c r="BW1793" s="1"/>
    </row>
    <row r="1794" spans="1:75" x14ac:dyDescent="0.2">
      <c r="A1794" s="137">
        <f t="shared" si="654"/>
        <v>44015</v>
      </c>
      <c r="B1794" s="124">
        <f t="shared" si="645"/>
        <v>1265.291608</v>
      </c>
      <c r="C1794" s="124">
        <f t="shared" si="655"/>
        <v>1000</v>
      </c>
      <c r="D1794" s="138">
        <f t="shared" si="656"/>
        <v>5311.65</v>
      </c>
      <c r="E1794" s="126">
        <f>IF(K1794=1,VLOOKUP(A1793,[1]Plan1!$DA$106:$DC$226,3),E1793)</f>
        <v>5325.46</v>
      </c>
      <c r="F1794" s="127">
        <f t="shared" si="657"/>
        <v>43998</v>
      </c>
      <c r="G1794" s="128">
        <f t="shared" si="646"/>
        <v>2.5999454030292135E-3</v>
      </c>
      <c r="H1794" s="127">
        <f t="shared" si="658"/>
        <v>44027</v>
      </c>
      <c r="I1794" s="127">
        <f t="shared" si="647"/>
        <v>44027</v>
      </c>
      <c r="J1794" s="130">
        <f t="shared" si="659"/>
        <v>22</v>
      </c>
      <c r="K1794" s="130">
        <f t="shared" si="648"/>
        <v>14</v>
      </c>
      <c r="L1794" s="131">
        <f t="shared" si="649"/>
        <v>1.00165372</v>
      </c>
      <c r="M1794" s="132">
        <f t="shared" si="666"/>
        <v>0.99620023000000002</v>
      </c>
      <c r="N1794" s="132">
        <f t="shared" si="664"/>
        <v>1.2246976594931309</v>
      </c>
      <c r="O1794" s="131">
        <f t="shared" si="665"/>
        <v>1.22672296</v>
      </c>
      <c r="P1794" s="124">
        <f t="shared" si="650"/>
        <v>1226.7229600000001</v>
      </c>
      <c r="Q1794" s="133">
        <f t="shared" si="651"/>
        <v>0</v>
      </c>
      <c r="R1794" s="134">
        <f t="shared" si="652"/>
        <v>0</v>
      </c>
      <c r="S1794" s="124">
        <f t="shared" si="653"/>
        <v>0</v>
      </c>
      <c r="T1794" s="134">
        <f t="shared" si="660"/>
        <v>8.7499999999999994E-2</v>
      </c>
      <c r="U1794" s="133">
        <f t="shared" si="661"/>
        <v>93</v>
      </c>
      <c r="V1794" s="133">
        <v>252</v>
      </c>
      <c r="W1794" s="132">
        <f t="shared" si="667"/>
        <v>1.03144039</v>
      </c>
      <c r="X1794" s="124">
        <f t="shared" si="663"/>
        <v>38.568648000000003</v>
      </c>
      <c r="Y1794" s="136" t="s">
        <v>64</v>
      </c>
      <c r="Z1794" s="127">
        <f t="shared" si="662"/>
        <v>44060</v>
      </c>
      <c r="AA1794" s="6"/>
      <c r="AB1794" s="1"/>
      <c r="AC1794" s="10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6"/>
      <c r="BR1794" s="1"/>
      <c r="BS1794" s="1"/>
      <c r="BT1794" s="1"/>
      <c r="BU1794" s="1"/>
      <c r="BV1794" s="1"/>
      <c r="BW1794" s="1"/>
    </row>
    <row r="1795" spans="1:75" x14ac:dyDescent="0.2">
      <c r="A1795" s="137">
        <f t="shared" si="654"/>
        <v>44016</v>
      </c>
      <c r="B1795" s="124">
        <f t="shared" si="645"/>
        <v>1265.8622480000001</v>
      </c>
      <c r="C1795" s="124">
        <f t="shared" si="655"/>
        <v>1000</v>
      </c>
      <c r="D1795" s="138">
        <f t="shared" si="656"/>
        <v>5311.65</v>
      </c>
      <c r="E1795" s="126">
        <f>IF(K1795=1,VLOOKUP(A1794,[1]Plan1!$DA$106:$DC$226,3),E1794)</f>
        <v>5325.46</v>
      </c>
      <c r="F1795" s="127">
        <f t="shared" si="657"/>
        <v>43998</v>
      </c>
      <c r="G1795" s="128">
        <f t="shared" si="646"/>
        <v>2.5999454030292135E-3</v>
      </c>
      <c r="H1795" s="127">
        <f t="shared" si="658"/>
        <v>44027</v>
      </c>
      <c r="I1795" s="127">
        <f t="shared" si="647"/>
        <v>44027</v>
      </c>
      <c r="J1795" s="130">
        <f t="shared" si="659"/>
        <v>22</v>
      </c>
      <c r="K1795" s="130">
        <f t="shared" si="648"/>
        <v>15</v>
      </c>
      <c r="L1795" s="131">
        <f t="shared" si="649"/>
        <v>1.00177195</v>
      </c>
      <c r="M1795" s="132">
        <f t="shared" si="666"/>
        <v>0.99620023000000002</v>
      </c>
      <c r="N1795" s="132">
        <f t="shared" si="664"/>
        <v>1.2246976594931309</v>
      </c>
      <c r="O1795" s="131">
        <f t="shared" si="665"/>
        <v>1.22686776</v>
      </c>
      <c r="P1795" s="124">
        <f t="shared" si="650"/>
        <v>1226.8677600000001</v>
      </c>
      <c r="Q1795" s="133">
        <f t="shared" si="651"/>
        <v>0</v>
      </c>
      <c r="R1795" s="134">
        <f t="shared" si="652"/>
        <v>0</v>
      </c>
      <c r="S1795" s="124">
        <f t="shared" si="653"/>
        <v>0</v>
      </c>
      <c r="T1795" s="134">
        <f t="shared" si="660"/>
        <v>8.7499999999999994E-2</v>
      </c>
      <c r="U1795" s="133">
        <f t="shared" si="661"/>
        <v>94</v>
      </c>
      <c r="V1795" s="133">
        <v>252</v>
      </c>
      <c r="W1795" s="132">
        <f t="shared" si="667"/>
        <v>1.0317837750000001</v>
      </c>
      <c r="X1795" s="124">
        <f t="shared" si="663"/>
        <v>38.994487999999997</v>
      </c>
      <c r="Y1795" s="136" t="s">
        <v>64</v>
      </c>
      <c r="Z1795" s="127">
        <f t="shared" si="662"/>
        <v>44060</v>
      </c>
      <c r="AA1795" s="6"/>
      <c r="AB1795" s="1"/>
      <c r="AC1795" s="10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6"/>
      <c r="BR1795" s="1"/>
      <c r="BS1795" s="1"/>
      <c r="BT1795" s="1"/>
      <c r="BU1795" s="1"/>
      <c r="BV1795" s="1"/>
      <c r="BW1795" s="1"/>
    </row>
    <row r="1796" spans="1:75" x14ac:dyDescent="0.2">
      <c r="A1796" s="137">
        <f t="shared" si="654"/>
        <v>44017</v>
      </c>
      <c r="B1796" s="124">
        <f t="shared" si="645"/>
        <v>1265.8622480000001</v>
      </c>
      <c r="C1796" s="124">
        <f t="shared" si="655"/>
        <v>1000</v>
      </c>
      <c r="D1796" s="138">
        <f t="shared" si="656"/>
        <v>5311.65</v>
      </c>
      <c r="E1796" s="126">
        <f>IF(K1796=1,VLOOKUP(A1795,[1]Plan1!$DA$106:$DC$226,3),E1795)</f>
        <v>5325.46</v>
      </c>
      <c r="F1796" s="127">
        <f t="shared" si="657"/>
        <v>43998</v>
      </c>
      <c r="G1796" s="128">
        <f t="shared" si="646"/>
        <v>2.5999454030292135E-3</v>
      </c>
      <c r="H1796" s="127">
        <f t="shared" si="658"/>
        <v>44027</v>
      </c>
      <c r="I1796" s="127">
        <f t="shared" si="647"/>
        <v>44027</v>
      </c>
      <c r="J1796" s="130">
        <f t="shared" si="659"/>
        <v>22</v>
      </c>
      <c r="K1796" s="130">
        <f t="shared" si="648"/>
        <v>15</v>
      </c>
      <c r="L1796" s="131">
        <f t="shared" si="649"/>
        <v>1.00177195</v>
      </c>
      <c r="M1796" s="132">
        <f t="shared" si="666"/>
        <v>0.99620023000000002</v>
      </c>
      <c r="N1796" s="132">
        <f t="shared" si="664"/>
        <v>1.2246976594931309</v>
      </c>
      <c r="O1796" s="131">
        <f t="shared" si="665"/>
        <v>1.22686776</v>
      </c>
      <c r="P1796" s="124">
        <f t="shared" si="650"/>
        <v>1226.8677600000001</v>
      </c>
      <c r="Q1796" s="133">
        <f t="shared" si="651"/>
        <v>0</v>
      </c>
      <c r="R1796" s="134">
        <f t="shared" si="652"/>
        <v>0</v>
      </c>
      <c r="S1796" s="124">
        <f t="shared" si="653"/>
        <v>0</v>
      </c>
      <c r="T1796" s="134">
        <f t="shared" si="660"/>
        <v>8.7499999999999994E-2</v>
      </c>
      <c r="U1796" s="133">
        <f t="shared" si="661"/>
        <v>94</v>
      </c>
      <c r="V1796" s="133">
        <v>252</v>
      </c>
      <c r="W1796" s="132">
        <f t="shared" si="667"/>
        <v>1.0317837750000001</v>
      </c>
      <c r="X1796" s="124">
        <f t="shared" si="663"/>
        <v>38.994487999999997</v>
      </c>
      <c r="Y1796" s="136" t="s">
        <v>64</v>
      </c>
      <c r="Z1796" s="127">
        <f t="shared" si="662"/>
        <v>44060</v>
      </c>
      <c r="AA1796" s="6"/>
      <c r="AB1796" s="1"/>
      <c r="AC1796" s="10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6"/>
      <c r="BR1796" s="1"/>
      <c r="BS1796" s="1"/>
      <c r="BT1796" s="1"/>
      <c r="BU1796" s="1"/>
      <c r="BV1796" s="1"/>
      <c r="BW1796" s="1"/>
    </row>
    <row r="1797" spans="1:75" x14ac:dyDescent="0.2">
      <c r="A1797" s="137">
        <f t="shared" si="654"/>
        <v>44018</v>
      </c>
      <c r="B1797" s="124">
        <f t="shared" si="645"/>
        <v>1265.8622480000001</v>
      </c>
      <c r="C1797" s="124">
        <f t="shared" si="655"/>
        <v>1000</v>
      </c>
      <c r="D1797" s="138">
        <f t="shared" si="656"/>
        <v>5311.65</v>
      </c>
      <c r="E1797" s="126">
        <f>IF(K1797=1,VLOOKUP(A1796,[1]Plan1!$DA$106:$DC$226,3),E1796)</f>
        <v>5325.46</v>
      </c>
      <c r="F1797" s="127">
        <f t="shared" si="657"/>
        <v>43998</v>
      </c>
      <c r="G1797" s="128">
        <f t="shared" si="646"/>
        <v>2.5999454030292135E-3</v>
      </c>
      <c r="H1797" s="127">
        <f t="shared" si="658"/>
        <v>44027</v>
      </c>
      <c r="I1797" s="127">
        <f t="shared" si="647"/>
        <v>44027</v>
      </c>
      <c r="J1797" s="130">
        <f t="shared" si="659"/>
        <v>22</v>
      </c>
      <c r="K1797" s="130">
        <f t="shared" si="648"/>
        <v>15</v>
      </c>
      <c r="L1797" s="131">
        <f t="shared" si="649"/>
        <v>1.00177195</v>
      </c>
      <c r="M1797" s="132">
        <f t="shared" si="666"/>
        <v>0.99620023000000002</v>
      </c>
      <c r="N1797" s="132">
        <f t="shared" si="664"/>
        <v>1.2246976594931309</v>
      </c>
      <c r="O1797" s="131">
        <f t="shared" si="665"/>
        <v>1.22686776</v>
      </c>
      <c r="P1797" s="124">
        <f t="shared" si="650"/>
        <v>1226.8677600000001</v>
      </c>
      <c r="Q1797" s="133">
        <f t="shared" si="651"/>
        <v>0</v>
      </c>
      <c r="R1797" s="134">
        <f t="shared" si="652"/>
        <v>0</v>
      </c>
      <c r="S1797" s="124">
        <f t="shared" si="653"/>
        <v>0</v>
      </c>
      <c r="T1797" s="134">
        <f t="shared" si="660"/>
        <v>8.7499999999999994E-2</v>
      </c>
      <c r="U1797" s="133">
        <f t="shared" si="661"/>
        <v>94</v>
      </c>
      <c r="V1797" s="133">
        <v>252</v>
      </c>
      <c r="W1797" s="132">
        <f t="shared" si="667"/>
        <v>1.0317837750000001</v>
      </c>
      <c r="X1797" s="124">
        <f t="shared" si="663"/>
        <v>38.994487999999997</v>
      </c>
      <c r="Y1797" s="136" t="s">
        <v>64</v>
      </c>
      <c r="Z1797" s="127">
        <f t="shared" si="662"/>
        <v>44060</v>
      </c>
      <c r="AA1797" s="6"/>
      <c r="AB1797" s="1"/>
      <c r="AC1797" s="10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6"/>
      <c r="BR1797" s="1"/>
      <c r="BS1797" s="1"/>
      <c r="BT1797" s="1"/>
      <c r="BU1797" s="1"/>
      <c r="BV1797" s="1"/>
      <c r="BW1797" s="1"/>
    </row>
    <row r="1798" spans="1:75" x14ac:dyDescent="0.2">
      <c r="A1798" s="137">
        <f t="shared" si="654"/>
        <v>44019</v>
      </c>
      <c r="B1798" s="124">
        <f t="shared" si="645"/>
        <v>1266.4331400000001</v>
      </c>
      <c r="C1798" s="124">
        <f t="shared" si="655"/>
        <v>1000</v>
      </c>
      <c r="D1798" s="138">
        <f t="shared" si="656"/>
        <v>5311.65</v>
      </c>
      <c r="E1798" s="126">
        <f>IF(K1798=1,VLOOKUP(A1797,[1]Plan1!$DA$106:$DC$226,3),E1797)</f>
        <v>5325.46</v>
      </c>
      <c r="F1798" s="127">
        <f t="shared" si="657"/>
        <v>43998</v>
      </c>
      <c r="G1798" s="128">
        <f t="shared" si="646"/>
        <v>2.5999454030292135E-3</v>
      </c>
      <c r="H1798" s="127">
        <f t="shared" si="658"/>
        <v>44027</v>
      </c>
      <c r="I1798" s="127">
        <f t="shared" si="647"/>
        <v>44027</v>
      </c>
      <c r="J1798" s="130">
        <f t="shared" si="659"/>
        <v>22</v>
      </c>
      <c r="K1798" s="130">
        <f t="shared" si="648"/>
        <v>16</v>
      </c>
      <c r="L1798" s="131">
        <f t="shared" si="649"/>
        <v>1.0018901899999999</v>
      </c>
      <c r="M1798" s="132">
        <f t="shared" si="666"/>
        <v>0.99620023000000002</v>
      </c>
      <c r="N1798" s="132">
        <f t="shared" si="664"/>
        <v>1.2246976594931309</v>
      </c>
      <c r="O1798" s="131">
        <f t="shared" si="665"/>
        <v>1.2270125700000001</v>
      </c>
      <c r="P1798" s="124">
        <f t="shared" si="650"/>
        <v>1227.0125700000001</v>
      </c>
      <c r="Q1798" s="133">
        <f t="shared" si="651"/>
        <v>0</v>
      </c>
      <c r="R1798" s="134">
        <f t="shared" si="652"/>
        <v>0</v>
      </c>
      <c r="S1798" s="124">
        <f t="shared" si="653"/>
        <v>0</v>
      </c>
      <c r="T1798" s="134">
        <f t="shared" si="660"/>
        <v>8.7499999999999994E-2</v>
      </c>
      <c r="U1798" s="133">
        <f t="shared" si="661"/>
        <v>95</v>
      </c>
      <c r="V1798" s="133">
        <v>252</v>
      </c>
      <c r="W1798" s="132">
        <f t="shared" si="667"/>
        <v>1.0321272749999999</v>
      </c>
      <c r="X1798" s="124">
        <f t="shared" si="663"/>
        <v>39.420569999999998</v>
      </c>
      <c r="Y1798" s="136" t="s">
        <v>64</v>
      </c>
      <c r="Z1798" s="127">
        <f t="shared" si="662"/>
        <v>44060</v>
      </c>
      <c r="AA1798" s="6"/>
      <c r="AB1798" s="1"/>
      <c r="AC1798" s="10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6"/>
      <c r="BR1798" s="1"/>
      <c r="BS1798" s="1"/>
      <c r="BT1798" s="1"/>
      <c r="BU1798" s="1"/>
      <c r="BV1798" s="1"/>
      <c r="BW1798" s="1"/>
    </row>
    <row r="1799" spans="1:75" x14ac:dyDescent="0.2">
      <c r="A1799" s="137">
        <f t="shared" si="654"/>
        <v>44020</v>
      </c>
      <c r="B1799" s="124">
        <f t="shared" si="645"/>
        <v>1267.004291</v>
      </c>
      <c r="C1799" s="124">
        <f t="shared" si="655"/>
        <v>1000</v>
      </c>
      <c r="D1799" s="138">
        <f t="shared" si="656"/>
        <v>5311.65</v>
      </c>
      <c r="E1799" s="126">
        <f>IF(K1799=1,VLOOKUP(A1798,[1]Plan1!$DA$106:$DC$226,3),E1798)</f>
        <v>5325.46</v>
      </c>
      <c r="F1799" s="127">
        <f t="shared" si="657"/>
        <v>43998</v>
      </c>
      <c r="G1799" s="128">
        <f t="shared" si="646"/>
        <v>2.5999454030292135E-3</v>
      </c>
      <c r="H1799" s="127">
        <f t="shared" si="658"/>
        <v>44027</v>
      </c>
      <c r="I1799" s="127">
        <f t="shared" si="647"/>
        <v>44027</v>
      </c>
      <c r="J1799" s="130">
        <f t="shared" si="659"/>
        <v>22</v>
      </c>
      <c r="K1799" s="130">
        <f t="shared" si="648"/>
        <v>17</v>
      </c>
      <c r="L1799" s="131">
        <f t="shared" si="649"/>
        <v>1.0020084499999999</v>
      </c>
      <c r="M1799" s="132">
        <f t="shared" si="666"/>
        <v>0.99620023000000002</v>
      </c>
      <c r="N1799" s="132">
        <f t="shared" si="664"/>
        <v>1.2246976594931309</v>
      </c>
      <c r="O1799" s="131">
        <f t="shared" si="665"/>
        <v>1.2271574000000001</v>
      </c>
      <c r="P1799" s="124">
        <f t="shared" si="650"/>
        <v>1227.1574000000001</v>
      </c>
      <c r="Q1799" s="133">
        <f t="shared" si="651"/>
        <v>0</v>
      </c>
      <c r="R1799" s="134">
        <f t="shared" si="652"/>
        <v>0</v>
      </c>
      <c r="S1799" s="124">
        <f t="shared" si="653"/>
        <v>0</v>
      </c>
      <c r="T1799" s="134">
        <f t="shared" si="660"/>
        <v>8.7499999999999994E-2</v>
      </c>
      <c r="U1799" s="133">
        <f t="shared" si="661"/>
        <v>96</v>
      </c>
      <c r="V1799" s="133">
        <v>252</v>
      </c>
      <c r="W1799" s="132">
        <f t="shared" si="667"/>
        <v>1.0324708890000001</v>
      </c>
      <c r="X1799" s="124">
        <f t="shared" si="663"/>
        <v>39.846890999999999</v>
      </c>
      <c r="Y1799" s="136" t="s">
        <v>64</v>
      </c>
      <c r="Z1799" s="127">
        <f t="shared" si="662"/>
        <v>44060</v>
      </c>
      <c r="AA1799" s="6"/>
      <c r="AB1799" s="1"/>
      <c r="AC1799" s="10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6"/>
      <c r="BR1799" s="1"/>
      <c r="BS1799" s="1"/>
      <c r="BT1799" s="1"/>
      <c r="BU1799" s="1"/>
      <c r="BV1799" s="1"/>
      <c r="BW1799" s="1"/>
    </row>
    <row r="1800" spans="1:75" x14ac:dyDescent="0.2">
      <c r="A1800" s="137">
        <f t="shared" si="654"/>
        <v>44021</v>
      </c>
      <c r="B1800" s="124">
        <f t="shared" si="645"/>
        <v>1267.5756939999999</v>
      </c>
      <c r="C1800" s="124">
        <f t="shared" si="655"/>
        <v>1000</v>
      </c>
      <c r="D1800" s="138">
        <f t="shared" si="656"/>
        <v>5311.65</v>
      </c>
      <c r="E1800" s="126">
        <f>IF(K1800=1,VLOOKUP(A1799,[1]Plan1!$DA$106:$DC$226,3),E1799)</f>
        <v>5325.46</v>
      </c>
      <c r="F1800" s="127">
        <f t="shared" si="657"/>
        <v>43998</v>
      </c>
      <c r="G1800" s="128">
        <f t="shared" si="646"/>
        <v>2.5999454030292135E-3</v>
      </c>
      <c r="H1800" s="127">
        <f t="shared" si="658"/>
        <v>44027</v>
      </c>
      <c r="I1800" s="127">
        <f t="shared" si="647"/>
        <v>44027</v>
      </c>
      <c r="J1800" s="130">
        <f t="shared" si="659"/>
        <v>22</v>
      </c>
      <c r="K1800" s="130">
        <f t="shared" si="648"/>
        <v>18</v>
      </c>
      <c r="L1800" s="131">
        <f t="shared" si="649"/>
        <v>1.0021267199999999</v>
      </c>
      <c r="M1800" s="132">
        <f t="shared" si="666"/>
        <v>0.99620023000000002</v>
      </c>
      <c r="N1800" s="132">
        <f t="shared" si="664"/>
        <v>1.2246976594931309</v>
      </c>
      <c r="O1800" s="131">
        <f t="shared" si="665"/>
        <v>1.22730224</v>
      </c>
      <c r="P1800" s="124">
        <f t="shared" si="650"/>
        <v>1227.30224</v>
      </c>
      <c r="Q1800" s="133">
        <f t="shared" si="651"/>
        <v>0</v>
      </c>
      <c r="R1800" s="134">
        <f t="shared" si="652"/>
        <v>0</v>
      </c>
      <c r="S1800" s="124">
        <f t="shared" si="653"/>
        <v>0</v>
      </c>
      <c r="T1800" s="134">
        <f t="shared" si="660"/>
        <v>8.7499999999999994E-2</v>
      </c>
      <c r="U1800" s="133">
        <f t="shared" si="661"/>
        <v>97</v>
      </c>
      <c r="V1800" s="133">
        <v>252</v>
      </c>
      <c r="W1800" s="132">
        <f t="shared" si="667"/>
        <v>1.032814618</v>
      </c>
      <c r="X1800" s="124">
        <f t="shared" si="663"/>
        <v>40.273454000000001</v>
      </c>
      <c r="Y1800" s="136" t="s">
        <v>64</v>
      </c>
      <c r="Z1800" s="127">
        <f t="shared" si="662"/>
        <v>44060</v>
      </c>
      <c r="AA1800" s="6"/>
      <c r="AB1800" s="1"/>
      <c r="AC1800" s="10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6"/>
      <c r="BR1800" s="1"/>
      <c r="BS1800" s="1"/>
      <c r="BT1800" s="1"/>
      <c r="BU1800" s="1"/>
      <c r="BV1800" s="1"/>
      <c r="BW1800" s="1"/>
    </row>
    <row r="1801" spans="1:75" x14ac:dyDescent="0.2">
      <c r="A1801" s="137">
        <f t="shared" si="654"/>
        <v>44022</v>
      </c>
      <c r="B1801" s="124">
        <f t="shared" si="645"/>
        <v>1268.1473560000002</v>
      </c>
      <c r="C1801" s="124">
        <f t="shared" si="655"/>
        <v>1000</v>
      </c>
      <c r="D1801" s="138">
        <f t="shared" si="656"/>
        <v>5311.65</v>
      </c>
      <c r="E1801" s="126">
        <f>IF(K1801=1,VLOOKUP(A1800,[1]Plan1!$DA$106:$DC$226,3),E1800)</f>
        <v>5325.46</v>
      </c>
      <c r="F1801" s="127">
        <f t="shared" si="657"/>
        <v>43998</v>
      </c>
      <c r="G1801" s="128">
        <f t="shared" si="646"/>
        <v>2.5999454030292135E-3</v>
      </c>
      <c r="H1801" s="127">
        <f t="shared" si="658"/>
        <v>44027</v>
      </c>
      <c r="I1801" s="127">
        <f t="shared" si="647"/>
        <v>44027</v>
      </c>
      <c r="J1801" s="130">
        <f t="shared" si="659"/>
        <v>22</v>
      </c>
      <c r="K1801" s="130">
        <f t="shared" si="648"/>
        <v>19</v>
      </c>
      <c r="L1801" s="131">
        <f t="shared" si="649"/>
        <v>1.0022450000000001</v>
      </c>
      <c r="M1801" s="132">
        <f t="shared" si="666"/>
        <v>0.99620023000000002</v>
      </c>
      <c r="N1801" s="132">
        <f t="shared" si="664"/>
        <v>1.2246976594931309</v>
      </c>
      <c r="O1801" s="131">
        <f t="shared" si="665"/>
        <v>1.2274471</v>
      </c>
      <c r="P1801" s="124">
        <f t="shared" si="650"/>
        <v>1227.4471000000001</v>
      </c>
      <c r="Q1801" s="133">
        <f t="shared" si="651"/>
        <v>0</v>
      </c>
      <c r="R1801" s="134">
        <f t="shared" si="652"/>
        <v>0</v>
      </c>
      <c r="S1801" s="124">
        <f t="shared" si="653"/>
        <v>0</v>
      </c>
      <c r="T1801" s="134">
        <f t="shared" si="660"/>
        <v>8.7499999999999994E-2</v>
      </c>
      <c r="U1801" s="133">
        <f t="shared" si="661"/>
        <v>98</v>
      </c>
      <c r="V1801" s="133">
        <v>252</v>
      </c>
      <c r="W1801" s="132">
        <f t="shared" si="667"/>
        <v>1.033158461</v>
      </c>
      <c r="X1801" s="124">
        <f t="shared" si="663"/>
        <v>40.700256000000003</v>
      </c>
      <c r="Y1801" s="136" t="s">
        <v>64</v>
      </c>
      <c r="Z1801" s="127">
        <f t="shared" si="662"/>
        <v>44060</v>
      </c>
      <c r="AA1801" s="6"/>
      <c r="AB1801" s="1"/>
      <c r="AC1801" s="10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6"/>
      <c r="BR1801" s="1"/>
      <c r="BS1801" s="1"/>
      <c r="BT1801" s="1"/>
      <c r="BU1801" s="1"/>
      <c r="BV1801" s="1"/>
      <c r="BW1801" s="1"/>
    </row>
    <row r="1802" spans="1:75" x14ac:dyDescent="0.2">
      <c r="A1802" s="137">
        <f t="shared" si="654"/>
        <v>44023</v>
      </c>
      <c r="B1802" s="124">
        <f t="shared" ref="B1802:B1865" si="668">(P1802+X1802)</f>
        <v>1268.7192789999999</v>
      </c>
      <c r="C1802" s="124">
        <f t="shared" si="655"/>
        <v>1000</v>
      </c>
      <c r="D1802" s="138">
        <f t="shared" si="656"/>
        <v>5311.65</v>
      </c>
      <c r="E1802" s="126">
        <f>IF(K1802=1,VLOOKUP(A1801,[1]Plan1!$DA$106:$DC$226,3),E1801)</f>
        <v>5325.46</v>
      </c>
      <c r="F1802" s="127">
        <f t="shared" si="657"/>
        <v>43998</v>
      </c>
      <c r="G1802" s="128">
        <f t="shared" ref="G1802:G1865" si="669">(E1802/D1802)-1</f>
        <v>2.5999454030292135E-3</v>
      </c>
      <c r="H1802" s="127">
        <f t="shared" si="658"/>
        <v>44027</v>
      </c>
      <c r="I1802" s="127">
        <f t="shared" ref="I1802:I1865" si="670">IF(A1802&gt;I1801,H1802,I1801)</f>
        <v>44027</v>
      </c>
      <c r="J1802" s="130">
        <f t="shared" si="659"/>
        <v>22</v>
      </c>
      <c r="K1802" s="130">
        <f t="shared" ref="K1802:K1865" si="671">(J1802-(NETWORKDAYS(A1802,I1802,AC$118:AC$502)-1))</f>
        <v>20</v>
      </c>
      <c r="L1802" s="131">
        <f t="shared" ref="L1802:L1865" si="672">TRUNC((E1802/D1802)^TRUNC((K1802/J1802),9),8)</f>
        <v>1.0023633000000001</v>
      </c>
      <c r="M1802" s="132">
        <f t="shared" si="666"/>
        <v>0.99620023000000002</v>
      </c>
      <c r="N1802" s="132">
        <f t="shared" si="664"/>
        <v>1.2246976594931309</v>
      </c>
      <c r="O1802" s="131">
        <f t="shared" si="665"/>
        <v>1.2275919799999999</v>
      </c>
      <c r="P1802" s="124">
        <f t="shared" ref="P1802:P1865" si="673">TRUNC(C1802*O1802,6)</f>
        <v>1227.5919799999999</v>
      </c>
      <c r="Q1802" s="133">
        <f t="shared" ref="Q1802:Q1865" si="674">IF(VLOOKUP(A1802,AC$10:AJ$114,8)=VLOOKUP(A1801,AC$10:AJ$114,8),0,VLOOKUP(A1802,AC$10:AJ$114,8))</f>
        <v>0</v>
      </c>
      <c r="R1802" s="134">
        <f t="shared" ref="R1802:R1865" si="675">IF(Q1802&gt;0,VLOOKUP($A1802,$AC$10:$AH$114,6),0)</f>
        <v>0</v>
      </c>
      <c r="S1802" s="124">
        <f t="shared" ref="S1802:S1865" si="676">IF(R1802&gt;0,TRUNC(R1802*P1802,6),0)</f>
        <v>0</v>
      </c>
      <c r="T1802" s="134">
        <f t="shared" si="660"/>
        <v>8.7499999999999994E-2</v>
      </c>
      <c r="U1802" s="133">
        <f t="shared" si="661"/>
        <v>99</v>
      </c>
      <c r="V1802" s="133">
        <v>252</v>
      </c>
      <c r="W1802" s="132">
        <f t="shared" si="667"/>
        <v>1.0335024180000001</v>
      </c>
      <c r="X1802" s="124">
        <f t="shared" si="663"/>
        <v>41.127299000000001</v>
      </c>
      <c r="Y1802" s="136" t="s">
        <v>64</v>
      </c>
      <c r="Z1802" s="127">
        <f t="shared" si="662"/>
        <v>44060</v>
      </c>
      <c r="AA1802" s="6"/>
      <c r="AB1802" s="1"/>
      <c r="AC1802" s="10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6"/>
      <c r="BR1802" s="1"/>
      <c r="BS1802" s="1"/>
      <c r="BT1802" s="1"/>
      <c r="BU1802" s="1"/>
      <c r="BV1802" s="1"/>
      <c r="BW1802" s="1"/>
    </row>
    <row r="1803" spans="1:75" x14ac:dyDescent="0.2">
      <c r="A1803" s="137">
        <f t="shared" ref="A1803:A1866" si="677">(A1802+1)</f>
        <v>44024</v>
      </c>
      <c r="B1803" s="124">
        <f t="shared" si="668"/>
        <v>1268.7192789999999</v>
      </c>
      <c r="C1803" s="124">
        <f t="shared" ref="C1803:C1866" si="678">TRUNC(IF(Q1802&gt;0,VLOOKUP(A1802,$AC$12:$AD$114,2),C1802),6)</f>
        <v>1000</v>
      </c>
      <c r="D1803" s="138">
        <f t="shared" ref="D1803:D1866" si="679">IF(E1803=E1802,D1802,E1802)</f>
        <v>5311.65</v>
      </c>
      <c r="E1803" s="126">
        <f>IF(K1803=1,VLOOKUP(A1802,[1]Plan1!$DA$106:$DC$226,3),E1802)</f>
        <v>5325.46</v>
      </c>
      <c r="F1803" s="127">
        <f t="shared" ref="F1803:F1866" si="680">IF(D1803=D1802,F1802,A1803)</f>
        <v>43998</v>
      </c>
      <c r="G1803" s="128">
        <f t="shared" si="669"/>
        <v>2.5999454030292135E-3</v>
      </c>
      <c r="H1803" s="127">
        <f t="shared" ref="H1803:H1866" si="681">IF(DAY(A1803)=15,VLOOKUP(A1803,AG$118:AL$450,4),H1802)</f>
        <v>44027</v>
      </c>
      <c r="I1803" s="127">
        <f t="shared" si="670"/>
        <v>44027</v>
      </c>
      <c r="J1803" s="130">
        <f t="shared" ref="J1803:J1866" si="682">IF(I1803=I1802,J1802,NETWORKDAYS(I1802,I1803,$AC$118:$AC$502)-1)</f>
        <v>22</v>
      </c>
      <c r="K1803" s="130">
        <f t="shared" si="671"/>
        <v>20</v>
      </c>
      <c r="L1803" s="131">
        <f t="shared" si="672"/>
        <v>1.0023633000000001</v>
      </c>
      <c r="M1803" s="132">
        <f t="shared" si="666"/>
        <v>0.99620023000000002</v>
      </c>
      <c r="N1803" s="132">
        <f t="shared" si="664"/>
        <v>1.2246976594931309</v>
      </c>
      <c r="O1803" s="131">
        <f t="shared" si="665"/>
        <v>1.2275919799999999</v>
      </c>
      <c r="P1803" s="124">
        <f t="shared" si="673"/>
        <v>1227.5919799999999</v>
      </c>
      <c r="Q1803" s="133">
        <f t="shared" si="674"/>
        <v>0</v>
      </c>
      <c r="R1803" s="134">
        <f t="shared" si="675"/>
        <v>0</v>
      </c>
      <c r="S1803" s="124">
        <f t="shared" si="676"/>
        <v>0</v>
      </c>
      <c r="T1803" s="134">
        <f t="shared" ref="T1803:T1866" si="683">(T1802)</f>
        <v>8.7499999999999994E-2</v>
      </c>
      <c r="U1803" s="133">
        <f t="shared" ref="U1803:U1866" si="684">IF(Q1802&gt;0,1,IF(K1803=K1802,U1802,U1802+1))</f>
        <v>99</v>
      </c>
      <c r="V1803" s="133">
        <v>252</v>
      </c>
      <c r="W1803" s="132">
        <f t="shared" si="667"/>
        <v>1.0335024180000001</v>
      </c>
      <c r="X1803" s="124">
        <f t="shared" si="663"/>
        <v>41.127299000000001</v>
      </c>
      <c r="Y1803" s="136" t="s">
        <v>64</v>
      </c>
      <c r="Z1803" s="127">
        <f t="shared" ref="Z1803:Z1866" si="685">IF(Q1802&gt;0,VLOOKUP(A1802,$AC$10:$AK$114,9),Z1802)</f>
        <v>44060</v>
      </c>
      <c r="AA1803" s="6"/>
      <c r="AB1803" s="1"/>
      <c r="AC1803" s="10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6"/>
      <c r="BR1803" s="1"/>
      <c r="BS1803" s="1"/>
      <c r="BT1803" s="1"/>
      <c r="BU1803" s="1"/>
      <c r="BV1803" s="1"/>
      <c r="BW1803" s="1"/>
    </row>
    <row r="1804" spans="1:75" x14ac:dyDescent="0.2">
      <c r="A1804" s="137">
        <f t="shared" si="677"/>
        <v>44025</v>
      </c>
      <c r="B1804" s="124">
        <f t="shared" si="668"/>
        <v>1268.7192789999999</v>
      </c>
      <c r="C1804" s="124">
        <f t="shared" si="678"/>
        <v>1000</v>
      </c>
      <c r="D1804" s="138">
        <f t="shared" si="679"/>
        <v>5311.65</v>
      </c>
      <c r="E1804" s="126">
        <f>IF(K1804=1,VLOOKUP(A1803,[1]Plan1!$DA$106:$DC$226,3),E1803)</f>
        <v>5325.46</v>
      </c>
      <c r="F1804" s="127">
        <f t="shared" si="680"/>
        <v>43998</v>
      </c>
      <c r="G1804" s="128">
        <f t="shared" si="669"/>
        <v>2.5999454030292135E-3</v>
      </c>
      <c r="H1804" s="127">
        <f t="shared" si="681"/>
        <v>44027</v>
      </c>
      <c r="I1804" s="127">
        <f t="shared" si="670"/>
        <v>44027</v>
      </c>
      <c r="J1804" s="130">
        <f t="shared" si="682"/>
        <v>22</v>
      </c>
      <c r="K1804" s="130">
        <f t="shared" si="671"/>
        <v>20</v>
      </c>
      <c r="L1804" s="131">
        <f t="shared" si="672"/>
        <v>1.0023633000000001</v>
      </c>
      <c r="M1804" s="132">
        <f t="shared" si="666"/>
        <v>0.99620023000000002</v>
      </c>
      <c r="N1804" s="132">
        <f t="shared" si="664"/>
        <v>1.2246976594931309</v>
      </c>
      <c r="O1804" s="131">
        <f t="shared" si="665"/>
        <v>1.2275919799999999</v>
      </c>
      <c r="P1804" s="124">
        <f t="shared" si="673"/>
        <v>1227.5919799999999</v>
      </c>
      <c r="Q1804" s="133">
        <f t="shared" si="674"/>
        <v>0</v>
      </c>
      <c r="R1804" s="134">
        <f t="shared" si="675"/>
        <v>0</v>
      </c>
      <c r="S1804" s="124">
        <f t="shared" si="676"/>
        <v>0</v>
      </c>
      <c r="T1804" s="134">
        <f t="shared" si="683"/>
        <v>8.7499999999999994E-2</v>
      </c>
      <c r="U1804" s="133">
        <f t="shared" si="684"/>
        <v>99</v>
      </c>
      <c r="V1804" s="133">
        <v>252</v>
      </c>
      <c r="W1804" s="132">
        <f t="shared" si="667"/>
        <v>1.0335024180000001</v>
      </c>
      <c r="X1804" s="124">
        <f t="shared" si="663"/>
        <v>41.127299000000001</v>
      </c>
      <c r="Y1804" s="136" t="s">
        <v>64</v>
      </c>
      <c r="Z1804" s="127">
        <f t="shared" si="685"/>
        <v>44060</v>
      </c>
      <c r="AA1804" s="6"/>
      <c r="AB1804" s="1"/>
      <c r="AC1804" s="10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6"/>
      <c r="BR1804" s="1"/>
      <c r="BS1804" s="1"/>
      <c r="BT1804" s="1"/>
      <c r="BU1804" s="1"/>
      <c r="BV1804" s="1"/>
      <c r="BW1804" s="1"/>
    </row>
    <row r="1805" spans="1:75" x14ac:dyDescent="0.2">
      <c r="A1805" s="137">
        <f t="shared" si="677"/>
        <v>44026</v>
      </c>
      <c r="B1805" s="124">
        <f t="shared" si="668"/>
        <v>1269.2914639999999</v>
      </c>
      <c r="C1805" s="124">
        <f t="shared" si="678"/>
        <v>1000</v>
      </c>
      <c r="D1805" s="138">
        <f t="shared" si="679"/>
        <v>5311.65</v>
      </c>
      <c r="E1805" s="126">
        <f>IF(K1805=1,VLOOKUP(A1804,[1]Plan1!$DA$106:$DC$226,3),E1804)</f>
        <v>5325.46</v>
      </c>
      <c r="F1805" s="127">
        <f t="shared" si="680"/>
        <v>43998</v>
      </c>
      <c r="G1805" s="128">
        <f t="shared" si="669"/>
        <v>2.5999454030292135E-3</v>
      </c>
      <c r="H1805" s="127">
        <f t="shared" si="681"/>
        <v>44027</v>
      </c>
      <c r="I1805" s="127">
        <f t="shared" si="670"/>
        <v>44027</v>
      </c>
      <c r="J1805" s="130">
        <f t="shared" si="682"/>
        <v>22</v>
      </c>
      <c r="K1805" s="130">
        <f t="shared" si="671"/>
        <v>21</v>
      </c>
      <c r="L1805" s="131">
        <f t="shared" si="672"/>
        <v>1.00248161</v>
      </c>
      <c r="M1805" s="132">
        <f t="shared" si="666"/>
        <v>0.99620023000000002</v>
      </c>
      <c r="N1805" s="132">
        <f t="shared" si="664"/>
        <v>1.2246976594931309</v>
      </c>
      <c r="O1805" s="131">
        <f t="shared" si="665"/>
        <v>1.2277368799999999</v>
      </c>
      <c r="P1805" s="124">
        <f t="shared" si="673"/>
        <v>1227.7368799999999</v>
      </c>
      <c r="Q1805" s="133">
        <f t="shared" si="674"/>
        <v>0</v>
      </c>
      <c r="R1805" s="134">
        <f t="shared" si="675"/>
        <v>0</v>
      </c>
      <c r="S1805" s="124">
        <f t="shared" si="676"/>
        <v>0</v>
      </c>
      <c r="T1805" s="134">
        <f t="shared" si="683"/>
        <v>8.7499999999999994E-2</v>
      </c>
      <c r="U1805" s="133">
        <f t="shared" si="684"/>
        <v>100</v>
      </c>
      <c r="V1805" s="133">
        <v>252</v>
      </c>
      <c r="W1805" s="132">
        <f t="shared" si="667"/>
        <v>1.03384649</v>
      </c>
      <c r="X1805" s="124">
        <f t="shared" si="663"/>
        <v>41.554583999999998</v>
      </c>
      <c r="Y1805" s="136" t="s">
        <v>64</v>
      </c>
      <c r="Z1805" s="127">
        <f t="shared" si="685"/>
        <v>44060</v>
      </c>
      <c r="AA1805" s="6"/>
      <c r="AB1805" s="1"/>
      <c r="AC1805" s="10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6"/>
      <c r="BR1805" s="1"/>
      <c r="BS1805" s="1"/>
      <c r="BT1805" s="1"/>
      <c r="BU1805" s="1"/>
      <c r="BV1805" s="1"/>
      <c r="BW1805" s="1"/>
    </row>
    <row r="1806" spans="1:75" x14ac:dyDescent="0.2">
      <c r="A1806" s="137">
        <f t="shared" si="677"/>
        <v>44027</v>
      </c>
      <c r="B1806" s="124">
        <f t="shared" si="668"/>
        <v>1269.8638989999999</v>
      </c>
      <c r="C1806" s="124">
        <f t="shared" si="678"/>
        <v>1000</v>
      </c>
      <c r="D1806" s="138">
        <f t="shared" si="679"/>
        <v>5311.65</v>
      </c>
      <c r="E1806" s="126">
        <f>IF(K1806=1,VLOOKUP(A1805,[1]Plan1!$DA$106:$DC$226,3),E1805)</f>
        <v>5325.46</v>
      </c>
      <c r="F1806" s="127">
        <f t="shared" si="680"/>
        <v>43998</v>
      </c>
      <c r="G1806" s="128">
        <f t="shared" si="669"/>
        <v>2.5999454030292135E-3</v>
      </c>
      <c r="H1806" s="127">
        <f t="shared" si="681"/>
        <v>44060</v>
      </c>
      <c r="I1806" s="127">
        <f t="shared" si="670"/>
        <v>44027</v>
      </c>
      <c r="J1806" s="130">
        <f t="shared" si="682"/>
        <v>22</v>
      </c>
      <c r="K1806" s="130">
        <f t="shared" si="671"/>
        <v>22</v>
      </c>
      <c r="L1806" s="131">
        <f t="shared" si="672"/>
        <v>1.0025999400000001</v>
      </c>
      <c r="M1806" s="132">
        <f t="shared" si="666"/>
        <v>0.99620023000000002</v>
      </c>
      <c r="N1806" s="132">
        <f t="shared" si="664"/>
        <v>1.2246976594931309</v>
      </c>
      <c r="O1806" s="131">
        <f t="shared" si="665"/>
        <v>1.2278817900000001</v>
      </c>
      <c r="P1806" s="124">
        <f t="shared" si="673"/>
        <v>1227.8817899999999</v>
      </c>
      <c r="Q1806" s="133">
        <f t="shared" si="674"/>
        <v>0</v>
      </c>
      <c r="R1806" s="134">
        <f t="shared" si="675"/>
        <v>0</v>
      </c>
      <c r="S1806" s="124">
        <f t="shared" si="676"/>
        <v>0</v>
      </c>
      <c r="T1806" s="134">
        <f t="shared" si="683"/>
        <v>8.7499999999999994E-2</v>
      </c>
      <c r="U1806" s="133">
        <f t="shared" si="684"/>
        <v>101</v>
      </c>
      <c r="V1806" s="133">
        <v>252</v>
      </c>
      <c r="W1806" s="132">
        <f t="shared" si="667"/>
        <v>1.034190677</v>
      </c>
      <c r="X1806" s="124">
        <f t="shared" si="663"/>
        <v>41.982109000000001</v>
      </c>
      <c r="Y1806" s="136" t="s">
        <v>64</v>
      </c>
      <c r="Z1806" s="127">
        <f t="shared" si="685"/>
        <v>44060</v>
      </c>
      <c r="AA1806" s="6"/>
      <c r="AB1806" s="1"/>
      <c r="AC1806" s="10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6"/>
      <c r="BR1806" s="1"/>
      <c r="BS1806" s="1"/>
      <c r="BT1806" s="1"/>
      <c r="BU1806" s="1"/>
      <c r="BV1806" s="1"/>
      <c r="BW1806" s="1"/>
    </row>
    <row r="1807" spans="1:75" x14ac:dyDescent="0.2">
      <c r="A1807" s="137">
        <f t="shared" si="677"/>
        <v>44028</v>
      </c>
      <c r="B1807" s="124">
        <f t="shared" si="668"/>
        <v>1270.4851250000002</v>
      </c>
      <c r="C1807" s="124">
        <f t="shared" si="678"/>
        <v>1000</v>
      </c>
      <c r="D1807" s="138">
        <f t="shared" si="679"/>
        <v>5325.46</v>
      </c>
      <c r="E1807" s="126">
        <f>IF(K1807=1,VLOOKUP(A1806,[1]Plan1!$DA$106:$DC$226,3),E1806)</f>
        <v>5344.63</v>
      </c>
      <c r="F1807" s="127">
        <f t="shared" si="680"/>
        <v>44028</v>
      </c>
      <c r="G1807" s="128">
        <f t="shared" si="669"/>
        <v>3.599689040946652E-3</v>
      </c>
      <c r="H1807" s="127">
        <f t="shared" si="681"/>
        <v>44060</v>
      </c>
      <c r="I1807" s="127">
        <f t="shared" si="670"/>
        <v>44060</v>
      </c>
      <c r="J1807" s="130">
        <f t="shared" si="682"/>
        <v>23</v>
      </c>
      <c r="K1807" s="130">
        <f t="shared" si="671"/>
        <v>1</v>
      </c>
      <c r="L1807" s="131">
        <f t="shared" si="672"/>
        <v>1.00015623</v>
      </c>
      <c r="M1807" s="132">
        <f t="shared" si="666"/>
        <v>1.0025999400000001</v>
      </c>
      <c r="N1807" s="132">
        <f t="shared" si="664"/>
        <v>1.2278817999259535</v>
      </c>
      <c r="O1807" s="131">
        <f t="shared" si="665"/>
        <v>1.2280736299999999</v>
      </c>
      <c r="P1807" s="124">
        <f t="shared" si="673"/>
        <v>1228.0736300000001</v>
      </c>
      <c r="Q1807" s="133">
        <f t="shared" si="674"/>
        <v>0</v>
      </c>
      <c r="R1807" s="134">
        <f t="shared" si="675"/>
        <v>0</v>
      </c>
      <c r="S1807" s="124">
        <f t="shared" si="676"/>
        <v>0</v>
      </c>
      <c r="T1807" s="134">
        <f t="shared" si="683"/>
        <v>8.7499999999999994E-2</v>
      </c>
      <c r="U1807" s="133">
        <f t="shared" si="684"/>
        <v>102</v>
      </c>
      <c r="V1807" s="133">
        <v>252</v>
      </c>
      <c r="W1807" s="132">
        <f t="shared" si="667"/>
        <v>1.0345349779999999</v>
      </c>
      <c r="X1807" s="124">
        <f t="shared" si="663"/>
        <v>42.411495000000002</v>
      </c>
      <c r="Y1807" s="136" t="s">
        <v>64</v>
      </c>
      <c r="Z1807" s="127">
        <f t="shared" si="685"/>
        <v>44060</v>
      </c>
      <c r="AA1807" s="6"/>
      <c r="AB1807" s="1"/>
      <c r="AC1807" s="10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6"/>
      <c r="BR1807" s="1"/>
      <c r="BS1807" s="1"/>
      <c r="BT1807" s="1"/>
      <c r="BU1807" s="1"/>
      <c r="BV1807" s="1"/>
      <c r="BW1807" s="1"/>
    </row>
    <row r="1808" spans="1:75" x14ac:dyDescent="0.2">
      <c r="A1808" s="137">
        <f t="shared" si="677"/>
        <v>44029</v>
      </c>
      <c r="B1808" s="124">
        <f t="shared" si="668"/>
        <v>1271.1066659999999</v>
      </c>
      <c r="C1808" s="124">
        <f t="shared" si="678"/>
        <v>1000</v>
      </c>
      <c r="D1808" s="138">
        <f t="shared" si="679"/>
        <v>5325.46</v>
      </c>
      <c r="E1808" s="126">
        <f>IF(K1808=1,VLOOKUP(A1807,[1]Plan1!$DA$106:$DC$226,3),E1807)</f>
        <v>5344.63</v>
      </c>
      <c r="F1808" s="127">
        <f t="shared" si="680"/>
        <v>44028</v>
      </c>
      <c r="G1808" s="128">
        <f t="shared" si="669"/>
        <v>3.599689040946652E-3</v>
      </c>
      <c r="H1808" s="127">
        <f t="shared" si="681"/>
        <v>44060</v>
      </c>
      <c r="I1808" s="127">
        <f t="shared" si="670"/>
        <v>44060</v>
      </c>
      <c r="J1808" s="130">
        <f t="shared" si="682"/>
        <v>23</v>
      </c>
      <c r="K1808" s="130">
        <f t="shared" si="671"/>
        <v>2</v>
      </c>
      <c r="L1808" s="131">
        <f t="shared" si="672"/>
        <v>1.0003124999999999</v>
      </c>
      <c r="M1808" s="132">
        <f t="shared" si="666"/>
        <v>1.0025999400000001</v>
      </c>
      <c r="N1808" s="132">
        <f t="shared" si="664"/>
        <v>1.2278817999259535</v>
      </c>
      <c r="O1808" s="131">
        <f t="shared" si="665"/>
        <v>1.2282655099999999</v>
      </c>
      <c r="P1808" s="124">
        <f t="shared" si="673"/>
        <v>1228.2655099999999</v>
      </c>
      <c r="Q1808" s="133">
        <f t="shared" si="674"/>
        <v>0</v>
      </c>
      <c r="R1808" s="134">
        <f t="shared" si="675"/>
        <v>0</v>
      </c>
      <c r="S1808" s="124">
        <f t="shared" si="676"/>
        <v>0</v>
      </c>
      <c r="T1808" s="134">
        <f t="shared" si="683"/>
        <v>8.7499999999999994E-2</v>
      </c>
      <c r="U1808" s="133">
        <f t="shared" si="684"/>
        <v>103</v>
      </c>
      <c r="V1808" s="133">
        <v>252</v>
      </c>
      <c r="W1808" s="132">
        <f t="shared" si="667"/>
        <v>1.0348793940000001</v>
      </c>
      <c r="X1808" s="124">
        <f t="shared" ref="X1808:X1871" si="686">TRUNC((P1808*(W1808-1)),6)</f>
        <v>42.841155999999998</v>
      </c>
      <c r="Y1808" s="136" t="s">
        <v>64</v>
      </c>
      <c r="Z1808" s="127">
        <f t="shared" si="685"/>
        <v>44060</v>
      </c>
      <c r="AA1808" s="6"/>
      <c r="AB1808" s="1"/>
      <c r="AC1808" s="10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6"/>
      <c r="BR1808" s="1"/>
      <c r="BS1808" s="1"/>
      <c r="BT1808" s="1"/>
      <c r="BU1808" s="1"/>
      <c r="BV1808" s="1"/>
      <c r="BW1808" s="1"/>
    </row>
    <row r="1809" spans="1:75" x14ac:dyDescent="0.2">
      <c r="A1809" s="137">
        <f t="shared" si="677"/>
        <v>44030</v>
      </c>
      <c r="B1809" s="124">
        <f t="shared" si="668"/>
        <v>1271.7284999999999</v>
      </c>
      <c r="C1809" s="124">
        <f t="shared" si="678"/>
        <v>1000</v>
      </c>
      <c r="D1809" s="138">
        <f t="shared" si="679"/>
        <v>5325.46</v>
      </c>
      <c r="E1809" s="126">
        <f>IF(K1809=1,VLOOKUP(A1808,[1]Plan1!$DA$106:$DC$226,3),E1808)</f>
        <v>5344.63</v>
      </c>
      <c r="F1809" s="127">
        <f t="shared" si="680"/>
        <v>44028</v>
      </c>
      <c r="G1809" s="128">
        <f t="shared" si="669"/>
        <v>3.599689040946652E-3</v>
      </c>
      <c r="H1809" s="127">
        <f t="shared" si="681"/>
        <v>44060</v>
      </c>
      <c r="I1809" s="127">
        <f t="shared" si="670"/>
        <v>44060</v>
      </c>
      <c r="J1809" s="130">
        <f t="shared" si="682"/>
        <v>23</v>
      </c>
      <c r="K1809" s="130">
        <f t="shared" si="671"/>
        <v>3</v>
      </c>
      <c r="L1809" s="131">
        <f t="shared" si="672"/>
        <v>1.00046879</v>
      </c>
      <c r="M1809" s="132">
        <f t="shared" si="666"/>
        <v>1.0025999400000001</v>
      </c>
      <c r="N1809" s="132">
        <f t="shared" si="664"/>
        <v>1.2278817999259535</v>
      </c>
      <c r="O1809" s="131">
        <f t="shared" si="665"/>
        <v>1.2284574100000001</v>
      </c>
      <c r="P1809" s="124">
        <f t="shared" si="673"/>
        <v>1228.45741</v>
      </c>
      <c r="Q1809" s="133">
        <f t="shared" si="674"/>
        <v>0</v>
      </c>
      <c r="R1809" s="134">
        <f t="shared" si="675"/>
        <v>0</v>
      </c>
      <c r="S1809" s="124">
        <f t="shared" si="676"/>
        <v>0</v>
      </c>
      <c r="T1809" s="134">
        <f t="shared" si="683"/>
        <v>8.7499999999999994E-2</v>
      </c>
      <c r="U1809" s="133">
        <f t="shared" si="684"/>
        <v>104</v>
      </c>
      <c r="V1809" s="133">
        <v>252</v>
      </c>
      <c r="W1809" s="132">
        <f t="shared" si="667"/>
        <v>1.0352239240000001</v>
      </c>
      <c r="X1809" s="124">
        <f t="shared" si="686"/>
        <v>43.271090000000001</v>
      </c>
      <c r="Y1809" s="136" t="s">
        <v>64</v>
      </c>
      <c r="Z1809" s="127">
        <f t="shared" si="685"/>
        <v>44060</v>
      </c>
      <c r="AA1809" s="6"/>
      <c r="AB1809" s="1"/>
      <c r="AC1809" s="10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6"/>
      <c r="BR1809" s="1"/>
      <c r="BS1809" s="1"/>
      <c r="BT1809" s="1"/>
      <c r="BU1809" s="1"/>
      <c r="BV1809" s="1"/>
      <c r="BW1809" s="1"/>
    </row>
    <row r="1810" spans="1:75" x14ac:dyDescent="0.2">
      <c r="A1810" s="137">
        <f t="shared" si="677"/>
        <v>44031</v>
      </c>
      <c r="B1810" s="124">
        <f t="shared" si="668"/>
        <v>1271.7284999999999</v>
      </c>
      <c r="C1810" s="124">
        <f t="shared" si="678"/>
        <v>1000</v>
      </c>
      <c r="D1810" s="138">
        <f t="shared" si="679"/>
        <v>5325.46</v>
      </c>
      <c r="E1810" s="126">
        <f>IF(K1810=1,VLOOKUP(A1809,[1]Plan1!$DA$106:$DC$226,3),E1809)</f>
        <v>5344.63</v>
      </c>
      <c r="F1810" s="127">
        <f t="shared" si="680"/>
        <v>44028</v>
      </c>
      <c r="G1810" s="128">
        <f t="shared" si="669"/>
        <v>3.599689040946652E-3</v>
      </c>
      <c r="H1810" s="127">
        <f t="shared" si="681"/>
        <v>44060</v>
      </c>
      <c r="I1810" s="127">
        <f t="shared" si="670"/>
        <v>44060</v>
      </c>
      <c r="J1810" s="130">
        <f t="shared" si="682"/>
        <v>23</v>
      </c>
      <c r="K1810" s="130">
        <f t="shared" si="671"/>
        <v>3</v>
      </c>
      <c r="L1810" s="131">
        <f t="shared" si="672"/>
        <v>1.00046879</v>
      </c>
      <c r="M1810" s="132">
        <f t="shared" si="666"/>
        <v>1.0025999400000001</v>
      </c>
      <c r="N1810" s="132">
        <f t="shared" si="664"/>
        <v>1.2278817999259535</v>
      </c>
      <c r="O1810" s="131">
        <f t="shared" si="665"/>
        <v>1.2284574100000001</v>
      </c>
      <c r="P1810" s="124">
        <f t="shared" si="673"/>
        <v>1228.45741</v>
      </c>
      <c r="Q1810" s="133">
        <f t="shared" si="674"/>
        <v>0</v>
      </c>
      <c r="R1810" s="134">
        <f t="shared" si="675"/>
        <v>0</v>
      </c>
      <c r="S1810" s="124">
        <f t="shared" si="676"/>
        <v>0</v>
      </c>
      <c r="T1810" s="134">
        <f t="shared" si="683"/>
        <v>8.7499999999999994E-2</v>
      </c>
      <c r="U1810" s="133">
        <f t="shared" si="684"/>
        <v>104</v>
      </c>
      <c r="V1810" s="133">
        <v>252</v>
      </c>
      <c r="W1810" s="132">
        <f t="shared" si="667"/>
        <v>1.0352239240000001</v>
      </c>
      <c r="X1810" s="124">
        <f t="shared" si="686"/>
        <v>43.271090000000001</v>
      </c>
      <c r="Y1810" s="136" t="s">
        <v>64</v>
      </c>
      <c r="Z1810" s="127">
        <f t="shared" si="685"/>
        <v>44060</v>
      </c>
      <c r="AA1810" s="6"/>
      <c r="AB1810" s="1"/>
      <c r="AC1810" s="10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6"/>
      <c r="BR1810" s="1"/>
      <c r="BS1810" s="1"/>
      <c r="BT1810" s="1"/>
      <c r="BU1810" s="1"/>
      <c r="BV1810" s="1"/>
      <c r="BW1810" s="1"/>
    </row>
    <row r="1811" spans="1:75" x14ac:dyDescent="0.2">
      <c r="A1811" s="137">
        <f t="shared" si="677"/>
        <v>44032</v>
      </c>
      <c r="B1811" s="124">
        <f t="shared" si="668"/>
        <v>1271.7284999999999</v>
      </c>
      <c r="C1811" s="124">
        <f t="shared" si="678"/>
        <v>1000</v>
      </c>
      <c r="D1811" s="138">
        <f t="shared" si="679"/>
        <v>5325.46</v>
      </c>
      <c r="E1811" s="126">
        <f>IF(K1811=1,VLOOKUP(A1810,[1]Plan1!$DA$106:$DC$226,3),E1810)</f>
        <v>5344.63</v>
      </c>
      <c r="F1811" s="127">
        <f t="shared" si="680"/>
        <v>44028</v>
      </c>
      <c r="G1811" s="128">
        <f t="shared" si="669"/>
        <v>3.599689040946652E-3</v>
      </c>
      <c r="H1811" s="127">
        <f t="shared" si="681"/>
        <v>44060</v>
      </c>
      <c r="I1811" s="127">
        <f t="shared" si="670"/>
        <v>44060</v>
      </c>
      <c r="J1811" s="130">
        <f t="shared" si="682"/>
        <v>23</v>
      </c>
      <c r="K1811" s="130">
        <f t="shared" si="671"/>
        <v>3</v>
      </c>
      <c r="L1811" s="131">
        <f t="shared" si="672"/>
        <v>1.00046879</v>
      </c>
      <c r="M1811" s="132">
        <f t="shared" si="666"/>
        <v>1.0025999400000001</v>
      </c>
      <c r="N1811" s="132">
        <f t="shared" si="664"/>
        <v>1.2278817999259535</v>
      </c>
      <c r="O1811" s="131">
        <f t="shared" si="665"/>
        <v>1.2284574100000001</v>
      </c>
      <c r="P1811" s="124">
        <f t="shared" si="673"/>
        <v>1228.45741</v>
      </c>
      <c r="Q1811" s="133">
        <f t="shared" si="674"/>
        <v>0</v>
      </c>
      <c r="R1811" s="134">
        <f t="shared" si="675"/>
        <v>0</v>
      </c>
      <c r="S1811" s="124">
        <f t="shared" si="676"/>
        <v>0</v>
      </c>
      <c r="T1811" s="134">
        <f t="shared" si="683"/>
        <v>8.7499999999999994E-2</v>
      </c>
      <c r="U1811" s="133">
        <f t="shared" si="684"/>
        <v>104</v>
      </c>
      <c r="V1811" s="133">
        <v>252</v>
      </c>
      <c r="W1811" s="132">
        <f t="shared" si="667"/>
        <v>1.0352239240000001</v>
      </c>
      <c r="X1811" s="124">
        <f t="shared" si="686"/>
        <v>43.271090000000001</v>
      </c>
      <c r="Y1811" s="136" t="s">
        <v>64</v>
      </c>
      <c r="Z1811" s="127">
        <f t="shared" si="685"/>
        <v>44060</v>
      </c>
      <c r="AA1811" s="6"/>
      <c r="AB1811" s="1"/>
      <c r="AC1811" s="10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6"/>
      <c r="BR1811" s="1"/>
      <c r="BS1811" s="1"/>
      <c r="BT1811" s="1"/>
      <c r="BU1811" s="1"/>
      <c r="BV1811" s="1"/>
      <c r="BW1811" s="1"/>
    </row>
    <row r="1812" spans="1:75" x14ac:dyDescent="0.2">
      <c r="A1812" s="137">
        <f t="shared" si="677"/>
        <v>44033</v>
      </c>
      <c r="B1812" s="124">
        <f t="shared" si="668"/>
        <v>1272.3506379999999</v>
      </c>
      <c r="C1812" s="124">
        <f t="shared" si="678"/>
        <v>1000</v>
      </c>
      <c r="D1812" s="138">
        <f t="shared" si="679"/>
        <v>5325.46</v>
      </c>
      <c r="E1812" s="126">
        <f>IF(K1812=1,VLOOKUP(A1811,[1]Plan1!$DA$106:$DC$226,3),E1811)</f>
        <v>5344.63</v>
      </c>
      <c r="F1812" s="127">
        <f t="shared" si="680"/>
        <v>44028</v>
      </c>
      <c r="G1812" s="128">
        <f t="shared" si="669"/>
        <v>3.599689040946652E-3</v>
      </c>
      <c r="H1812" s="127">
        <f t="shared" si="681"/>
        <v>44060</v>
      </c>
      <c r="I1812" s="127">
        <f t="shared" si="670"/>
        <v>44060</v>
      </c>
      <c r="J1812" s="130">
        <f t="shared" si="682"/>
        <v>23</v>
      </c>
      <c r="K1812" s="130">
        <f t="shared" si="671"/>
        <v>4</v>
      </c>
      <c r="L1812" s="131">
        <f t="shared" si="672"/>
        <v>1.0006250999999999</v>
      </c>
      <c r="M1812" s="132">
        <f t="shared" si="666"/>
        <v>1.0025999400000001</v>
      </c>
      <c r="N1812" s="132">
        <f t="shared" si="664"/>
        <v>1.2278817999259535</v>
      </c>
      <c r="O1812" s="131">
        <f t="shared" si="665"/>
        <v>1.22864934</v>
      </c>
      <c r="P1812" s="124">
        <f t="shared" si="673"/>
        <v>1228.6493399999999</v>
      </c>
      <c r="Q1812" s="133">
        <f t="shared" si="674"/>
        <v>0</v>
      </c>
      <c r="R1812" s="134">
        <f t="shared" si="675"/>
        <v>0</v>
      </c>
      <c r="S1812" s="124">
        <f t="shared" si="676"/>
        <v>0</v>
      </c>
      <c r="T1812" s="134">
        <f t="shared" si="683"/>
        <v>8.7499999999999994E-2</v>
      </c>
      <c r="U1812" s="133">
        <f t="shared" si="684"/>
        <v>105</v>
      </c>
      <c r="V1812" s="133">
        <v>252</v>
      </c>
      <c r="W1812" s="132">
        <f t="shared" si="667"/>
        <v>1.035568569</v>
      </c>
      <c r="X1812" s="124">
        <f t="shared" si="686"/>
        <v>43.701298000000001</v>
      </c>
      <c r="Y1812" s="136" t="s">
        <v>64</v>
      </c>
      <c r="Z1812" s="127">
        <f t="shared" si="685"/>
        <v>44060</v>
      </c>
      <c r="AA1812" s="6"/>
      <c r="AB1812" s="1"/>
      <c r="AC1812" s="10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6"/>
      <c r="BR1812" s="1"/>
      <c r="BS1812" s="1"/>
      <c r="BT1812" s="1"/>
      <c r="BU1812" s="1"/>
      <c r="BV1812" s="1"/>
      <c r="BW1812" s="1"/>
    </row>
    <row r="1813" spans="1:75" x14ac:dyDescent="0.2">
      <c r="A1813" s="137">
        <f t="shared" si="677"/>
        <v>44034</v>
      </c>
      <c r="B1813" s="124">
        <f t="shared" si="668"/>
        <v>1272.973092</v>
      </c>
      <c r="C1813" s="124">
        <f t="shared" si="678"/>
        <v>1000</v>
      </c>
      <c r="D1813" s="138">
        <f t="shared" si="679"/>
        <v>5325.46</v>
      </c>
      <c r="E1813" s="126">
        <f>IF(K1813=1,VLOOKUP(A1812,[1]Plan1!$DA$106:$DC$226,3),E1812)</f>
        <v>5344.63</v>
      </c>
      <c r="F1813" s="127">
        <f t="shared" si="680"/>
        <v>44028</v>
      </c>
      <c r="G1813" s="128">
        <f t="shared" si="669"/>
        <v>3.599689040946652E-3</v>
      </c>
      <c r="H1813" s="127">
        <f t="shared" si="681"/>
        <v>44060</v>
      </c>
      <c r="I1813" s="127">
        <f t="shared" si="670"/>
        <v>44060</v>
      </c>
      <c r="J1813" s="130">
        <f t="shared" si="682"/>
        <v>23</v>
      </c>
      <c r="K1813" s="130">
        <f t="shared" si="671"/>
        <v>5</v>
      </c>
      <c r="L1813" s="131">
        <f t="shared" si="672"/>
        <v>1.0007814399999999</v>
      </c>
      <c r="M1813" s="132">
        <f t="shared" si="666"/>
        <v>1.0025999400000001</v>
      </c>
      <c r="N1813" s="132">
        <f t="shared" si="664"/>
        <v>1.2278817999259535</v>
      </c>
      <c r="O1813" s="131">
        <f t="shared" si="665"/>
        <v>1.22884131</v>
      </c>
      <c r="P1813" s="124">
        <f t="shared" si="673"/>
        <v>1228.84131</v>
      </c>
      <c r="Q1813" s="133">
        <f t="shared" si="674"/>
        <v>0</v>
      </c>
      <c r="R1813" s="134">
        <f t="shared" si="675"/>
        <v>0</v>
      </c>
      <c r="S1813" s="124">
        <f t="shared" si="676"/>
        <v>0</v>
      </c>
      <c r="T1813" s="134">
        <f t="shared" si="683"/>
        <v>8.7499999999999994E-2</v>
      </c>
      <c r="U1813" s="133">
        <f t="shared" si="684"/>
        <v>106</v>
      </c>
      <c r="V1813" s="133">
        <v>252</v>
      </c>
      <c r="W1813" s="132">
        <f t="shared" si="667"/>
        <v>1.035913329</v>
      </c>
      <c r="X1813" s="124">
        <f t="shared" si="686"/>
        <v>44.131782000000001</v>
      </c>
      <c r="Y1813" s="136" t="s">
        <v>64</v>
      </c>
      <c r="Z1813" s="127">
        <f t="shared" si="685"/>
        <v>44060</v>
      </c>
      <c r="AA1813" s="6"/>
      <c r="AB1813" s="1"/>
      <c r="AC1813" s="10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6"/>
      <c r="BR1813" s="1"/>
      <c r="BS1813" s="1"/>
      <c r="BT1813" s="1"/>
      <c r="BU1813" s="1"/>
      <c r="BV1813" s="1"/>
      <c r="BW1813" s="1"/>
    </row>
    <row r="1814" spans="1:75" x14ac:dyDescent="0.2">
      <c r="A1814" s="137">
        <f t="shared" si="677"/>
        <v>44035</v>
      </c>
      <c r="B1814" s="124">
        <f t="shared" si="668"/>
        <v>1273.59584</v>
      </c>
      <c r="C1814" s="124">
        <f t="shared" si="678"/>
        <v>1000</v>
      </c>
      <c r="D1814" s="138">
        <f t="shared" si="679"/>
        <v>5325.46</v>
      </c>
      <c r="E1814" s="126">
        <f>IF(K1814=1,VLOOKUP(A1813,[1]Plan1!$DA$106:$DC$226,3),E1813)</f>
        <v>5344.63</v>
      </c>
      <c r="F1814" s="127">
        <f t="shared" si="680"/>
        <v>44028</v>
      </c>
      <c r="G1814" s="128">
        <f t="shared" si="669"/>
        <v>3.599689040946652E-3</v>
      </c>
      <c r="H1814" s="127">
        <f t="shared" si="681"/>
        <v>44060</v>
      </c>
      <c r="I1814" s="127">
        <f t="shared" si="670"/>
        <v>44060</v>
      </c>
      <c r="J1814" s="130">
        <f t="shared" si="682"/>
        <v>23</v>
      </c>
      <c r="K1814" s="130">
        <f t="shared" si="671"/>
        <v>6</v>
      </c>
      <c r="L1814" s="131">
        <f t="shared" si="672"/>
        <v>1.0009378</v>
      </c>
      <c r="M1814" s="132">
        <f t="shared" si="666"/>
        <v>1.0025999400000001</v>
      </c>
      <c r="N1814" s="132">
        <f t="shared" si="664"/>
        <v>1.2278817999259535</v>
      </c>
      <c r="O1814" s="131">
        <f t="shared" si="665"/>
        <v>1.2290333</v>
      </c>
      <c r="P1814" s="124">
        <f t="shared" si="673"/>
        <v>1229.0333000000001</v>
      </c>
      <c r="Q1814" s="133">
        <f t="shared" si="674"/>
        <v>0</v>
      </c>
      <c r="R1814" s="134">
        <f t="shared" si="675"/>
        <v>0</v>
      </c>
      <c r="S1814" s="124">
        <f t="shared" si="676"/>
        <v>0</v>
      </c>
      <c r="T1814" s="134">
        <f t="shared" si="683"/>
        <v>8.7499999999999994E-2</v>
      </c>
      <c r="U1814" s="133">
        <f t="shared" si="684"/>
        <v>107</v>
      </c>
      <c r="V1814" s="133">
        <v>252</v>
      </c>
      <c r="W1814" s="132">
        <f t="shared" si="667"/>
        <v>1.0362582039999999</v>
      </c>
      <c r="X1814" s="124">
        <f t="shared" si="686"/>
        <v>44.562539999999998</v>
      </c>
      <c r="Y1814" s="136" t="s">
        <v>64</v>
      </c>
      <c r="Z1814" s="127">
        <f t="shared" si="685"/>
        <v>44060</v>
      </c>
      <c r="AA1814" s="6"/>
      <c r="AB1814" s="1"/>
      <c r="AC1814" s="10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6"/>
      <c r="BR1814" s="1"/>
      <c r="BS1814" s="1"/>
      <c r="BT1814" s="1"/>
      <c r="BU1814" s="1"/>
      <c r="BV1814" s="1"/>
      <c r="BW1814" s="1"/>
    </row>
    <row r="1815" spans="1:75" x14ac:dyDescent="0.2">
      <c r="A1815" s="137">
        <f t="shared" si="677"/>
        <v>44036</v>
      </c>
      <c r="B1815" s="124">
        <f t="shared" si="668"/>
        <v>1274.218891</v>
      </c>
      <c r="C1815" s="124">
        <f t="shared" si="678"/>
        <v>1000</v>
      </c>
      <c r="D1815" s="138">
        <f t="shared" si="679"/>
        <v>5325.46</v>
      </c>
      <c r="E1815" s="126">
        <f>IF(K1815=1,VLOOKUP(A1814,[1]Plan1!$DA$106:$DC$226,3),E1814)</f>
        <v>5344.63</v>
      </c>
      <c r="F1815" s="127">
        <f t="shared" si="680"/>
        <v>44028</v>
      </c>
      <c r="G1815" s="128">
        <f t="shared" si="669"/>
        <v>3.599689040946652E-3</v>
      </c>
      <c r="H1815" s="127">
        <f t="shared" si="681"/>
        <v>44060</v>
      </c>
      <c r="I1815" s="127">
        <f t="shared" si="670"/>
        <v>44060</v>
      </c>
      <c r="J1815" s="130">
        <f t="shared" si="682"/>
        <v>23</v>
      </c>
      <c r="K1815" s="130">
        <f t="shared" si="671"/>
        <v>7</v>
      </c>
      <c r="L1815" s="131">
        <f t="shared" si="672"/>
        <v>1.0010941799999999</v>
      </c>
      <c r="M1815" s="132">
        <f t="shared" si="666"/>
        <v>1.0025999400000001</v>
      </c>
      <c r="N1815" s="132">
        <f t="shared" si="664"/>
        <v>1.2278817999259535</v>
      </c>
      <c r="O1815" s="131">
        <f t="shared" si="665"/>
        <v>1.2292253200000001</v>
      </c>
      <c r="P1815" s="124">
        <f t="shared" si="673"/>
        <v>1229.22532</v>
      </c>
      <c r="Q1815" s="133">
        <f t="shared" si="674"/>
        <v>0</v>
      </c>
      <c r="R1815" s="134">
        <f t="shared" si="675"/>
        <v>0</v>
      </c>
      <c r="S1815" s="124">
        <f t="shared" si="676"/>
        <v>0</v>
      </c>
      <c r="T1815" s="134">
        <f t="shared" si="683"/>
        <v>8.7499999999999994E-2</v>
      </c>
      <c r="U1815" s="133">
        <f t="shared" si="684"/>
        <v>108</v>
      </c>
      <c r="V1815" s="133">
        <v>252</v>
      </c>
      <c r="W1815" s="132">
        <f t="shared" si="667"/>
        <v>1.0366031929999999</v>
      </c>
      <c r="X1815" s="124">
        <f t="shared" si="686"/>
        <v>44.993571000000003</v>
      </c>
      <c r="Y1815" s="136" t="s">
        <v>64</v>
      </c>
      <c r="Z1815" s="127">
        <f t="shared" si="685"/>
        <v>44060</v>
      </c>
      <c r="AA1815" s="6"/>
      <c r="AB1815" s="1"/>
      <c r="AC1815" s="10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6"/>
      <c r="BR1815" s="1"/>
      <c r="BS1815" s="1"/>
      <c r="BT1815" s="1"/>
      <c r="BU1815" s="1"/>
      <c r="BV1815" s="1"/>
      <c r="BW1815" s="1"/>
    </row>
    <row r="1816" spans="1:75" x14ac:dyDescent="0.2">
      <c r="A1816" s="137">
        <f t="shared" si="677"/>
        <v>44037</v>
      </c>
      <c r="B1816" s="124">
        <f t="shared" si="668"/>
        <v>1274.8422489999998</v>
      </c>
      <c r="C1816" s="124">
        <f t="shared" si="678"/>
        <v>1000</v>
      </c>
      <c r="D1816" s="138">
        <f t="shared" si="679"/>
        <v>5325.46</v>
      </c>
      <c r="E1816" s="126">
        <f>IF(K1816=1,VLOOKUP(A1815,[1]Plan1!$DA$106:$DC$226,3),E1815)</f>
        <v>5344.63</v>
      </c>
      <c r="F1816" s="127">
        <f t="shared" si="680"/>
        <v>44028</v>
      </c>
      <c r="G1816" s="128">
        <f t="shared" si="669"/>
        <v>3.599689040946652E-3</v>
      </c>
      <c r="H1816" s="127">
        <f t="shared" si="681"/>
        <v>44060</v>
      </c>
      <c r="I1816" s="127">
        <f t="shared" si="670"/>
        <v>44060</v>
      </c>
      <c r="J1816" s="130">
        <f t="shared" si="682"/>
        <v>23</v>
      </c>
      <c r="K1816" s="130">
        <f t="shared" si="671"/>
        <v>8</v>
      </c>
      <c r="L1816" s="131">
        <f t="shared" si="672"/>
        <v>1.0012505899999999</v>
      </c>
      <c r="M1816" s="132">
        <f t="shared" si="666"/>
        <v>1.0025999400000001</v>
      </c>
      <c r="N1816" s="132">
        <f t="shared" si="664"/>
        <v>1.2278817999259535</v>
      </c>
      <c r="O1816" s="131">
        <f t="shared" si="665"/>
        <v>1.22941737</v>
      </c>
      <c r="P1816" s="124">
        <f t="shared" si="673"/>
        <v>1229.4173699999999</v>
      </c>
      <c r="Q1816" s="133">
        <f t="shared" si="674"/>
        <v>0</v>
      </c>
      <c r="R1816" s="134">
        <f t="shared" si="675"/>
        <v>0</v>
      </c>
      <c r="S1816" s="124">
        <f t="shared" si="676"/>
        <v>0</v>
      </c>
      <c r="T1816" s="134">
        <f t="shared" si="683"/>
        <v>8.7499999999999994E-2</v>
      </c>
      <c r="U1816" s="133">
        <f t="shared" si="684"/>
        <v>109</v>
      </c>
      <c r="V1816" s="133">
        <v>252</v>
      </c>
      <c r="W1816" s="132">
        <f t="shared" si="667"/>
        <v>1.036948298</v>
      </c>
      <c r="X1816" s="124">
        <f t="shared" si="686"/>
        <v>45.424878999999997</v>
      </c>
      <c r="Y1816" s="136" t="s">
        <v>64</v>
      </c>
      <c r="Z1816" s="127">
        <f t="shared" si="685"/>
        <v>44060</v>
      </c>
      <c r="AA1816" s="6"/>
      <c r="AB1816" s="1"/>
      <c r="AC1816" s="10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6"/>
      <c r="BR1816" s="1"/>
      <c r="BS1816" s="1"/>
      <c r="BT1816" s="1"/>
      <c r="BU1816" s="1"/>
      <c r="BV1816" s="1"/>
      <c r="BW1816" s="1"/>
    </row>
    <row r="1817" spans="1:75" x14ac:dyDescent="0.2">
      <c r="A1817" s="137">
        <f t="shared" si="677"/>
        <v>44038</v>
      </c>
      <c r="B1817" s="124">
        <f t="shared" si="668"/>
        <v>1274.8422489999998</v>
      </c>
      <c r="C1817" s="124">
        <f t="shared" si="678"/>
        <v>1000</v>
      </c>
      <c r="D1817" s="138">
        <f t="shared" si="679"/>
        <v>5325.46</v>
      </c>
      <c r="E1817" s="126">
        <f>IF(K1817=1,VLOOKUP(A1816,[1]Plan1!$DA$106:$DC$226,3),E1816)</f>
        <v>5344.63</v>
      </c>
      <c r="F1817" s="127">
        <f t="shared" si="680"/>
        <v>44028</v>
      </c>
      <c r="G1817" s="128">
        <f t="shared" si="669"/>
        <v>3.599689040946652E-3</v>
      </c>
      <c r="H1817" s="127">
        <f t="shared" si="681"/>
        <v>44060</v>
      </c>
      <c r="I1817" s="127">
        <f t="shared" si="670"/>
        <v>44060</v>
      </c>
      <c r="J1817" s="130">
        <f t="shared" si="682"/>
        <v>23</v>
      </c>
      <c r="K1817" s="130">
        <f t="shared" si="671"/>
        <v>8</v>
      </c>
      <c r="L1817" s="131">
        <f t="shared" si="672"/>
        <v>1.0012505899999999</v>
      </c>
      <c r="M1817" s="132">
        <f t="shared" si="666"/>
        <v>1.0025999400000001</v>
      </c>
      <c r="N1817" s="132">
        <f t="shared" si="664"/>
        <v>1.2278817999259535</v>
      </c>
      <c r="O1817" s="131">
        <f t="shared" si="665"/>
        <v>1.22941737</v>
      </c>
      <c r="P1817" s="124">
        <f t="shared" si="673"/>
        <v>1229.4173699999999</v>
      </c>
      <c r="Q1817" s="133">
        <f t="shared" si="674"/>
        <v>0</v>
      </c>
      <c r="R1817" s="134">
        <f t="shared" si="675"/>
        <v>0</v>
      </c>
      <c r="S1817" s="124">
        <f t="shared" si="676"/>
        <v>0</v>
      </c>
      <c r="T1817" s="134">
        <f t="shared" si="683"/>
        <v>8.7499999999999994E-2</v>
      </c>
      <c r="U1817" s="133">
        <f t="shared" si="684"/>
        <v>109</v>
      </c>
      <c r="V1817" s="133">
        <v>252</v>
      </c>
      <c r="W1817" s="132">
        <f t="shared" si="667"/>
        <v>1.036948298</v>
      </c>
      <c r="X1817" s="124">
        <f t="shared" si="686"/>
        <v>45.424878999999997</v>
      </c>
      <c r="Y1817" s="136" t="s">
        <v>64</v>
      </c>
      <c r="Z1817" s="127">
        <f t="shared" si="685"/>
        <v>44060</v>
      </c>
      <c r="AA1817" s="6"/>
      <c r="AB1817" s="1"/>
      <c r="AC1817" s="10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6"/>
      <c r="BR1817" s="1"/>
      <c r="BS1817" s="1"/>
      <c r="BT1817" s="1"/>
      <c r="BU1817" s="1"/>
      <c r="BV1817" s="1"/>
      <c r="BW1817" s="1"/>
    </row>
    <row r="1818" spans="1:75" x14ac:dyDescent="0.2">
      <c r="A1818" s="137">
        <f t="shared" si="677"/>
        <v>44039</v>
      </c>
      <c r="B1818" s="124">
        <f t="shared" si="668"/>
        <v>1274.8422489999998</v>
      </c>
      <c r="C1818" s="124">
        <f t="shared" si="678"/>
        <v>1000</v>
      </c>
      <c r="D1818" s="138">
        <f t="shared" si="679"/>
        <v>5325.46</v>
      </c>
      <c r="E1818" s="126">
        <f>IF(K1818=1,VLOOKUP(A1817,[1]Plan1!$DA$106:$DC$226,3),E1817)</f>
        <v>5344.63</v>
      </c>
      <c r="F1818" s="127">
        <f t="shared" si="680"/>
        <v>44028</v>
      </c>
      <c r="G1818" s="128">
        <f t="shared" si="669"/>
        <v>3.599689040946652E-3</v>
      </c>
      <c r="H1818" s="127">
        <f t="shared" si="681"/>
        <v>44060</v>
      </c>
      <c r="I1818" s="127">
        <f t="shared" si="670"/>
        <v>44060</v>
      </c>
      <c r="J1818" s="130">
        <f t="shared" si="682"/>
        <v>23</v>
      </c>
      <c r="K1818" s="130">
        <f t="shared" si="671"/>
        <v>8</v>
      </c>
      <c r="L1818" s="131">
        <f t="shared" si="672"/>
        <v>1.0012505899999999</v>
      </c>
      <c r="M1818" s="132">
        <f t="shared" si="666"/>
        <v>1.0025999400000001</v>
      </c>
      <c r="N1818" s="132">
        <f t="shared" si="664"/>
        <v>1.2278817999259535</v>
      </c>
      <c r="O1818" s="131">
        <f t="shared" si="665"/>
        <v>1.22941737</v>
      </c>
      <c r="P1818" s="124">
        <f t="shared" si="673"/>
        <v>1229.4173699999999</v>
      </c>
      <c r="Q1818" s="133">
        <f t="shared" si="674"/>
        <v>0</v>
      </c>
      <c r="R1818" s="134">
        <f t="shared" si="675"/>
        <v>0</v>
      </c>
      <c r="S1818" s="124">
        <f t="shared" si="676"/>
        <v>0</v>
      </c>
      <c r="T1818" s="134">
        <f t="shared" si="683"/>
        <v>8.7499999999999994E-2</v>
      </c>
      <c r="U1818" s="133">
        <f t="shared" si="684"/>
        <v>109</v>
      </c>
      <c r="V1818" s="133">
        <v>252</v>
      </c>
      <c r="W1818" s="132">
        <f t="shared" si="667"/>
        <v>1.036948298</v>
      </c>
      <c r="X1818" s="124">
        <f t="shared" si="686"/>
        <v>45.424878999999997</v>
      </c>
      <c r="Y1818" s="136" t="s">
        <v>64</v>
      </c>
      <c r="Z1818" s="127">
        <f t="shared" si="685"/>
        <v>44060</v>
      </c>
      <c r="AA1818" s="6"/>
      <c r="AB1818" s="1"/>
      <c r="AC1818" s="10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6"/>
      <c r="BR1818" s="1"/>
      <c r="BS1818" s="1"/>
      <c r="BT1818" s="1"/>
      <c r="BU1818" s="1"/>
      <c r="BV1818" s="1"/>
      <c r="BW1818" s="1"/>
    </row>
    <row r="1819" spans="1:75" x14ac:dyDescent="0.2">
      <c r="A1819" s="137">
        <f t="shared" si="677"/>
        <v>44040</v>
      </c>
      <c r="B1819" s="124">
        <f t="shared" si="668"/>
        <v>1275.465921</v>
      </c>
      <c r="C1819" s="124">
        <f t="shared" si="678"/>
        <v>1000</v>
      </c>
      <c r="D1819" s="138">
        <f t="shared" si="679"/>
        <v>5325.46</v>
      </c>
      <c r="E1819" s="126">
        <f>IF(K1819=1,VLOOKUP(A1818,[1]Plan1!$DA$106:$DC$226,3),E1818)</f>
        <v>5344.63</v>
      </c>
      <c r="F1819" s="127">
        <f t="shared" si="680"/>
        <v>44028</v>
      </c>
      <c r="G1819" s="128">
        <f t="shared" si="669"/>
        <v>3.599689040946652E-3</v>
      </c>
      <c r="H1819" s="127">
        <f t="shared" si="681"/>
        <v>44060</v>
      </c>
      <c r="I1819" s="127">
        <f t="shared" si="670"/>
        <v>44060</v>
      </c>
      <c r="J1819" s="130">
        <f t="shared" si="682"/>
        <v>23</v>
      </c>
      <c r="K1819" s="130">
        <f t="shared" si="671"/>
        <v>9</v>
      </c>
      <c r="L1819" s="131">
        <f t="shared" si="672"/>
        <v>1.00140703</v>
      </c>
      <c r="M1819" s="132">
        <f t="shared" si="666"/>
        <v>1.0025999400000001</v>
      </c>
      <c r="N1819" s="132">
        <f t="shared" si="664"/>
        <v>1.2278817999259535</v>
      </c>
      <c r="O1819" s="131">
        <f t="shared" si="665"/>
        <v>1.22960946</v>
      </c>
      <c r="P1819" s="124">
        <f t="shared" si="673"/>
        <v>1229.6094599999999</v>
      </c>
      <c r="Q1819" s="133">
        <f t="shared" si="674"/>
        <v>0</v>
      </c>
      <c r="R1819" s="134">
        <f t="shared" si="675"/>
        <v>0</v>
      </c>
      <c r="S1819" s="124">
        <f t="shared" si="676"/>
        <v>0</v>
      </c>
      <c r="T1819" s="134">
        <f t="shared" si="683"/>
        <v>8.7499999999999994E-2</v>
      </c>
      <c r="U1819" s="133">
        <f t="shared" si="684"/>
        <v>110</v>
      </c>
      <c r="V1819" s="133">
        <v>252</v>
      </c>
      <c r="W1819" s="132">
        <f t="shared" si="667"/>
        <v>1.0372935169999999</v>
      </c>
      <c r="X1819" s="124">
        <f t="shared" si="686"/>
        <v>45.856461000000003</v>
      </c>
      <c r="Y1819" s="136" t="s">
        <v>64</v>
      </c>
      <c r="Z1819" s="127">
        <f t="shared" si="685"/>
        <v>44060</v>
      </c>
      <c r="AA1819" s="6"/>
      <c r="AB1819" s="1"/>
      <c r="AC1819" s="10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6"/>
      <c r="BR1819" s="1"/>
      <c r="BS1819" s="1"/>
      <c r="BT1819" s="1"/>
      <c r="BU1819" s="1"/>
      <c r="BV1819" s="1"/>
      <c r="BW1819" s="1"/>
    </row>
    <row r="1820" spans="1:75" x14ac:dyDescent="0.2">
      <c r="A1820" s="137">
        <f t="shared" si="677"/>
        <v>44041</v>
      </c>
      <c r="B1820" s="124">
        <f t="shared" si="668"/>
        <v>1276.0898979999999</v>
      </c>
      <c r="C1820" s="124">
        <f t="shared" si="678"/>
        <v>1000</v>
      </c>
      <c r="D1820" s="138">
        <f t="shared" si="679"/>
        <v>5325.46</v>
      </c>
      <c r="E1820" s="126">
        <f>IF(K1820=1,VLOOKUP(A1819,[1]Plan1!$DA$106:$DC$226,3),E1819)</f>
        <v>5344.63</v>
      </c>
      <c r="F1820" s="127">
        <f t="shared" si="680"/>
        <v>44028</v>
      </c>
      <c r="G1820" s="128">
        <f t="shared" si="669"/>
        <v>3.599689040946652E-3</v>
      </c>
      <c r="H1820" s="127">
        <f t="shared" si="681"/>
        <v>44060</v>
      </c>
      <c r="I1820" s="127">
        <f t="shared" si="670"/>
        <v>44060</v>
      </c>
      <c r="J1820" s="130">
        <f t="shared" si="682"/>
        <v>23</v>
      </c>
      <c r="K1820" s="130">
        <f t="shared" si="671"/>
        <v>10</v>
      </c>
      <c r="L1820" s="131">
        <f t="shared" si="672"/>
        <v>1.0015634899999999</v>
      </c>
      <c r="M1820" s="132">
        <f t="shared" si="666"/>
        <v>1.0025999400000001</v>
      </c>
      <c r="N1820" s="132">
        <f t="shared" si="664"/>
        <v>1.2278817999259535</v>
      </c>
      <c r="O1820" s="131">
        <f t="shared" si="665"/>
        <v>1.2298015799999999</v>
      </c>
      <c r="P1820" s="124">
        <f t="shared" si="673"/>
        <v>1229.8015800000001</v>
      </c>
      <c r="Q1820" s="133">
        <f t="shared" si="674"/>
        <v>0</v>
      </c>
      <c r="R1820" s="134">
        <f t="shared" si="675"/>
        <v>0</v>
      </c>
      <c r="S1820" s="124">
        <f t="shared" si="676"/>
        <v>0</v>
      </c>
      <c r="T1820" s="134">
        <f t="shared" si="683"/>
        <v>8.7499999999999994E-2</v>
      </c>
      <c r="U1820" s="133">
        <f t="shared" si="684"/>
        <v>111</v>
      </c>
      <c r="V1820" s="133">
        <v>252</v>
      </c>
      <c r="W1820" s="132">
        <f t="shared" si="667"/>
        <v>1.0376388510000001</v>
      </c>
      <c r="X1820" s="124">
        <f t="shared" si="686"/>
        <v>46.288317999999997</v>
      </c>
      <c r="Y1820" s="136" t="s">
        <v>64</v>
      </c>
      <c r="Z1820" s="127">
        <f t="shared" si="685"/>
        <v>44060</v>
      </c>
      <c r="AA1820" s="6"/>
      <c r="AB1820" s="1"/>
      <c r="AC1820" s="10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6"/>
      <c r="BR1820" s="1"/>
      <c r="BS1820" s="1"/>
      <c r="BT1820" s="1"/>
      <c r="BU1820" s="1"/>
      <c r="BV1820" s="1"/>
      <c r="BW1820" s="1"/>
    </row>
    <row r="1821" spans="1:75" x14ac:dyDescent="0.2">
      <c r="A1821" s="137">
        <f t="shared" si="677"/>
        <v>44042</v>
      </c>
      <c r="B1821" s="124">
        <f t="shared" si="668"/>
        <v>1276.71416</v>
      </c>
      <c r="C1821" s="124">
        <f t="shared" si="678"/>
        <v>1000</v>
      </c>
      <c r="D1821" s="138">
        <f t="shared" si="679"/>
        <v>5325.46</v>
      </c>
      <c r="E1821" s="126">
        <f>IF(K1821=1,VLOOKUP(A1820,[1]Plan1!$DA$106:$DC$226,3),E1820)</f>
        <v>5344.63</v>
      </c>
      <c r="F1821" s="127">
        <f t="shared" si="680"/>
        <v>44028</v>
      </c>
      <c r="G1821" s="128">
        <f t="shared" si="669"/>
        <v>3.599689040946652E-3</v>
      </c>
      <c r="H1821" s="127">
        <f t="shared" si="681"/>
        <v>44060</v>
      </c>
      <c r="I1821" s="127">
        <f t="shared" si="670"/>
        <v>44060</v>
      </c>
      <c r="J1821" s="130">
        <f t="shared" si="682"/>
        <v>23</v>
      </c>
      <c r="K1821" s="130">
        <f t="shared" si="671"/>
        <v>11</v>
      </c>
      <c r="L1821" s="131">
        <f t="shared" si="672"/>
        <v>1.0017199699999999</v>
      </c>
      <c r="M1821" s="132">
        <f t="shared" si="666"/>
        <v>1.0025999400000001</v>
      </c>
      <c r="N1821" s="132">
        <f t="shared" si="664"/>
        <v>1.2278817999259535</v>
      </c>
      <c r="O1821" s="131">
        <f t="shared" si="665"/>
        <v>1.22999371</v>
      </c>
      <c r="P1821" s="124">
        <f t="shared" si="673"/>
        <v>1229.99371</v>
      </c>
      <c r="Q1821" s="133">
        <f t="shared" si="674"/>
        <v>0</v>
      </c>
      <c r="R1821" s="134">
        <f t="shared" si="675"/>
        <v>0</v>
      </c>
      <c r="S1821" s="124">
        <f t="shared" si="676"/>
        <v>0</v>
      </c>
      <c r="T1821" s="134">
        <f t="shared" si="683"/>
        <v>8.7499999999999994E-2</v>
      </c>
      <c r="U1821" s="133">
        <f t="shared" si="684"/>
        <v>112</v>
      </c>
      <c r="V1821" s="133">
        <v>252</v>
      </c>
      <c r="W1821" s="132">
        <f t="shared" si="667"/>
        <v>1.0379843</v>
      </c>
      <c r="X1821" s="124">
        <f t="shared" si="686"/>
        <v>46.72045</v>
      </c>
      <c r="Y1821" s="136" t="s">
        <v>64</v>
      </c>
      <c r="Z1821" s="127">
        <f t="shared" si="685"/>
        <v>44060</v>
      </c>
      <c r="AA1821" s="6"/>
      <c r="AB1821" s="1"/>
      <c r="AC1821" s="10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6"/>
      <c r="BR1821" s="1"/>
      <c r="BS1821" s="1"/>
      <c r="BT1821" s="1"/>
      <c r="BU1821" s="1"/>
      <c r="BV1821" s="1"/>
      <c r="BW1821" s="1"/>
    </row>
    <row r="1822" spans="1:75" x14ac:dyDescent="0.2">
      <c r="A1822" s="137">
        <f t="shared" si="677"/>
        <v>44043</v>
      </c>
      <c r="B1822" s="124">
        <f t="shared" si="668"/>
        <v>1277.338747</v>
      </c>
      <c r="C1822" s="124">
        <f t="shared" si="678"/>
        <v>1000</v>
      </c>
      <c r="D1822" s="138">
        <f t="shared" si="679"/>
        <v>5325.46</v>
      </c>
      <c r="E1822" s="126">
        <f>IF(K1822=1,VLOOKUP(A1821,[1]Plan1!$DA$106:$DC$226,3),E1821)</f>
        <v>5344.63</v>
      </c>
      <c r="F1822" s="127">
        <f t="shared" si="680"/>
        <v>44028</v>
      </c>
      <c r="G1822" s="128">
        <f t="shared" si="669"/>
        <v>3.599689040946652E-3</v>
      </c>
      <c r="H1822" s="127">
        <f t="shared" si="681"/>
        <v>44060</v>
      </c>
      <c r="I1822" s="127">
        <f t="shared" si="670"/>
        <v>44060</v>
      </c>
      <c r="J1822" s="130">
        <f t="shared" si="682"/>
        <v>23</v>
      </c>
      <c r="K1822" s="130">
        <f t="shared" si="671"/>
        <v>12</v>
      </c>
      <c r="L1822" s="131">
        <f t="shared" si="672"/>
        <v>1.00187648</v>
      </c>
      <c r="M1822" s="132">
        <f t="shared" si="666"/>
        <v>1.0025999400000001</v>
      </c>
      <c r="N1822" s="132">
        <f t="shared" si="664"/>
        <v>1.2278817999259535</v>
      </c>
      <c r="O1822" s="131">
        <f t="shared" si="665"/>
        <v>1.23018589</v>
      </c>
      <c r="P1822" s="124">
        <f t="shared" si="673"/>
        <v>1230.18589</v>
      </c>
      <c r="Q1822" s="133">
        <f t="shared" si="674"/>
        <v>0</v>
      </c>
      <c r="R1822" s="134">
        <f t="shared" si="675"/>
        <v>0</v>
      </c>
      <c r="S1822" s="124">
        <f t="shared" si="676"/>
        <v>0</v>
      </c>
      <c r="T1822" s="134">
        <f t="shared" si="683"/>
        <v>8.7499999999999994E-2</v>
      </c>
      <c r="U1822" s="133">
        <f t="shared" si="684"/>
        <v>113</v>
      </c>
      <c r="V1822" s="133">
        <v>252</v>
      </c>
      <c r="W1822" s="132">
        <f t="shared" si="667"/>
        <v>1.038329864</v>
      </c>
      <c r="X1822" s="124">
        <f t="shared" si="686"/>
        <v>47.152856999999997</v>
      </c>
      <c r="Y1822" s="136" t="s">
        <v>64</v>
      </c>
      <c r="Z1822" s="127">
        <f t="shared" si="685"/>
        <v>44060</v>
      </c>
      <c r="AA1822" s="6"/>
      <c r="AB1822" s="1"/>
      <c r="AC1822" s="10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6"/>
      <c r="BR1822" s="1"/>
      <c r="BS1822" s="1"/>
      <c r="BT1822" s="1"/>
      <c r="BU1822" s="1"/>
      <c r="BV1822" s="1"/>
      <c r="BW1822" s="1"/>
    </row>
    <row r="1823" spans="1:75" x14ac:dyDescent="0.2">
      <c r="A1823" s="137">
        <f t="shared" si="677"/>
        <v>44044</v>
      </c>
      <c r="B1823" s="124">
        <f t="shared" si="668"/>
        <v>1277.96363</v>
      </c>
      <c r="C1823" s="124">
        <f t="shared" si="678"/>
        <v>1000</v>
      </c>
      <c r="D1823" s="138">
        <f t="shared" si="679"/>
        <v>5325.46</v>
      </c>
      <c r="E1823" s="126">
        <f>IF(K1823=1,VLOOKUP(A1822,[1]Plan1!$DA$106:$DC$226,3),E1822)</f>
        <v>5344.63</v>
      </c>
      <c r="F1823" s="127">
        <f t="shared" si="680"/>
        <v>44028</v>
      </c>
      <c r="G1823" s="128">
        <f t="shared" si="669"/>
        <v>3.599689040946652E-3</v>
      </c>
      <c r="H1823" s="127">
        <f t="shared" si="681"/>
        <v>44060</v>
      </c>
      <c r="I1823" s="127">
        <f t="shared" si="670"/>
        <v>44060</v>
      </c>
      <c r="J1823" s="130">
        <f t="shared" si="682"/>
        <v>23</v>
      </c>
      <c r="K1823" s="130">
        <f t="shared" si="671"/>
        <v>13</v>
      </c>
      <c r="L1823" s="131">
        <f t="shared" si="672"/>
        <v>1.0020330099999999</v>
      </c>
      <c r="M1823" s="132">
        <f t="shared" si="666"/>
        <v>1.0025999400000001</v>
      </c>
      <c r="N1823" s="132">
        <f t="shared" ref="N1823:N1886" si="687">IF(I1823&gt;I1822,N1822*M1823,N1822)</f>
        <v>1.2278817999259535</v>
      </c>
      <c r="O1823" s="131">
        <f t="shared" si="665"/>
        <v>1.2303780900000001</v>
      </c>
      <c r="P1823" s="124">
        <f t="shared" si="673"/>
        <v>1230.3780899999999</v>
      </c>
      <c r="Q1823" s="133">
        <f t="shared" si="674"/>
        <v>0</v>
      </c>
      <c r="R1823" s="134">
        <f t="shared" si="675"/>
        <v>0</v>
      </c>
      <c r="S1823" s="124">
        <f t="shared" si="676"/>
        <v>0</v>
      </c>
      <c r="T1823" s="134">
        <f t="shared" si="683"/>
        <v>8.7499999999999994E-2</v>
      </c>
      <c r="U1823" s="133">
        <f t="shared" si="684"/>
        <v>114</v>
      </c>
      <c r="V1823" s="133">
        <v>252</v>
      </c>
      <c r="W1823" s="132">
        <f t="shared" si="667"/>
        <v>1.0386755430000001</v>
      </c>
      <c r="X1823" s="124">
        <f t="shared" si="686"/>
        <v>47.585540000000002</v>
      </c>
      <c r="Y1823" s="136" t="s">
        <v>64</v>
      </c>
      <c r="Z1823" s="127">
        <f t="shared" si="685"/>
        <v>44060</v>
      </c>
      <c r="AA1823" s="6"/>
      <c r="AB1823" s="1"/>
      <c r="AC1823" s="10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6"/>
      <c r="BR1823" s="1"/>
      <c r="BS1823" s="1"/>
      <c r="BT1823" s="1"/>
      <c r="BU1823" s="1"/>
      <c r="BV1823" s="1"/>
      <c r="BW1823" s="1"/>
    </row>
    <row r="1824" spans="1:75" x14ac:dyDescent="0.2">
      <c r="A1824" s="137">
        <f t="shared" si="677"/>
        <v>44045</v>
      </c>
      <c r="B1824" s="124">
        <f t="shared" si="668"/>
        <v>1277.96363</v>
      </c>
      <c r="C1824" s="124">
        <f t="shared" si="678"/>
        <v>1000</v>
      </c>
      <c r="D1824" s="138">
        <f t="shared" si="679"/>
        <v>5325.46</v>
      </c>
      <c r="E1824" s="126">
        <f>IF(K1824=1,VLOOKUP(A1823,[1]Plan1!$DA$106:$DC$226,3),E1823)</f>
        <v>5344.63</v>
      </c>
      <c r="F1824" s="127">
        <f t="shared" si="680"/>
        <v>44028</v>
      </c>
      <c r="G1824" s="128">
        <f t="shared" si="669"/>
        <v>3.599689040946652E-3</v>
      </c>
      <c r="H1824" s="127">
        <f t="shared" si="681"/>
        <v>44060</v>
      </c>
      <c r="I1824" s="127">
        <f t="shared" si="670"/>
        <v>44060</v>
      </c>
      <c r="J1824" s="130">
        <f t="shared" si="682"/>
        <v>23</v>
      </c>
      <c r="K1824" s="130">
        <f t="shared" si="671"/>
        <v>13</v>
      </c>
      <c r="L1824" s="131">
        <f t="shared" si="672"/>
        <v>1.0020330099999999</v>
      </c>
      <c r="M1824" s="132">
        <f t="shared" si="666"/>
        <v>1.0025999400000001</v>
      </c>
      <c r="N1824" s="132">
        <f t="shared" si="687"/>
        <v>1.2278817999259535</v>
      </c>
      <c r="O1824" s="131">
        <f t="shared" si="665"/>
        <v>1.2303780900000001</v>
      </c>
      <c r="P1824" s="124">
        <f t="shared" si="673"/>
        <v>1230.3780899999999</v>
      </c>
      <c r="Q1824" s="133">
        <f t="shared" si="674"/>
        <v>0</v>
      </c>
      <c r="R1824" s="134">
        <f t="shared" si="675"/>
        <v>0</v>
      </c>
      <c r="S1824" s="124">
        <f t="shared" si="676"/>
        <v>0</v>
      </c>
      <c r="T1824" s="134">
        <f t="shared" si="683"/>
        <v>8.7499999999999994E-2</v>
      </c>
      <c r="U1824" s="133">
        <f t="shared" si="684"/>
        <v>114</v>
      </c>
      <c r="V1824" s="133">
        <v>252</v>
      </c>
      <c r="W1824" s="132">
        <f t="shared" si="667"/>
        <v>1.0386755430000001</v>
      </c>
      <c r="X1824" s="124">
        <f t="shared" si="686"/>
        <v>47.585540000000002</v>
      </c>
      <c r="Y1824" s="136" t="s">
        <v>64</v>
      </c>
      <c r="Z1824" s="127">
        <f t="shared" si="685"/>
        <v>44060</v>
      </c>
      <c r="AA1824" s="6"/>
      <c r="AB1824" s="1"/>
      <c r="AC1824" s="10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6"/>
      <c r="BR1824" s="1"/>
      <c r="BS1824" s="1"/>
      <c r="BT1824" s="1"/>
      <c r="BU1824" s="1"/>
      <c r="BV1824" s="1"/>
      <c r="BW1824" s="1"/>
    </row>
    <row r="1825" spans="1:75" x14ac:dyDescent="0.2">
      <c r="A1825" s="137">
        <f t="shared" si="677"/>
        <v>44046</v>
      </c>
      <c r="B1825" s="124">
        <f t="shared" si="668"/>
        <v>1277.96363</v>
      </c>
      <c r="C1825" s="124">
        <f t="shared" si="678"/>
        <v>1000</v>
      </c>
      <c r="D1825" s="138">
        <f t="shared" si="679"/>
        <v>5325.46</v>
      </c>
      <c r="E1825" s="126">
        <f>IF(K1825=1,VLOOKUP(A1824,[1]Plan1!$DA$106:$DC$226,3),E1824)</f>
        <v>5344.63</v>
      </c>
      <c r="F1825" s="127">
        <f t="shared" si="680"/>
        <v>44028</v>
      </c>
      <c r="G1825" s="128">
        <f t="shared" si="669"/>
        <v>3.599689040946652E-3</v>
      </c>
      <c r="H1825" s="127">
        <f t="shared" si="681"/>
        <v>44060</v>
      </c>
      <c r="I1825" s="127">
        <f t="shared" si="670"/>
        <v>44060</v>
      </c>
      <c r="J1825" s="130">
        <f t="shared" si="682"/>
        <v>23</v>
      </c>
      <c r="K1825" s="130">
        <f t="shared" si="671"/>
        <v>13</v>
      </c>
      <c r="L1825" s="131">
        <f t="shared" si="672"/>
        <v>1.0020330099999999</v>
      </c>
      <c r="M1825" s="132">
        <f t="shared" si="666"/>
        <v>1.0025999400000001</v>
      </c>
      <c r="N1825" s="132">
        <f t="shared" si="687"/>
        <v>1.2278817999259535</v>
      </c>
      <c r="O1825" s="131">
        <f t="shared" si="665"/>
        <v>1.2303780900000001</v>
      </c>
      <c r="P1825" s="124">
        <f t="shared" si="673"/>
        <v>1230.3780899999999</v>
      </c>
      <c r="Q1825" s="133">
        <f t="shared" si="674"/>
        <v>0</v>
      </c>
      <c r="R1825" s="134">
        <f t="shared" si="675"/>
        <v>0</v>
      </c>
      <c r="S1825" s="124">
        <f t="shared" si="676"/>
        <v>0</v>
      </c>
      <c r="T1825" s="134">
        <f t="shared" si="683"/>
        <v>8.7499999999999994E-2</v>
      </c>
      <c r="U1825" s="133">
        <f t="shared" si="684"/>
        <v>114</v>
      </c>
      <c r="V1825" s="133">
        <v>252</v>
      </c>
      <c r="W1825" s="132">
        <f t="shared" si="667"/>
        <v>1.0386755430000001</v>
      </c>
      <c r="X1825" s="124">
        <f t="shared" si="686"/>
        <v>47.585540000000002</v>
      </c>
      <c r="Y1825" s="136" t="s">
        <v>64</v>
      </c>
      <c r="Z1825" s="127">
        <f t="shared" si="685"/>
        <v>44060</v>
      </c>
      <c r="AA1825" s="6"/>
      <c r="AB1825" s="1"/>
      <c r="AC1825" s="10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6"/>
      <c r="BR1825" s="1"/>
      <c r="BS1825" s="1"/>
      <c r="BT1825" s="1"/>
      <c r="BU1825" s="1"/>
      <c r="BV1825" s="1"/>
      <c r="BW1825" s="1"/>
    </row>
    <row r="1826" spans="1:75" x14ac:dyDescent="0.2">
      <c r="A1826" s="137">
        <f t="shared" si="677"/>
        <v>44047</v>
      </c>
      <c r="B1826" s="124">
        <f t="shared" si="668"/>
        <v>1278.5888299999999</v>
      </c>
      <c r="C1826" s="124">
        <f t="shared" si="678"/>
        <v>1000</v>
      </c>
      <c r="D1826" s="138">
        <f t="shared" si="679"/>
        <v>5325.46</v>
      </c>
      <c r="E1826" s="126">
        <f>IF(K1826=1,VLOOKUP(A1825,[1]Plan1!$DA$106:$DC$226,3),E1825)</f>
        <v>5344.63</v>
      </c>
      <c r="F1826" s="127">
        <f t="shared" si="680"/>
        <v>44028</v>
      </c>
      <c r="G1826" s="128">
        <f t="shared" si="669"/>
        <v>3.599689040946652E-3</v>
      </c>
      <c r="H1826" s="127">
        <f t="shared" si="681"/>
        <v>44060</v>
      </c>
      <c r="I1826" s="127">
        <f t="shared" si="670"/>
        <v>44060</v>
      </c>
      <c r="J1826" s="130">
        <f t="shared" si="682"/>
        <v>23</v>
      </c>
      <c r="K1826" s="130">
        <f t="shared" si="671"/>
        <v>14</v>
      </c>
      <c r="L1826" s="131">
        <f t="shared" si="672"/>
        <v>1.0021895700000001</v>
      </c>
      <c r="M1826" s="132">
        <f t="shared" si="666"/>
        <v>1.0025999400000001</v>
      </c>
      <c r="N1826" s="132">
        <f t="shared" si="687"/>
        <v>1.2278817999259535</v>
      </c>
      <c r="O1826" s="131">
        <f t="shared" si="665"/>
        <v>1.2305703299999999</v>
      </c>
      <c r="P1826" s="124">
        <f t="shared" si="673"/>
        <v>1230.57033</v>
      </c>
      <c r="Q1826" s="133">
        <f t="shared" si="674"/>
        <v>0</v>
      </c>
      <c r="R1826" s="134">
        <f t="shared" si="675"/>
        <v>0</v>
      </c>
      <c r="S1826" s="124">
        <f t="shared" si="676"/>
        <v>0</v>
      </c>
      <c r="T1826" s="134">
        <f t="shared" si="683"/>
        <v>8.7499999999999994E-2</v>
      </c>
      <c r="U1826" s="133">
        <f t="shared" si="684"/>
        <v>115</v>
      </c>
      <c r="V1826" s="133">
        <v>252</v>
      </c>
      <c r="W1826" s="132">
        <f t="shared" si="667"/>
        <v>1.039021338</v>
      </c>
      <c r="X1826" s="124">
        <f t="shared" si="686"/>
        <v>48.018500000000003</v>
      </c>
      <c r="Y1826" s="136" t="s">
        <v>64</v>
      </c>
      <c r="Z1826" s="127">
        <f t="shared" si="685"/>
        <v>44060</v>
      </c>
      <c r="AA1826" s="6"/>
      <c r="AB1826" s="1"/>
      <c r="AC1826" s="10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6"/>
      <c r="BR1826" s="1"/>
      <c r="BS1826" s="1"/>
      <c r="BT1826" s="1"/>
      <c r="BU1826" s="1"/>
      <c r="BV1826" s="1"/>
      <c r="BW1826" s="1"/>
    </row>
    <row r="1827" spans="1:75" x14ac:dyDescent="0.2">
      <c r="A1827" s="137">
        <f t="shared" si="677"/>
        <v>44048</v>
      </c>
      <c r="B1827" s="124">
        <f t="shared" si="668"/>
        <v>1279.214324</v>
      </c>
      <c r="C1827" s="124">
        <f t="shared" si="678"/>
        <v>1000</v>
      </c>
      <c r="D1827" s="138">
        <f t="shared" si="679"/>
        <v>5325.46</v>
      </c>
      <c r="E1827" s="126">
        <f>IF(K1827=1,VLOOKUP(A1826,[1]Plan1!$DA$106:$DC$226,3),E1826)</f>
        <v>5344.63</v>
      </c>
      <c r="F1827" s="127">
        <f t="shared" si="680"/>
        <v>44028</v>
      </c>
      <c r="G1827" s="128">
        <f t="shared" si="669"/>
        <v>3.599689040946652E-3</v>
      </c>
      <c r="H1827" s="127">
        <f t="shared" si="681"/>
        <v>44060</v>
      </c>
      <c r="I1827" s="127">
        <f t="shared" si="670"/>
        <v>44060</v>
      </c>
      <c r="J1827" s="130">
        <f t="shared" si="682"/>
        <v>23</v>
      </c>
      <c r="K1827" s="130">
        <f t="shared" si="671"/>
        <v>15</v>
      </c>
      <c r="L1827" s="131">
        <f t="shared" si="672"/>
        <v>1.0023461499999999</v>
      </c>
      <c r="M1827" s="132">
        <f t="shared" si="666"/>
        <v>1.0025999400000001</v>
      </c>
      <c r="N1827" s="132">
        <f t="shared" si="687"/>
        <v>1.2278817999259535</v>
      </c>
      <c r="O1827" s="131">
        <f t="shared" si="665"/>
        <v>1.2307625900000001</v>
      </c>
      <c r="P1827" s="124">
        <f t="shared" si="673"/>
        <v>1230.76259</v>
      </c>
      <c r="Q1827" s="133">
        <f t="shared" si="674"/>
        <v>0</v>
      </c>
      <c r="R1827" s="134">
        <f t="shared" si="675"/>
        <v>0</v>
      </c>
      <c r="S1827" s="124">
        <f t="shared" si="676"/>
        <v>0</v>
      </c>
      <c r="T1827" s="134">
        <f t="shared" si="683"/>
        <v>8.7499999999999994E-2</v>
      </c>
      <c r="U1827" s="133">
        <f t="shared" si="684"/>
        <v>116</v>
      </c>
      <c r="V1827" s="133">
        <v>252</v>
      </c>
      <c r="W1827" s="132">
        <f t="shared" si="667"/>
        <v>1.0393672469999999</v>
      </c>
      <c r="X1827" s="124">
        <f t="shared" si="686"/>
        <v>48.451734000000002</v>
      </c>
      <c r="Y1827" s="136" t="s">
        <v>64</v>
      </c>
      <c r="Z1827" s="127">
        <f t="shared" si="685"/>
        <v>44060</v>
      </c>
      <c r="AA1827" s="6"/>
      <c r="AB1827" s="1"/>
      <c r="AC1827" s="10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6"/>
      <c r="BR1827" s="1"/>
      <c r="BS1827" s="1"/>
      <c r="BT1827" s="1"/>
      <c r="BU1827" s="1"/>
      <c r="BV1827" s="1"/>
      <c r="BW1827" s="1"/>
    </row>
    <row r="1828" spans="1:75" x14ac:dyDescent="0.2">
      <c r="A1828" s="137">
        <f t="shared" si="677"/>
        <v>44049</v>
      </c>
      <c r="B1828" s="124">
        <f t="shared" si="668"/>
        <v>1279.840136</v>
      </c>
      <c r="C1828" s="124">
        <f t="shared" si="678"/>
        <v>1000</v>
      </c>
      <c r="D1828" s="138">
        <f t="shared" si="679"/>
        <v>5325.46</v>
      </c>
      <c r="E1828" s="126">
        <f>IF(K1828=1,VLOOKUP(A1827,[1]Plan1!$DA$106:$DC$226,3),E1827)</f>
        <v>5344.63</v>
      </c>
      <c r="F1828" s="127">
        <f t="shared" si="680"/>
        <v>44028</v>
      </c>
      <c r="G1828" s="128">
        <f t="shared" si="669"/>
        <v>3.599689040946652E-3</v>
      </c>
      <c r="H1828" s="127">
        <f t="shared" si="681"/>
        <v>44060</v>
      </c>
      <c r="I1828" s="127">
        <f t="shared" si="670"/>
        <v>44060</v>
      </c>
      <c r="J1828" s="130">
        <f t="shared" si="682"/>
        <v>23</v>
      </c>
      <c r="K1828" s="130">
        <f t="shared" si="671"/>
        <v>16</v>
      </c>
      <c r="L1828" s="131">
        <f t="shared" si="672"/>
        <v>1.00250276</v>
      </c>
      <c r="M1828" s="132">
        <f t="shared" si="666"/>
        <v>1.0025999400000001</v>
      </c>
      <c r="N1828" s="132">
        <f t="shared" si="687"/>
        <v>1.2278817999259535</v>
      </c>
      <c r="O1828" s="131">
        <f t="shared" si="665"/>
        <v>1.23095489</v>
      </c>
      <c r="P1828" s="124">
        <f t="shared" si="673"/>
        <v>1230.95489</v>
      </c>
      <c r="Q1828" s="133">
        <f t="shared" si="674"/>
        <v>0</v>
      </c>
      <c r="R1828" s="134">
        <f t="shared" si="675"/>
        <v>0</v>
      </c>
      <c r="S1828" s="124">
        <f t="shared" si="676"/>
        <v>0</v>
      </c>
      <c r="T1828" s="134">
        <f t="shared" si="683"/>
        <v>8.7499999999999994E-2</v>
      </c>
      <c r="U1828" s="133">
        <f t="shared" si="684"/>
        <v>117</v>
      </c>
      <c r="V1828" s="133">
        <v>252</v>
      </c>
      <c r="W1828" s="132">
        <f t="shared" si="667"/>
        <v>1.039713272</v>
      </c>
      <c r="X1828" s="124">
        <f t="shared" si="686"/>
        <v>48.885246000000002</v>
      </c>
      <c r="Y1828" s="136" t="s">
        <v>64</v>
      </c>
      <c r="Z1828" s="127">
        <f t="shared" si="685"/>
        <v>44060</v>
      </c>
      <c r="AA1828" s="6"/>
      <c r="AB1828" s="1"/>
      <c r="AC1828" s="10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6"/>
      <c r="BR1828" s="1"/>
      <c r="BS1828" s="1"/>
      <c r="BT1828" s="1"/>
      <c r="BU1828" s="1"/>
      <c r="BV1828" s="1"/>
      <c r="BW1828" s="1"/>
    </row>
    <row r="1829" spans="1:75" x14ac:dyDescent="0.2">
      <c r="A1829" s="137">
        <f t="shared" si="677"/>
        <v>44050</v>
      </c>
      <c r="B1829" s="124">
        <f t="shared" si="668"/>
        <v>1280.4662420000002</v>
      </c>
      <c r="C1829" s="124">
        <f t="shared" si="678"/>
        <v>1000</v>
      </c>
      <c r="D1829" s="138">
        <f t="shared" si="679"/>
        <v>5325.46</v>
      </c>
      <c r="E1829" s="126">
        <f>IF(K1829=1,VLOOKUP(A1828,[1]Plan1!$DA$106:$DC$226,3),E1828)</f>
        <v>5344.63</v>
      </c>
      <c r="F1829" s="127">
        <f t="shared" si="680"/>
        <v>44028</v>
      </c>
      <c r="G1829" s="128">
        <f t="shared" si="669"/>
        <v>3.599689040946652E-3</v>
      </c>
      <c r="H1829" s="127">
        <f t="shared" si="681"/>
        <v>44060</v>
      </c>
      <c r="I1829" s="127">
        <f t="shared" si="670"/>
        <v>44060</v>
      </c>
      <c r="J1829" s="130">
        <f t="shared" si="682"/>
        <v>23</v>
      </c>
      <c r="K1829" s="130">
        <f t="shared" si="671"/>
        <v>17</v>
      </c>
      <c r="L1829" s="131">
        <f t="shared" si="672"/>
        <v>1.00265939</v>
      </c>
      <c r="M1829" s="132">
        <f t="shared" si="666"/>
        <v>1.0025999400000001</v>
      </c>
      <c r="N1829" s="132">
        <f t="shared" si="687"/>
        <v>1.2278817999259535</v>
      </c>
      <c r="O1829" s="131">
        <f t="shared" si="665"/>
        <v>1.23114721</v>
      </c>
      <c r="P1829" s="124">
        <f t="shared" si="673"/>
        <v>1231.1472100000001</v>
      </c>
      <c r="Q1829" s="133">
        <f t="shared" si="674"/>
        <v>0</v>
      </c>
      <c r="R1829" s="134">
        <f t="shared" si="675"/>
        <v>0</v>
      </c>
      <c r="S1829" s="124">
        <f t="shared" si="676"/>
        <v>0</v>
      </c>
      <c r="T1829" s="134">
        <f t="shared" si="683"/>
        <v>8.7499999999999994E-2</v>
      </c>
      <c r="U1829" s="133">
        <f t="shared" si="684"/>
        <v>118</v>
      </c>
      <c r="V1829" s="133">
        <v>252</v>
      </c>
      <c r="W1829" s="132">
        <f t="shared" si="667"/>
        <v>1.0400594110000001</v>
      </c>
      <c r="X1829" s="124">
        <f t="shared" si="686"/>
        <v>49.319032</v>
      </c>
      <c r="Y1829" s="136" t="s">
        <v>64</v>
      </c>
      <c r="Z1829" s="127">
        <f t="shared" si="685"/>
        <v>44060</v>
      </c>
      <c r="AA1829" s="6"/>
      <c r="AB1829" s="1"/>
      <c r="AC1829" s="10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6"/>
      <c r="BR1829" s="1"/>
      <c r="BS1829" s="1"/>
      <c r="BT1829" s="1"/>
      <c r="BU1829" s="1"/>
      <c r="BV1829" s="1"/>
      <c r="BW1829" s="1"/>
    </row>
    <row r="1830" spans="1:75" x14ac:dyDescent="0.2">
      <c r="A1830" s="137">
        <f t="shared" si="677"/>
        <v>44051</v>
      </c>
      <c r="B1830" s="124">
        <f t="shared" si="668"/>
        <v>1281.0926539999998</v>
      </c>
      <c r="C1830" s="124">
        <f t="shared" si="678"/>
        <v>1000</v>
      </c>
      <c r="D1830" s="138">
        <f t="shared" si="679"/>
        <v>5325.46</v>
      </c>
      <c r="E1830" s="126">
        <f>IF(K1830=1,VLOOKUP(A1829,[1]Plan1!$DA$106:$DC$226,3),E1829)</f>
        <v>5344.63</v>
      </c>
      <c r="F1830" s="127">
        <f t="shared" si="680"/>
        <v>44028</v>
      </c>
      <c r="G1830" s="128">
        <f t="shared" si="669"/>
        <v>3.599689040946652E-3</v>
      </c>
      <c r="H1830" s="127">
        <f t="shared" si="681"/>
        <v>44060</v>
      </c>
      <c r="I1830" s="127">
        <f t="shared" si="670"/>
        <v>44060</v>
      </c>
      <c r="J1830" s="130">
        <f t="shared" si="682"/>
        <v>23</v>
      </c>
      <c r="K1830" s="130">
        <f t="shared" si="671"/>
        <v>18</v>
      </c>
      <c r="L1830" s="131">
        <f t="shared" si="672"/>
        <v>1.0028160399999999</v>
      </c>
      <c r="M1830" s="132">
        <f t="shared" si="666"/>
        <v>1.0025999400000001</v>
      </c>
      <c r="N1830" s="132">
        <f t="shared" si="687"/>
        <v>1.2278817999259535</v>
      </c>
      <c r="O1830" s="131">
        <f t="shared" si="665"/>
        <v>1.2313395600000001</v>
      </c>
      <c r="P1830" s="124">
        <f t="shared" si="673"/>
        <v>1231.3395599999999</v>
      </c>
      <c r="Q1830" s="133">
        <f t="shared" si="674"/>
        <v>0</v>
      </c>
      <c r="R1830" s="134">
        <f t="shared" si="675"/>
        <v>0</v>
      </c>
      <c r="S1830" s="124">
        <f t="shared" si="676"/>
        <v>0</v>
      </c>
      <c r="T1830" s="134">
        <f t="shared" si="683"/>
        <v>8.7499999999999994E-2</v>
      </c>
      <c r="U1830" s="133">
        <f t="shared" si="684"/>
        <v>119</v>
      </c>
      <c r="V1830" s="133">
        <v>252</v>
      </c>
      <c r="W1830" s="132">
        <f t="shared" si="667"/>
        <v>1.0404056660000001</v>
      </c>
      <c r="X1830" s="124">
        <f t="shared" si="686"/>
        <v>49.753093999999997</v>
      </c>
      <c r="Y1830" s="136" t="s">
        <v>64</v>
      </c>
      <c r="Z1830" s="127">
        <f t="shared" si="685"/>
        <v>44060</v>
      </c>
      <c r="AA1830" s="6"/>
      <c r="AB1830" s="1"/>
      <c r="AC1830" s="10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6"/>
      <c r="BR1830" s="1"/>
      <c r="BS1830" s="1"/>
      <c r="BT1830" s="1"/>
      <c r="BU1830" s="1"/>
      <c r="BV1830" s="1"/>
      <c r="BW1830" s="1"/>
    </row>
    <row r="1831" spans="1:75" x14ac:dyDescent="0.2">
      <c r="A1831" s="137">
        <f t="shared" si="677"/>
        <v>44052</v>
      </c>
      <c r="B1831" s="124">
        <f t="shared" si="668"/>
        <v>1281.0926539999998</v>
      </c>
      <c r="C1831" s="124">
        <f t="shared" si="678"/>
        <v>1000</v>
      </c>
      <c r="D1831" s="138">
        <f t="shared" si="679"/>
        <v>5325.46</v>
      </c>
      <c r="E1831" s="126">
        <f>IF(K1831=1,VLOOKUP(A1830,[1]Plan1!$DA$106:$DC$226,3),E1830)</f>
        <v>5344.63</v>
      </c>
      <c r="F1831" s="127">
        <f t="shared" si="680"/>
        <v>44028</v>
      </c>
      <c r="G1831" s="128">
        <f t="shared" si="669"/>
        <v>3.599689040946652E-3</v>
      </c>
      <c r="H1831" s="127">
        <f t="shared" si="681"/>
        <v>44060</v>
      </c>
      <c r="I1831" s="127">
        <f t="shared" si="670"/>
        <v>44060</v>
      </c>
      <c r="J1831" s="130">
        <f t="shared" si="682"/>
        <v>23</v>
      </c>
      <c r="K1831" s="130">
        <f t="shared" si="671"/>
        <v>18</v>
      </c>
      <c r="L1831" s="131">
        <f t="shared" si="672"/>
        <v>1.0028160399999999</v>
      </c>
      <c r="M1831" s="132">
        <f t="shared" si="666"/>
        <v>1.0025999400000001</v>
      </c>
      <c r="N1831" s="132">
        <f t="shared" si="687"/>
        <v>1.2278817999259535</v>
      </c>
      <c r="O1831" s="131">
        <f t="shared" si="665"/>
        <v>1.2313395600000001</v>
      </c>
      <c r="P1831" s="124">
        <f t="shared" si="673"/>
        <v>1231.3395599999999</v>
      </c>
      <c r="Q1831" s="133">
        <f t="shared" si="674"/>
        <v>0</v>
      </c>
      <c r="R1831" s="134">
        <f t="shared" si="675"/>
        <v>0</v>
      </c>
      <c r="S1831" s="124">
        <f t="shared" si="676"/>
        <v>0</v>
      </c>
      <c r="T1831" s="134">
        <f t="shared" si="683"/>
        <v>8.7499999999999994E-2</v>
      </c>
      <c r="U1831" s="133">
        <f t="shared" si="684"/>
        <v>119</v>
      </c>
      <c r="V1831" s="133">
        <v>252</v>
      </c>
      <c r="W1831" s="132">
        <f t="shared" si="667"/>
        <v>1.0404056660000001</v>
      </c>
      <c r="X1831" s="124">
        <f t="shared" si="686"/>
        <v>49.753093999999997</v>
      </c>
      <c r="Y1831" s="136" t="s">
        <v>64</v>
      </c>
      <c r="Z1831" s="127">
        <f t="shared" si="685"/>
        <v>44060</v>
      </c>
      <c r="AA1831" s="6"/>
      <c r="AB1831" s="1"/>
      <c r="AC1831" s="10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6"/>
      <c r="BR1831" s="1"/>
      <c r="BS1831" s="1"/>
      <c r="BT1831" s="1"/>
      <c r="BU1831" s="1"/>
      <c r="BV1831" s="1"/>
      <c r="BW1831" s="1"/>
    </row>
    <row r="1832" spans="1:75" x14ac:dyDescent="0.2">
      <c r="A1832" s="137">
        <f t="shared" si="677"/>
        <v>44053</v>
      </c>
      <c r="B1832" s="124">
        <f t="shared" si="668"/>
        <v>1281.0926539999998</v>
      </c>
      <c r="C1832" s="124">
        <f t="shared" si="678"/>
        <v>1000</v>
      </c>
      <c r="D1832" s="138">
        <f t="shared" si="679"/>
        <v>5325.46</v>
      </c>
      <c r="E1832" s="126">
        <f>IF(K1832=1,VLOOKUP(A1831,[1]Plan1!$DA$106:$DC$226,3),E1831)</f>
        <v>5344.63</v>
      </c>
      <c r="F1832" s="127">
        <f t="shared" si="680"/>
        <v>44028</v>
      </c>
      <c r="G1832" s="128">
        <f t="shared" si="669"/>
        <v>3.599689040946652E-3</v>
      </c>
      <c r="H1832" s="127">
        <f t="shared" si="681"/>
        <v>44060</v>
      </c>
      <c r="I1832" s="127">
        <f t="shared" si="670"/>
        <v>44060</v>
      </c>
      <c r="J1832" s="130">
        <f t="shared" si="682"/>
        <v>23</v>
      </c>
      <c r="K1832" s="130">
        <f t="shared" si="671"/>
        <v>18</v>
      </c>
      <c r="L1832" s="131">
        <f t="shared" si="672"/>
        <v>1.0028160399999999</v>
      </c>
      <c r="M1832" s="132">
        <f t="shared" si="666"/>
        <v>1.0025999400000001</v>
      </c>
      <c r="N1832" s="132">
        <f t="shared" si="687"/>
        <v>1.2278817999259535</v>
      </c>
      <c r="O1832" s="131">
        <f t="shared" si="665"/>
        <v>1.2313395600000001</v>
      </c>
      <c r="P1832" s="124">
        <f t="shared" si="673"/>
        <v>1231.3395599999999</v>
      </c>
      <c r="Q1832" s="133">
        <f t="shared" si="674"/>
        <v>0</v>
      </c>
      <c r="R1832" s="134">
        <f t="shared" si="675"/>
        <v>0</v>
      </c>
      <c r="S1832" s="124">
        <f t="shared" si="676"/>
        <v>0</v>
      </c>
      <c r="T1832" s="134">
        <f t="shared" si="683"/>
        <v>8.7499999999999994E-2</v>
      </c>
      <c r="U1832" s="133">
        <f t="shared" si="684"/>
        <v>119</v>
      </c>
      <c r="V1832" s="133">
        <v>252</v>
      </c>
      <c r="W1832" s="132">
        <f t="shared" si="667"/>
        <v>1.0404056660000001</v>
      </c>
      <c r="X1832" s="124">
        <f t="shared" si="686"/>
        <v>49.753093999999997</v>
      </c>
      <c r="Y1832" s="136" t="s">
        <v>64</v>
      </c>
      <c r="Z1832" s="127">
        <f t="shared" si="685"/>
        <v>44060</v>
      </c>
      <c r="AA1832" s="6"/>
      <c r="AB1832" s="1"/>
      <c r="AC1832" s="10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6"/>
      <c r="BR1832" s="1"/>
      <c r="BS1832" s="1"/>
      <c r="BT1832" s="1"/>
      <c r="BU1832" s="1"/>
      <c r="BV1832" s="1"/>
      <c r="BW1832" s="1"/>
    </row>
    <row r="1833" spans="1:75" x14ac:dyDescent="0.2">
      <c r="A1833" s="137">
        <f t="shared" si="677"/>
        <v>44054</v>
      </c>
      <c r="B1833" s="124">
        <f t="shared" si="668"/>
        <v>1281.7193730000001</v>
      </c>
      <c r="C1833" s="124">
        <f t="shared" si="678"/>
        <v>1000</v>
      </c>
      <c r="D1833" s="138">
        <f t="shared" si="679"/>
        <v>5325.46</v>
      </c>
      <c r="E1833" s="126">
        <f>IF(K1833=1,VLOOKUP(A1832,[1]Plan1!$DA$106:$DC$226,3),E1832)</f>
        <v>5344.63</v>
      </c>
      <c r="F1833" s="127">
        <f t="shared" si="680"/>
        <v>44028</v>
      </c>
      <c r="G1833" s="128">
        <f t="shared" si="669"/>
        <v>3.599689040946652E-3</v>
      </c>
      <c r="H1833" s="127">
        <f t="shared" si="681"/>
        <v>44060</v>
      </c>
      <c r="I1833" s="127">
        <f t="shared" si="670"/>
        <v>44060</v>
      </c>
      <c r="J1833" s="130">
        <f t="shared" si="682"/>
        <v>23</v>
      </c>
      <c r="K1833" s="130">
        <f t="shared" si="671"/>
        <v>19</v>
      </c>
      <c r="L1833" s="131">
        <f t="shared" si="672"/>
        <v>1.00297272</v>
      </c>
      <c r="M1833" s="132">
        <f t="shared" si="666"/>
        <v>1.0025999400000001</v>
      </c>
      <c r="N1833" s="132">
        <f t="shared" si="687"/>
        <v>1.2278817999259535</v>
      </c>
      <c r="O1833" s="131">
        <f t="shared" ref="O1833:O1896" si="688">TRUNC(TRUNC((L1833*N1833),15),8)</f>
        <v>1.23153194</v>
      </c>
      <c r="P1833" s="124">
        <f t="shared" si="673"/>
        <v>1231.5319400000001</v>
      </c>
      <c r="Q1833" s="133">
        <f t="shared" si="674"/>
        <v>0</v>
      </c>
      <c r="R1833" s="134">
        <f t="shared" si="675"/>
        <v>0</v>
      </c>
      <c r="S1833" s="124">
        <f t="shared" si="676"/>
        <v>0</v>
      </c>
      <c r="T1833" s="134">
        <f t="shared" si="683"/>
        <v>8.7499999999999994E-2</v>
      </c>
      <c r="U1833" s="133">
        <f t="shared" si="684"/>
        <v>120</v>
      </c>
      <c r="V1833" s="133">
        <v>252</v>
      </c>
      <c r="W1833" s="132">
        <f t="shared" si="667"/>
        <v>1.040752036</v>
      </c>
      <c r="X1833" s="124">
        <f t="shared" si="686"/>
        <v>50.187432999999999</v>
      </c>
      <c r="Y1833" s="136" t="s">
        <v>64</v>
      </c>
      <c r="Z1833" s="127">
        <f t="shared" si="685"/>
        <v>44060</v>
      </c>
      <c r="AA1833" s="6"/>
      <c r="AB1833" s="1"/>
      <c r="AC1833" s="10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6"/>
      <c r="BR1833" s="1"/>
      <c r="BS1833" s="1"/>
      <c r="BT1833" s="1"/>
      <c r="BU1833" s="1"/>
      <c r="BV1833" s="1"/>
      <c r="BW1833" s="1"/>
    </row>
    <row r="1834" spans="1:75" x14ac:dyDescent="0.2">
      <c r="A1834" s="137">
        <f t="shared" si="677"/>
        <v>44055</v>
      </c>
      <c r="B1834" s="124">
        <f t="shared" si="668"/>
        <v>1282.346421</v>
      </c>
      <c r="C1834" s="124">
        <f t="shared" si="678"/>
        <v>1000</v>
      </c>
      <c r="D1834" s="138">
        <f t="shared" si="679"/>
        <v>5325.46</v>
      </c>
      <c r="E1834" s="126">
        <f>IF(K1834=1,VLOOKUP(A1833,[1]Plan1!$DA$106:$DC$226,3),E1833)</f>
        <v>5344.63</v>
      </c>
      <c r="F1834" s="127">
        <f t="shared" si="680"/>
        <v>44028</v>
      </c>
      <c r="G1834" s="128">
        <f t="shared" si="669"/>
        <v>3.599689040946652E-3</v>
      </c>
      <c r="H1834" s="127">
        <f t="shared" si="681"/>
        <v>44060</v>
      </c>
      <c r="I1834" s="127">
        <f t="shared" si="670"/>
        <v>44060</v>
      </c>
      <c r="J1834" s="130">
        <f t="shared" si="682"/>
        <v>23</v>
      </c>
      <c r="K1834" s="130">
        <f t="shared" si="671"/>
        <v>20</v>
      </c>
      <c r="L1834" s="131">
        <f t="shared" si="672"/>
        <v>1.00312943</v>
      </c>
      <c r="M1834" s="132">
        <f t="shared" ref="M1834:M1897" si="689">IF(I1834&gt;I1833,L1833,M1833)</f>
        <v>1.0025999400000001</v>
      </c>
      <c r="N1834" s="132">
        <f t="shared" si="687"/>
        <v>1.2278817999259535</v>
      </c>
      <c r="O1834" s="131">
        <f t="shared" si="688"/>
        <v>1.23172437</v>
      </c>
      <c r="P1834" s="124">
        <f t="shared" si="673"/>
        <v>1231.7243699999999</v>
      </c>
      <c r="Q1834" s="133">
        <f t="shared" si="674"/>
        <v>0</v>
      </c>
      <c r="R1834" s="134">
        <f t="shared" si="675"/>
        <v>0</v>
      </c>
      <c r="S1834" s="124">
        <f t="shared" si="676"/>
        <v>0</v>
      </c>
      <c r="T1834" s="134">
        <f t="shared" si="683"/>
        <v>8.7499999999999994E-2</v>
      </c>
      <c r="U1834" s="133">
        <f t="shared" si="684"/>
        <v>121</v>
      </c>
      <c r="V1834" s="133">
        <v>252</v>
      </c>
      <c r="W1834" s="132">
        <f t="shared" si="667"/>
        <v>1.041098522</v>
      </c>
      <c r="X1834" s="124">
        <f t="shared" si="686"/>
        <v>50.622050999999999</v>
      </c>
      <c r="Y1834" s="136" t="s">
        <v>64</v>
      </c>
      <c r="Z1834" s="127">
        <f t="shared" si="685"/>
        <v>44060</v>
      </c>
      <c r="AA1834" s="6"/>
      <c r="AB1834" s="1"/>
      <c r="AC1834" s="10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6"/>
      <c r="BR1834" s="1"/>
      <c r="BS1834" s="1"/>
      <c r="BT1834" s="1"/>
      <c r="BU1834" s="1"/>
      <c r="BV1834" s="1"/>
      <c r="BW1834" s="1"/>
    </row>
    <row r="1835" spans="1:75" x14ac:dyDescent="0.2">
      <c r="A1835" s="137">
        <f t="shared" si="677"/>
        <v>44056</v>
      </c>
      <c r="B1835" s="124">
        <f t="shared" si="668"/>
        <v>1282.973743</v>
      </c>
      <c r="C1835" s="124">
        <f t="shared" si="678"/>
        <v>1000</v>
      </c>
      <c r="D1835" s="138">
        <f t="shared" si="679"/>
        <v>5325.46</v>
      </c>
      <c r="E1835" s="126">
        <f>IF(K1835=1,VLOOKUP(A1834,[1]Plan1!$DA$106:$DC$226,3),E1834)</f>
        <v>5344.63</v>
      </c>
      <c r="F1835" s="127">
        <f t="shared" si="680"/>
        <v>44028</v>
      </c>
      <c r="G1835" s="128">
        <f t="shared" si="669"/>
        <v>3.599689040946652E-3</v>
      </c>
      <c r="H1835" s="127">
        <f t="shared" si="681"/>
        <v>44060</v>
      </c>
      <c r="I1835" s="127">
        <f t="shared" si="670"/>
        <v>44060</v>
      </c>
      <c r="J1835" s="130">
        <f t="shared" si="682"/>
        <v>23</v>
      </c>
      <c r="K1835" s="130">
        <f t="shared" si="671"/>
        <v>21</v>
      </c>
      <c r="L1835" s="131">
        <f t="shared" si="672"/>
        <v>1.0032861500000001</v>
      </c>
      <c r="M1835" s="132">
        <f t="shared" si="689"/>
        <v>1.0025999400000001</v>
      </c>
      <c r="N1835" s="132">
        <f t="shared" si="687"/>
        <v>1.2278817999259535</v>
      </c>
      <c r="O1835" s="131">
        <f t="shared" si="688"/>
        <v>1.2319168</v>
      </c>
      <c r="P1835" s="124">
        <f t="shared" si="673"/>
        <v>1231.9168</v>
      </c>
      <c r="Q1835" s="133">
        <f t="shared" si="674"/>
        <v>0</v>
      </c>
      <c r="R1835" s="134">
        <f t="shared" si="675"/>
        <v>0</v>
      </c>
      <c r="S1835" s="124">
        <f t="shared" si="676"/>
        <v>0</v>
      </c>
      <c r="T1835" s="134">
        <f t="shared" si="683"/>
        <v>8.7499999999999994E-2</v>
      </c>
      <c r="U1835" s="133">
        <f t="shared" si="684"/>
        <v>122</v>
      </c>
      <c r="V1835" s="133">
        <v>252</v>
      </c>
      <c r="W1835" s="132">
        <f t="shared" si="667"/>
        <v>1.0414451229999999</v>
      </c>
      <c r="X1835" s="124">
        <f t="shared" si="686"/>
        <v>51.056942999999997</v>
      </c>
      <c r="Y1835" s="136" t="s">
        <v>64</v>
      </c>
      <c r="Z1835" s="127">
        <f t="shared" si="685"/>
        <v>44060</v>
      </c>
      <c r="AA1835" s="6"/>
      <c r="AB1835" s="1"/>
      <c r="AC1835" s="10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6"/>
      <c r="BR1835" s="1"/>
      <c r="BS1835" s="1"/>
      <c r="BT1835" s="1"/>
      <c r="BU1835" s="1"/>
      <c r="BV1835" s="1"/>
      <c r="BW1835" s="1"/>
    </row>
    <row r="1836" spans="1:75" x14ac:dyDescent="0.2">
      <c r="A1836" s="137">
        <f t="shared" si="677"/>
        <v>44057</v>
      </c>
      <c r="B1836" s="124">
        <f t="shared" si="668"/>
        <v>1283.6013919999998</v>
      </c>
      <c r="C1836" s="124">
        <f t="shared" si="678"/>
        <v>1000</v>
      </c>
      <c r="D1836" s="138">
        <f t="shared" si="679"/>
        <v>5325.46</v>
      </c>
      <c r="E1836" s="126">
        <f>IF(K1836=1,VLOOKUP(A1835,[1]Plan1!$DA$106:$DC$226,3),E1835)</f>
        <v>5344.63</v>
      </c>
      <c r="F1836" s="127">
        <f t="shared" si="680"/>
        <v>44028</v>
      </c>
      <c r="G1836" s="128">
        <f t="shared" si="669"/>
        <v>3.599689040946652E-3</v>
      </c>
      <c r="H1836" s="127">
        <f t="shared" si="681"/>
        <v>44060</v>
      </c>
      <c r="I1836" s="127">
        <f t="shared" si="670"/>
        <v>44060</v>
      </c>
      <c r="J1836" s="130">
        <f t="shared" si="682"/>
        <v>23</v>
      </c>
      <c r="K1836" s="130">
        <f t="shared" si="671"/>
        <v>22</v>
      </c>
      <c r="L1836" s="131">
        <f t="shared" si="672"/>
        <v>1.00344291</v>
      </c>
      <c r="M1836" s="132">
        <f t="shared" si="689"/>
        <v>1.0025999400000001</v>
      </c>
      <c r="N1836" s="132">
        <f t="shared" si="687"/>
        <v>1.2278817999259535</v>
      </c>
      <c r="O1836" s="131">
        <f t="shared" si="688"/>
        <v>1.23210928</v>
      </c>
      <c r="P1836" s="124">
        <f t="shared" si="673"/>
        <v>1232.1092799999999</v>
      </c>
      <c r="Q1836" s="133">
        <f t="shared" si="674"/>
        <v>0</v>
      </c>
      <c r="R1836" s="134">
        <f t="shared" si="675"/>
        <v>0</v>
      </c>
      <c r="S1836" s="124">
        <f t="shared" si="676"/>
        <v>0</v>
      </c>
      <c r="T1836" s="134">
        <f t="shared" si="683"/>
        <v>8.7499999999999994E-2</v>
      </c>
      <c r="U1836" s="133">
        <f t="shared" si="684"/>
        <v>123</v>
      </c>
      <c r="V1836" s="133">
        <v>252</v>
      </c>
      <c r="W1836" s="132">
        <f t="shared" si="667"/>
        <v>1.0417918390000001</v>
      </c>
      <c r="X1836" s="124">
        <f t="shared" si="686"/>
        <v>51.492111999999999</v>
      </c>
      <c r="Y1836" s="136" t="s">
        <v>64</v>
      </c>
      <c r="Z1836" s="127">
        <f t="shared" si="685"/>
        <v>44060</v>
      </c>
      <c r="AA1836" s="6"/>
      <c r="AB1836" s="1"/>
      <c r="AC1836" s="10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6"/>
      <c r="BR1836" s="1"/>
      <c r="BS1836" s="1"/>
      <c r="BT1836" s="1"/>
      <c r="BU1836" s="1"/>
      <c r="BV1836" s="1"/>
      <c r="BW1836" s="1"/>
    </row>
    <row r="1837" spans="1:75" x14ac:dyDescent="0.2">
      <c r="A1837" s="137">
        <f t="shared" si="677"/>
        <v>44058</v>
      </c>
      <c r="B1837" s="124">
        <f t="shared" si="668"/>
        <v>1284.229339</v>
      </c>
      <c r="C1837" s="124">
        <f t="shared" si="678"/>
        <v>1000</v>
      </c>
      <c r="D1837" s="138">
        <f t="shared" si="679"/>
        <v>5325.46</v>
      </c>
      <c r="E1837" s="126">
        <f>IF(K1837=1,VLOOKUP(A1836,[1]Plan1!$DA$106:$DC$226,3),E1836)</f>
        <v>5344.63</v>
      </c>
      <c r="F1837" s="127">
        <f t="shared" si="680"/>
        <v>44028</v>
      </c>
      <c r="G1837" s="128">
        <f t="shared" si="669"/>
        <v>3.599689040946652E-3</v>
      </c>
      <c r="H1837" s="127">
        <f t="shared" si="681"/>
        <v>44089</v>
      </c>
      <c r="I1837" s="127">
        <f t="shared" si="670"/>
        <v>44060</v>
      </c>
      <c r="J1837" s="130">
        <f t="shared" si="682"/>
        <v>23</v>
      </c>
      <c r="K1837" s="130">
        <f t="shared" si="671"/>
        <v>23</v>
      </c>
      <c r="L1837" s="131">
        <f t="shared" si="672"/>
        <v>1.00359968</v>
      </c>
      <c r="M1837" s="132">
        <f t="shared" si="689"/>
        <v>1.0025999400000001</v>
      </c>
      <c r="N1837" s="132">
        <f t="shared" si="687"/>
        <v>1.2278817999259535</v>
      </c>
      <c r="O1837" s="131">
        <f t="shared" si="688"/>
        <v>1.23230178</v>
      </c>
      <c r="P1837" s="124">
        <f t="shared" si="673"/>
        <v>1232.30178</v>
      </c>
      <c r="Q1837" s="133">
        <f t="shared" si="674"/>
        <v>0</v>
      </c>
      <c r="R1837" s="134">
        <f t="shared" si="675"/>
        <v>0</v>
      </c>
      <c r="S1837" s="124">
        <f t="shared" si="676"/>
        <v>0</v>
      </c>
      <c r="T1837" s="134">
        <f t="shared" si="683"/>
        <v>8.7499999999999994E-2</v>
      </c>
      <c r="U1837" s="133">
        <f t="shared" si="684"/>
        <v>124</v>
      </c>
      <c r="V1837" s="133">
        <v>252</v>
      </c>
      <c r="W1837" s="132">
        <f t="shared" si="667"/>
        <v>1.042138671</v>
      </c>
      <c r="X1837" s="124">
        <f t="shared" si="686"/>
        <v>51.927559000000002</v>
      </c>
      <c r="Y1837" s="136" t="s">
        <v>64</v>
      </c>
      <c r="Z1837" s="127">
        <f t="shared" si="685"/>
        <v>44060</v>
      </c>
      <c r="AA1837" s="6"/>
      <c r="AB1837" s="1"/>
      <c r="AC1837" s="10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6"/>
      <c r="BR1837" s="1"/>
      <c r="BS1837" s="1"/>
      <c r="BT1837" s="1"/>
      <c r="BU1837" s="1"/>
      <c r="BV1837" s="1"/>
      <c r="BW1837" s="1"/>
    </row>
    <row r="1838" spans="1:75" x14ac:dyDescent="0.2">
      <c r="A1838" s="137">
        <f t="shared" si="677"/>
        <v>44059</v>
      </c>
      <c r="B1838" s="124">
        <f t="shared" si="668"/>
        <v>1284.229339</v>
      </c>
      <c r="C1838" s="124">
        <f t="shared" si="678"/>
        <v>1000</v>
      </c>
      <c r="D1838" s="138">
        <f t="shared" si="679"/>
        <v>5325.46</v>
      </c>
      <c r="E1838" s="126">
        <f>IF(K1838=1,VLOOKUP(A1837,[1]Plan1!$DA$106:$DC$226,3),E1837)</f>
        <v>5344.63</v>
      </c>
      <c r="F1838" s="127">
        <f t="shared" si="680"/>
        <v>44028</v>
      </c>
      <c r="G1838" s="128">
        <f t="shared" si="669"/>
        <v>3.599689040946652E-3</v>
      </c>
      <c r="H1838" s="127">
        <f t="shared" si="681"/>
        <v>44089</v>
      </c>
      <c r="I1838" s="127">
        <f t="shared" si="670"/>
        <v>44060</v>
      </c>
      <c r="J1838" s="130">
        <f t="shared" si="682"/>
        <v>23</v>
      </c>
      <c r="K1838" s="130">
        <f t="shared" si="671"/>
        <v>23</v>
      </c>
      <c r="L1838" s="131">
        <f t="shared" si="672"/>
        <v>1.00359968</v>
      </c>
      <c r="M1838" s="132">
        <f t="shared" si="689"/>
        <v>1.0025999400000001</v>
      </c>
      <c r="N1838" s="132">
        <f t="shared" si="687"/>
        <v>1.2278817999259535</v>
      </c>
      <c r="O1838" s="131">
        <f t="shared" si="688"/>
        <v>1.23230178</v>
      </c>
      <c r="P1838" s="124">
        <f t="shared" si="673"/>
        <v>1232.30178</v>
      </c>
      <c r="Q1838" s="133">
        <f t="shared" si="674"/>
        <v>0</v>
      </c>
      <c r="R1838" s="134">
        <f t="shared" si="675"/>
        <v>0</v>
      </c>
      <c r="S1838" s="124">
        <f t="shared" si="676"/>
        <v>0</v>
      </c>
      <c r="T1838" s="134">
        <f t="shared" si="683"/>
        <v>8.7499999999999994E-2</v>
      </c>
      <c r="U1838" s="133">
        <f t="shared" si="684"/>
        <v>124</v>
      </c>
      <c r="V1838" s="133">
        <v>252</v>
      </c>
      <c r="W1838" s="132">
        <f t="shared" si="667"/>
        <v>1.042138671</v>
      </c>
      <c r="X1838" s="124">
        <f t="shared" si="686"/>
        <v>51.927559000000002</v>
      </c>
      <c r="Y1838" s="136" t="s">
        <v>64</v>
      </c>
      <c r="Z1838" s="127">
        <f t="shared" si="685"/>
        <v>44060</v>
      </c>
      <c r="AA1838" s="6"/>
      <c r="AB1838" s="1"/>
      <c r="AC1838" s="10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6"/>
      <c r="BR1838" s="1"/>
      <c r="BS1838" s="1"/>
      <c r="BT1838" s="1"/>
      <c r="BU1838" s="1"/>
      <c r="BV1838" s="1"/>
      <c r="BW1838" s="1"/>
    </row>
    <row r="1839" spans="1:75" x14ac:dyDescent="0.2">
      <c r="A1839" s="137">
        <f t="shared" si="677"/>
        <v>44060</v>
      </c>
      <c r="B1839" s="124">
        <f t="shared" si="668"/>
        <v>1284.229339</v>
      </c>
      <c r="C1839" s="124">
        <f t="shared" si="678"/>
        <v>1000</v>
      </c>
      <c r="D1839" s="138">
        <f t="shared" si="679"/>
        <v>5325.46</v>
      </c>
      <c r="E1839" s="126">
        <f>IF(K1839=1,VLOOKUP(A1838,[1]Plan1!$DA$106:$DC$226,3),E1838)</f>
        <v>5344.63</v>
      </c>
      <c r="F1839" s="127">
        <f t="shared" si="680"/>
        <v>44028</v>
      </c>
      <c r="G1839" s="128">
        <f t="shared" si="669"/>
        <v>3.599689040946652E-3</v>
      </c>
      <c r="H1839" s="127">
        <f t="shared" si="681"/>
        <v>44089</v>
      </c>
      <c r="I1839" s="127">
        <f t="shared" si="670"/>
        <v>44060</v>
      </c>
      <c r="J1839" s="130">
        <f t="shared" si="682"/>
        <v>23</v>
      </c>
      <c r="K1839" s="130">
        <f t="shared" si="671"/>
        <v>23</v>
      </c>
      <c r="L1839" s="131">
        <f t="shared" si="672"/>
        <v>1.00359968</v>
      </c>
      <c r="M1839" s="132">
        <f t="shared" si="689"/>
        <v>1.0025999400000001</v>
      </c>
      <c r="N1839" s="132">
        <f t="shared" si="687"/>
        <v>1.2278817999259535</v>
      </c>
      <c r="O1839" s="131">
        <f t="shared" si="688"/>
        <v>1.23230178</v>
      </c>
      <c r="P1839" s="124">
        <f t="shared" si="673"/>
        <v>1232.30178</v>
      </c>
      <c r="Q1839" s="133">
        <f t="shared" si="674"/>
        <v>10</v>
      </c>
      <c r="R1839" s="134">
        <f t="shared" si="675"/>
        <v>0</v>
      </c>
      <c r="S1839" s="124">
        <f t="shared" si="676"/>
        <v>0</v>
      </c>
      <c r="T1839" s="134">
        <f t="shared" si="683"/>
        <v>8.7499999999999994E-2</v>
      </c>
      <c r="U1839" s="133">
        <f t="shared" si="684"/>
        <v>124</v>
      </c>
      <c r="V1839" s="133">
        <v>252</v>
      </c>
      <c r="W1839" s="132">
        <f t="shared" si="667"/>
        <v>1.042138671</v>
      </c>
      <c r="X1839" s="124">
        <f t="shared" si="686"/>
        <v>51.927559000000002</v>
      </c>
      <c r="Y1839" s="136" t="s">
        <v>64</v>
      </c>
      <c r="Z1839" s="127">
        <f t="shared" si="685"/>
        <v>44060</v>
      </c>
      <c r="AA1839" s="6"/>
      <c r="AB1839" s="1"/>
      <c r="AC1839" s="10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6"/>
      <c r="BR1839" s="1"/>
      <c r="BS1839" s="1"/>
      <c r="BT1839" s="1"/>
      <c r="BU1839" s="1"/>
      <c r="BV1839" s="1"/>
      <c r="BW1839" s="1"/>
    </row>
    <row r="1840" spans="1:75" x14ac:dyDescent="0.2">
      <c r="A1840" s="137">
        <f t="shared" si="677"/>
        <v>44061</v>
      </c>
      <c r="B1840" s="124">
        <f t="shared" si="668"/>
        <v>1232.8598239999999</v>
      </c>
      <c r="C1840" s="124">
        <f t="shared" si="678"/>
        <v>1000</v>
      </c>
      <c r="D1840" s="138">
        <f t="shared" si="679"/>
        <v>5344.63</v>
      </c>
      <c r="E1840" s="126">
        <f>IF(K1840=1,VLOOKUP(A1839,[1]Plan1!$DA$106:$DC$226,3),E1839)</f>
        <v>5357.46</v>
      </c>
      <c r="F1840" s="127">
        <f t="shared" si="680"/>
        <v>44061</v>
      </c>
      <c r="G1840" s="128">
        <f t="shared" si="669"/>
        <v>2.4005403554596683E-3</v>
      </c>
      <c r="H1840" s="127">
        <f t="shared" si="681"/>
        <v>44089</v>
      </c>
      <c r="I1840" s="127">
        <f t="shared" si="670"/>
        <v>44089</v>
      </c>
      <c r="J1840" s="130">
        <f t="shared" si="682"/>
        <v>20</v>
      </c>
      <c r="K1840" s="130">
        <f t="shared" si="671"/>
        <v>1</v>
      </c>
      <c r="L1840" s="131">
        <f t="shared" si="672"/>
        <v>1.0001198899999999</v>
      </c>
      <c r="M1840" s="132">
        <f t="shared" si="689"/>
        <v>1.00359968</v>
      </c>
      <c r="N1840" s="132">
        <f t="shared" si="687"/>
        <v>1.2323017814835109</v>
      </c>
      <c r="O1840" s="131">
        <f t="shared" si="688"/>
        <v>1.2324495200000001</v>
      </c>
      <c r="P1840" s="124">
        <f t="shared" si="673"/>
        <v>1232.4495199999999</v>
      </c>
      <c r="Q1840" s="133">
        <f t="shared" si="674"/>
        <v>0</v>
      </c>
      <c r="R1840" s="134">
        <f t="shared" si="675"/>
        <v>0</v>
      </c>
      <c r="S1840" s="124">
        <f t="shared" si="676"/>
        <v>0</v>
      </c>
      <c r="T1840" s="134">
        <f t="shared" si="683"/>
        <v>8.7499999999999994E-2</v>
      </c>
      <c r="U1840" s="133">
        <f t="shared" si="684"/>
        <v>1</v>
      </c>
      <c r="V1840" s="133">
        <v>252</v>
      </c>
      <c r="W1840" s="132">
        <f t="shared" si="667"/>
        <v>1.000332918</v>
      </c>
      <c r="X1840" s="124">
        <f t="shared" si="686"/>
        <v>0.410304</v>
      </c>
      <c r="Y1840" s="136" t="s">
        <v>64</v>
      </c>
      <c r="Z1840" s="127">
        <f t="shared" si="685"/>
        <v>44244</v>
      </c>
      <c r="AA1840" s="6"/>
      <c r="AB1840" s="1"/>
      <c r="AC1840" s="10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6"/>
      <c r="BR1840" s="1"/>
      <c r="BS1840" s="1"/>
      <c r="BT1840" s="1"/>
      <c r="BU1840" s="1"/>
      <c r="BV1840" s="1"/>
      <c r="BW1840" s="1"/>
    </row>
    <row r="1841" spans="1:75" x14ac:dyDescent="0.2">
      <c r="A1841" s="137">
        <f t="shared" si="677"/>
        <v>44062</v>
      </c>
      <c r="B1841" s="124">
        <f t="shared" si="668"/>
        <v>1233.4181149999999</v>
      </c>
      <c r="C1841" s="124">
        <f t="shared" si="678"/>
        <v>1000</v>
      </c>
      <c r="D1841" s="138">
        <f t="shared" si="679"/>
        <v>5344.63</v>
      </c>
      <c r="E1841" s="126">
        <f>IF(K1841=1,VLOOKUP(A1840,[1]Plan1!$DA$106:$DC$226,3),E1840)</f>
        <v>5357.46</v>
      </c>
      <c r="F1841" s="127">
        <f t="shared" si="680"/>
        <v>44061</v>
      </c>
      <c r="G1841" s="128">
        <f t="shared" si="669"/>
        <v>2.4005403554596683E-3</v>
      </c>
      <c r="H1841" s="127">
        <f t="shared" si="681"/>
        <v>44089</v>
      </c>
      <c r="I1841" s="127">
        <f t="shared" si="670"/>
        <v>44089</v>
      </c>
      <c r="J1841" s="130">
        <f t="shared" si="682"/>
        <v>20</v>
      </c>
      <c r="K1841" s="130">
        <f t="shared" si="671"/>
        <v>2</v>
      </c>
      <c r="L1841" s="131">
        <f t="shared" si="672"/>
        <v>1.00023979</v>
      </c>
      <c r="M1841" s="132">
        <f t="shared" si="689"/>
        <v>1.00359968</v>
      </c>
      <c r="N1841" s="132">
        <f t="shared" si="687"/>
        <v>1.2323017814835109</v>
      </c>
      <c r="O1841" s="131">
        <f t="shared" si="688"/>
        <v>1.2325972700000001</v>
      </c>
      <c r="P1841" s="124">
        <f t="shared" si="673"/>
        <v>1232.59727</v>
      </c>
      <c r="Q1841" s="133">
        <f t="shared" si="674"/>
        <v>0</v>
      </c>
      <c r="R1841" s="134">
        <f t="shared" si="675"/>
        <v>0</v>
      </c>
      <c r="S1841" s="124">
        <f t="shared" si="676"/>
        <v>0</v>
      </c>
      <c r="T1841" s="134">
        <f t="shared" si="683"/>
        <v>8.7499999999999994E-2</v>
      </c>
      <c r="U1841" s="133">
        <f t="shared" si="684"/>
        <v>2</v>
      </c>
      <c r="V1841" s="133">
        <v>252</v>
      </c>
      <c r="W1841" s="132">
        <f t="shared" si="667"/>
        <v>1.000665948</v>
      </c>
      <c r="X1841" s="124">
        <f t="shared" si="686"/>
        <v>0.82084500000000005</v>
      </c>
      <c r="Y1841" s="136" t="s">
        <v>64</v>
      </c>
      <c r="Z1841" s="127">
        <f t="shared" si="685"/>
        <v>44244</v>
      </c>
      <c r="AA1841" s="6"/>
      <c r="AB1841" s="1"/>
      <c r="AC1841" s="10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6"/>
      <c r="BR1841" s="1"/>
      <c r="BS1841" s="1"/>
      <c r="BT1841" s="1"/>
      <c r="BU1841" s="1"/>
      <c r="BV1841" s="1"/>
      <c r="BW1841" s="1"/>
    </row>
    <row r="1842" spans="1:75" x14ac:dyDescent="0.2">
      <c r="A1842" s="137">
        <f t="shared" si="677"/>
        <v>44063</v>
      </c>
      <c r="B1842" s="124">
        <f t="shared" si="668"/>
        <v>1233.97667</v>
      </c>
      <c r="C1842" s="124">
        <f t="shared" si="678"/>
        <v>1000</v>
      </c>
      <c r="D1842" s="138">
        <f t="shared" si="679"/>
        <v>5344.63</v>
      </c>
      <c r="E1842" s="126">
        <f>IF(K1842=1,VLOOKUP(A1841,[1]Plan1!$DA$106:$DC$226,3),E1841)</f>
        <v>5357.46</v>
      </c>
      <c r="F1842" s="127">
        <f t="shared" si="680"/>
        <v>44061</v>
      </c>
      <c r="G1842" s="128">
        <f t="shared" si="669"/>
        <v>2.4005403554596683E-3</v>
      </c>
      <c r="H1842" s="127">
        <f t="shared" si="681"/>
        <v>44089</v>
      </c>
      <c r="I1842" s="127">
        <f t="shared" si="670"/>
        <v>44089</v>
      </c>
      <c r="J1842" s="130">
        <f t="shared" si="682"/>
        <v>20</v>
      </c>
      <c r="K1842" s="130">
        <f t="shared" si="671"/>
        <v>3</v>
      </c>
      <c r="L1842" s="131">
        <f t="shared" si="672"/>
        <v>1.0003597099999999</v>
      </c>
      <c r="M1842" s="132">
        <f t="shared" si="689"/>
        <v>1.00359968</v>
      </c>
      <c r="N1842" s="132">
        <f t="shared" si="687"/>
        <v>1.2323017814835109</v>
      </c>
      <c r="O1842" s="131">
        <f t="shared" si="688"/>
        <v>1.2327450499999999</v>
      </c>
      <c r="P1842" s="124">
        <f t="shared" si="673"/>
        <v>1232.74505</v>
      </c>
      <c r="Q1842" s="133">
        <f t="shared" si="674"/>
        <v>0</v>
      </c>
      <c r="R1842" s="134">
        <f t="shared" si="675"/>
        <v>0</v>
      </c>
      <c r="S1842" s="124">
        <f t="shared" si="676"/>
        <v>0</v>
      </c>
      <c r="T1842" s="134">
        <f t="shared" si="683"/>
        <v>8.7499999999999994E-2</v>
      </c>
      <c r="U1842" s="133">
        <f t="shared" si="684"/>
        <v>3</v>
      </c>
      <c r="V1842" s="133">
        <v>252</v>
      </c>
      <c r="W1842" s="132">
        <f t="shared" si="667"/>
        <v>1.0009990879999999</v>
      </c>
      <c r="X1842" s="124">
        <f t="shared" si="686"/>
        <v>1.2316199999999999</v>
      </c>
      <c r="Y1842" s="136" t="s">
        <v>64</v>
      </c>
      <c r="Z1842" s="127">
        <f t="shared" si="685"/>
        <v>44244</v>
      </c>
      <c r="AA1842" s="6"/>
      <c r="AB1842" s="1"/>
      <c r="AC1842" s="10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6"/>
      <c r="BR1842" s="1"/>
      <c r="BS1842" s="1"/>
      <c r="BT1842" s="1"/>
      <c r="BU1842" s="1"/>
      <c r="BV1842" s="1"/>
      <c r="BW1842" s="1"/>
    </row>
    <row r="1843" spans="1:75" x14ac:dyDescent="0.2">
      <c r="A1843" s="137">
        <f t="shared" si="677"/>
        <v>44064</v>
      </c>
      <c r="B1843" s="124">
        <f t="shared" si="668"/>
        <v>1234.5354709999999</v>
      </c>
      <c r="C1843" s="124">
        <f t="shared" si="678"/>
        <v>1000</v>
      </c>
      <c r="D1843" s="138">
        <f t="shared" si="679"/>
        <v>5344.63</v>
      </c>
      <c r="E1843" s="126">
        <f>IF(K1843=1,VLOOKUP(A1842,[1]Plan1!$DA$106:$DC$226,3),E1842)</f>
        <v>5357.46</v>
      </c>
      <c r="F1843" s="127">
        <f t="shared" si="680"/>
        <v>44061</v>
      </c>
      <c r="G1843" s="128">
        <f t="shared" si="669"/>
        <v>2.4005403554596683E-3</v>
      </c>
      <c r="H1843" s="127">
        <f t="shared" si="681"/>
        <v>44089</v>
      </c>
      <c r="I1843" s="127">
        <f t="shared" si="670"/>
        <v>44089</v>
      </c>
      <c r="J1843" s="130">
        <f t="shared" si="682"/>
        <v>20</v>
      </c>
      <c r="K1843" s="130">
        <f t="shared" si="671"/>
        <v>4</v>
      </c>
      <c r="L1843" s="131">
        <f t="shared" si="672"/>
        <v>1.00047964</v>
      </c>
      <c r="M1843" s="132">
        <f t="shared" si="689"/>
        <v>1.00359968</v>
      </c>
      <c r="N1843" s="132">
        <f t="shared" si="687"/>
        <v>1.2323017814835109</v>
      </c>
      <c r="O1843" s="131">
        <f t="shared" si="688"/>
        <v>1.2328928400000001</v>
      </c>
      <c r="P1843" s="124">
        <f t="shared" si="673"/>
        <v>1232.89284</v>
      </c>
      <c r="Q1843" s="133">
        <f t="shared" si="674"/>
        <v>0</v>
      </c>
      <c r="R1843" s="134">
        <f t="shared" si="675"/>
        <v>0</v>
      </c>
      <c r="S1843" s="124">
        <f t="shared" si="676"/>
        <v>0</v>
      </c>
      <c r="T1843" s="134">
        <f t="shared" si="683"/>
        <v>8.7499999999999994E-2</v>
      </c>
      <c r="U1843" s="133">
        <f t="shared" si="684"/>
        <v>4</v>
      </c>
      <c r="V1843" s="133">
        <v>252</v>
      </c>
      <c r="W1843" s="132">
        <f t="shared" si="667"/>
        <v>1.001332339</v>
      </c>
      <c r="X1843" s="124">
        <f t="shared" si="686"/>
        <v>1.642631</v>
      </c>
      <c r="Y1843" s="136" t="s">
        <v>64</v>
      </c>
      <c r="Z1843" s="127">
        <f t="shared" si="685"/>
        <v>44244</v>
      </c>
      <c r="AA1843" s="6"/>
      <c r="AB1843" s="1"/>
      <c r="AC1843" s="10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6"/>
      <c r="BR1843" s="1"/>
      <c r="BS1843" s="1"/>
      <c r="BT1843" s="1"/>
      <c r="BU1843" s="1"/>
      <c r="BV1843" s="1"/>
      <c r="BW1843" s="1"/>
    </row>
    <row r="1844" spans="1:75" x14ac:dyDescent="0.2">
      <c r="A1844" s="137">
        <f t="shared" si="677"/>
        <v>44065</v>
      </c>
      <c r="B1844" s="124">
        <f t="shared" si="668"/>
        <v>1235.094527</v>
      </c>
      <c r="C1844" s="124">
        <f t="shared" si="678"/>
        <v>1000</v>
      </c>
      <c r="D1844" s="138">
        <f t="shared" si="679"/>
        <v>5344.63</v>
      </c>
      <c r="E1844" s="126">
        <f>IF(K1844=1,VLOOKUP(A1843,[1]Plan1!$DA$106:$DC$226,3),E1843)</f>
        <v>5357.46</v>
      </c>
      <c r="F1844" s="127">
        <f t="shared" si="680"/>
        <v>44061</v>
      </c>
      <c r="G1844" s="128">
        <f t="shared" si="669"/>
        <v>2.4005403554596683E-3</v>
      </c>
      <c r="H1844" s="127">
        <f t="shared" si="681"/>
        <v>44089</v>
      </c>
      <c r="I1844" s="127">
        <f t="shared" si="670"/>
        <v>44089</v>
      </c>
      <c r="J1844" s="130">
        <f t="shared" si="682"/>
        <v>20</v>
      </c>
      <c r="K1844" s="130">
        <f t="shared" si="671"/>
        <v>5</v>
      </c>
      <c r="L1844" s="131">
        <f t="shared" si="672"/>
        <v>1.00059959</v>
      </c>
      <c r="M1844" s="132">
        <f t="shared" si="689"/>
        <v>1.00359968</v>
      </c>
      <c r="N1844" s="132">
        <f t="shared" si="687"/>
        <v>1.2323017814835109</v>
      </c>
      <c r="O1844" s="131">
        <f t="shared" si="688"/>
        <v>1.23304065</v>
      </c>
      <c r="P1844" s="124">
        <f t="shared" si="673"/>
        <v>1233.0406499999999</v>
      </c>
      <c r="Q1844" s="133">
        <f t="shared" si="674"/>
        <v>0</v>
      </c>
      <c r="R1844" s="134">
        <f t="shared" si="675"/>
        <v>0</v>
      </c>
      <c r="S1844" s="124">
        <f t="shared" si="676"/>
        <v>0</v>
      </c>
      <c r="T1844" s="134">
        <f t="shared" si="683"/>
        <v>8.7499999999999994E-2</v>
      </c>
      <c r="U1844" s="133">
        <f t="shared" si="684"/>
        <v>5</v>
      </c>
      <c r="V1844" s="133">
        <v>252</v>
      </c>
      <c r="W1844" s="132">
        <f t="shared" si="667"/>
        <v>1.0016657010000001</v>
      </c>
      <c r="X1844" s="124">
        <f t="shared" si="686"/>
        <v>2.053877</v>
      </c>
      <c r="Y1844" s="136" t="s">
        <v>64</v>
      </c>
      <c r="Z1844" s="127">
        <f t="shared" si="685"/>
        <v>44244</v>
      </c>
      <c r="AA1844" s="6"/>
      <c r="AB1844" s="1"/>
      <c r="AC1844" s="10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6"/>
      <c r="BR1844" s="1"/>
      <c r="BS1844" s="1"/>
      <c r="BT1844" s="1"/>
      <c r="BU1844" s="1"/>
      <c r="BV1844" s="1"/>
      <c r="BW1844" s="1"/>
    </row>
    <row r="1845" spans="1:75" x14ac:dyDescent="0.2">
      <c r="A1845" s="137">
        <f t="shared" si="677"/>
        <v>44066</v>
      </c>
      <c r="B1845" s="124">
        <f t="shared" si="668"/>
        <v>1235.094527</v>
      </c>
      <c r="C1845" s="124">
        <f t="shared" si="678"/>
        <v>1000</v>
      </c>
      <c r="D1845" s="138">
        <f t="shared" si="679"/>
        <v>5344.63</v>
      </c>
      <c r="E1845" s="126">
        <f>IF(K1845=1,VLOOKUP(A1844,[1]Plan1!$DA$106:$DC$226,3),E1844)</f>
        <v>5357.46</v>
      </c>
      <c r="F1845" s="127">
        <f t="shared" si="680"/>
        <v>44061</v>
      </c>
      <c r="G1845" s="128">
        <f t="shared" si="669"/>
        <v>2.4005403554596683E-3</v>
      </c>
      <c r="H1845" s="127">
        <f t="shared" si="681"/>
        <v>44089</v>
      </c>
      <c r="I1845" s="127">
        <f t="shared" si="670"/>
        <v>44089</v>
      </c>
      <c r="J1845" s="130">
        <f t="shared" si="682"/>
        <v>20</v>
      </c>
      <c r="K1845" s="130">
        <f t="shared" si="671"/>
        <v>5</v>
      </c>
      <c r="L1845" s="131">
        <f t="shared" si="672"/>
        <v>1.00059959</v>
      </c>
      <c r="M1845" s="132">
        <f t="shared" si="689"/>
        <v>1.00359968</v>
      </c>
      <c r="N1845" s="132">
        <f t="shared" si="687"/>
        <v>1.2323017814835109</v>
      </c>
      <c r="O1845" s="131">
        <f t="shared" si="688"/>
        <v>1.23304065</v>
      </c>
      <c r="P1845" s="124">
        <f t="shared" si="673"/>
        <v>1233.0406499999999</v>
      </c>
      <c r="Q1845" s="133">
        <f t="shared" si="674"/>
        <v>0</v>
      </c>
      <c r="R1845" s="134">
        <f t="shared" si="675"/>
        <v>0</v>
      </c>
      <c r="S1845" s="124">
        <f t="shared" si="676"/>
        <v>0</v>
      </c>
      <c r="T1845" s="134">
        <f t="shared" si="683"/>
        <v>8.7499999999999994E-2</v>
      </c>
      <c r="U1845" s="133">
        <f t="shared" si="684"/>
        <v>5</v>
      </c>
      <c r="V1845" s="133">
        <v>252</v>
      </c>
      <c r="W1845" s="132">
        <f t="shared" si="667"/>
        <v>1.0016657010000001</v>
      </c>
      <c r="X1845" s="124">
        <f t="shared" si="686"/>
        <v>2.053877</v>
      </c>
      <c r="Y1845" s="136" t="s">
        <v>64</v>
      </c>
      <c r="Z1845" s="127">
        <f t="shared" si="685"/>
        <v>44244</v>
      </c>
      <c r="AA1845" s="6"/>
      <c r="AB1845" s="1"/>
      <c r="AC1845" s="10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6"/>
      <c r="BR1845" s="1"/>
      <c r="BS1845" s="1"/>
      <c r="BT1845" s="1"/>
      <c r="BU1845" s="1"/>
      <c r="BV1845" s="1"/>
      <c r="BW1845" s="1"/>
    </row>
    <row r="1846" spans="1:75" x14ac:dyDescent="0.2">
      <c r="A1846" s="137">
        <f t="shared" si="677"/>
        <v>44067</v>
      </c>
      <c r="B1846" s="124">
        <f t="shared" si="668"/>
        <v>1235.094527</v>
      </c>
      <c r="C1846" s="124">
        <f t="shared" si="678"/>
        <v>1000</v>
      </c>
      <c r="D1846" s="138">
        <f t="shared" si="679"/>
        <v>5344.63</v>
      </c>
      <c r="E1846" s="126">
        <f>IF(K1846=1,VLOOKUP(A1845,[1]Plan1!$DA$106:$DC$226,3),E1845)</f>
        <v>5357.46</v>
      </c>
      <c r="F1846" s="127">
        <f t="shared" si="680"/>
        <v>44061</v>
      </c>
      <c r="G1846" s="128">
        <f t="shared" si="669"/>
        <v>2.4005403554596683E-3</v>
      </c>
      <c r="H1846" s="127">
        <f t="shared" si="681"/>
        <v>44089</v>
      </c>
      <c r="I1846" s="127">
        <f t="shared" si="670"/>
        <v>44089</v>
      </c>
      <c r="J1846" s="130">
        <f t="shared" si="682"/>
        <v>20</v>
      </c>
      <c r="K1846" s="130">
        <f t="shared" si="671"/>
        <v>5</v>
      </c>
      <c r="L1846" s="131">
        <f t="shared" si="672"/>
        <v>1.00059959</v>
      </c>
      <c r="M1846" s="132">
        <f t="shared" si="689"/>
        <v>1.00359968</v>
      </c>
      <c r="N1846" s="132">
        <f t="shared" si="687"/>
        <v>1.2323017814835109</v>
      </c>
      <c r="O1846" s="131">
        <f t="shared" si="688"/>
        <v>1.23304065</v>
      </c>
      <c r="P1846" s="124">
        <f t="shared" si="673"/>
        <v>1233.0406499999999</v>
      </c>
      <c r="Q1846" s="133">
        <f t="shared" si="674"/>
        <v>0</v>
      </c>
      <c r="R1846" s="134">
        <f t="shared" si="675"/>
        <v>0</v>
      </c>
      <c r="S1846" s="124">
        <f t="shared" si="676"/>
        <v>0</v>
      </c>
      <c r="T1846" s="134">
        <f t="shared" si="683"/>
        <v>8.7499999999999994E-2</v>
      </c>
      <c r="U1846" s="133">
        <f t="shared" si="684"/>
        <v>5</v>
      </c>
      <c r="V1846" s="133">
        <v>252</v>
      </c>
      <c r="W1846" s="132">
        <f t="shared" si="667"/>
        <v>1.0016657010000001</v>
      </c>
      <c r="X1846" s="124">
        <f t="shared" si="686"/>
        <v>2.053877</v>
      </c>
      <c r="Y1846" s="136" t="s">
        <v>64</v>
      </c>
      <c r="Z1846" s="127">
        <f t="shared" si="685"/>
        <v>44244</v>
      </c>
      <c r="AA1846" s="6"/>
      <c r="AB1846" s="1"/>
      <c r="AC1846" s="10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6"/>
      <c r="BR1846" s="1"/>
      <c r="BS1846" s="1"/>
      <c r="BT1846" s="1"/>
      <c r="BU1846" s="1"/>
      <c r="BV1846" s="1"/>
      <c r="BW1846" s="1"/>
    </row>
    <row r="1847" spans="1:75" x14ac:dyDescent="0.2">
      <c r="A1847" s="137">
        <f t="shared" si="677"/>
        <v>44068</v>
      </c>
      <c r="B1847" s="124">
        <f t="shared" si="668"/>
        <v>1235.653838</v>
      </c>
      <c r="C1847" s="124">
        <f t="shared" si="678"/>
        <v>1000</v>
      </c>
      <c r="D1847" s="138">
        <f t="shared" si="679"/>
        <v>5344.63</v>
      </c>
      <c r="E1847" s="126">
        <f>IF(K1847=1,VLOOKUP(A1846,[1]Plan1!$DA$106:$DC$226,3),E1846)</f>
        <v>5357.46</v>
      </c>
      <c r="F1847" s="127">
        <f t="shared" si="680"/>
        <v>44061</v>
      </c>
      <c r="G1847" s="128">
        <f t="shared" si="669"/>
        <v>2.4005403554596683E-3</v>
      </c>
      <c r="H1847" s="127">
        <f t="shared" si="681"/>
        <v>44089</v>
      </c>
      <c r="I1847" s="127">
        <f t="shared" si="670"/>
        <v>44089</v>
      </c>
      <c r="J1847" s="130">
        <f t="shared" si="682"/>
        <v>20</v>
      </c>
      <c r="K1847" s="130">
        <f t="shared" si="671"/>
        <v>6</v>
      </c>
      <c r="L1847" s="131">
        <f t="shared" si="672"/>
        <v>1.0007195499999999</v>
      </c>
      <c r="M1847" s="132">
        <f t="shared" si="689"/>
        <v>1.00359968</v>
      </c>
      <c r="N1847" s="132">
        <f t="shared" si="687"/>
        <v>1.2323017814835109</v>
      </c>
      <c r="O1847" s="131">
        <f t="shared" si="688"/>
        <v>1.2331884799999999</v>
      </c>
      <c r="P1847" s="124">
        <f t="shared" si="673"/>
        <v>1233.18848</v>
      </c>
      <c r="Q1847" s="133">
        <f t="shared" si="674"/>
        <v>0</v>
      </c>
      <c r="R1847" s="134">
        <f t="shared" si="675"/>
        <v>0</v>
      </c>
      <c r="S1847" s="124">
        <f t="shared" si="676"/>
        <v>0</v>
      </c>
      <c r="T1847" s="134">
        <f t="shared" si="683"/>
        <v>8.7499999999999994E-2</v>
      </c>
      <c r="U1847" s="133">
        <f t="shared" si="684"/>
        <v>6</v>
      </c>
      <c r="V1847" s="133">
        <v>252</v>
      </c>
      <c r="W1847" s="132">
        <f t="shared" si="667"/>
        <v>1.001999174</v>
      </c>
      <c r="X1847" s="124">
        <f t="shared" si="686"/>
        <v>2.4653580000000002</v>
      </c>
      <c r="Y1847" s="136" t="s">
        <v>64</v>
      </c>
      <c r="Z1847" s="127">
        <f t="shared" si="685"/>
        <v>44244</v>
      </c>
      <c r="AA1847" s="6"/>
      <c r="AB1847" s="1"/>
      <c r="AC1847" s="10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6"/>
      <c r="BR1847" s="1"/>
      <c r="BS1847" s="1"/>
      <c r="BT1847" s="1"/>
      <c r="BU1847" s="1"/>
      <c r="BV1847" s="1"/>
      <c r="BW1847" s="1"/>
    </row>
    <row r="1848" spans="1:75" x14ac:dyDescent="0.2">
      <c r="A1848" s="137">
        <f t="shared" si="677"/>
        <v>44069</v>
      </c>
      <c r="B1848" s="124">
        <f t="shared" si="668"/>
        <v>1236.2134050000002</v>
      </c>
      <c r="C1848" s="124">
        <f t="shared" si="678"/>
        <v>1000</v>
      </c>
      <c r="D1848" s="138">
        <f t="shared" si="679"/>
        <v>5344.63</v>
      </c>
      <c r="E1848" s="126">
        <f>IF(K1848=1,VLOOKUP(A1847,[1]Plan1!$DA$106:$DC$226,3),E1847)</f>
        <v>5357.46</v>
      </c>
      <c r="F1848" s="127">
        <f t="shared" si="680"/>
        <v>44061</v>
      </c>
      <c r="G1848" s="128">
        <f t="shared" si="669"/>
        <v>2.4005403554596683E-3</v>
      </c>
      <c r="H1848" s="127">
        <f t="shared" si="681"/>
        <v>44089</v>
      </c>
      <c r="I1848" s="127">
        <f t="shared" si="670"/>
        <v>44089</v>
      </c>
      <c r="J1848" s="130">
        <f t="shared" si="682"/>
        <v>20</v>
      </c>
      <c r="K1848" s="130">
        <f t="shared" si="671"/>
        <v>7</v>
      </c>
      <c r="L1848" s="131">
        <f t="shared" si="672"/>
        <v>1.0008395299999999</v>
      </c>
      <c r="M1848" s="132">
        <f t="shared" si="689"/>
        <v>1.00359968</v>
      </c>
      <c r="N1848" s="132">
        <f t="shared" si="687"/>
        <v>1.2323017814835109</v>
      </c>
      <c r="O1848" s="131">
        <f t="shared" si="688"/>
        <v>1.23333633</v>
      </c>
      <c r="P1848" s="124">
        <f t="shared" si="673"/>
        <v>1233.3363300000001</v>
      </c>
      <c r="Q1848" s="133">
        <f t="shared" si="674"/>
        <v>0</v>
      </c>
      <c r="R1848" s="134">
        <f t="shared" si="675"/>
        <v>0</v>
      </c>
      <c r="S1848" s="124">
        <f t="shared" si="676"/>
        <v>0</v>
      </c>
      <c r="T1848" s="134">
        <f t="shared" si="683"/>
        <v>8.7499999999999994E-2</v>
      </c>
      <c r="U1848" s="133">
        <f t="shared" si="684"/>
        <v>7</v>
      </c>
      <c r="V1848" s="133">
        <v>252</v>
      </c>
      <c r="W1848" s="132">
        <f t="shared" si="667"/>
        <v>1.0023327580000001</v>
      </c>
      <c r="X1848" s="124">
        <f t="shared" si="686"/>
        <v>2.877075</v>
      </c>
      <c r="Y1848" s="136" t="s">
        <v>64</v>
      </c>
      <c r="Z1848" s="127">
        <f t="shared" si="685"/>
        <v>44244</v>
      </c>
      <c r="AA1848" s="6"/>
      <c r="AB1848" s="1"/>
      <c r="AC1848" s="10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6"/>
      <c r="BR1848" s="1"/>
      <c r="BS1848" s="1"/>
      <c r="BT1848" s="1"/>
      <c r="BU1848" s="1"/>
      <c r="BV1848" s="1"/>
      <c r="BW1848" s="1"/>
    </row>
    <row r="1849" spans="1:75" x14ac:dyDescent="0.2">
      <c r="A1849" s="137">
        <f t="shared" si="677"/>
        <v>44070</v>
      </c>
      <c r="B1849" s="124">
        <f t="shared" si="668"/>
        <v>1236.7732169999999</v>
      </c>
      <c r="C1849" s="124">
        <f t="shared" si="678"/>
        <v>1000</v>
      </c>
      <c r="D1849" s="138">
        <f t="shared" si="679"/>
        <v>5344.63</v>
      </c>
      <c r="E1849" s="126">
        <f>IF(K1849=1,VLOOKUP(A1848,[1]Plan1!$DA$106:$DC$226,3),E1848)</f>
        <v>5357.46</v>
      </c>
      <c r="F1849" s="127">
        <f t="shared" si="680"/>
        <v>44061</v>
      </c>
      <c r="G1849" s="128">
        <f t="shared" si="669"/>
        <v>2.4005403554596683E-3</v>
      </c>
      <c r="H1849" s="127">
        <f t="shared" si="681"/>
        <v>44089</v>
      </c>
      <c r="I1849" s="127">
        <f t="shared" si="670"/>
        <v>44089</v>
      </c>
      <c r="J1849" s="130">
        <f t="shared" si="682"/>
        <v>20</v>
      </c>
      <c r="K1849" s="130">
        <f t="shared" si="671"/>
        <v>8</v>
      </c>
      <c r="L1849" s="131">
        <f t="shared" si="672"/>
        <v>1.0009595200000001</v>
      </c>
      <c r="M1849" s="132">
        <f t="shared" si="689"/>
        <v>1.00359968</v>
      </c>
      <c r="N1849" s="132">
        <f t="shared" si="687"/>
        <v>1.2323017814835109</v>
      </c>
      <c r="O1849" s="131">
        <f t="shared" si="688"/>
        <v>1.23348419</v>
      </c>
      <c r="P1849" s="124">
        <f t="shared" si="673"/>
        <v>1233.4841899999999</v>
      </c>
      <c r="Q1849" s="133">
        <f t="shared" si="674"/>
        <v>0</v>
      </c>
      <c r="R1849" s="134">
        <f t="shared" si="675"/>
        <v>0</v>
      </c>
      <c r="S1849" s="124">
        <f t="shared" si="676"/>
        <v>0</v>
      </c>
      <c r="T1849" s="134">
        <f t="shared" si="683"/>
        <v>8.7499999999999994E-2</v>
      </c>
      <c r="U1849" s="133">
        <f t="shared" si="684"/>
        <v>8</v>
      </c>
      <c r="V1849" s="133">
        <v>252</v>
      </c>
      <c r="W1849" s="132">
        <f t="shared" ref="W1849:W1912" si="690">ROUND((1+T1849)^(U1849/V1849),9)</f>
        <v>1.002666453</v>
      </c>
      <c r="X1849" s="124">
        <f t="shared" si="686"/>
        <v>3.2890269999999999</v>
      </c>
      <c r="Y1849" s="136" t="s">
        <v>64</v>
      </c>
      <c r="Z1849" s="127">
        <f t="shared" si="685"/>
        <v>44244</v>
      </c>
      <c r="AA1849" s="6"/>
      <c r="AB1849" s="1"/>
      <c r="AC1849" s="10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6"/>
      <c r="BR1849" s="1"/>
      <c r="BS1849" s="1"/>
      <c r="BT1849" s="1"/>
      <c r="BU1849" s="1"/>
      <c r="BV1849" s="1"/>
      <c r="BW1849" s="1"/>
    </row>
    <row r="1850" spans="1:75" x14ac:dyDescent="0.2">
      <c r="A1850" s="137">
        <f t="shared" si="677"/>
        <v>44071</v>
      </c>
      <c r="B1850" s="124">
        <f t="shared" si="668"/>
        <v>1237.3332950000001</v>
      </c>
      <c r="C1850" s="124">
        <f t="shared" si="678"/>
        <v>1000</v>
      </c>
      <c r="D1850" s="138">
        <f t="shared" si="679"/>
        <v>5344.63</v>
      </c>
      <c r="E1850" s="126">
        <f>IF(K1850=1,VLOOKUP(A1849,[1]Plan1!$DA$106:$DC$226,3),E1849)</f>
        <v>5357.46</v>
      </c>
      <c r="F1850" s="127">
        <f t="shared" si="680"/>
        <v>44061</v>
      </c>
      <c r="G1850" s="128">
        <f t="shared" si="669"/>
        <v>2.4005403554596683E-3</v>
      </c>
      <c r="H1850" s="127">
        <f t="shared" si="681"/>
        <v>44089</v>
      </c>
      <c r="I1850" s="127">
        <f t="shared" si="670"/>
        <v>44089</v>
      </c>
      <c r="J1850" s="130">
        <f t="shared" si="682"/>
        <v>20</v>
      </c>
      <c r="K1850" s="130">
        <f t="shared" si="671"/>
        <v>9</v>
      </c>
      <c r="L1850" s="131">
        <f t="shared" si="672"/>
        <v>1.0010795299999999</v>
      </c>
      <c r="M1850" s="132">
        <f t="shared" si="689"/>
        <v>1.00359968</v>
      </c>
      <c r="N1850" s="132">
        <f t="shared" si="687"/>
        <v>1.2323017814835109</v>
      </c>
      <c r="O1850" s="131">
        <f t="shared" si="688"/>
        <v>1.23363208</v>
      </c>
      <c r="P1850" s="124">
        <f t="shared" si="673"/>
        <v>1233.6320800000001</v>
      </c>
      <c r="Q1850" s="133">
        <f t="shared" si="674"/>
        <v>0</v>
      </c>
      <c r="R1850" s="134">
        <f t="shared" si="675"/>
        <v>0</v>
      </c>
      <c r="S1850" s="124">
        <f t="shared" si="676"/>
        <v>0</v>
      </c>
      <c r="T1850" s="134">
        <f t="shared" si="683"/>
        <v>8.7499999999999994E-2</v>
      </c>
      <c r="U1850" s="133">
        <f t="shared" si="684"/>
        <v>9</v>
      </c>
      <c r="V1850" s="133">
        <v>252</v>
      </c>
      <c r="W1850" s="132">
        <f t="shared" si="690"/>
        <v>1.003000259</v>
      </c>
      <c r="X1850" s="124">
        <f t="shared" si="686"/>
        <v>3.7012149999999999</v>
      </c>
      <c r="Y1850" s="136" t="s">
        <v>64</v>
      </c>
      <c r="Z1850" s="127">
        <f t="shared" si="685"/>
        <v>44244</v>
      </c>
      <c r="AA1850" s="6"/>
      <c r="AB1850" s="1"/>
      <c r="AC1850" s="10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6"/>
      <c r="BR1850" s="1"/>
      <c r="BS1850" s="1"/>
      <c r="BT1850" s="1"/>
      <c r="BU1850" s="1"/>
      <c r="BV1850" s="1"/>
      <c r="BW1850" s="1"/>
    </row>
    <row r="1851" spans="1:75" x14ac:dyDescent="0.2">
      <c r="A1851" s="137">
        <f t="shared" si="677"/>
        <v>44072</v>
      </c>
      <c r="B1851" s="124">
        <f t="shared" si="668"/>
        <v>1237.8936189999999</v>
      </c>
      <c r="C1851" s="124">
        <f t="shared" si="678"/>
        <v>1000</v>
      </c>
      <c r="D1851" s="138">
        <f t="shared" si="679"/>
        <v>5344.63</v>
      </c>
      <c r="E1851" s="126">
        <f>IF(K1851=1,VLOOKUP(A1850,[1]Plan1!$DA$106:$DC$226,3),E1850)</f>
        <v>5357.46</v>
      </c>
      <c r="F1851" s="127">
        <f t="shared" si="680"/>
        <v>44061</v>
      </c>
      <c r="G1851" s="128">
        <f t="shared" si="669"/>
        <v>2.4005403554596683E-3</v>
      </c>
      <c r="H1851" s="127">
        <f t="shared" si="681"/>
        <v>44089</v>
      </c>
      <c r="I1851" s="127">
        <f t="shared" si="670"/>
        <v>44089</v>
      </c>
      <c r="J1851" s="130">
        <f t="shared" si="682"/>
        <v>20</v>
      </c>
      <c r="K1851" s="130">
        <f t="shared" si="671"/>
        <v>10</v>
      </c>
      <c r="L1851" s="131">
        <f t="shared" si="672"/>
        <v>1.0011995499999999</v>
      </c>
      <c r="M1851" s="132">
        <f t="shared" si="689"/>
        <v>1.00359968</v>
      </c>
      <c r="N1851" s="132">
        <f t="shared" si="687"/>
        <v>1.2323017814835109</v>
      </c>
      <c r="O1851" s="131">
        <f t="shared" si="688"/>
        <v>1.23377998</v>
      </c>
      <c r="P1851" s="124">
        <f t="shared" si="673"/>
        <v>1233.77998</v>
      </c>
      <c r="Q1851" s="133">
        <f t="shared" si="674"/>
        <v>0</v>
      </c>
      <c r="R1851" s="134">
        <f t="shared" si="675"/>
        <v>0</v>
      </c>
      <c r="S1851" s="124">
        <f t="shared" si="676"/>
        <v>0</v>
      </c>
      <c r="T1851" s="134">
        <f t="shared" si="683"/>
        <v>8.7499999999999994E-2</v>
      </c>
      <c r="U1851" s="133">
        <f t="shared" si="684"/>
        <v>10</v>
      </c>
      <c r="V1851" s="133">
        <v>252</v>
      </c>
      <c r="W1851" s="132">
        <f t="shared" si="690"/>
        <v>1.0033341760000001</v>
      </c>
      <c r="X1851" s="124">
        <f t="shared" si="686"/>
        <v>4.113639</v>
      </c>
      <c r="Y1851" s="136" t="s">
        <v>64</v>
      </c>
      <c r="Z1851" s="127">
        <f t="shared" si="685"/>
        <v>44244</v>
      </c>
      <c r="AA1851" s="6"/>
      <c r="AB1851" s="1"/>
      <c r="AC1851" s="10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6"/>
      <c r="BR1851" s="1"/>
      <c r="BS1851" s="1"/>
      <c r="BT1851" s="1"/>
      <c r="BU1851" s="1"/>
      <c r="BV1851" s="1"/>
      <c r="BW1851" s="1"/>
    </row>
    <row r="1852" spans="1:75" x14ac:dyDescent="0.2">
      <c r="A1852" s="137">
        <f t="shared" si="677"/>
        <v>44073</v>
      </c>
      <c r="B1852" s="124">
        <f t="shared" si="668"/>
        <v>1237.8936189999999</v>
      </c>
      <c r="C1852" s="124">
        <f t="shared" si="678"/>
        <v>1000</v>
      </c>
      <c r="D1852" s="138">
        <f t="shared" si="679"/>
        <v>5344.63</v>
      </c>
      <c r="E1852" s="126">
        <f>IF(K1852=1,VLOOKUP(A1851,[1]Plan1!$DA$106:$DC$226,3),E1851)</f>
        <v>5357.46</v>
      </c>
      <c r="F1852" s="127">
        <f t="shared" si="680"/>
        <v>44061</v>
      </c>
      <c r="G1852" s="128">
        <f t="shared" si="669"/>
        <v>2.4005403554596683E-3</v>
      </c>
      <c r="H1852" s="127">
        <f t="shared" si="681"/>
        <v>44089</v>
      </c>
      <c r="I1852" s="127">
        <f t="shared" si="670"/>
        <v>44089</v>
      </c>
      <c r="J1852" s="130">
        <f t="shared" si="682"/>
        <v>20</v>
      </c>
      <c r="K1852" s="130">
        <f t="shared" si="671"/>
        <v>10</v>
      </c>
      <c r="L1852" s="131">
        <f t="shared" si="672"/>
        <v>1.0011995499999999</v>
      </c>
      <c r="M1852" s="132">
        <f t="shared" si="689"/>
        <v>1.00359968</v>
      </c>
      <c r="N1852" s="132">
        <f t="shared" si="687"/>
        <v>1.2323017814835109</v>
      </c>
      <c r="O1852" s="131">
        <f t="shared" si="688"/>
        <v>1.23377998</v>
      </c>
      <c r="P1852" s="124">
        <f t="shared" si="673"/>
        <v>1233.77998</v>
      </c>
      <c r="Q1852" s="133">
        <f t="shared" si="674"/>
        <v>0</v>
      </c>
      <c r="R1852" s="134">
        <f t="shared" si="675"/>
        <v>0</v>
      </c>
      <c r="S1852" s="124">
        <f t="shared" si="676"/>
        <v>0</v>
      </c>
      <c r="T1852" s="134">
        <f t="shared" si="683"/>
        <v>8.7499999999999994E-2</v>
      </c>
      <c r="U1852" s="133">
        <f t="shared" si="684"/>
        <v>10</v>
      </c>
      <c r="V1852" s="133">
        <v>252</v>
      </c>
      <c r="W1852" s="132">
        <f t="shared" si="690"/>
        <v>1.0033341760000001</v>
      </c>
      <c r="X1852" s="124">
        <f t="shared" si="686"/>
        <v>4.113639</v>
      </c>
      <c r="Y1852" s="136" t="s">
        <v>64</v>
      </c>
      <c r="Z1852" s="127">
        <f t="shared" si="685"/>
        <v>44244</v>
      </c>
      <c r="AA1852" s="6"/>
      <c r="AB1852" s="1"/>
      <c r="AC1852" s="10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6"/>
      <c r="BR1852" s="1"/>
      <c r="BS1852" s="1"/>
      <c r="BT1852" s="1"/>
      <c r="BU1852" s="1"/>
      <c r="BV1852" s="1"/>
      <c r="BW1852" s="1"/>
    </row>
    <row r="1853" spans="1:75" x14ac:dyDescent="0.2">
      <c r="A1853" s="137">
        <f t="shared" si="677"/>
        <v>44074</v>
      </c>
      <c r="B1853" s="124">
        <f t="shared" si="668"/>
        <v>1237.8936189999999</v>
      </c>
      <c r="C1853" s="124">
        <f t="shared" si="678"/>
        <v>1000</v>
      </c>
      <c r="D1853" s="138">
        <f t="shared" si="679"/>
        <v>5344.63</v>
      </c>
      <c r="E1853" s="126">
        <f>IF(K1853=1,VLOOKUP(A1852,[1]Plan1!$DA$106:$DC$226,3),E1852)</f>
        <v>5357.46</v>
      </c>
      <c r="F1853" s="127">
        <f t="shared" si="680"/>
        <v>44061</v>
      </c>
      <c r="G1853" s="128">
        <f t="shared" si="669"/>
        <v>2.4005403554596683E-3</v>
      </c>
      <c r="H1853" s="127">
        <f t="shared" si="681"/>
        <v>44089</v>
      </c>
      <c r="I1853" s="127">
        <f t="shared" si="670"/>
        <v>44089</v>
      </c>
      <c r="J1853" s="130">
        <f t="shared" si="682"/>
        <v>20</v>
      </c>
      <c r="K1853" s="130">
        <f t="shared" si="671"/>
        <v>10</v>
      </c>
      <c r="L1853" s="131">
        <f t="shared" si="672"/>
        <v>1.0011995499999999</v>
      </c>
      <c r="M1853" s="132">
        <f t="shared" si="689"/>
        <v>1.00359968</v>
      </c>
      <c r="N1853" s="132">
        <f t="shared" si="687"/>
        <v>1.2323017814835109</v>
      </c>
      <c r="O1853" s="131">
        <f t="shared" si="688"/>
        <v>1.23377998</v>
      </c>
      <c r="P1853" s="124">
        <f t="shared" si="673"/>
        <v>1233.77998</v>
      </c>
      <c r="Q1853" s="133">
        <f t="shared" si="674"/>
        <v>0</v>
      </c>
      <c r="R1853" s="134">
        <f t="shared" si="675"/>
        <v>0</v>
      </c>
      <c r="S1853" s="124">
        <f t="shared" si="676"/>
        <v>0</v>
      </c>
      <c r="T1853" s="134">
        <f t="shared" si="683"/>
        <v>8.7499999999999994E-2</v>
      </c>
      <c r="U1853" s="133">
        <f t="shared" si="684"/>
        <v>10</v>
      </c>
      <c r="V1853" s="133">
        <v>252</v>
      </c>
      <c r="W1853" s="132">
        <f t="shared" si="690"/>
        <v>1.0033341760000001</v>
      </c>
      <c r="X1853" s="124">
        <f t="shared" si="686"/>
        <v>4.113639</v>
      </c>
      <c r="Y1853" s="136" t="s">
        <v>64</v>
      </c>
      <c r="Z1853" s="127">
        <f t="shared" si="685"/>
        <v>44244</v>
      </c>
      <c r="AA1853" s="6"/>
      <c r="AB1853" s="1"/>
      <c r="AC1853" s="10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6"/>
      <c r="BR1853" s="1"/>
      <c r="BS1853" s="1"/>
      <c r="BT1853" s="1"/>
      <c r="BU1853" s="1"/>
      <c r="BV1853" s="1"/>
      <c r="BW1853" s="1"/>
    </row>
    <row r="1854" spans="1:75" x14ac:dyDescent="0.2">
      <c r="A1854" s="137">
        <f t="shared" si="677"/>
        <v>44075</v>
      </c>
      <c r="B1854" s="124">
        <f t="shared" si="668"/>
        <v>1238.4541999999999</v>
      </c>
      <c r="C1854" s="124">
        <f t="shared" si="678"/>
        <v>1000</v>
      </c>
      <c r="D1854" s="138">
        <f t="shared" si="679"/>
        <v>5344.63</v>
      </c>
      <c r="E1854" s="126">
        <f>IF(K1854=1,VLOOKUP(A1853,[1]Plan1!$DA$106:$DC$226,3),E1853)</f>
        <v>5357.46</v>
      </c>
      <c r="F1854" s="127">
        <f t="shared" si="680"/>
        <v>44061</v>
      </c>
      <c r="G1854" s="128">
        <f t="shared" si="669"/>
        <v>2.4005403554596683E-3</v>
      </c>
      <c r="H1854" s="127">
        <f t="shared" si="681"/>
        <v>44089</v>
      </c>
      <c r="I1854" s="127">
        <f t="shared" si="670"/>
        <v>44089</v>
      </c>
      <c r="J1854" s="130">
        <f t="shared" si="682"/>
        <v>20</v>
      </c>
      <c r="K1854" s="130">
        <f t="shared" si="671"/>
        <v>11</v>
      </c>
      <c r="L1854" s="131">
        <f t="shared" si="672"/>
        <v>1.0013195800000001</v>
      </c>
      <c r="M1854" s="132">
        <f t="shared" si="689"/>
        <v>1.00359968</v>
      </c>
      <c r="N1854" s="132">
        <f t="shared" si="687"/>
        <v>1.2323017814835109</v>
      </c>
      <c r="O1854" s="131">
        <f t="shared" si="688"/>
        <v>1.2339279000000001</v>
      </c>
      <c r="P1854" s="124">
        <f t="shared" si="673"/>
        <v>1233.9278999999999</v>
      </c>
      <c r="Q1854" s="133">
        <f t="shared" si="674"/>
        <v>0</v>
      </c>
      <c r="R1854" s="134">
        <f t="shared" si="675"/>
        <v>0</v>
      </c>
      <c r="S1854" s="124">
        <f t="shared" si="676"/>
        <v>0</v>
      </c>
      <c r="T1854" s="134">
        <f t="shared" si="683"/>
        <v>8.7499999999999994E-2</v>
      </c>
      <c r="U1854" s="133">
        <f t="shared" si="684"/>
        <v>11</v>
      </c>
      <c r="V1854" s="133">
        <v>252</v>
      </c>
      <c r="W1854" s="132">
        <f t="shared" si="690"/>
        <v>1.0036682050000001</v>
      </c>
      <c r="X1854" s="124">
        <f t="shared" si="686"/>
        <v>4.5263</v>
      </c>
      <c r="Y1854" s="136" t="s">
        <v>64</v>
      </c>
      <c r="Z1854" s="127">
        <f t="shared" si="685"/>
        <v>44244</v>
      </c>
      <c r="AA1854" s="6"/>
      <c r="AB1854" s="1"/>
      <c r="AC1854" s="10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6"/>
      <c r="BR1854" s="1"/>
      <c r="BS1854" s="1"/>
      <c r="BT1854" s="1"/>
      <c r="BU1854" s="1"/>
      <c r="BV1854" s="1"/>
      <c r="BW1854" s="1"/>
    </row>
    <row r="1855" spans="1:75" x14ac:dyDescent="0.2">
      <c r="A1855" s="137">
        <f t="shared" si="677"/>
        <v>44076</v>
      </c>
      <c r="B1855" s="124">
        <f t="shared" si="668"/>
        <v>1239.015036</v>
      </c>
      <c r="C1855" s="124">
        <f t="shared" si="678"/>
        <v>1000</v>
      </c>
      <c r="D1855" s="138">
        <f t="shared" si="679"/>
        <v>5344.63</v>
      </c>
      <c r="E1855" s="126">
        <f>IF(K1855=1,VLOOKUP(A1854,[1]Plan1!$DA$106:$DC$226,3),E1854)</f>
        <v>5357.46</v>
      </c>
      <c r="F1855" s="127">
        <f t="shared" si="680"/>
        <v>44061</v>
      </c>
      <c r="G1855" s="128">
        <f t="shared" si="669"/>
        <v>2.4005403554596683E-3</v>
      </c>
      <c r="H1855" s="127">
        <f t="shared" si="681"/>
        <v>44089</v>
      </c>
      <c r="I1855" s="127">
        <f t="shared" si="670"/>
        <v>44089</v>
      </c>
      <c r="J1855" s="130">
        <f t="shared" si="682"/>
        <v>20</v>
      </c>
      <c r="K1855" s="130">
        <f t="shared" si="671"/>
        <v>12</v>
      </c>
      <c r="L1855" s="131">
        <f t="shared" si="672"/>
        <v>1.0014396299999999</v>
      </c>
      <c r="M1855" s="132">
        <f t="shared" si="689"/>
        <v>1.00359968</v>
      </c>
      <c r="N1855" s="132">
        <f t="shared" si="687"/>
        <v>1.2323017814835109</v>
      </c>
      <c r="O1855" s="131">
        <f t="shared" si="688"/>
        <v>1.23407584</v>
      </c>
      <c r="P1855" s="124">
        <f t="shared" si="673"/>
        <v>1234.07584</v>
      </c>
      <c r="Q1855" s="133">
        <f t="shared" si="674"/>
        <v>0</v>
      </c>
      <c r="R1855" s="134">
        <f t="shared" si="675"/>
        <v>0</v>
      </c>
      <c r="S1855" s="124">
        <f t="shared" si="676"/>
        <v>0</v>
      </c>
      <c r="T1855" s="134">
        <f t="shared" si="683"/>
        <v>8.7499999999999994E-2</v>
      </c>
      <c r="U1855" s="133">
        <f t="shared" si="684"/>
        <v>12</v>
      </c>
      <c r="V1855" s="133">
        <v>252</v>
      </c>
      <c r="W1855" s="132">
        <f t="shared" si="690"/>
        <v>1.0040023440000001</v>
      </c>
      <c r="X1855" s="124">
        <f t="shared" si="686"/>
        <v>4.9391959999999999</v>
      </c>
      <c r="Y1855" s="136" t="s">
        <v>64</v>
      </c>
      <c r="Z1855" s="127">
        <f t="shared" si="685"/>
        <v>44244</v>
      </c>
      <c r="AA1855" s="6"/>
      <c r="AB1855" s="1"/>
      <c r="AC1855" s="10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6"/>
      <c r="BR1855" s="1"/>
      <c r="BS1855" s="1"/>
      <c r="BT1855" s="1"/>
      <c r="BU1855" s="1"/>
      <c r="BV1855" s="1"/>
      <c r="BW1855" s="1"/>
    </row>
    <row r="1856" spans="1:75" x14ac:dyDescent="0.2">
      <c r="A1856" s="137">
        <f t="shared" si="677"/>
        <v>44077</v>
      </c>
      <c r="B1856" s="124">
        <f t="shared" si="668"/>
        <v>1239.576118</v>
      </c>
      <c r="C1856" s="124">
        <f t="shared" si="678"/>
        <v>1000</v>
      </c>
      <c r="D1856" s="138">
        <f t="shared" si="679"/>
        <v>5344.63</v>
      </c>
      <c r="E1856" s="126">
        <f>IF(K1856=1,VLOOKUP(A1855,[1]Plan1!$DA$106:$DC$226,3),E1855)</f>
        <v>5357.46</v>
      </c>
      <c r="F1856" s="127">
        <f t="shared" si="680"/>
        <v>44061</v>
      </c>
      <c r="G1856" s="128">
        <f t="shared" si="669"/>
        <v>2.4005403554596683E-3</v>
      </c>
      <c r="H1856" s="127">
        <f t="shared" si="681"/>
        <v>44089</v>
      </c>
      <c r="I1856" s="127">
        <f t="shared" si="670"/>
        <v>44089</v>
      </c>
      <c r="J1856" s="130">
        <f t="shared" si="682"/>
        <v>20</v>
      </c>
      <c r="K1856" s="130">
        <f t="shared" si="671"/>
        <v>13</v>
      </c>
      <c r="L1856" s="131">
        <f t="shared" si="672"/>
        <v>1.0015596899999999</v>
      </c>
      <c r="M1856" s="132">
        <f t="shared" si="689"/>
        <v>1.00359968</v>
      </c>
      <c r="N1856" s="132">
        <f t="shared" si="687"/>
        <v>1.2323017814835109</v>
      </c>
      <c r="O1856" s="131">
        <f t="shared" si="688"/>
        <v>1.2342237899999999</v>
      </c>
      <c r="P1856" s="124">
        <f t="shared" si="673"/>
        <v>1234.22379</v>
      </c>
      <c r="Q1856" s="133">
        <f t="shared" si="674"/>
        <v>0</v>
      </c>
      <c r="R1856" s="134">
        <f t="shared" si="675"/>
        <v>0</v>
      </c>
      <c r="S1856" s="124">
        <f t="shared" si="676"/>
        <v>0</v>
      </c>
      <c r="T1856" s="134">
        <f t="shared" si="683"/>
        <v>8.7499999999999994E-2</v>
      </c>
      <c r="U1856" s="133">
        <f t="shared" si="684"/>
        <v>13</v>
      </c>
      <c r="V1856" s="133">
        <v>252</v>
      </c>
      <c r="W1856" s="132">
        <f t="shared" si="690"/>
        <v>1.0043365950000001</v>
      </c>
      <c r="X1856" s="124">
        <f t="shared" si="686"/>
        <v>5.352328</v>
      </c>
      <c r="Y1856" s="136" t="s">
        <v>64</v>
      </c>
      <c r="Z1856" s="127">
        <f t="shared" si="685"/>
        <v>44244</v>
      </c>
      <c r="AA1856" s="6"/>
      <c r="AB1856" s="1"/>
      <c r="AC1856" s="10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6"/>
      <c r="BR1856" s="1"/>
      <c r="BS1856" s="1"/>
      <c r="BT1856" s="1"/>
      <c r="BU1856" s="1"/>
      <c r="BV1856" s="1"/>
      <c r="BW1856" s="1"/>
    </row>
    <row r="1857" spans="1:75" x14ac:dyDescent="0.2">
      <c r="A1857" s="137">
        <f t="shared" si="677"/>
        <v>44078</v>
      </c>
      <c r="B1857" s="124">
        <f t="shared" si="668"/>
        <v>1240.1374579999999</v>
      </c>
      <c r="C1857" s="124">
        <f t="shared" si="678"/>
        <v>1000</v>
      </c>
      <c r="D1857" s="138">
        <f t="shared" si="679"/>
        <v>5344.63</v>
      </c>
      <c r="E1857" s="126">
        <f>IF(K1857=1,VLOOKUP(A1856,[1]Plan1!$DA$106:$DC$226,3),E1856)</f>
        <v>5357.46</v>
      </c>
      <c r="F1857" s="127">
        <f t="shared" si="680"/>
        <v>44061</v>
      </c>
      <c r="G1857" s="128">
        <f t="shared" si="669"/>
        <v>2.4005403554596683E-3</v>
      </c>
      <c r="H1857" s="127">
        <f t="shared" si="681"/>
        <v>44089</v>
      </c>
      <c r="I1857" s="127">
        <f t="shared" si="670"/>
        <v>44089</v>
      </c>
      <c r="J1857" s="130">
        <f t="shared" si="682"/>
        <v>20</v>
      </c>
      <c r="K1857" s="130">
        <f t="shared" si="671"/>
        <v>14</v>
      </c>
      <c r="L1857" s="131">
        <f t="shared" si="672"/>
        <v>1.00167977</v>
      </c>
      <c r="M1857" s="132">
        <f t="shared" si="689"/>
        <v>1.00359968</v>
      </c>
      <c r="N1857" s="132">
        <f t="shared" si="687"/>
        <v>1.2323017814835109</v>
      </c>
      <c r="O1857" s="131">
        <f t="shared" si="688"/>
        <v>1.2343717599999999</v>
      </c>
      <c r="P1857" s="124">
        <f t="shared" si="673"/>
        <v>1234.37176</v>
      </c>
      <c r="Q1857" s="133">
        <f t="shared" si="674"/>
        <v>0</v>
      </c>
      <c r="R1857" s="134">
        <f t="shared" si="675"/>
        <v>0</v>
      </c>
      <c r="S1857" s="124">
        <f t="shared" si="676"/>
        <v>0</v>
      </c>
      <c r="T1857" s="134">
        <f t="shared" si="683"/>
        <v>8.7499999999999994E-2</v>
      </c>
      <c r="U1857" s="133">
        <f t="shared" si="684"/>
        <v>14</v>
      </c>
      <c r="V1857" s="133">
        <v>252</v>
      </c>
      <c r="W1857" s="132">
        <f t="shared" si="690"/>
        <v>1.0046709579999999</v>
      </c>
      <c r="X1857" s="124">
        <f t="shared" si="686"/>
        <v>5.7656980000000004</v>
      </c>
      <c r="Y1857" s="136" t="s">
        <v>64</v>
      </c>
      <c r="Z1857" s="127">
        <f t="shared" si="685"/>
        <v>44244</v>
      </c>
      <c r="AA1857" s="6"/>
      <c r="AB1857" s="1"/>
      <c r="AC1857" s="10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6"/>
      <c r="BR1857" s="1"/>
      <c r="BS1857" s="1"/>
      <c r="BT1857" s="1"/>
      <c r="BU1857" s="1"/>
      <c r="BV1857" s="1"/>
      <c r="BW1857" s="1"/>
    </row>
    <row r="1858" spans="1:75" x14ac:dyDescent="0.2">
      <c r="A1858" s="137">
        <f t="shared" si="677"/>
        <v>44079</v>
      </c>
      <c r="B1858" s="124">
        <f t="shared" si="668"/>
        <v>1240.6990529999998</v>
      </c>
      <c r="C1858" s="124">
        <f t="shared" si="678"/>
        <v>1000</v>
      </c>
      <c r="D1858" s="138">
        <f t="shared" si="679"/>
        <v>5344.63</v>
      </c>
      <c r="E1858" s="126">
        <f>IF(K1858=1,VLOOKUP(A1857,[1]Plan1!$DA$106:$DC$226,3),E1857)</f>
        <v>5357.46</v>
      </c>
      <c r="F1858" s="127">
        <f t="shared" si="680"/>
        <v>44061</v>
      </c>
      <c r="G1858" s="128">
        <f t="shared" si="669"/>
        <v>2.4005403554596683E-3</v>
      </c>
      <c r="H1858" s="127">
        <f t="shared" si="681"/>
        <v>44089</v>
      </c>
      <c r="I1858" s="127">
        <f t="shared" si="670"/>
        <v>44089</v>
      </c>
      <c r="J1858" s="130">
        <f t="shared" si="682"/>
        <v>20</v>
      </c>
      <c r="K1858" s="130">
        <f t="shared" si="671"/>
        <v>15</v>
      </c>
      <c r="L1858" s="131">
        <f t="shared" si="672"/>
        <v>1.00179986</v>
      </c>
      <c r="M1858" s="132">
        <f t="shared" si="689"/>
        <v>1.00359968</v>
      </c>
      <c r="N1858" s="132">
        <f t="shared" si="687"/>
        <v>1.2323017814835109</v>
      </c>
      <c r="O1858" s="131">
        <f t="shared" si="688"/>
        <v>1.23451975</v>
      </c>
      <c r="P1858" s="124">
        <f t="shared" si="673"/>
        <v>1234.5197499999999</v>
      </c>
      <c r="Q1858" s="133">
        <f t="shared" si="674"/>
        <v>0</v>
      </c>
      <c r="R1858" s="134">
        <f t="shared" si="675"/>
        <v>0</v>
      </c>
      <c r="S1858" s="124">
        <f t="shared" si="676"/>
        <v>0</v>
      </c>
      <c r="T1858" s="134">
        <f t="shared" si="683"/>
        <v>8.7499999999999994E-2</v>
      </c>
      <c r="U1858" s="133">
        <f t="shared" si="684"/>
        <v>15</v>
      </c>
      <c r="V1858" s="133">
        <v>252</v>
      </c>
      <c r="W1858" s="132">
        <f t="shared" si="690"/>
        <v>1.0050054310000001</v>
      </c>
      <c r="X1858" s="124">
        <f t="shared" si="686"/>
        <v>6.179303</v>
      </c>
      <c r="Y1858" s="136" t="s">
        <v>64</v>
      </c>
      <c r="Z1858" s="127">
        <f t="shared" si="685"/>
        <v>44244</v>
      </c>
      <c r="AA1858" s="6"/>
      <c r="AB1858" s="1"/>
      <c r="AC1858" s="10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6"/>
      <c r="BR1858" s="1"/>
      <c r="BS1858" s="1"/>
      <c r="BT1858" s="1"/>
      <c r="BU1858" s="1"/>
      <c r="BV1858" s="1"/>
      <c r="BW1858" s="1"/>
    </row>
    <row r="1859" spans="1:75" x14ac:dyDescent="0.2">
      <c r="A1859" s="137">
        <f t="shared" si="677"/>
        <v>44080</v>
      </c>
      <c r="B1859" s="124">
        <f t="shared" si="668"/>
        <v>1240.6990529999998</v>
      </c>
      <c r="C1859" s="124">
        <f t="shared" si="678"/>
        <v>1000</v>
      </c>
      <c r="D1859" s="138">
        <f t="shared" si="679"/>
        <v>5344.63</v>
      </c>
      <c r="E1859" s="126">
        <f>IF(K1859=1,VLOOKUP(A1858,[1]Plan1!$DA$106:$DC$226,3),E1858)</f>
        <v>5357.46</v>
      </c>
      <c r="F1859" s="127">
        <f t="shared" si="680"/>
        <v>44061</v>
      </c>
      <c r="G1859" s="128">
        <f t="shared" si="669"/>
        <v>2.4005403554596683E-3</v>
      </c>
      <c r="H1859" s="127">
        <f t="shared" si="681"/>
        <v>44089</v>
      </c>
      <c r="I1859" s="127">
        <f t="shared" si="670"/>
        <v>44089</v>
      </c>
      <c r="J1859" s="130">
        <f t="shared" si="682"/>
        <v>20</v>
      </c>
      <c r="K1859" s="130">
        <f t="shared" si="671"/>
        <v>15</v>
      </c>
      <c r="L1859" s="131">
        <f t="shared" si="672"/>
        <v>1.00179986</v>
      </c>
      <c r="M1859" s="132">
        <f t="shared" si="689"/>
        <v>1.00359968</v>
      </c>
      <c r="N1859" s="132">
        <f t="shared" si="687"/>
        <v>1.2323017814835109</v>
      </c>
      <c r="O1859" s="131">
        <f t="shared" si="688"/>
        <v>1.23451975</v>
      </c>
      <c r="P1859" s="124">
        <f t="shared" si="673"/>
        <v>1234.5197499999999</v>
      </c>
      <c r="Q1859" s="133">
        <f t="shared" si="674"/>
        <v>0</v>
      </c>
      <c r="R1859" s="134">
        <f t="shared" si="675"/>
        <v>0</v>
      </c>
      <c r="S1859" s="124">
        <f t="shared" si="676"/>
        <v>0</v>
      </c>
      <c r="T1859" s="134">
        <f t="shared" si="683"/>
        <v>8.7499999999999994E-2</v>
      </c>
      <c r="U1859" s="133">
        <f t="shared" si="684"/>
        <v>15</v>
      </c>
      <c r="V1859" s="133">
        <v>252</v>
      </c>
      <c r="W1859" s="132">
        <f t="shared" si="690"/>
        <v>1.0050054310000001</v>
      </c>
      <c r="X1859" s="124">
        <f t="shared" si="686"/>
        <v>6.179303</v>
      </c>
      <c r="Y1859" s="136" t="s">
        <v>64</v>
      </c>
      <c r="Z1859" s="127">
        <f t="shared" si="685"/>
        <v>44244</v>
      </c>
      <c r="AA1859" s="6"/>
      <c r="AB1859" s="1"/>
      <c r="AC1859" s="10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6"/>
      <c r="BR1859" s="1"/>
      <c r="BS1859" s="1"/>
      <c r="BT1859" s="1"/>
      <c r="BU1859" s="1"/>
      <c r="BV1859" s="1"/>
      <c r="BW1859" s="1"/>
    </row>
    <row r="1860" spans="1:75" x14ac:dyDescent="0.2">
      <c r="A1860" s="137">
        <f t="shared" si="677"/>
        <v>44081</v>
      </c>
      <c r="B1860" s="124">
        <f t="shared" si="668"/>
        <v>1240.6990529999998</v>
      </c>
      <c r="C1860" s="124">
        <f t="shared" si="678"/>
        <v>1000</v>
      </c>
      <c r="D1860" s="138">
        <f t="shared" si="679"/>
        <v>5344.63</v>
      </c>
      <c r="E1860" s="126">
        <f>IF(K1860=1,VLOOKUP(A1859,[1]Plan1!$DA$106:$DC$226,3),E1859)</f>
        <v>5357.46</v>
      </c>
      <c r="F1860" s="127">
        <f t="shared" si="680"/>
        <v>44061</v>
      </c>
      <c r="G1860" s="128">
        <f t="shared" si="669"/>
        <v>2.4005403554596683E-3</v>
      </c>
      <c r="H1860" s="127">
        <f t="shared" si="681"/>
        <v>44089</v>
      </c>
      <c r="I1860" s="127">
        <f t="shared" si="670"/>
        <v>44089</v>
      </c>
      <c r="J1860" s="130">
        <f t="shared" si="682"/>
        <v>20</v>
      </c>
      <c r="K1860" s="130">
        <f t="shared" si="671"/>
        <v>15</v>
      </c>
      <c r="L1860" s="131">
        <f t="shared" si="672"/>
        <v>1.00179986</v>
      </c>
      <c r="M1860" s="132">
        <f t="shared" si="689"/>
        <v>1.00359968</v>
      </c>
      <c r="N1860" s="132">
        <f t="shared" si="687"/>
        <v>1.2323017814835109</v>
      </c>
      <c r="O1860" s="131">
        <f t="shared" si="688"/>
        <v>1.23451975</v>
      </c>
      <c r="P1860" s="124">
        <f t="shared" si="673"/>
        <v>1234.5197499999999</v>
      </c>
      <c r="Q1860" s="133">
        <f t="shared" si="674"/>
        <v>0</v>
      </c>
      <c r="R1860" s="134">
        <f t="shared" si="675"/>
        <v>0</v>
      </c>
      <c r="S1860" s="124">
        <f t="shared" si="676"/>
        <v>0</v>
      </c>
      <c r="T1860" s="134">
        <f t="shared" si="683"/>
        <v>8.7499999999999994E-2</v>
      </c>
      <c r="U1860" s="133">
        <f t="shared" si="684"/>
        <v>15</v>
      </c>
      <c r="V1860" s="133">
        <v>252</v>
      </c>
      <c r="W1860" s="132">
        <f t="shared" si="690"/>
        <v>1.0050054310000001</v>
      </c>
      <c r="X1860" s="124">
        <f t="shared" si="686"/>
        <v>6.179303</v>
      </c>
      <c r="Y1860" s="136" t="s">
        <v>64</v>
      </c>
      <c r="Z1860" s="127">
        <f t="shared" si="685"/>
        <v>44244</v>
      </c>
      <c r="AA1860" s="6"/>
      <c r="AB1860" s="1"/>
      <c r="AC1860" s="10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6"/>
      <c r="BR1860" s="1"/>
      <c r="BS1860" s="1"/>
      <c r="BT1860" s="1"/>
      <c r="BU1860" s="1"/>
      <c r="BV1860" s="1"/>
      <c r="BW1860" s="1"/>
    </row>
    <row r="1861" spans="1:75" x14ac:dyDescent="0.2">
      <c r="A1861" s="137">
        <f t="shared" si="677"/>
        <v>44082</v>
      </c>
      <c r="B1861" s="124">
        <f t="shared" si="668"/>
        <v>1240.6990529999998</v>
      </c>
      <c r="C1861" s="124">
        <f t="shared" si="678"/>
        <v>1000</v>
      </c>
      <c r="D1861" s="138">
        <f t="shared" si="679"/>
        <v>5344.63</v>
      </c>
      <c r="E1861" s="126">
        <f>IF(K1861=1,VLOOKUP(A1860,[1]Plan1!$DA$106:$DC$226,3),E1860)</f>
        <v>5357.46</v>
      </c>
      <c r="F1861" s="127">
        <f t="shared" si="680"/>
        <v>44061</v>
      </c>
      <c r="G1861" s="128">
        <f t="shared" si="669"/>
        <v>2.4005403554596683E-3</v>
      </c>
      <c r="H1861" s="127">
        <f t="shared" si="681"/>
        <v>44089</v>
      </c>
      <c r="I1861" s="127">
        <f t="shared" si="670"/>
        <v>44089</v>
      </c>
      <c r="J1861" s="130">
        <f t="shared" si="682"/>
        <v>20</v>
      </c>
      <c r="K1861" s="130">
        <f t="shared" si="671"/>
        <v>15</v>
      </c>
      <c r="L1861" s="131">
        <f t="shared" si="672"/>
        <v>1.00179986</v>
      </c>
      <c r="M1861" s="132">
        <f t="shared" si="689"/>
        <v>1.00359968</v>
      </c>
      <c r="N1861" s="132">
        <f t="shared" si="687"/>
        <v>1.2323017814835109</v>
      </c>
      <c r="O1861" s="131">
        <f t="shared" si="688"/>
        <v>1.23451975</v>
      </c>
      <c r="P1861" s="124">
        <f t="shared" si="673"/>
        <v>1234.5197499999999</v>
      </c>
      <c r="Q1861" s="133">
        <f t="shared" si="674"/>
        <v>0</v>
      </c>
      <c r="R1861" s="134">
        <f t="shared" si="675"/>
        <v>0</v>
      </c>
      <c r="S1861" s="124">
        <f t="shared" si="676"/>
        <v>0</v>
      </c>
      <c r="T1861" s="134">
        <f t="shared" si="683"/>
        <v>8.7499999999999994E-2</v>
      </c>
      <c r="U1861" s="133">
        <f t="shared" si="684"/>
        <v>15</v>
      </c>
      <c r="V1861" s="133">
        <v>252</v>
      </c>
      <c r="W1861" s="132">
        <f t="shared" si="690"/>
        <v>1.0050054310000001</v>
      </c>
      <c r="X1861" s="124">
        <f t="shared" si="686"/>
        <v>6.179303</v>
      </c>
      <c r="Y1861" s="136" t="s">
        <v>64</v>
      </c>
      <c r="Z1861" s="127">
        <f t="shared" si="685"/>
        <v>44244</v>
      </c>
      <c r="AA1861" s="6"/>
      <c r="AB1861" s="1"/>
      <c r="AC1861" s="10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6"/>
      <c r="BR1861" s="1"/>
      <c r="BS1861" s="1"/>
      <c r="BT1861" s="1"/>
      <c r="BU1861" s="1"/>
      <c r="BV1861" s="1"/>
      <c r="BW1861" s="1"/>
    </row>
    <row r="1862" spans="1:75" x14ac:dyDescent="0.2">
      <c r="A1862" s="137">
        <f t="shared" si="677"/>
        <v>44083</v>
      </c>
      <c r="B1862" s="124">
        <f t="shared" si="668"/>
        <v>1241.2609050000001</v>
      </c>
      <c r="C1862" s="124">
        <f t="shared" si="678"/>
        <v>1000</v>
      </c>
      <c r="D1862" s="138">
        <f t="shared" si="679"/>
        <v>5344.63</v>
      </c>
      <c r="E1862" s="126">
        <f>IF(K1862=1,VLOOKUP(A1861,[1]Plan1!$DA$106:$DC$226,3),E1861)</f>
        <v>5357.46</v>
      </c>
      <c r="F1862" s="127">
        <f t="shared" si="680"/>
        <v>44061</v>
      </c>
      <c r="G1862" s="128">
        <f t="shared" si="669"/>
        <v>2.4005403554596683E-3</v>
      </c>
      <c r="H1862" s="127">
        <f t="shared" si="681"/>
        <v>44089</v>
      </c>
      <c r="I1862" s="127">
        <f t="shared" si="670"/>
        <v>44089</v>
      </c>
      <c r="J1862" s="130">
        <f t="shared" si="682"/>
        <v>20</v>
      </c>
      <c r="K1862" s="130">
        <f t="shared" si="671"/>
        <v>16</v>
      </c>
      <c r="L1862" s="131">
        <f t="shared" si="672"/>
        <v>1.0019199700000001</v>
      </c>
      <c r="M1862" s="132">
        <f t="shared" si="689"/>
        <v>1.00359968</v>
      </c>
      <c r="N1862" s="132">
        <f t="shared" si="687"/>
        <v>1.2323017814835109</v>
      </c>
      <c r="O1862" s="131">
        <f t="shared" si="688"/>
        <v>1.23466776</v>
      </c>
      <c r="P1862" s="124">
        <f t="shared" si="673"/>
        <v>1234.66776</v>
      </c>
      <c r="Q1862" s="133">
        <f t="shared" si="674"/>
        <v>0</v>
      </c>
      <c r="R1862" s="134">
        <f t="shared" si="675"/>
        <v>0</v>
      </c>
      <c r="S1862" s="124">
        <f t="shared" si="676"/>
        <v>0</v>
      </c>
      <c r="T1862" s="134">
        <f t="shared" si="683"/>
        <v>8.7499999999999994E-2</v>
      </c>
      <c r="U1862" s="133">
        <f t="shared" si="684"/>
        <v>16</v>
      </c>
      <c r="V1862" s="133">
        <v>252</v>
      </c>
      <c r="W1862" s="132">
        <f t="shared" si="690"/>
        <v>1.0053400159999999</v>
      </c>
      <c r="X1862" s="124">
        <f t="shared" si="686"/>
        <v>6.5931449999999998</v>
      </c>
      <c r="Y1862" s="136" t="s">
        <v>64</v>
      </c>
      <c r="Z1862" s="127">
        <f t="shared" si="685"/>
        <v>44244</v>
      </c>
      <c r="AA1862" s="6"/>
      <c r="AB1862" s="1"/>
      <c r="AC1862" s="10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6"/>
      <c r="BR1862" s="1"/>
      <c r="BS1862" s="1"/>
      <c r="BT1862" s="1"/>
      <c r="BU1862" s="1"/>
      <c r="BV1862" s="1"/>
      <c r="BW1862" s="1"/>
    </row>
    <row r="1863" spans="1:75" x14ac:dyDescent="0.2">
      <c r="A1863" s="137">
        <f t="shared" si="677"/>
        <v>44084</v>
      </c>
      <c r="B1863" s="124">
        <f t="shared" si="668"/>
        <v>1241.823003</v>
      </c>
      <c r="C1863" s="124">
        <f t="shared" si="678"/>
        <v>1000</v>
      </c>
      <c r="D1863" s="138">
        <f t="shared" si="679"/>
        <v>5344.63</v>
      </c>
      <c r="E1863" s="126">
        <f>IF(K1863=1,VLOOKUP(A1862,[1]Plan1!$DA$106:$DC$226,3),E1862)</f>
        <v>5357.46</v>
      </c>
      <c r="F1863" s="127">
        <f t="shared" si="680"/>
        <v>44061</v>
      </c>
      <c r="G1863" s="128">
        <f t="shared" si="669"/>
        <v>2.4005403554596683E-3</v>
      </c>
      <c r="H1863" s="127">
        <f t="shared" si="681"/>
        <v>44089</v>
      </c>
      <c r="I1863" s="127">
        <f t="shared" si="670"/>
        <v>44089</v>
      </c>
      <c r="J1863" s="130">
        <f t="shared" si="682"/>
        <v>20</v>
      </c>
      <c r="K1863" s="130">
        <f t="shared" si="671"/>
        <v>17</v>
      </c>
      <c r="L1863" s="131">
        <f t="shared" si="672"/>
        <v>1.0020400899999999</v>
      </c>
      <c r="M1863" s="132">
        <f t="shared" si="689"/>
        <v>1.00359968</v>
      </c>
      <c r="N1863" s="132">
        <f t="shared" si="687"/>
        <v>1.2323017814835109</v>
      </c>
      <c r="O1863" s="131">
        <f t="shared" si="688"/>
        <v>1.2348157799999999</v>
      </c>
      <c r="P1863" s="124">
        <f t="shared" si="673"/>
        <v>1234.8157799999999</v>
      </c>
      <c r="Q1863" s="133">
        <f t="shared" si="674"/>
        <v>0</v>
      </c>
      <c r="R1863" s="134">
        <f t="shared" si="675"/>
        <v>0</v>
      </c>
      <c r="S1863" s="124">
        <f t="shared" si="676"/>
        <v>0</v>
      </c>
      <c r="T1863" s="134">
        <f t="shared" si="683"/>
        <v>8.7499999999999994E-2</v>
      </c>
      <c r="U1863" s="133">
        <f t="shared" si="684"/>
        <v>17</v>
      </c>
      <c r="V1863" s="133">
        <v>252</v>
      </c>
      <c r="W1863" s="132">
        <f t="shared" si="690"/>
        <v>1.005674712</v>
      </c>
      <c r="X1863" s="124">
        <f t="shared" si="686"/>
        <v>7.0072229999999998</v>
      </c>
      <c r="Y1863" s="136" t="s">
        <v>64</v>
      </c>
      <c r="Z1863" s="127">
        <f t="shared" si="685"/>
        <v>44244</v>
      </c>
      <c r="AA1863" s="6"/>
      <c r="AB1863" s="1"/>
      <c r="AC1863" s="10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6"/>
      <c r="BR1863" s="1"/>
      <c r="BS1863" s="1"/>
      <c r="BT1863" s="1"/>
      <c r="BU1863" s="1"/>
      <c r="BV1863" s="1"/>
      <c r="BW1863" s="1"/>
    </row>
    <row r="1864" spans="1:75" x14ac:dyDescent="0.2">
      <c r="A1864" s="137">
        <f t="shared" si="677"/>
        <v>44085</v>
      </c>
      <c r="B1864" s="124">
        <f t="shared" si="668"/>
        <v>1242.3853589999999</v>
      </c>
      <c r="C1864" s="124">
        <f t="shared" si="678"/>
        <v>1000</v>
      </c>
      <c r="D1864" s="138">
        <f t="shared" si="679"/>
        <v>5344.63</v>
      </c>
      <c r="E1864" s="126">
        <f>IF(K1864=1,VLOOKUP(A1863,[1]Plan1!$DA$106:$DC$226,3),E1863)</f>
        <v>5357.46</v>
      </c>
      <c r="F1864" s="127">
        <f t="shared" si="680"/>
        <v>44061</v>
      </c>
      <c r="G1864" s="128">
        <f t="shared" si="669"/>
        <v>2.4005403554596683E-3</v>
      </c>
      <c r="H1864" s="127">
        <f t="shared" si="681"/>
        <v>44089</v>
      </c>
      <c r="I1864" s="127">
        <f t="shared" si="670"/>
        <v>44089</v>
      </c>
      <c r="J1864" s="130">
        <f t="shared" si="682"/>
        <v>20</v>
      </c>
      <c r="K1864" s="130">
        <f t="shared" si="671"/>
        <v>18</v>
      </c>
      <c r="L1864" s="131">
        <f t="shared" si="672"/>
        <v>1.0021602199999999</v>
      </c>
      <c r="M1864" s="132">
        <f t="shared" si="689"/>
        <v>1.00359968</v>
      </c>
      <c r="N1864" s="132">
        <f t="shared" si="687"/>
        <v>1.2323017814835109</v>
      </c>
      <c r="O1864" s="131">
        <f t="shared" si="688"/>
        <v>1.2349638199999999</v>
      </c>
      <c r="P1864" s="124">
        <f t="shared" si="673"/>
        <v>1234.9638199999999</v>
      </c>
      <c r="Q1864" s="133">
        <f t="shared" si="674"/>
        <v>0</v>
      </c>
      <c r="R1864" s="134">
        <f t="shared" si="675"/>
        <v>0</v>
      </c>
      <c r="S1864" s="124">
        <f t="shared" si="676"/>
        <v>0</v>
      </c>
      <c r="T1864" s="134">
        <f t="shared" si="683"/>
        <v>8.7499999999999994E-2</v>
      </c>
      <c r="U1864" s="133">
        <f t="shared" si="684"/>
        <v>18</v>
      </c>
      <c r="V1864" s="133">
        <v>252</v>
      </c>
      <c r="W1864" s="132">
        <f t="shared" si="690"/>
        <v>1.0060095200000001</v>
      </c>
      <c r="X1864" s="124">
        <f t="shared" si="686"/>
        <v>7.4215390000000001</v>
      </c>
      <c r="Y1864" s="136" t="s">
        <v>64</v>
      </c>
      <c r="Z1864" s="127">
        <f t="shared" si="685"/>
        <v>44244</v>
      </c>
      <c r="AA1864" s="6"/>
      <c r="AB1864" s="1"/>
      <c r="AC1864" s="10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6"/>
      <c r="BR1864" s="1"/>
      <c r="BS1864" s="1"/>
      <c r="BT1864" s="1"/>
      <c r="BU1864" s="1"/>
      <c r="BV1864" s="1"/>
      <c r="BW1864" s="1"/>
    </row>
    <row r="1865" spans="1:75" x14ac:dyDescent="0.2">
      <c r="A1865" s="137">
        <f t="shared" si="677"/>
        <v>44086</v>
      </c>
      <c r="B1865" s="124">
        <f t="shared" si="668"/>
        <v>1242.9479709999998</v>
      </c>
      <c r="C1865" s="124">
        <f t="shared" si="678"/>
        <v>1000</v>
      </c>
      <c r="D1865" s="138">
        <f t="shared" si="679"/>
        <v>5344.63</v>
      </c>
      <c r="E1865" s="126">
        <f>IF(K1865=1,VLOOKUP(A1864,[1]Plan1!$DA$106:$DC$226,3),E1864)</f>
        <v>5357.46</v>
      </c>
      <c r="F1865" s="127">
        <f t="shared" si="680"/>
        <v>44061</v>
      </c>
      <c r="G1865" s="128">
        <f t="shared" si="669"/>
        <v>2.4005403554596683E-3</v>
      </c>
      <c r="H1865" s="127">
        <f t="shared" si="681"/>
        <v>44089</v>
      </c>
      <c r="I1865" s="127">
        <f t="shared" si="670"/>
        <v>44089</v>
      </c>
      <c r="J1865" s="130">
        <f t="shared" si="682"/>
        <v>20</v>
      </c>
      <c r="K1865" s="130">
        <f t="shared" si="671"/>
        <v>19</v>
      </c>
      <c r="L1865" s="131">
        <f t="shared" si="672"/>
        <v>1.00228037</v>
      </c>
      <c r="M1865" s="132">
        <f t="shared" si="689"/>
        <v>1.00359968</v>
      </c>
      <c r="N1865" s="132">
        <f t="shared" si="687"/>
        <v>1.2323017814835109</v>
      </c>
      <c r="O1865" s="131">
        <f t="shared" si="688"/>
        <v>1.2351118800000001</v>
      </c>
      <c r="P1865" s="124">
        <f t="shared" si="673"/>
        <v>1235.1118799999999</v>
      </c>
      <c r="Q1865" s="133">
        <f t="shared" si="674"/>
        <v>0</v>
      </c>
      <c r="R1865" s="134">
        <f t="shared" si="675"/>
        <v>0</v>
      </c>
      <c r="S1865" s="124">
        <f t="shared" si="676"/>
        <v>0</v>
      </c>
      <c r="T1865" s="134">
        <f t="shared" si="683"/>
        <v>8.7499999999999994E-2</v>
      </c>
      <c r="U1865" s="133">
        <f t="shared" si="684"/>
        <v>19</v>
      </c>
      <c r="V1865" s="133">
        <v>252</v>
      </c>
      <c r="W1865" s="132">
        <f t="shared" si="690"/>
        <v>1.006344439</v>
      </c>
      <c r="X1865" s="124">
        <f t="shared" si="686"/>
        <v>7.8360909999999997</v>
      </c>
      <c r="Y1865" s="136" t="s">
        <v>64</v>
      </c>
      <c r="Z1865" s="127">
        <f t="shared" si="685"/>
        <v>44244</v>
      </c>
      <c r="AA1865" s="6"/>
      <c r="AB1865" s="1"/>
      <c r="AC1865" s="10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6"/>
      <c r="BR1865" s="1"/>
      <c r="BS1865" s="1"/>
      <c r="BT1865" s="1"/>
      <c r="BU1865" s="1"/>
      <c r="BV1865" s="1"/>
      <c r="BW1865" s="1"/>
    </row>
    <row r="1866" spans="1:75" x14ac:dyDescent="0.2">
      <c r="A1866" s="137">
        <f t="shared" si="677"/>
        <v>44087</v>
      </c>
      <c r="B1866" s="124">
        <f t="shared" ref="B1866:B1929" si="691">(P1866+X1866)</f>
        <v>1242.9479709999998</v>
      </c>
      <c r="C1866" s="124">
        <f t="shared" si="678"/>
        <v>1000</v>
      </c>
      <c r="D1866" s="138">
        <f t="shared" si="679"/>
        <v>5344.63</v>
      </c>
      <c r="E1866" s="126">
        <f>IF(K1866=1,VLOOKUP(A1865,[1]Plan1!$DA$106:$DC$226,3),E1865)</f>
        <v>5357.46</v>
      </c>
      <c r="F1866" s="127">
        <f t="shared" si="680"/>
        <v>44061</v>
      </c>
      <c r="G1866" s="128">
        <f t="shared" ref="G1866:G1929" si="692">(E1866/D1866)-1</f>
        <v>2.4005403554596683E-3</v>
      </c>
      <c r="H1866" s="127">
        <f t="shared" si="681"/>
        <v>44089</v>
      </c>
      <c r="I1866" s="127">
        <f t="shared" ref="I1866:I1929" si="693">IF(A1866&gt;I1865,H1866,I1865)</f>
        <v>44089</v>
      </c>
      <c r="J1866" s="130">
        <f t="shared" si="682"/>
        <v>20</v>
      </c>
      <c r="K1866" s="130">
        <f t="shared" ref="K1866:K1929" si="694">(J1866-(NETWORKDAYS(A1866,I1866,AC$118:AC$502)-1))</f>
        <v>19</v>
      </c>
      <c r="L1866" s="131">
        <f t="shared" ref="L1866:L1929" si="695">TRUNC((E1866/D1866)^TRUNC((K1866/J1866),9),8)</f>
        <v>1.00228037</v>
      </c>
      <c r="M1866" s="132">
        <f t="shared" si="689"/>
        <v>1.00359968</v>
      </c>
      <c r="N1866" s="132">
        <f t="shared" si="687"/>
        <v>1.2323017814835109</v>
      </c>
      <c r="O1866" s="131">
        <f t="shared" si="688"/>
        <v>1.2351118800000001</v>
      </c>
      <c r="P1866" s="124">
        <f t="shared" ref="P1866:P1929" si="696">TRUNC(C1866*O1866,6)</f>
        <v>1235.1118799999999</v>
      </c>
      <c r="Q1866" s="133">
        <f t="shared" ref="Q1866:Q1929" si="697">IF(VLOOKUP(A1866,AC$10:AJ$114,8)=VLOOKUP(A1865,AC$10:AJ$114,8),0,VLOOKUP(A1866,AC$10:AJ$114,8))</f>
        <v>0</v>
      </c>
      <c r="R1866" s="134">
        <f t="shared" ref="R1866:R1929" si="698">IF(Q1866&gt;0,VLOOKUP($A1866,$AC$10:$AH$114,6),0)</f>
        <v>0</v>
      </c>
      <c r="S1866" s="124">
        <f t="shared" ref="S1866:S1929" si="699">IF(R1866&gt;0,TRUNC(R1866*P1866,6),0)</f>
        <v>0</v>
      </c>
      <c r="T1866" s="134">
        <f t="shared" si="683"/>
        <v>8.7499999999999994E-2</v>
      </c>
      <c r="U1866" s="133">
        <f t="shared" si="684"/>
        <v>19</v>
      </c>
      <c r="V1866" s="133">
        <v>252</v>
      </c>
      <c r="W1866" s="132">
        <f t="shared" si="690"/>
        <v>1.006344439</v>
      </c>
      <c r="X1866" s="124">
        <f t="shared" si="686"/>
        <v>7.8360909999999997</v>
      </c>
      <c r="Y1866" s="136" t="s">
        <v>64</v>
      </c>
      <c r="Z1866" s="127">
        <f t="shared" si="685"/>
        <v>44244</v>
      </c>
      <c r="AA1866" s="6"/>
      <c r="AB1866" s="1"/>
      <c r="AC1866" s="10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6"/>
      <c r="BR1866" s="1"/>
      <c r="BS1866" s="1"/>
      <c r="BT1866" s="1"/>
      <c r="BU1866" s="1"/>
      <c r="BV1866" s="1"/>
      <c r="BW1866" s="1"/>
    </row>
    <row r="1867" spans="1:75" x14ac:dyDescent="0.2">
      <c r="A1867" s="137">
        <f t="shared" ref="A1867:A1930" si="700">(A1866+1)</f>
        <v>44088</v>
      </c>
      <c r="B1867" s="124">
        <f t="shared" si="691"/>
        <v>1242.9479709999998</v>
      </c>
      <c r="C1867" s="124">
        <f t="shared" ref="C1867:C1930" si="701">TRUNC(IF(Q1866&gt;0,VLOOKUP(A1866,$AC$12:$AD$114,2),C1866),6)</f>
        <v>1000</v>
      </c>
      <c r="D1867" s="138">
        <f t="shared" ref="D1867:D1930" si="702">IF(E1867=E1866,D1866,E1866)</f>
        <v>5344.63</v>
      </c>
      <c r="E1867" s="126">
        <f>IF(K1867=1,VLOOKUP(A1866,[1]Plan1!$DA$106:$DC$226,3),E1866)</f>
        <v>5357.46</v>
      </c>
      <c r="F1867" s="127">
        <f t="shared" ref="F1867:F1930" si="703">IF(D1867=D1866,F1866,A1867)</f>
        <v>44061</v>
      </c>
      <c r="G1867" s="128">
        <f t="shared" si="692"/>
        <v>2.4005403554596683E-3</v>
      </c>
      <c r="H1867" s="127">
        <f t="shared" ref="H1867:H1930" si="704">IF(DAY(A1867)=15,VLOOKUP(A1867,AG$118:AL$450,4),H1866)</f>
        <v>44089</v>
      </c>
      <c r="I1867" s="127">
        <f t="shared" si="693"/>
        <v>44089</v>
      </c>
      <c r="J1867" s="130">
        <f t="shared" ref="J1867:J1930" si="705">IF(I1867=I1866,J1866,NETWORKDAYS(I1866,I1867,$AC$118:$AC$502)-1)</f>
        <v>20</v>
      </c>
      <c r="K1867" s="130">
        <f t="shared" si="694"/>
        <v>19</v>
      </c>
      <c r="L1867" s="131">
        <f t="shared" si="695"/>
        <v>1.00228037</v>
      </c>
      <c r="M1867" s="132">
        <f t="shared" si="689"/>
        <v>1.00359968</v>
      </c>
      <c r="N1867" s="132">
        <f t="shared" si="687"/>
        <v>1.2323017814835109</v>
      </c>
      <c r="O1867" s="131">
        <f t="shared" si="688"/>
        <v>1.2351118800000001</v>
      </c>
      <c r="P1867" s="124">
        <f t="shared" si="696"/>
        <v>1235.1118799999999</v>
      </c>
      <c r="Q1867" s="133">
        <f t="shared" si="697"/>
        <v>0</v>
      </c>
      <c r="R1867" s="134">
        <f t="shared" si="698"/>
        <v>0</v>
      </c>
      <c r="S1867" s="124">
        <f t="shared" si="699"/>
        <v>0</v>
      </c>
      <c r="T1867" s="134">
        <f t="shared" ref="T1867:T1930" si="706">(T1866)</f>
        <v>8.7499999999999994E-2</v>
      </c>
      <c r="U1867" s="133">
        <f t="shared" ref="U1867:U1930" si="707">IF(Q1866&gt;0,1,IF(K1867=K1866,U1866,U1866+1))</f>
        <v>19</v>
      </c>
      <c r="V1867" s="133">
        <v>252</v>
      </c>
      <c r="W1867" s="132">
        <f t="shared" si="690"/>
        <v>1.006344439</v>
      </c>
      <c r="X1867" s="124">
        <f t="shared" si="686"/>
        <v>7.8360909999999997</v>
      </c>
      <c r="Y1867" s="136" t="s">
        <v>64</v>
      </c>
      <c r="Z1867" s="127">
        <f t="shared" ref="Z1867:Z1930" si="708">IF(Q1866&gt;0,VLOOKUP(A1866,$AC$10:$AK$114,9),Z1866)</f>
        <v>44244</v>
      </c>
      <c r="AA1867" s="6"/>
      <c r="AB1867" s="1"/>
      <c r="AC1867" s="10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6"/>
      <c r="BR1867" s="1"/>
      <c r="BS1867" s="1"/>
      <c r="BT1867" s="1"/>
      <c r="BU1867" s="1"/>
      <c r="BV1867" s="1"/>
      <c r="BW1867" s="1"/>
    </row>
    <row r="1868" spans="1:75" x14ac:dyDescent="0.2">
      <c r="A1868" s="137">
        <f t="shared" si="700"/>
        <v>44089</v>
      </c>
      <c r="B1868" s="124">
        <f t="shared" si="691"/>
        <v>1243.5108500000001</v>
      </c>
      <c r="C1868" s="124">
        <f t="shared" si="701"/>
        <v>1000</v>
      </c>
      <c r="D1868" s="138">
        <f t="shared" si="702"/>
        <v>5344.63</v>
      </c>
      <c r="E1868" s="126">
        <f>IF(K1868=1,VLOOKUP(A1867,[1]Plan1!$DA$106:$DC$226,3),E1867)</f>
        <v>5357.46</v>
      </c>
      <c r="F1868" s="127">
        <f t="shared" si="703"/>
        <v>44061</v>
      </c>
      <c r="G1868" s="128">
        <f t="shared" si="692"/>
        <v>2.4005403554596683E-3</v>
      </c>
      <c r="H1868" s="127">
        <f t="shared" si="704"/>
        <v>44119</v>
      </c>
      <c r="I1868" s="127">
        <f t="shared" si="693"/>
        <v>44089</v>
      </c>
      <c r="J1868" s="130">
        <f t="shared" si="705"/>
        <v>20</v>
      </c>
      <c r="K1868" s="130">
        <f t="shared" si="694"/>
        <v>20</v>
      </c>
      <c r="L1868" s="131">
        <f t="shared" si="695"/>
        <v>1.00240054</v>
      </c>
      <c r="M1868" s="132">
        <f t="shared" si="689"/>
        <v>1.00359968</v>
      </c>
      <c r="N1868" s="132">
        <f t="shared" si="687"/>
        <v>1.2323017814835109</v>
      </c>
      <c r="O1868" s="131">
        <f t="shared" si="688"/>
        <v>1.23525997</v>
      </c>
      <c r="P1868" s="124">
        <f t="shared" si="696"/>
        <v>1235.2599700000001</v>
      </c>
      <c r="Q1868" s="133">
        <f t="shared" si="697"/>
        <v>0</v>
      </c>
      <c r="R1868" s="134">
        <f t="shared" si="698"/>
        <v>0</v>
      </c>
      <c r="S1868" s="124">
        <f t="shared" si="699"/>
        <v>0</v>
      </c>
      <c r="T1868" s="134">
        <f t="shared" si="706"/>
        <v>8.7499999999999994E-2</v>
      </c>
      <c r="U1868" s="133">
        <f t="shared" si="707"/>
        <v>20</v>
      </c>
      <c r="V1868" s="133">
        <v>252</v>
      </c>
      <c r="W1868" s="132">
        <f t="shared" si="690"/>
        <v>1.006679469</v>
      </c>
      <c r="X1868" s="124">
        <f t="shared" si="686"/>
        <v>8.2508800000000004</v>
      </c>
      <c r="Y1868" s="136" t="s">
        <v>64</v>
      </c>
      <c r="Z1868" s="127">
        <f t="shared" si="708"/>
        <v>44244</v>
      </c>
      <c r="AA1868" s="6"/>
      <c r="AB1868" s="1"/>
      <c r="AC1868" s="10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6"/>
      <c r="BR1868" s="1"/>
      <c r="BS1868" s="1"/>
      <c r="BT1868" s="1"/>
      <c r="BU1868" s="1"/>
      <c r="BV1868" s="1"/>
      <c r="BW1868" s="1"/>
    </row>
    <row r="1869" spans="1:75" x14ac:dyDescent="0.2">
      <c r="A1869" s="137">
        <f t="shared" si="700"/>
        <v>44090</v>
      </c>
      <c r="B1869" s="124">
        <f t="shared" si="691"/>
        <v>1244.3028019999999</v>
      </c>
      <c r="C1869" s="124">
        <f t="shared" si="701"/>
        <v>1000</v>
      </c>
      <c r="D1869" s="138">
        <f t="shared" si="702"/>
        <v>5357.46</v>
      </c>
      <c r="E1869" s="126">
        <f>IF(K1869=1,VLOOKUP(A1868,[1]Plan1!$DA$106:$DC$226,3),E1868)</f>
        <v>5391.75</v>
      </c>
      <c r="F1869" s="127">
        <f t="shared" si="703"/>
        <v>44090</v>
      </c>
      <c r="G1869" s="128">
        <f t="shared" si="692"/>
        <v>6.4004210950712181E-3</v>
      </c>
      <c r="H1869" s="127">
        <f t="shared" si="704"/>
        <v>44119</v>
      </c>
      <c r="I1869" s="127">
        <f t="shared" si="693"/>
        <v>44119</v>
      </c>
      <c r="J1869" s="130">
        <f t="shared" si="705"/>
        <v>21</v>
      </c>
      <c r="K1869" s="130">
        <f t="shared" si="694"/>
        <v>1</v>
      </c>
      <c r="L1869" s="131">
        <f t="shared" si="695"/>
        <v>1.0003038500000001</v>
      </c>
      <c r="M1869" s="132">
        <f t="shared" si="689"/>
        <v>1.00240054</v>
      </c>
      <c r="N1869" s="132">
        <f t="shared" si="687"/>
        <v>1.2352599712020333</v>
      </c>
      <c r="O1869" s="131">
        <f t="shared" si="688"/>
        <v>1.2356353</v>
      </c>
      <c r="P1869" s="124">
        <f t="shared" si="696"/>
        <v>1235.6352999999999</v>
      </c>
      <c r="Q1869" s="133">
        <f t="shared" si="697"/>
        <v>0</v>
      </c>
      <c r="R1869" s="134">
        <f t="shared" si="698"/>
        <v>0</v>
      </c>
      <c r="S1869" s="124">
        <f t="shared" si="699"/>
        <v>0</v>
      </c>
      <c r="T1869" s="134">
        <f t="shared" si="706"/>
        <v>8.7499999999999994E-2</v>
      </c>
      <c r="U1869" s="133">
        <f t="shared" si="707"/>
        <v>21</v>
      </c>
      <c r="V1869" s="133">
        <v>252</v>
      </c>
      <c r="W1869" s="132">
        <f t="shared" si="690"/>
        <v>1.0070146120000001</v>
      </c>
      <c r="X1869" s="124">
        <f t="shared" si="686"/>
        <v>8.6675020000000007</v>
      </c>
      <c r="Y1869" s="136" t="s">
        <v>64</v>
      </c>
      <c r="Z1869" s="127">
        <f t="shared" si="708"/>
        <v>44244</v>
      </c>
      <c r="AA1869" s="6"/>
      <c r="AB1869" s="1"/>
      <c r="AC1869" s="10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6"/>
      <c r="BR1869" s="1"/>
      <c r="BS1869" s="1"/>
      <c r="BT1869" s="1"/>
      <c r="BU1869" s="1"/>
      <c r="BV1869" s="1"/>
      <c r="BW1869" s="1"/>
    </row>
    <row r="1870" spans="1:75" x14ac:dyDescent="0.2">
      <c r="A1870" s="137">
        <f t="shared" si="700"/>
        <v>44091</v>
      </c>
      <c r="B1870" s="124">
        <f t="shared" si="691"/>
        <v>1245.0952719999998</v>
      </c>
      <c r="C1870" s="124">
        <f t="shared" si="701"/>
        <v>1000</v>
      </c>
      <c r="D1870" s="138">
        <f t="shared" si="702"/>
        <v>5357.46</v>
      </c>
      <c r="E1870" s="126">
        <f>IF(K1870=1,VLOOKUP(A1869,[1]Plan1!$DA$106:$DC$226,3),E1869)</f>
        <v>5391.75</v>
      </c>
      <c r="F1870" s="127">
        <f t="shared" si="703"/>
        <v>44090</v>
      </c>
      <c r="G1870" s="128">
        <f t="shared" si="692"/>
        <v>6.4004210950712181E-3</v>
      </c>
      <c r="H1870" s="127">
        <f t="shared" si="704"/>
        <v>44119</v>
      </c>
      <c r="I1870" s="127">
        <f t="shared" si="693"/>
        <v>44119</v>
      </c>
      <c r="J1870" s="130">
        <f t="shared" si="705"/>
        <v>21</v>
      </c>
      <c r="K1870" s="130">
        <f t="shared" si="694"/>
        <v>2</v>
      </c>
      <c r="L1870" s="131">
        <f t="shared" si="695"/>
        <v>1.0006078</v>
      </c>
      <c r="M1870" s="132">
        <f t="shared" si="689"/>
        <v>1.00240054</v>
      </c>
      <c r="N1870" s="132">
        <f t="shared" si="687"/>
        <v>1.2352599712020333</v>
      </c>
      <c r="O1870" s="131">
        <f t="shared" si="688"/>
        <v>1.2360107600000001</v>
      </c>
      <c r="P1870" s="124">
        <f t="shared" si="696"/>
        <v>1236.0107599999999</v>
      </c>
      <c r="Q1870" s="133">
        <f t="shared" si="697"/>
        <v>0</v>
      </c>
      <c r="R1870" s="134">
        <f t="shared" si="698"/>
        <v>0</v>
      </c>
      <c r="S1870" s="124">
        <f t="shared" si="699"/>
        <v>0</v>
      </c>
      <c r="T1870" s="134">
        <f t="shared" si="706"/>
        <v>8.7499999999999994E-2</v>
      </c>
      <c r="U1870" s="133">
        <f t="shared" si="707"/>
        <v>22</v>
      </c>
      <c r="V1870" s="133">
        <v>252</v>
      </c>
      <c r="W1870" s="132">
        <f t="shared" si="690"/>
        <v>1.0073498649999999</v>
      </c>
      <c r="X1870" s="124">
        <f t="shared" si="686"/>
        <v>9.0845120000000001</v>
      </c>
      <c r="Y1870" s="136" t="s">
        <v>64</v>
      </c>
      <c r="Z1870" s="127">
        <f t="shared" si="708"/>
        <v>44244</v>
      </c>
      <c r="AA1870" s="6"/>
      <c r="AB1870" s="1"/>
      <c r="AC1870" s="10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6"/>
      <c r="BR1870" s="1"/>
      <c r="BS1870" s="1"/>
      <c r="BT1870" s="1"/>
      <c r="BU1870" s="1"/>
      <c r="BV1870" s="1"/>
      <c r="BW1870" s="1"/>
    </row>
    <row r="1871" spans="1:75" x14ac:dyDescent="0.2">
      <c r="A1871" s="137">
        <f t="shared" si="700"/>
        <v>44092</v>
      </c>
      <c r="B1871" s="124">
        <f t="shared" si="691"/>
        <v>1245.888244</v>
      </c>
      <c r="C1871" s="124">
        <f t="shared" si="701"/>
        <v>1000</v>
      </c>
      <c r="D1871" s="138">
        <f t="shared" si="702"/>
        <v>5357.46</v>
      </c>
      <c r="E1871" s="126">
        <f>IF(K1871=1,VLOOKUP(A1870,[1]Plan1!$DA$106:$DC$226,3),E1870)</f>
        <v>5391.75</v>
      </c>
      <c r="F1871" s="127">
        <f t="shared" si="703"/>
        <v>44090</v>
      </c>
      <c r="G1871" s="128">
        <f t="shared" si="692"/>
        <v>6.4004210950712181E-3</v>
      </c>
      <c r="H1871" s="127">
        <f t="shared" si="704"/>
        <v>44119</v>
      </c>
      <c r="I1871" s="127">
        <f t="shared" si="693"/>
        <v>44119</v>
      </c>
      <c r="J1871" s="130">
        <f t="shared" si="705"/>
        <v>21</v>
      </c>
      <c r="K1871" s="130">
        <f t="shared" si="694"/>
        <v>3</v>
      </c>
      <c r="L1871" s="131">
        <f t="shared" si="695"/>
        <v>1.0009118400000001</v>
      </c>
      <c r="M1871" s="132">
        <f t="shared" si="689"/>
        <v>1.00240054</v>
      </c>
      <c r="N1871" s="132">
        <f t="shared" si="687"/>
        <v>1.2352599712020333</v>
      </c>
      <c r="O1871" s="131">
        <f t="shared" si="688"/>
        <v>1.23638633</v>
      </c>
      <c r="P1871" s="124">
        <f t="shared" si="696"/>
        <v>1236.38633</v>
      </c>
      <c r="Q1871" s="133">
        <f t="shared" si="697"/>
        <v>0</v>
      </c>
      <c r="R1871" s="134">
        <f t="shared" si="698"/>
        <v>0</v>
      </c>
      <c r="S1871" s="124">
        <f t="shared" si="699"/>
        <v>0</v>
      </c>
      <c r="T1871" s="134">
        <f t="shared" si="706"/>
        <v>8.7499999999999994E-2</v>
      </c>
      <c r="U1871" s="133">
        <f t="shared" si="707"/>
        <v>23</v>
      </c>
      <c r="V1871" s="133">
        <v>252</v>
      </c>
      <c r="W1871" s="132">
        <f t="shared" si="690"/>
        <v>1.007685231</v>
      </c>
      <c r="X1871" s="124">
        <f t="shared" si="686"/>
        <v>9.5019139999999993</v>
      </c>
      <c r="Y1871" s="136" t="s">
        <v>64</v>
      </c>
      <c r="Z1871" s="127">
        <f t="shared" si="708"/>
        <v>44244</v>
      </c>
      <c r="AA1871" s="6"/>
      <c r="AB1871" s="1"/>
      <c r="AC1871" s="10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6"/>
      <c r="BR1871" s="1"/>
      <c r="BS1871" s="1"/>
      <c r="BT1871" s="1"/>
      <c r="BU1871" s="1"/>
      <c r="BV1871" s="1"/>
      <c r="BW1871" s="1"/>
    </row>
    <row r="1872" spans="1:75" x14ac:dyDescent="0.2">
      <c r="A1872" s="137">
        <f t="shared" si="700"/>
        <v>44093</v>
      </c>
      <c r="B1872" s="124">
        <f t="shared" si="691"/>
        <v>1246.6817269999999</v>
      </c>
      <c r="C1872" s="124">
        <f t="shared" si="701"/>
        <v>1000</v>
      </c>
      <c r="D1872" s="138">
        <f t="shared" si="702"/>
        <v>5357.46</v>
      </c>
      <c r="E1872" s="126">
        <f>IF(K1872=1,VLOOKUP(A1871,[1]Plan1!$DA$106:$DC$226,3),E1871)</f>
        <v>5391.75</v>
      </c>
      <c r="F1872" s="127">
        <f t="shared" si="703"/>
        <v>44090</v>
      </c>
      <c r="G1872" s="128">
        <f t="shared" si="692"/>
        <v>6.4004210950712181E-3</v>
      </c>
      <c r="H1872" s="127">
        <f t="shared" si="704"/>
        <v>44119</v>
      </c>
      <c r="I1872" s="127">
        <f t="shared" si="693"/>
        <v>44119</v>
      </c>
      <c r="J1872" s="130">
        <f t="shared" si="705"/>
        <v>21</v>
      </c>
      <c r="K1872" s="130">
        <f t="shared" si="694"/>
        <v>4</v>
      </c>
      <c r="L1872" s="131">
        <f t="shared" si="695"/>
        <v>1.00121598</v>
      </c>
      <c r="M1872" s="132">
        <f t="shared" si="689"/>
        <v>1.00240054</v>
      </c>
      <c r="N1872" s="132">
        <f t="shared" si="687"/>
        <v>1.2352599712020333</v>
      </c>
      <c r="O1872" s="131">
        <f t="shared" si="688"/>
        <v>1.23676202</v>
      </c>
      <c r="P1872" s="124">
        <f t="shared" si="696"/>
        <v>1236.7620199999999</v>
      </c>
      <c r="Q1872" s="133">
        <f t="shared" si="697"/>
        <v>0</v>
      </c>
      <c r="R1872" s="134">
        <f t="shared" si="698"/>
        <v>0</v>
      </c>
      <c r="S1872" s="124">
        <f t="shared" si="699"/>
        <v>0</v>
      </c>
      <c r="T1872" s="134">
        <f t="shared" si="706"/>
        <v>8.7499999999999994E-2</v>
      </c>
      <c r="U1872" s="133">
        <f t="shared" si="707"/>
        <v>24</v>
      </c>
      <c r="V1872" s="133">
        <v>252</v>
      </c>
      <c r="W1872" s="132">
        <f t="shared" si="690"/>
        <v>1.0080207080000001</v>
      </c>
      <c r="X1872" s="124">
        <f t="shared" ref="X1872:X1935" si="709">TRUNC((P1872*(W1872-1)),6)</f>
        <v>9.9197070000000007</v>
      </c>
      <c r="Y1872" s="136" t="s">
        <v>64</v>
      </c>
      <c r="Z1872" s="127">
        <f t="shared" si="708"/>
        <v>44244</v>
      </c>
      <c r="AA1872" s="6"/>
      <c r="AB1872" s="1"/>
      <c r="AC1872" s="10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6"/>
      <c r="BR1872" s="1"/>
      <c r="BS1872" s="1"/>
      <c r="BT1872" s="1"/>
      <c r="BU1872" s="1"/>
      <c r="BV1872" s="1"/>
      <c r="BW1872" s="1"/>
    </row>
    <row r="1873" spans="1:75" x14ac:dyDescent="0.2">
      <c r="A1873" s="137">
        <f t="shared" si="700"/>
        <v>44094</v>
      </c>
      <c r="B1873" s="124">
        <f t="shared" si="691"/>
        <v>1246.6817269999999</v>
      </c>
      <c r="C1873" s="124">
        <f t="shared" si="701"/>
        <v>1000</v>
      </c>
      <c r="D1873" s="138">
        <f t="shared" si="702"/>
        <v>5357.46</v>
      </c>
      <c r="E1873" s="126">
        <f>IF(K1873=1,VLOOKUP(A1872,[1]Plan1!$DA$106:$DC$226,3),E1872)</f>
        <v>5391.75</v>
      </c>
      <c r="F1873" s="127">
        <f t="shared" si="703"/>
        <v>44090</v>
      </c>
      <c r="G1873" s="128">
        <f t="shared" si="692"/>
        <v>6.4004210950712181E-3</v>
      </c>
      <c r="H1873" s="127">
        <f t="shared" si="704"/>
        <v>44119</v>
      </c>
      <c r="I1873" s="127">
        <f t="shared" si="693"/>
        <v>44119</v>
      </c>
      <c r="J1873" s="130">
        <f t="shared" si="705"/>
        <v>21</v>
      </c>
      <c r="K1873" s="130">
        <f t="shared" si="694"/>
        <v>4</v>
      </c>
      <c r="L1873" s="131">
        <f t="shared" si="695"/>
        <v>1.00121598</v>
      </c>
      <c r="M1873" s="132">
        <f t="shared" si="689"/>
        <v>1.00240054</v>
      </c>
      <c r="N1873" s="132">
        <f t="shared" si="687"/>
        <v>1.2352599712020333</v>
      </c>
      <c r="O1873" s="131">
        <f t="shared" si="688"/>
        <v>1.23676202</v>
      </c>
      <c r="P1873" s="124">
        <f t="shared" si="696"/>
        <v>1236.7620199999999</v>
      </c>
      <c r="Q1873" s="133">
        <f t="shared" si="697"/>
        <v>0</v>
      </c>
      <c r="R1873" s="134">
        <f t="shared" si="698"/>
        <v>0</v>
      </c>
      <c r="S1873" s="124">
        <f t="shared" si="699"/>
        <v>0</v>
      </c>
      <c r="T1873" s="134">
        <f t="shared" si="706"/>
        <v>8.7499999999999994E-2</v>
      </c>
      <c r="U1873" s="133">
        <f t="shared" si="707"/>
        <v>24</v>
      </c>
      <c r="V1873" s="133">
        <v>252</v>
      </c>
      <c r="W1873" s="132">
        <f t="shared" si="690"/>
        <v>1.0080207080000001</v>
      </c>
      <c r="X1873" s="124">
        <f t="shared" si="709"/>
        <v>9.9197070000000007</v>
      </c>
      <c r="Y1873" s="136" t="s">
        <v>64</v>
      </c>
      <c r="Z1873" s="127">
        <f t="shared" si="708"/>
        <v>44244</v>
      </c>
      <c r="AA1873" s="6"/>
      <c r="AB1873" s="1"/>
      <c r="AC1873" s="10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6"/>
      <c r="BR1873" s="1"/>
      <c r="BS1873" s="1"/>
      <c r="BT1873" s="1"/>
      <c r="BU1873" s="1"/>
      <c r="BV1873" s="1"/>
      <c r="BW1873" s="1"/>
    </row>
    <row r="1874" spans="1:75" x14ac:dyDescent="0.2">
      <c r="A1874" s="137">
        <f t="shared" si="700"/>
        <v>44095</v>
      </c>
      <c r="B1874" s="124">
        <f t="shared" si="691"/>
        <v>1246.6817269999999</v>
      </c>
      <c r="C1874" s="124">
        <f t="shared" si="701"/>
        <v>1000</v>
      </c>
      <c r="D1874" s="138">
        <f t="shared" si="702"/>
        <v>5357.46</v>
      </c>
      <c r="E1874" s="126">
        <f>IF(K1874=1,VLOOKUP(A1873,[1]Plan1!$DA$106:$DC$226,3),E1873)</f>
        <v>5391.75</v>
      </c>
      <c r="F1874" s="127">
        <f t="shared" si="703"/>
        <v>44090</v>
      </c>
      <c r="G1874" s="128">
        <f t="shared" si="692"/>
        <v>6.4004210950712181E-3</v>
      </c>
      <c r="H1874" s="127">
        <f t="shared" si="704"/>
        <v>44119</v>
      </c>
      <c r="I1874" s="127">
        <f t="shared" si="693"/>
        <v>44119</v>
      </c>
      <c r="J1874" s="130">
        <f t="shared" si="705"/>
        <v>21</v>
      </c>
      <c r="K1874" s="130">
        <f t="shared" si="694"/>
        <v>4</v>
      </c>
      <c r="L1874" s="131">
        <f t="shared" si="695"/>
        <v>1.00121598</v>
      </c>
      <c r="M1874" s="132">
        <f t="shared" si="689"/>
        <v>1.00240054</v>
      </c>
      <c r="N1874" s="132">
        <f t="shared" si="687"/>
        <v>1.2352599712020333</v>
      </c>
      <c r="O1874" s="131">
        <f t="shared" si="688"/>
        <v>1.23676202</v>
      </c>
      <c r="P1874" s="124">
        <f t="shared" si="696"/>
        <v>1236.7620199999999</v>
      </c>
      <c r="Q1874" s="133">
        <f t="shared" si="697"/>
        <v>0</v>
      </c>
      <c r="R1874" s="134">
        <f t="shared" si="698"/>
        <v>0</v>
      </c>
      <c r="S1874" s="124">
        <f t="shared" si="699"/>
        <v>0</v>
      </c>
      <c r="T1874" s="134">
        <f t="shared" si="706"/>
        <v>8.7499999999999994E-2</v>
      </c>
      <c r="U1874" s="133">
        <f t="shared" si="707"/>
        <v>24</v>
      </c>
      <c r="V1874" s="133">
        <v>252</v>
      </c>
      <c r="W1874" s="132">
        <f t="shared" si="690"/>
        <v>1.0080207080000001</v>
      </c>
      <c r="X1874" s="124">
        <f t="shared" si="709"/>
        <v>9.9197070000000007</v>
      </c>
      <c r="Y1874" s="136" t="s">
        <v>64</v>
      </c>
      <c r="Z1874" s="127">
        <f t="shared" si="708"/>
        <v>44244</v>
      </c>
      <c r="AA1874" s="6"/>
      <c r="AB1874" s="1"/>
      <c r="AC1874" s="10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6"/>
      <c r="BR1874" s="1"/>
      <c r="BS1874" s="1"/>
      <c r="BT1874" s="1"/>
      <c r="BU1874" s="1"/>
      <c r="BV1874" s="1"/>
      <c r="BW1874" s="1"/>
    </row>
    <row r="1875" spans="1:75" x14ac:dyDescent="0.2">
      <c r="A1875" s="137">
        <f t="shared" si="700"/>
        <v>44096</v>
      </c>
      <c r="B1875" s="124">
        <f t="shared" si="691"/>
        <v>1247.4756989999998</v>
      </c>
      <c r="C1875" s="124">
        <f t="shared" si="701"/>
        <v>1000</v>
      </c>
      <c r="D1875" s="138">
        <f t="shared" si="702"/>
        <v>5357.46</v>
      </c>
      <c r="E1875" s="126">
        <f>IF(K1875=1,VLOOKUP(A1874,[1]Plan1!$DA$106:$DC$226,3),E1874)</f>
        <v>5391.75</v>
      </c>
      <c r="F1875" s="127">
        <f t="shared" si="703"/>
        <v>44090</v>
      </c>
      <c r="G1875" s="128">
        <f t="shared" si="692"/>
        <v>6.4004210950712181E-3</v>
      </c>
      <c r="H1875" s="127">
        <f t="shared" si="704"/>
        <v>44119</v>
      </c>
      <c r="I1875" s="127">
        <f t="shared" si="693"/>
        <v>44119</v>
      </c>
      <c r="J1875" s="130">
        <f t="shared" si="705"/>
        <v>21</v>
      </c>
      <c r="K1875" s="130">
        <f t="shared" si="694"/>
        <v>5</v>
      </c>
      <c r="L1875" s="131">
        <f t="shared" si="695"/>
        <v>1.0015202000000001</v>
      </c>
      <c r="M1875" s="132">
        <f t="shared" si="689"/>
        <v>1.00240054</v>
      </c>
      <c r="N1875" s="132">
        <f t="shared" si="687"/>
        <v>1.2352599712020333</v>
      </c>
      <c r="O1875" s="131">
        <f t="shared" si="688"/>
        <v>1.2371378099999999</v>
      </c>
      <c r="P1875" s="124">
        <f t="shared" si="696"/>
        <v>1237.1378099999999</v>
      </c>
      <c r="Q1875" s="133">
        <f t="shared" si="697"/>
        <v>0</v>
      </c>
      <c r="R1875" s="134">
        <f t="shared" si="698"/>
        <v>0</v>
      </c>
      <c r="S1875" s="124">
        <f t="shared" si="699"/>
        <v>0</v>
      </c>
      <c r="T1875" s="134">
        <f t="shared" si="706"/>
        <v>8.7499999999999994E-2</v>
      </c>
      <c r="U1875" s="133">
        <f t="shared" si="707"/>
        <v>25</v>
      </c>
      <c r="V1875" s="133">
        <v>252</v>
      </c>
      <c r="W1875" s="132">
        <f t="shared" si="690"/>
        <v>1.0083562960000001</v>
      </c>
      <c r="X1875" s="124">
        <f t="shared" si="709"/>
        <v>10.337889000000001</v>
      </c>
      <c r="Y1875" s="136" t="s">
        <v>64</v>
      </c>
      <c r="Z1875" s="127">
        <f t="shared" si="708"/>
        <v>44244</v>
      </c>
      <c r="AA1875" s="6"/>
      <c r="AB1875" s="1"/>
      <c r="AC1875" s="10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6"/>
      <c r="BR1875" s="1"/>
      <c r="BS1875" s="1"/>
      <c r="BT1875" s="1"/>
      <c r="BU1875" s="1"/>
      <c r="BV1875" s="1"/>
      <c r="BW1875" s="1"/>
    </row>
    <row r="1876" spans="1:75" x14ac:dyDescent="0.2">
      <c r="A1876" s="137">
        <f t="shared" si="700"/>
        <v>44097</v>
      </c>
      <c r="B1876" s="124">
        <f t="shared" si="691"/>
        <v>1248.2701849999999</v>
      </c>
      <c r="C1876" s="124">
        <f t="shared" si="701"/>
        <v>1000</v>
      </c>
      <c r="D1876" s="138">
        <f t="shared" si="702"/>
        <v>5357.46</v>
      </c>
      <c r="E1876" s="126">
        <f>IF(K1876=1,VLOOKUP(A1875,[1]Plan1!$DA$106:$DC$226,3),E1875)</f>
        <v>5391.75</v>
      </c>
      <c r="F1876" s="127">
        <f t="shared" si="703"/>
        <v>44090</v>
      </c>
      <c r="G1876" s="128">
        <f t="shared" si="692"/>
        <v>6.4004210950712181E-3</v>
      </c>
      <c r="H1876" s="127">
        <f t="shared" si="704"/>
        <v>44119</v>
      </c>
      <c r="I1876" s="127">
        <f t="shared" si="693"/>
        <v>44119</v>
      </c>
      <c r="J1876" s="130">
        <f t="shared" si="705"/>
        <v>21</v>
      </c>
      <c r="K1876" s="130">
        <f t="shared" si="694"/>
        <v>6</v>
      </c>
      <c r="L1876" s="131">
        <f t="shared" si="695"/>
        <v>1.00182452</v>
      </c>
      <c r="M1876" s="132">
        <f t="shared" si="689"/>
        <v>1.00240054</v>
      </c>
      <c r="N1876" s="132">
        <f t="shared" si="687"/>
        <v>1.2352599712020333</v>
      </c>
      <c r="O1876" s="131">
        <f t="shared" si="688"/>
        <v>1.2375137199999999</v>
      </c>
      <c r="P1876" s="124">
        <f t="shared" si="696"/>
        <v>1237.5137199999999</v>
      </c>
      <c r="Q1876" s="133">
        <f t="shared" si="697"/>
        <v>0</v>
      </c>
      <c r="R1876" s="134">
        <f t="shared" si="698"/>
        <v>0</v>
      </c>
      <c r="S1876" s="124">
        <f t="shared" si="699"/>
        <v>0</v>
      </c>
      <c r="T1876" s="134">
        <f t="shared" si="706"/>
        <v>8.7499999999999994E-2</v>
      </c>
      <c r="U1876" s="133">
        <f t="shared" si="707"/>
        <v>26</v>
      </c>
      <c r="V1876" s="133">
        <v>252</v>
      </c>
      <c r="W1876" s="132">
        <f t="shared" si="690"/>
        <v>1.0086919969999999</v>
      </c>
      <c r="X1876" s="124">
        <f t="shared" si="709"/>
        <v>10.756465</v>
      </c>
      <c r="Y1876" s="136" t="s">
        <v>64</v>
      </c>
      <c r="Z1876" s="127">
        <f t="shared" si="708"/>
        <v>44244</v>
      </c>
      <c r="AA1876" s="6"/>
      <c r="AB1876" s="1"/>
      <c r="AC1876" s="10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6"/>
      <c r="BR1876" s="1"/>
      <c r="BS1876" s="1"/>
      <c r="BT1876" s="1"/>
      <c r="BU1876" s="1"/>
      <c r="BV1876" s="1"/>
      <c r="BW1876" s="1"/>
    </row>
    <row r="1877" spans="1:75" x14ac:dyDescent="0.2">
      <c r="A1877" s="137">
        <f t="shared" si="700"/>
        <v>44098</v>
      </c>
      <c r="B1877" s="124">
        <f t="shared" si="691"/>
        <v>1249.065182</v>
      </c>
      <c r="C1877" s="124">
        <f t="shared" si="701"/>
        <v>1000</v>
      </c>
      <c r="D1877" s="138">
        <f t="shared" si="702"/>
        <v>5357.46</v>
      </c>
      <c r="E1877" s="126">
        <f>IF(K1877=1,VLOOKUP(A1876,[1]Plan1!$DA$106:$DC$226,3),E1876)</f>
        <v>5391.75</v>
      </c>
      <c r="F1877" s="127">
        <f t="shared" si="703"/>
        <v>44090</v>
      </c>
      <c r="G1877" s="128">
        <f t="shared" si="692"/>
        <v>6.4004210950712181E-3</v>
      </c>
      <c r="H1877" s="127">
        <f t="shared" si="704"/>
        <v>44119</v>
      </c>
      <c r="I1877" s="127">
        <f t="shared" si="693"/>
        <v>44119</v>
      </c>
      <c r="J1877" s="130">
        <f t="shared" si="705"/>
        <v>21</v>
      </c>
      <c r="K1877" s="130">
        <f t="shared" si="694"/>
        <v>7</v>
      </c>
      <c r="L1877" s="131">
        <f t="shared" si="695"/>
        <v>1.00212893</v>
      </c>
      <c r="M1877" s="132">
        <f t="shared" si="689"/>
        <v>1.00240054</v>
      </c>
      <c r="N1877" s="132">
        <f t="shared" si="687"/>
        <v>1.2352599712020333</v>
      </c>
      <c r="O1877" s="131">
        <f t="shared" si="688"/>
        <v>1.2378897499999999</v>
      </c>
      <c r="P1877" s="124">
        <f t="shared" si="696"/>
        <v>1237.88975</v>
      </c>
      <c r="Q1877" s="133">
        <f t="shared" si="697"/>
        <v>0</v>
      </c>
      <c r="R1877" s="134">
        <f t="shared" si="698"/>
        <v>0</v>
      </c>
      <c r="S1877" s="124">
        <f t="shared" si="699"/>
        <v>0</v>
      </c>
      <c r="T1877" s="134">
        <f t="shared" si="706"/>
        <v>8.7499999999999994E-2</v>
      </c>
      <c r="U1877" s="133">
        <f t="shared" si="707"/>
        <v>27</v>
      </c>
      <c r="V1877" s="133">
        <v>252</v>
      </c>
      <c r="W1877" s="132">
        <f t="shared" si="690"/>
        <v>1.009027809</v>
      </c>
      <c r="X1877" s="124">
        <f t="shared" si="709"/>
        <v>11.175432000000001</v>
      </c>
      <c r="Y1877" s="136" t="s">
        <v>64</v>
      </c>
      <c r="Z1877" s="127">
        <f t="shared" si="708"/>
        <v>44244</v>
      </c>
      <c r="AA1877" s="6"/>
      <c r="AB1877" s="1"/>
      <c r="AC1877" s="10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6"/>
      <c r="BR1877" s="1"/>
      <c r="BS1877" s="1"/>
      <c r="BT1877" s="1"/>
      <c r="BU1877" s="1"/>
      <c r="BV1877" s="1"/>
      <c r="BW1877" s="1"/>
    </row>
    <row r="1878" spans="1:75" x14ac:dyDescent="0.2">
      <c r="A1878" s="137">
        <f t="shared" si="700"/>
        <v>44099</v>
      </c>
      <c r="B1878" s="124">
        <f t="shared" si="691"/>
        <v>1249.8606910000001</v>
      </c>
      <c r="C1878" s="124">
        <f t="shared" si="701"/>
        <v>1000</v>
      </c>
      <c r="D1878" s="138">
        <f t="shared" si="702"/>
        <v>5357.46</v>
      </c>
      <c r="E1878" s="126">
        <f>IF(K1878=1,VLOOKUP(A1877,[1]Plan1!$DA$106:$DC$226,3),E1877)</f>
        <v>5391.75</v>
      </c>
      <c r="F1878" s="127">
        <f t="shared" si="703"/>
        <v>44090</v>
      </c>
      <c r="G1878" s="128">
        <f t="shared" si="692"/>
        <v>6.4004210950712181E-3</v>
      </c>
      <c r="H1878" s="127">
        <f t="shared" si="704"/>
        <v>44119</v>
      </c>
      <c r="I1878" s="127">
        <f t="shared" si="693"/>
        <v>44119</v>
      </c>
      <c r="J1878" s="130">
        <f t="shared" si="705"/>
        <v>21</v>
      </c>
      <c r="K1878" s="130">
        <f t="shared" si="694"/>
        <v>8</v>
      </c>
      <c r="L1878" s="131">
        <f t="shared" si="695"/>
        <v>1.0024334399999999</v>
      </c>
      <c r="M1878" s="132">
        <f t="shared" si="689"/>
        <v>1.00240054</v>
      </c>
      <c r="N1878" s="132">
        <f t="shared" si="687"/>
        <v>1.2352599712020333</v>
      </c>
      <c r="O1878" s="131">
        <f t="shared" si="688"/>
        <v>1.2382659</v>
      </c>
      <c r="P1878" s="124">
        <f t="shared" si="696"/>
        <v>1238.2659000000001</v>
      </c>
      <c r="Q1878" s="133">
        <f t="shared" si="697"/>
        <v>0</v>
      </c>
      <c r="R1878" s="134">
        <f t="shared" si="698"/>
        <v>0</v>
      </c>
      <c r="S1878" s="124">
        <f t="shared" si="699"/>
        <v>0</v>
      </c>
      <c r="T1878" s="134">
        <f t="shared" si="706"/>
        <v>8.7499999999999994E-2</v>
      </c>
      <c r="U1878" s="133">
        <f t="shared" si="707"/>
        <v>28</v>
      </c>
      <c r="V1878" s="133">
        <v>252</v>
      </c>
      <c r="W1878" s="132">
        <f t="shared" si="690"/>
        <v>1.009363733</v>
      </c>
      <c r="X1878" s="124">
        <f t="shared" si="709"/>
        <v>11.594791000000001</v>
      </c>
      <c r="Y1878" s="136" t="s">
        <v>64</v>
      </c>
      <c r="Z1878" s="127">
        <f t="shared" si="708"/>
        <v>44244</v>
      </c>
      <c r="AA1878" s="6"/>
      <c r="AB1878" s="1"/>
      <c r="AC1878" s="10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6"/>
      <c r="BR1878" s="1"/>
      <c r="BS1878" s="1"/>
      <c r="BT1878" s="1"/>
      <c r="BU1878" s="1"/>
      <c r="BV1878" s="1"/>
      <c r="BW1878" s="1"/>
    </row>
    <row r="1879" spans="1:75" x14ac:dyDescent="0.2">
      <c r="A1879" s="137">
        <f t="shared" si="700"/>
        <v>44100</v>
      </c>
      <c r="B1879" s="124">
        <f t="shared" si="691"/>
        <v>1250.6566919999998</v>
      </c>
      <c r="C1879" s="124">
        <f t="shared" si="701"/>
        <v>1000</v>
      </c>
      <c r="D1879" s="138">
        <f t="shared" si="702"/>
        <v>5357.46</v>
      </c>
      <c r="E1879" s="126">
        <f>IF(K1879=1,VLOOKUP(A1878,[1]Plan1!$DA$106:$DC$226,3),E1878)</f>
        <v>5391.75</v>
      </c>
      <c r="F1879" s="127">
        <f t="shared" si="703"/>
        <v>44090</v>
      </c>
      <c r="G1879" s="128">
        <f t="shared" si="692"/>
        <v>6.4004210950712181E-3</v>
      </c>
      <c r="H1879" s="127">
        <f t="shared" si="704"/>
        <v>44119</v>
      </c>
      <c r="I1879" s="127">
        <f t="shared" si="693"/>
        <v>44119</v>
      </c>
      <c r="J1879" s="130">
        <f t="shared" si="705"/>
        <v>21</v>
      </c>
      <c r="K1879" s="130">
        <f t="shared" si="694"/>
        <v>9</v>
      </c>
      <c r="L1879" s="131">
        <f t="shared" si="695"/>
        <v>1.0027380299999999</v>
      </c>
      <c r="M1879" s="132">
        <f t="shared" si="689"/>
        <v>1.00240054</v>
      </c>
      <c r="N1879" s="132">
        <f t="shared" si="687"/>
        <v>1.2352599712020333</v>
      </c>
      <c r="O1879" s="131">
        <f t="shared" si="688"/>
        <v>1.23864215</v>
      </c>
      <c r="P1879" s="124">
        <f t="shared" si="696"/>
        <v>1238.6421499999999</v>
      </c>
      <c r="Q1879" s="133">
        <f t="shared" si="697"/>
        <v>0</v>
      </c>
      <c r="R1879" s="134">
        <f t="shared" si="698"/>
        <v>0</v>
      </c>
      <c r="S1879" s="124">
        <f t="shared" si="699"/>
        <v>0</v>
      </c>
      <c r="T1879" s="134">
        <f t="shared" si="706"/>
        <v>8.7499999999999994E-2</v>
      </c>
      <c r="U1879" s="133">
        <f t="shared" si="707"/>
        <v>29</v>
      </c>
      <c r="V1879" s="133">
        <v>252</v>
      </c>
      <c r="W1879" s="132">
        <f t="shared" si="690"/>
        <v>1.009699769</v>
      </c>
      <c r="X1879" s="124">
        <f t="shared" si="709"/>
        <v>12.014542</v>
      </c>
      <c r="Y1879" s="136" t="s">
        <v>64</v>
      </c>
      <c r="Z1879" s="127">
        <f t="shared" si="708"/>
        <v>44244</v>
      </c>
      <c r="AA1879" s="6"/>
      <c r="AB1879" s="1"/>
      <c r="AC1879" s="10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6"/>
      <c r="BR1879" s="1"/>
      <c r="BS1879" s="1"/>
      <c r="BT1879" s="1"/>
      <c r="BU1879" s="1"/>
      <c r="BV1879" s="1"/>
      <c r="BW1879" s="1"/>
    </row>
    <row r="1880" spans="1:75" x14ac:dyDescent="0.2">
      <c r="A1880" s="137">
        <f t="shared" si="700"/>
        <v>44101</v>
      </c>
      <c r="B1880" s="124">
        <f t="shared" si="691"/>
        <v>1250.6566919999998</v>
      </c>
      <c r="C1880" s="124">
        <f t="shared" si="701"/>
        <v>1000</v>
      </c>
      <c r="D1880" s="138">
        <f t="shared" si="702"/>
        <v>5357.46</v>
      </c>
      <c r="E1880" s="126">
        <f>IF(K1880=1,VLOOKUP(A1879,[1]Plan1!$DA$106:$DC$226,3),E1879)</f>
        <v>5391.75</v>
      </c>
      <c r="F1880" s="127">
        <f t="shared" si="703"/>
        <v>44090</v>
      </c>
      <c r="G1880" s="128">
        <f t="shared" si="692"/>
        <v>6.4004210950712181E-3</v>
      </c>
      <c r="H1880" s="127">
        <f t="shared" si="704"/>
        <v>44119</v>
      </c>
      <c r="I1880" s="127">
        <f t="shared" si="693"/>
        <v>44119</v>
      </c>
      <c r="J1880" s="130">
        <f t="shared" si="705"/>
        <v>21</v>
      </c>
      <c r="K1880" s="130">
        <f t="shared" si="694"/>
        <v>9</v>
      </c>
      <c r="L1880" s="131">
        <f t="shared" si="695"/>
        <v>1.0027380299999999</v>
      </c>
      <c r="M1880" s="132">
        <f t="shared" si="689"/>
        <v>1.00240054</v>
      </c>
      <c r="N1880" s="132">
        <f t="shared" si="687"/>
        <v>1.2352599712020333</v>
      </c>
      <c r="O1880" s="131">
        <f t="shared" si="688"/>
        <v>1.23864215</v>
      </c>
      <c r="P1880" s="124">
        <f t="shared" si="696"/>
        <v>1238.6421499999999</v>
      </c>
      <c r="Q1880" s="133">
        <f t="shared" si="697"/>
        <v>0</v>
      </c>
      <c r="R1880" s="134">
        <f t="shared" si="698"/>
        <v>0</v>
      </c>
      <c r="S1880" s="124">
        <f t="shared" si="699"/>
        <v>0</v>
      </c>
      <c r="T1880" s="134">
        <f t="shared" si="706"/>
        <v>8.7499999999999994E-2</v>
      </c>
      <c r="U1880" s="133">
        <f t="shared" si="707"/>
        <v>29</v>
      </c>
      <c r="V1880" s="133">
        <v>252</v>
      </c>
      <c r="W1880" s="132">
        <f t="shared" si="690"/>
        <v>1.009699769</v>
      </c>
      <c r="X1880" s="124">
        <f t="shared" si="709"/>
        <v>12.014542</v>
      </c>
      <c r="Y1880" s="136" t="s">
        <v>64</v>
      </c>
      <c r="Z1880" s="127">
        <f t="shared" si="708"/>
        <v>44244</v>
      </c>
      <c r="AA1880" s="6"/>
      <c r="AB1880" s="1"/>
      <c r="AC1880" s="10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6"/>
      <c r="BR1880" s="1"/>
      <c r="BS1880" s="1"/>
      <c r="BT1880" s="1"/>
      <c r="BU1880" s="1"/>
      <c r="BV1880" s="1"/>
      <c r="BW1880" s="1"/>
    </row>
    <row r="1881" spans="1:75" x14ac:dyDescent="0.2">
      <c r="A1881" s="137">
        <f t="shared" si="700"/>
        <v>44102</v>
      </c>
      <c r="B1881" s="124">
        <f t="shared" si="691"/>
        <v>1250.6566919999998</v>
      </c>
      <c r="C1881" s="124">
        <f t="shared" si="701"/>
        <v>1000</v>
      </c>
      <c r="D1881" s="138">
        <f t="shared" si="702"/>
        <v>5357.46</v>
      </c>
      <c r="E1881" s="126">
        <f>IF(K1881=1,VLOOKUP(A1880,[1]Plan1!$DA$106:$DC$226,3),E1880)</f>
        <v>5391.75</v>
      </c>
      <c r="F1881" s="127">
        <f t="shared" si="703"/>
        <v>44090</v>
      </c>
      <c r="G1881" s="128">
        <f t="shared" si="692"/>
        <v>6.4004210950712181E-3</v>
      </c>
      <c r="H1881" s="127">
        <f t="shared" si="704"/>
        <v>44119</v>
      </c>
      <c r="I1881" s="127">
        <f t="shared" si="693"/>
        <v>44119</v>
      </c>
      <c r="J1881" s="130">
        <f t="shared" si="705"/>
        <v>21</v>
      </c>
      <c r="K1881" s="130">
        <f t="shared" si="694"/>
        <v>9</v>
      </c>
      <c r="L1881" s="131">
        <f t="shared" si="695"/>
        <v>1.0027380299999999</v>
      </c>
      <c r="M1881" s="132">
        <f t="shared" si="689"/>
        <v>1.00240054</v>
      </c>
      <c r="N1881" s="132">
        <f t="shared" si="687"/>
        <v>1.2352599712020333</v>
      </c>
      <c r="O1881" s="131">
        <f t="shared" si="688"/>
        <v>1.23864215</v>
      </c>
      <c r="P1881" s="124">
        <f t="shared" si="696"/>
        <v>1238.6421499999999</v>
      </c>
      <c r="Q1881" s="133">
        <f t="shared" si="697"/>
        <v>0</v>
      </c>
      <c r="R1881" s="134">
        <f t="shared" si="698"/>
        <v>0</v>
      </c>
      <c r="S1881" s="124">
        <f t="shared" si="699"/>
        <v>0</v>
      </c>
      <c r="T1881" s="134">
        <f t="shared" si="706"/>
        <v>8.7499999999999994E-2</v>
      </c>
      <c r="U1881" s="133">
        <f t="shared" si="707"/>
        <v>29</v>
      </c>
      <c r="V1881" s="133">
        <v>252</v>
      </c>
      <c r="W1881" s="132">
        <f t="shared" si="690"/>
        <v>1.009699769</v>
      </c>
      <c r="X1881" s="124">
        <f t="shared" si="709"/>
        <v>12.014542</v>
      </c>
      <c r="Y1881" s="136" t="s">
        <v>64</v>
      </c>
      <c r="Z1881" s="127">
        <f t="shared" si="708"/>
        <v>44244</v>
      </c>
      <c r="AA1881" s="6"/>
      <c r="AB1881" s="1"/>
      <c r="AC1881" s="10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6"/>
      <c r="BR1881" s="1"/>
      <c r="BS1881" s="1"/>
      <c r="BT1881" s="1"/>
      <c r="BU1881" s="1"/>
      <c r="BV1881" s="1"/>
      <c r="BW1881" s="1"/>
    </row>
    <row r="1882" spans="1:75" x14ac:dyDescent="0.2">
      <c r="A1882" s="137">
        <f t="shared" si="700"/>
        <v>44103</v>
      </c>
      <c r="B1882" s="124">
        <f t="shared" si="691"/>
        <v>1251.453205</v>
      </c>
      <c r="C1882" s="124">
        <f t="shared" si="701"/>
        <v>1000</v>
      </c>
      <c r="D1882" s="138">
        <f t="shared" si="702"/>
        <v>5357.46</v>
      </c>
      <c r="E1882" s="126">
        <f>IF(K1882=1,VLOOKUP(A1881,[1]Plan1!$DA$106:$DC$226,3),E1881)</f>
        <v>5391.75</v>
      </c>
      <c r="F1882" s="127">
        <f t="shared" si="703"/>
        <v>44090</v>
      </c>
      <c r="G1882" s="128">
        <f t="shared" si="692"/>
        <v>6.4004210950712181E-3</v>
      </c>
      <c r="H1882" s="127">
        <f t="shared" si="704"/>
        <v>44119</v>
      </c>
      <c r="I1882" s="127">
        <f t="shared" si="693"/>
        <v>44119</v>
      </c>
      <c r="J1882" s="130">
        <f t="shared" si="705"/>
        <v>21</v>
      </c>
      <c r="K1882" s="130">
        <f t="shared" si="694"/>
        <v>10</v>
      </c>
      <c r="L1882" s="131">
        <f t="shared" si="695"/>
        <v>1.0030427200000001</v>
      </c>
      <c r="M1882" s="132">
        <f t="shared" si="689"/>
        <v>1.00240054</v>
      </c>
      <c r="N1882" s="132">
        <f t="shared" si="687"/>
        <v>1.2352599712020333</v>
      </c>
      <c r="O1882" s="131">
        <f t="shared" si="688"/>
        <v>1.2390185199999999</v>
      </c>
      <c r="P1882" s="124">
        <f t="shared" si="696"/>
        <v>1239.0185200000001</v>
      </c>
      <c r="Q1882" s="133">
        <f t="shared" si="697"/>
        <v>0</v>
      </c>
      <c r="R1882" s="134">
        <f t="shared" si="698"/>
        <v>0</v>
      </c>
      <c r="S1882" s="124">
        <f t="shared" si="699"/>
        <v>0</v>
      </c>
      <c r="T1882" s="134">
        <f t="shared" si="706"/>
        <v>8.7499999999999994E-2</v>
      </c>
      <c r="U1882" s="133">
        <f t="shared" si="707"/>
        <v>30</v>
      </c>
      <c r="V1882" s="133">
        <v>252</v>
      </c>
      <c r="W1882" s="132">
        <f t="shared" si="690"/>
        <v>1.0100359160000001</v>
      </c>
      <c r="X1882" s="124">
        <f t="shared" si="709"/>
        <v>12.434685</v>
      </c>
      <c r="Y1882" s="136" t="s">
        <v>64</v>
      </c>
      <c r="Z1882" s="127">
        <f t="shared" si="708"/>
        <v>44244</v>
      </c>
      <c r="AA1882" s="6"/>
      <c r="AB1882" s="1"/>
      <c r="AC1882" s="10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6"/>
      <c r="BR1882" s="1"/>
      <c r="BS1882" s="1"/>
      <c r="BT1882" s="1"/>
      <c r="BU1882" s="1"/>
      <c r="BV1882" s="1"/>
      <c r="BW1882" s="1"/>
    </row>
    <row r="1883" spans="1:75" x14ac:dyDescent="0.2">
      <c r="A1883" s="137">
        <f t="shared" si="700"/>
        <v>44104</v>
      </c>
      <c r="B1883" s="124">
        <f t="shared" si="691"/>
        <v>1252.250223</v>
      </c>
      <c r="C1883" s="124">
        <f t="shared" si="701"/>
        <v>1000</v>
      </c>
      <c r="D1883" s="138">
        <f t="shared" si="702"/>
        <v>5357.46</v>
      </c>
      <c r="E1883" s="126">
        <f>IF(K1883=1,VLOOKUP(A1882,[1]Plan1!$DA$106:$DC$226,3),E1882)</f>
        <v>5391.75</v>
      </c>
      <c r="F1883" s="127">
        <f t="shared" si="703"/>
        <v>44090</v>
      </c>
      <c r="G1883" s="128">
        <f t="shared" si="692"/>
        <v>6.4004210950712181E-3</v>
      </c>
      <c r="H1883" s="127">
        <f t="shared" si="704"/>
        <v>44119</v>
      </c>
      <c r="I1883" s="127">
        <f t="shared" si="693"/>
        <v>44119</v>
      </c>
      <c r="J1883" s="130">
        <f t="shared" si="705"/>
        <v>21</v>
      </c>
      <c r="K1883" s="130">
        <f t="shared" si="694"/>
        <v>11</v>
      </c>
      <c r="L1883" s="131">
        <f t="shared" si="695"/>
        <v>1.0033475000000001</v>
      </c>
      <c r="M1883" s="132">
        <f t="shared" si="689"/>
        <v>1.00240054</v>
      </c>
      <c r="N1883" s="132">
        <f t="shared" si="687"/>
        <v>1.2352599712020333</v>
      </c>
      <c r="O1883" s="131">
        <f t="shared" si="688"/>
        <v>1.239395</v>
      </c>
      <c r="P1883" s="124">
        <f t="shared" si="696"/>
        <v>1239.395</v>
      </c>
      <c r="Q1883" s="133">
        <f t="shared" si="697"/>
        <v>0</v>
      </c>
      <c r="R1883" s="134">
        <f t="shared" si="698"/>
        <v>0</v>
      </c>
      <c r="S1883" s="124">
        <f t="shared" si="699"/>
        <v>0</v>
      </c>
      <c r="T1883" s="134">
        <f t="shared" si="706"/>
        <v>8.7499999999999994E-2</v>
      </c>
      <c r="U1883" s="133">
        <f t="shared" si="707"/>
        <v>31</v>
      </c>
      <c r="V1883" s="133">
        <v>252</v>
      </c>
      <c r="W1883" s="132">
        <f t="shared" si="690"/>
        <v>1.010372176</v>
      </c>
      <c r="X1883" s="124">
        <f t="shared" si="709"/>
        <v>12.855223000000001</v>
      </c>
      <c r="Y1883" s="136" t="s">
        <v>64</v>
      </c>
      <c r="Z1883" s="127">
        <f t="shared" si="708"/>
        <v>44244</v>
      </c>
      <c r="AA1883" s="6"/>
      <c r="AB1883" s="1"/>
      <c r="AC1883" s="10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6"/>
      <c r="BR1883" s="1"/>
      <c r="BS1883" s="1"/>
      <c r="BT1883" s="1"/>
      <c r="BU1883" s="1"/>
      <c r="BV1883" s="1"/>
      <c r="BW1883" s="1"/>
    </row>
    <row r="1884" spans="1:75" x14ac:dyDescent="0.2">
      <c r="A1884" s="137">
        <f t="shared" si="700"/>
        <v>44105</v>
      </c>
      <c r="B1884" s="124">
        <f t="shared" si="691"/>
        <v>1253.0477619999999</v>
      </c>
      <c r="C1884" s="124">
        <f t="shared" si="701"/>
        <v>1000</v>
      </c>
      <c r="D1884" s="138">
        <f t="shared" si="702"/>
        <v>5357.46</v>
      </c>
      <c r="E1884" s="126">
        <f>IF(K1884=1,VLOOKUP(A1883,[1]Plan1!$DA$106:$DC$226,3),E1883)</f>
        <v>5391.75</v>
      </c>
      <c r="F1884" s="127">
        <f t="shared" si="703"/>
        <v>44090</v>
      </c>
      <c r="G1884" s="128">
        <f t="shared" si="692"/>
        <v>6.4004210950712181E-3</v>
      </c>
      <c r="H1884" s="127">
        <f t="shared" si="704"/>
        <v>44119</v>
      </c>
      <c r="I1884" s="127">
        <f t="shared" si="693"/>
        <v>44119</v>
      </c>
      <c r="J1884" s="130">
        <f t="shared" si="705"/>
        <v>21</v>
      </c>
      <c r="K1884" s="130">
        <f t="shared" si="694"/>
        <v>12</v>
      </c>
      <c r="L1884" s="131">
        <f t="shared" si="695"/>
        <v>1.0036523799999999</v>
      </c>
      <c r="M1884" s="132">
        <f t="shared" si="689"/>
        <v>1.00240054</v>
      </c>
      <c r="N1884" s="132">
        <f t="shared" si="687"/>
        <v>1.2352599712020333</v>
      </c>
      <c r="O1884" s="131">
        <f t="shared" si="688"/>
        <v>1.23977161</v>
      </c>
      <c r="P1884" s="124">
        <f t="shared" si="696"/>
        <v>1239.77161</v>
      </c>
      <c r="Q1884" s="133">
        <f t="shared" si="697"/>
        <v>0</v>
      </c>
      <c r="R1884" s="134">
        <f t="shared" si="698"/>
        <v>0</v>
      </c>
      <c r="S1884" s="124">
        <f t="shared" si="699"/>
        <v>0</v>
      </c>
      <c r="T1884" s="134">
        <f t="shared" si="706"/>
        <v>8.7499999999999994E-2</v>
      </c>
      <c r="U1884" s="133">
        <f t="shared" si="707"/>
        <v>32</v>
      </c>
      <c r="V1884" s="133">
        <v>252</v>
      </c>
      <c r="W1884" s="132">
        <f t="shared" si="690"/>
        <v>1.0107085469999999</v>
      </c>
      <c r="X1884" s="124">
        <f t="shared" si="709"/>
        <v>13.276152</v>
      </c>
      <c r="Y1884" s="136" t="s">
        <v>64</v>
      </c>
      <c r="Z1884" s="127">
        <f t="shared" si="708"/>
        <v>44244</v>
      </c>
      <c r="AA1884" s="6"/>
      <c r="AB1884" s="1"/>
      <c r="AC1884" s="10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6"/>
      <c r="BR1884" s="1"/>
      <c r="BS1884" s="1"/>
      <c r="BT1884" s="1"/>
      <c r="BU1884" s="1"/>
      <c r="BV1884" s="1"/>
      <c r="BW1884" s="1"/>
    </row>
    <row r="1885" spans="1:75" x14ac:dyDescent="0.2">
      <c r="A1885" s="137">
        <f t="shared" si="700"/>
        <v>44106</v>
      </c>
      <c r="B1885" s="124">
        <f t="shared" si="691"/>
        <v>1253.8457860000001</v>
      </c>
      <c r="C1885" s="124">
        <f t="shared" si="701"/>
        <v>1000</v>
      </c>
      <c r="D1885" s="138">
        <f t="shared" si="702"/>
        <v>5357.46</v>
      </c>
      <c r="E1885" s="126">
        <f>IF(K1885=1,VLOOKUP(A1884,[1]Plan1!$DA$106:$DC$226,3),E1884)</f>
        <v>5391.75</v>
      </c>
      <c r="F1885" s="127">
        <f t="shared" si="703"/>
        <v>44090</v>
      </c>
      <c r="G1885" s="128">
        <f t="shared" si="692"/>
        <v>6.4004210950712181E-3</v>
      </c>
      <c r="H1885" s="127">
        <f t="shared" si="704"/>
        <v>44119</v>
      </c>
      <c r="I1885" s="127">
        <f t="shared" si="693"/>
        <v>44119</v>
      </c>
      <c r="J1885" s="130">
        <f t="shared" si="705"/>
        <v>21</v>
      </c>
      <c r="K1885" s="130">
        <f t="shared" si="694"/>
        <v>13</v>
      </c>
      <c r="L1885" s="131">
        <f t="shared" si="695"/>
        <v>1.0039573399999999</v>
      </c>
      <c r="M1885" s="132">
        <f t="shared" si="689"/>
        <v>1.00240054</v>
      </c>
      <c r="N1885" s="132">
        <f t="shared" si="687"/>
        <v>1.2352599712020333</v>
      </c>
      <c r="O1885" s="131">
        <f t="shared" si="688"/>
        <v>1.2401483099999999</v>
      </c>
      <c r="P1885" s="124">
        <f t="shared" si="696"/>
        <v>1240.14831</v>
      </c>
      <c r="Q1885" s="133">
        <f t="shared" si="697"/>
        <v>0</v>
      </c>
      <c r="R1885" s="134">
        <f t="shared" si="698"/>
        <v>0</v>
      </c>
      <c r="S1885" s="124">
        <f t="shared" si="699"/>
        <v>0</v>
      </c>
      <c r="T1885" s="134">
        <f t="shared" si="706"/>
        <v>8.7499999999999994E-2</v>
      </c>
      <c r="U1885" s="133">
        <f t="shared" si="707"/>
        <v>33</v>
      </c>
      <c r="V1885" s="133">
        <v>252</v>
      </c>
      <c r="W1885" s="132">
        <f t="shared" si="690"/>
        <v>1.0110450310000001</v>
      </c>
      <c r="X1885" s="124">
        <f t="shared" si="709"/>
        <v>13.697476</v>
      </c>
      <c r="Y1885" s="136" t="s">
        <v>64</v>
      </c>
      <c r="Z1885" s="127">
        <f t="shared" si="708"/>
        <v>44244</v>
      </c>
      <c r="AA1885" s="6"/>
      <c r="AB1885" s="1"/>
      <c r="AC1885" s="10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6"/>
      <c r="BR1885" s="1"/>
      <c r="BS1885" s="1"/>
      <c r="BT1885" s="1"/>
      <c r="BU1885" s="1"/>
      <c r="BV1885" s="1"/>
      <c r="BW1885" s="1"/>
    </row>
    <row r="1886" spans="1:75" x14ac:dyDescent="0.2">
      <c r="A1886" s="137">
        <f t="shared" si="700"/>
        <v>44107</v>
      </c>
      <c r="B1886" s="124">
        <f t="shared" si="691"/>
        <v>1254.644333</v>
      </c>
      <c r="C1886" s="124">
        <f t="shared" si="701"/>
        <v>1000</v>
      </c>
      <c r="D1886" s="138">
        <f t="shared" si="702"/>
        <v>5357.46</v>
      </c>
      <c r="E1886" s="126">
        <f>IF(K1886=1,VLOOKUP(A1885,[1]Plan1!$DA$106:$DC$226,3),E1885)</f>
        <v>5391.75</v>
      </c>
      <c r="F1886" s="127">
        <f t="shared" si="703"/>
        <v>44090</v>
      </c>
      <c r="G1886" s="128">
        <f t="shared" si="692"/>
        <v>6.4004210950712181E-3</v>
      </c>
      <c r="H1886" s="127">
        <f t="shared" si="704"/>
        <v>44119</v>
      </c>
      <c r="I1886" s="127">
        <f t="shared" si="693"/>
        <v>44119</v>
      </c>
      <c r="J1886" s="130">
        <f t="shared" si="705"/>
        <v>21</v>
      </c>
      <c r="K1886" s="130">
        <f t="shared" si="694"/>
        <v>14</v>
      </c>
      <c r="L1886" s="131">
        <f t="shared" si="695"/>
        <v>1.0042624</v>
      </c>
      <c r="M1886" s="132">
        <f t="shared" si="689"/>
        <v>1.00240054</v>
      </c>
      <c r="N1886" s="132">
        <f t="shared" si="687"/>
        <v>1.2352599712020333</v>
      </c>
      <c r="O1886" s="131">
        <f t="shared" si="688"/>
        <v>1.2405251399999999</v>
      </c>
      <c r="P1886" s="124">
        <f t="shared" si="696"/>
        <v>1240.52514</v>
      </c>
      <c r="Q1886" s="133">
        <f t="shared" si="697"/>
        <v>0</v>
      </c>
      <c r="R1886" s="134">
        <f t="shared" si="698"/>
        <v>0</v>
      </c>
      <c r="S1886" s="124">
        <f t="shared" si="699"/>
        <v>0</v>
      </c>
      <c r="T1886" s="134">
        <f t="shared" si="706"/>
        <v>8.7499999999999994E-2</v>
      </c>
      <c r="U1886" s="133">
        <f t="shared" si="707"/>
        <v>34</v>
      </c>
      <c r="V1886" s="133">
        <v>252</v>
      </c>
      <c r="W1886" s="132">
        <f t="shared" si="690"/>
        <v>1.0113816259999999</v>
      </c>
      <c r="X1886" s="124">
        <f t="shared" si="709"/>
        <v>14.119192999999999</v>
      </c>
      <c r="Y1886" s="136" t="s">
        <v>64</v>
      </c>
      <c r="Z1886" s="127">
        <f t="shared" si="708"/>
        <v>44244</v>
      </c>
      <c r="AA1886" s="6"/>
      <c r="AB1886" s="1"/>
      <c r="AC1886" s="10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6"/>
      <c r="BR1886" s="1"/>
      <c r="BS1886" s="1"/>
      <c r="BT1886" s="1"/>
      <c r="BU1886" s="1"/>
      <c r="BV1886" s="1"/>
      <c r="BW1886" s="1"/>
    </row>
    <row r="1887" spans="1:75" x14ac:dyDescent="0.2">
      <c r="A1887" s="137">
        <f t="shared" si="700"/>
        <v>44108</v>
      </c>
      <c r="B1887" s="124">
        <f t="shared" si="691"/>
        <v>1254.644333</v>
      </c>
      <c r="C1887" s="124">
        <f t="shared" si="701"/>
        <v>1000</v>
      </c>
      <c r="D1887" s="138">
        <f t="shared" si="702"/>
        <v>5357.46</v>
      </c>
      <c r="E1887" s="126">
        <f>IF(K1887=1,VLOOKUP(A1886,[1]Plan1!$DA$106:$DC$226,3),E1886)</f>
        <v>5391.75</v>
      </c>
      <c r="F1887" s="127">
        <f t="shared" si="703"/>
        <v>44090</v>
      </c>
      <c r="G1887" s="128">
        <f t="shared" si="692"/>
        <v>6.4004210950712181E-3</v>
      </c>
      <c r="H1887" s="127">
        <f t="shared" si="704"/>
        <v>44119</v>
      </c>
      <c r="I1887" s="127">
        <f t="shared" si="693"/>
        <v>44119</v>
      </c>
      <c r="J1887" s="130">
        <f t="shared" si="705"/>
        <v>21</v>
      </c>
      <c r="K1887" s="130">
        <f t="shared" si="694"/>
        <v>14</v>
      </c>
      <c r="L1887" s="131">
        <f t="shared" si="695"/>
        <v>1.0042624</v>
      </c>
      <c r="M1887" s="132">
        <f t="shared" si="689"/>
        <v>1.00240054</v>
      </c>
      <c r="N1887" s="132">
        <f t="shared" ref="N1887:N1950" si="710">IF(I1887&gt;I1886,N1886*M1887,N1886)</f>
        <v>1.2352599712020333</v>
      </c>
      <c r="O1887" s="131">
        <f t="shared" si="688"/>
        <v>1.2405251399999999</v>
      </c>
      <c r="P1887" s="124">
        <f t="shared" si="696"/>
        <v>1240.52514</v>
      </c>
      <c r="Q1887" s="133">
        <f t="shared" si="697"/>
        <v>0</v>
      </c>
      <c r="R1887" s="134">
        <f t="shared" si="698"/>
        <v>0</v>
      </c>
      <c r="S1887" s="124">
        <f t="shared" si="699"/>
        <v>0</v>
      </c>
      <c r="T1887" s="134">
        <f t="shared" si="706"/>
        <v>8.7499999999999994E-2</v>
      </c>
      <c r="U1887" s="133">
        <f t="shared" si="707"/>
        <v>34</v>
      </c>
      <c r="V1887" s="133">
        <v>252</v>
      </c>
      <c r="W1887" s="132">
        <f t="shared" si="690"/>
        <v>1.0113816259999999</v>
      </c>
      <c r="X1887" s="124">
        <f t="shared" si="709"/>
        <v>14.119192999999999</v>
      </c>
      <c r="Y1887" s="136" t="s">
        <v>64</v>
      </c>
      <c r="Z1887" s="127">
        <f t="shared" si="708"/>
        <v>44244</v>
      </c>
      <c r="AA1887" s="6"/>
      <c r="AB1887" s="1"/>
      <c r="AC1887" s="10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6"/>
      <c r="BR1887" s="1"/>
      <c r="BS1887" s="1"/>
      <c r="BT1887" s="1"/>
      <c r="BU1887" s="1"/>
      <c r="BV1887" s="1"/>
      <c r="BW1887" s="1"/>
    </row>
    <row r="1888" spans="1:75" x14ac:dyDescent="0.2">
      <c r="A1888" s="137">
        <f t="shared" si="700"/>
        <v>44109</v>
      </c>
      <c r="B1888" s="124">
        <f t="shared" si="691"/>
        <v>1254.644333</v>
      </c>
      <c r="C1888" s="124">
        <f t="shared" si="701"/>
        <v>1000</v>
      </c>
      <c r="D1888" s="138">
        <f t="shared" si="702"/>
        <v>5357.46</v>
      </c>
      <c r="E1888" s="126">
        <f>IF(K1888=1,VLOOKUP(A1887,[1]Plan1!$DA$106:$DC$226,3),E1887)</f>
        <v>5391.75</v>
      </c>
      <c r="F1888" s="127">
        <f t="shared" si="703"/>
        <v>44090</v>
      </c>
      <c r="G1888" s="128">
        <f t="shared" si="692"/>
        <v>6.4004210950712181E-3</v>
      </c>
      <c r="H1888" s="127">
        <f t="shared" si="704"/>
        <v>44119</v>
      </c>
      <c r="I1888" s="127">
        <f t="shared" si="693"/>
        <v>44119</v>
      </c>
      <c r="J1888" s="130">
        <f t="shared" si="705"/>
        <v>21</v>
      </c>
      <c r="K1888" s="130">
        <f t="shared" si="694"/>
        <v>14</v>
      </c>
      <c r="L1888" s="131">
        <f t="shared" si="695"/>
        <v>1.0042624</v>
      </c>
      <c r="M1888" s="132">
        <f t="shared" si="689"/>
        <v>1.00240054</v>
      </c>
      <c r="N1888" s="132">
        <f t="shared" si="710"/>
        <v>1.2352599712020333</v>
      </c>
      <c r="O1888" s="131">
        <f t="shared" si="688"/>
        <v>1.2405251399999999</v>
      </c>
      <c r="P1888" s="124">
        <f t="shared" si="696"/>
        <v>1240.52514</v>
      </c>
      <c r="Q1888" s="133">
        <f t="shared" si="697"/>
        <v>0</v>
      </c>
      <c r="R1888" s="134">
        <f t="shared" si="698"/>
        <v>0</v>
      </c>
      <c r="S1888" s="124">
        <f t="shared" si="699"/>
        <v>0</v>
      </c>
      <c r="T1888" s="134">
        <f t="shared" si="706"/>
        <v>8.7499999999999994E-2</v>
      </c>
      <c r="U1888" s="133">
        <f t="shared" si="707"/>
        <v>34</v>
      </c>
      <c r="V1888" s="133">
        <v>252</v>
      </c>
      <c r="W1888" s="132">
        <f t="shared" si="690"/>
        <v>1.0113816259999999</v>
      </c>
      <c r="X1888" s="124">
        <f t="shared" si="709"/>
        <v>14.119192999999999</v>
      </c>
      <c r="Y1888" s="136" t="s">
        <v>64</v>
      </c>
      <c r="Z1888" s="127">
        <f t="shared" si="708"/>
        <v>44244</v>
      </c>
      <c r="AA1888" s="6"/>
      <c r="AB1888" s="1"/>
      <c r="AC1888" s="10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6"/>
      <c r="BR1888" s="1"/>
      <c r="BS1888" s="1"/>
      <c r="BT1888" s="1"/>
      <c r="BU1888" s="1"/>
      <c r="BV1888" s="1"/>
      <c r="BW1888" s="1"/>
    </row>
    <row r="1889" spans="1:75" x14ac:dyDescent="0.2">
      <c r="A1889" s="137">
        <f t="shared" si="700"/>
        <v>44110</v>
      </c>
      <c r="B1889" s="124">
        <f t="shared" si="691"/>
        <v>1255.443395</v>
      </c>
      <c r="C1889" s="124">
        <f t="shared" si="701"/>
        <v>1000</v>
      </c>
      <c r="D1889" s="138">
        <f t="shared" si="702"/>
        <v>5357.46</v>
      </c>
      <c r="E1889" s="126">
        <f>IF(K1889=1,VLOOKUP(A1888,[1]Plan1!$DA$106:$DC$226,3),E1888)</f>
        <v>5391.75</v>
      </c>
      <c r="F1889" s="127">
        <f t="shared" si="703"/>
        <v>44090</v>
      </c>
      <c r="G1889" s="128">
        <f t="shared" si="692"/>
        <v>6.4004210950712181E-3</v>
      </c>
      <c r="H1889" s="127">
        <f t="shared" si="704"/>
        <v>44119</v>
      </c>
      <c r="I1889" s="127">
        <f t="shared" si="693"/>
        <v>44119</v>
      </c>
      <c r="J1889" s="130">
        <f t="shared" si="705"/>
        <v>21</v>
      </c>
      <c r="K1889" s="130">
        <f t="shared" si="694"/>
        <v>15</v>
      </c>
      <c r="L1889" s="131">
        <f t="shared" si="695"/>
        <v>1.0045675599999999</v>
      </c>
      <c r="M1889" s="132">
        <f t="shared" si="689"/>
        <v>1.00240054</v>
      </c>
      <c r="N1889" s="132">
        <f t="shared" si="710"/>
        <v>1.2352599712020333</v>
      </c>
      <c r="O1889" s="131">
        <f t="shared" si="688"/>
        <v>1.2409020900000001</v>
      </c>
      <c r="P1889" s="124">
        <f t="shared" si="696"/>
        <v>1240.90209</v>
      </c>
      <c r="Q1889" s="133">
        <f t="shared" si="697"/>
        <v>0</v>
      </c>
      <c r="R1889" s="134">
        <f t="shared" si="698"/>
        <v>0</v>
      </c>
      <c r="S1889" s="124">
        <f t="shared" si="699"/>
        <v>0</v>
      </c>
      <c r="T1889" s="134">
        <f t="shared" si="706"/>
        <v>8.7499999999999994E-2</v>
      </c>
      <c r="U1889" s="133">
        <f t="shared" si="707"/>
        <v>35</v>
      </c>
      <c r="V1889" s="133">
        <v>252</v>
      </c>
      <c r="W1889" s="132">
        <f t="shared" si="690"/>
        <v>1.011718334</v>
      </c>
      <c r="X1889" s="124">
        <f t="shared" si="709"/>
        <v>14.541304999999999</v>
      </c>
      <c r="Y1889" s="136" t="s">
        <v>64</v>
      </c>
      <c r="Z1889" s="127">
        <f t="shared" si="708"/>
        <v>44244</v>
      </c>
      <c r="AA1889" s="6"/>
      <c r="AB1889" s="1"/>
      <c r="AC1889" s="10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6"/>
      <c r="BR1889" s="1"/>
      <c r="BS1889" s="1"/>
      <c r="BT1889" s="1"/>
      <c r="BU1889" s="1"/>
      <c r="BV1889" s="1"/>
      <c r="BW1889" s="1"/>
    </row>
    <row r="1890" spans="1:75" x14ac:dyDescent="0.2">
      <c r="A1890" s="137">
        <f t="shared" si="700"/>
        <v>44111</v>
      </c>
      <c r="B1890" s="124">
        <f t="shared" si="691"/>
        <v>1256.2429510000002</v>
      </c>
      <c r="C1890" s="124">
        <f t="shared" si="701"/>
        <v>1000</v>
      </c>
      <c r="D1890" s="138">
        <f t="shared" si="702"/>
        <v>5357.46</v>
      </c>
      <c r="E1890" s="126">
        <f>IF(K1890=1,VLOOKUP(A1889,[1]Plan1!$DA$106:$DC$226,3),E1889)</f>
        <v>5391.75</v>
      </c>
      <c r="F1890" s="127">
        <f t="shared" si="703"/>
        <v>44090</v>
      </c>
      <c r="G1890" s="128">
        <f t="shared" si="692"/>
        <v>6.4004210950712181E-3</v>
      </c>
      <c r="H1890" s="127">
        <f t="shared" si="704"/>
        <v>44119</v>
      </c>
      <c r="I1890" s="127">
        <f t="shared" si="693"/>
        <v>44119</v>
      </c>
      <c r="J1890" s="130">
        <f t="shared" si="705"/>
        <v>21</v>
      </c>
      <c r="K1890" s="130">
        <f t="shared" si="694"/>
        <v>16</v>
      </c>
      <c r="L1890" s="131">
        <f t="shared" si="695"/>
        <v>1.0048728</v>
      </c>
      <c r="M1890" s="132">
        <f t="shared" si="689"/>
        <v>1.00240054</v>
      </c>
      <c r="N1890" s="132">
        <f t="shared" si="710"/>
        <v>1.2352599712020333</v>
      </c>
      <c r="O1890" s="131">
        <f t="shared" si="688"/>
        <v>1.2412791400000001</v>
      </c>
      <c r="P1890" s="124">
        <f t="shared" si="696"/>
        <v>1241.2791400000001</v>
      </c>
      <c r="Q1890" s="133">
        <f t="shared" si="697"/>
        <v>0</v>
      </c>
      <c r="R1890" s="134">
        <f t="shared" si="698"/>
        <v>0</v>
      </c>
      <c r="S1890" s="124">
        <f t="shared" si="699"/>
        <v>0</v>
      </c>
      <c r="T1890" s="134">
        <f t="shared" si="706"/>
        <v>8.7499999999999994E-2</v>
      </c>
      <c r="U1890" s="133">
        <f t="shared" si="707"/>
        <v>36</v>
      </c>
      <c r="V1890" s="133">
        <v>252</v>
      </c>
      <c r="W1890" s="132">
        <f t="shared" si="690"/>
        <v>1.012055154</v>
      </c>
      <c r="X1890" s="124">
        <f t="shared" si="709"/>
        <v>14.963811</v>
      </c>
      <c r="Y1890" s="136" t="s">
        <v>64</v>
      </c>
      <c r="Z1890" s="127">
        <f t="shared" si="708"/>
        <v>44244</v>
      </c>
      <c r="AA1890" s="6"/>
      <c r="AB1890" s="1"/>
      <c r="AC1890" s="10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6"/>
      <c r="BR1890" s="1"/>
      <c r="BS1890" s="1"/>
      <c r="BT1890" s="1"/>
      <c r="BU1890" s="1"/>
      <c r="BV1890" s="1"/>
      <c r="BW1890" s="1"/>
    </row>
    <row r="1891" spans="1:75" x14ac:dyDescent="0.2">
      <c r="A1891" s="137">
        <f t="shared" si="700"/>
        <v>44112</v>
      </c>
      <c r="B1891" s="124">
        <f t="shared" si="691"/>
        <v>1257.0430310000002</v>
      </c>
      <c r="C1891" s="124">
        <f t="shared" si="701"/>
        <v>1000</v>
      </c>
      <c r="D1891" s="138">
        <f t="shared" si="702"/>
        <v>5357.46</v>
      </c>
      <c r="E1891" s="126">
        <f>IF(K1891=1,VLOOKUP(A1890,[1]Plan1!$DA$106:$DC$226,3),E1890)</f>
        <v>5391.75</v>
      </c>
      <c r="F1891" s="127">
        <f t="shared" si="703"/>
        <v>44090</v>
      </c>
      <c r="G1891" s="128">
        <f t="shared" si="692"/>
        <v>6.4004210950712181E-3</v>
      </c>
      <c r="H1891" s="127">
        <f t="shared" si="704"/>
        <v>44119</v>
      </c>
      <c r="I1891" s="127">
        <f t="shared" si="693"/>
        <v>44119</v>
      </c>
      <c r="J1891" s="130">
        <f t="shared" si="705"/>
        <v>21</v>
      </c>
      <c r="K1891" s="130">
        <f t="shared" si="694"/>
        <v>17</v>
      </c>
      <c r="L1891" s="131">
        <f t="shared" si="695"/>
        <v>1.0051781399999999</v>
      </c>
      <c r="M1891" s="132">
        <f t="shared" si="689"/>
        <v>1.00240054</v>
      </c>
      <c r="N1891" s="132">
        <f t="shared" si="710"/>
        <v>1.2352599712020333</v>
      </c>
      <c r="O1891" s="131">
        <f t="shared" si="688"/>
        <v>1.2416563199999999</v>
      </c>
      <c r="P1891" s="124">
        <f t="shared" si="696"/>
        <v>1241.6563200000001</v>
      </c>
      <c r="Q1891" s="133">
        <f t="shared" si="697"/>
        <v>0</v>
      </c>
      <c r="R1891" s="134">
        <f t="shared" si="698"/>
        <v>0</v>
      </c>
      <c r="S1891" s="124">
        <f t="shared" si="699"/>
        <v>0</v>
      </c>
      <c r="T1891" s="134">
        <f t="shared" si="706"/>
        <v>8.7499999999999994E-2</v>
      </c>
      <c r="U1891" s="133">
        <f t="shared" si="707"/>
        <v>37</v>
      </c>
      <c r="V1891" s="133">
        <v>252</v>
      </c>
      <c r="W1891" s="132">
        <f t="shared" si="690"/>
        <v>1.012392086</v>
      </c>
      <c r="X1891" s="124">
        <f t="shared" si="709"/>
        <v>15.386711</v>
      </c>
      <c r="Y1891" s="136" t="s">
        <v>64</v>
      </c>
      <c r="Z1891" s="127">
        <f t="shared" si="708"/>
        <v>44244</v>
      </c>
      <c r="AA1891" s="6"/>
      <c r="AB1891" s="1"/>
      <c r="AC1891" s="10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6"/>
      <c r="BR1891" s="1"/>
      <c r="BS1891" s="1"/>
      <c r="BT1891" s="1"/>
      <c r="BU1891" s="1"/>
      <c r="BV1891" s="1"/>
      <c r="BW1891" s="1"/>
    </row>
    <row r="1892" spans="1:75" x14ac:dyDescent="0.2">
      <c r="A1892" s="137">
        <f t="shared" si="700"/>
        <v>44113</v>
      </c>
      <c r="B1892" s="124">
        <f t="shared" si="691"/>
        <v>1257.843607</v>
      </c>
      <c r="C1892" s="124">
        <f t="shared" si="701"/>
        <v>1000</v>
      </c>
      <c r="D1892" s="138">
        <f t="shared" si="702"/>
        <v>5357.46</v>
      </c>
      <c r="E1892" s="126">
        <f>IF(K1892=1,VLOOKUP(A1891,[1]Plan1!$DA$106:$DC$226,3),E1891)</f>
        <v>5391.75</v>
      </c>
      <c r="F1892" s="127">
        <f t="shared" si="703"/>
        <v>44090</v>
      </c>
      <c r="G1892" s="128">
        <f t="shared" si="692"/>
        <v>6.4004210950712181E-3</v>
      </c>
      <c r="H1892" s="127">
        <f t="shared" si="704"/>
        <v>44119</v>
      </c>
      <c r="I1892" s="127">
        <f t="shared" si="693"/>
        <v>44119</v>
      </c>
      <c r="J1892" s="130">
        <f t="shared" si="705"/>
        <v>21</v>
      </c>
      <c r="K1892" s="130">
        <f t="shared" si="694"/>
        <v>18</v>
      </c>
      <c r="L1892" s="131">
        <f t="shared" si="695"/>
        <v>1.00548357</v>
      </c>
      <c r="M1892" s="132">
        <f t="shared" si="689"/>
        <v>1.00240054</v>
      </c>
      <c r="N1892" s="132">
        <f t="shared" si="710"/>
        <v>1.2352599712020333</v>
      </c>
      <c r="O1892" s="131">
        <f t="shared" si="688"/>
        <v>1.2420336000000001</v>
      </c>
      <c r="P1892" s="124">
        <f t="shared" si="696"/>
        <v>1242.0336</v>
      </c>
      <c r="Q1892" s="133">
        <f t="shared" si="697"/>
        <v>0</v>
      </c>
      <c r="R1892" s="134">
        <f t="shared" si="698"/>
        <v>0</v>
      </c>
      <c r="S1892" s="124">
        <f t="shared" si="699"/>
        <v>0</v>
      </c>
      <c r="T1892" s="134">
        <f t="shared" si="706"/>
        <v>8.7499999999999994E-2</v>
      </c>
      <c r="U1892" s="133">
        <f t="shared" si="707"/>
        <v>38</v>
      </c>
      <c r="V1892" s="133">
        <v>252</v>
      </c>
      <c r="W1892" s="132">
        <f t="shared" si="690"/>
        <v>1.0127291300000001</v>
      </c>
      <c r="X1892" s="124">
        <f t="shared" si="709"/>
        <v>15.810007000000001</v>
      </c>
      <c r="Y1892" s="136" t="s">
        <v>64</v>
      </c>
      <c r="Z1892" s="127">
        <f t="shared" si="708"/>
        <v>44244</v>
      </c>
      <c r="AA1892" s="6"/>
      <c r="AB1892" s="1"/>
      <c r="AC1892" s="10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6"/>
      <c r="BR1892" s="1"/>
      <c r="BS1892" s="1"/>
      <c r="BT1892" s="1"/>
      <c r="BU1892" s="1"/>
      <c r="BV1892" s="1"/>
      <c r="BW1892" s="1"/>
    </row>
    <row r="1893" spans="1:75" x14ac:dyDescent="0.2">
      <c r="A1893" s="137">
        <f t="shared" si="700"/>
        <v>44114</v>
      </c>
      <c r="B1893" s="124">
        <f t="shared" si="691"/>
        <v>1258.644697</v>
      </c>
      <c r="C1893" s="124">
        <f t="shared" si="701"/>
        <v>1000</v>
      </c>
      <c r="D1893" s="138">
        <f t="shared" si="702"/>
        <v>5357.46</v>
      </c>
      <c r="E1893" s="126">
        <f>IF(K1893=1,VLOOKUP(A1892,[1]Plan1!$DA$106:$DC$226,3),E1892)</f>
        <v>5391.75</v>
      </c>
      <c r="F1893" s="127">
        <f t="shared" si="703"/>
        <v>44090</v>
      </c>
      <c r="G1893" s="128">
        <f t="shared" si="692"/>
        <v>6.4004210950712181E-3</v>
      </c>
      <c r="H1893" s="127">
        <f t="shared" si="704"/>
        <v>44119</v>
      </c>
      <c r="I1893" s="127">
        <f t="shared" si="693"/>
        <v>44119</v>
      </c>
      <c r="J1893" s="130">
        <f t="shared" si="705"/>
        <v>21</v>
      </c>
      <c r="K1893" s="130">
        <f t="shared" si="694"/>
        <v>19</v>
      </c>
      <c r="L1893" s="131">
        <f t="shared" si="695"/>
        <v>1.0057890899999999</v>
      </c>
      <c r="M1893" s="132">
        <f t="shared" si="689"/>
        <v>1.00240054</v>
      </c>
      <c r="N1893" s="132">
        <f t="shared" si="710"/>
        <v>1.2352599712020333</v>
      </c>
      <c r="O1893" s="131">
        <f t="shared" si="688"/>
        <v>1.2424109999999999</v>
      </c>
      <c r="P1893" s="124">
        <f t="shared" si="696"/>
        <v>1242.4110000000001</v>
      </c>
      <c r="Q1893" s="133">
        <f t="shared" si="697"/>
        <v>0</v>
      </c>
      <c r="R1893" s="134">
        <f t="shared" si="698"/>
        <v>0</v>
      </c>
      <c r="S1893" s="124">
        <f t="shared" si="699"/>
        <v>0</v>
      </c>
      <c r="T1893" s="134">
        <f t="shared" si="706"/>
        <v>8.7499999999999994E-2</v>
      </c>
      <c r="U1893" s="133">
        <f t="shared" si="707"/>
        <v>39</v>
      </c>
      <c r="V1893" s="133">
        <v>252</v>
      </c>
      <c r="W1893" s="132">
        <f t="shared" si="690"/>
        <v>1.0130662859999999</v>
      </c>
      <c r="X1893" s="124">
        <f t="shared" si="709"/>
        <v>16.233696999999999</v>
      </c>
      <c r="Y1893" s="136" t="s">
        <v>64</v>
      </c>
      <c r="Z1893" s="127">
        <f t="shared" si="708"/>
        <v>44244</v>
      </c>
      <c r="AA1893" s="6"/>
      <c r="AB1893" s="1"/>
      <c r="AC1893" s="10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6"/>
      <c r="BR1893" s="1"/>
      <c r="BS1893" s="1"/>
      <c r="BT1893" s="1"/>
      <c r="BU1893" s="1"/>
      <c r="BV1893" s="1"/>
      <c r="BW1893" s="1"/>
    </row>
    <row r="1894" spans="1:75" x14ac:dyDescent="0.2">
      <c r="A1894" s="137">
        <f t="shared" si="700"/>
        <v>44115</v>
      </c>
      <c r="B1894" s="124">
        <f t="shared" si="691"/>
        <v>1258.644697</v>
      </c>
      <c r="C1894" s="124">
        <f t="shared" si="701"/>
        <v>1000</v>
      </c>
      <c r="D1894" s="138">
        <f t="shared" si="702"/>
        <v>5357.46</v>
      </c>
      <c r="E1894" s="126">
        <f>IF(K1894=1,VLOOKUP(A1893,[1]Plan1!$DA$106:$DC$226,3),E1893)</f>
        <v>5391.75</v>
      </c>
      <c r="F1894" s="127">
        <f t="shared" si="703"/>
        <v>44090</v>
      </c>
      <c r="G1894" s="128">
        <f t="shared" si="692"/>
        <v>6.4004210950712181E-3</v>
      </c>
      <c r="H1894" s="127">
        <f t="shared" si="704"/>
        <v>44119</v>
      </c>
      <c r="I1894" s="127">
        <f t="shared" si="693"/>
        <v>44119</v>
      </c>
      <c r="J1894" s="130">
        <f t="shared" si="705"/>
        <v>21</v>
      </c>
      <c r="K1894" s="130">
        <f t="shared" si="694"/>
        <v>19</v>
      </c>
      <c r="L1894" s="131">
        <f t="shared" si="695"/>
        <v>1.0057890899999999</v>
      </c>
      <c r="M1894" s="132">
        <f t="shared" si="689"/>
        <v>1.00240054</v>
      </c>
      <c r="N1894" s="132">
        <f t="shared" si="710"/>
        <v>1.2352599712020333</v>
      </c>
      <c r="O1894" s="131">
        <f t="shared" si="688"/>
        <v>1.2424109999999999</v>
      </c>
      <c r="P1894" s="124">
        <f t="shared" si="696"/>
        <v>1242.4110000000001</v>
      </c>
      <c r="Q1894" s="133">
        <f t="shared" si="697"/>
        <v>0</v>
      </c>
      <c r="R1894" s="134">
        <f t="shared" si="698"/>
        <v>0</v>
      </c>
      <c r="S1894" s="124">
        <f t="shared" si="699"/>
        <v>0</v>
      </c>
      <c r="T1894" s="134">
        <f t="shared" si="706"/>
        <v>8.7499999999999994E-2</v>
      </c>
      <c r="U1894" s="133">
        <f t="shared" si="707"/>
        <v>39</v>
      </c>
      <c r="V1894" s="133">
        <v>252</v>
      </c>
      <c r="W1894" s="132">
        <f t="shared" si="690"/>
        <v>1.0130662859999999</v>
      </c>
      <c r="X1894" s="124">
        <f t="shared" si="709"/>
        <v>16.233696999999999</v>
      </c>
      <c r="Y1894" s="136" t="s">
        <v>64</v>
      </c>
      <c r="Z1894" s="127">
        <f t="shared" si="708"/>
        <v>44244</v>
      </c>
      <c r="AA1894" s="6"/>
      <c r="AB1894" s="1"/>
      <c r="AC1894" s="10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6"/>
      <c r="BR1894" s="1"/>
      <c r="BS1894" s="1"/>
      <c r="BT1894" s="1"/>
      <c r="BU1894" s="1"/>
      <c r="BV1894" s="1"/>
      <c r="BW1894" s="1"/>
    </row>
    <row r="1895" spans="1:75" x14ac:dyDescent="0.2">
      <c r="A1895" s="137">
        <f t="shared" si="700"/>
        <v>44116</v>
      </c>
      <c r="B1895" s="124">
        <f t="shared" si="691"/>
        <v>1258.644697</v>
      </c>
      <c r="C1895" s="124">
        <f t="shared" si="701"/>
        <v>1000</v>
      </c>
      <c r="D1895" s="138">
        <f t="shared" si="702"/>
        <v>5357.46</v>
      </c>
      <c r="E1895" s="126">
        <f>IF(K1895=1,VLOOKUP(A1894,[1]Plan1!$DA$106:$DC$226,3),E1894)</f>
        <v>5391.75</v>
      </c>
      <c r="F1895" s="127">
        <f t="shared" si="703"/>
        <v>44090</v>
      </c>
      <c r="G1895" s="128">
        <f t="shared" si="692"/>
        <v>6.4004210950712181E-3</v>
      </c>
      <c r="H1895" s="127">
        <f t="shared" si="704"/>
        <v>44119</v>
      </c>
      <c r="I1895" s="127">
        <f t="shared" si="693"/>
        <v>44119</v>
      </c>
      <c r="J1895" s="130">
        <f t="shared" si="705"/>
        <v>21</v>
      </c>
      <c r="K1895" s="130">
        <f t="shared" si="694"/>
        <v>19</v>
      </c>
      <c r="L1895" s="131">
        <f t="shared" si="695"/>
        <v>1.0057890899999999</v>
      </c>
      <c r="M1895" s="132">
        <f t="shared" si="689"/>
        <v>1.00240054</v>
      </c>
      <c r="N1895" s="132">
        <f t="shared" si="710"/>
        <v>1.2352599712020333</v>
      </c>
      <c r="O1895" s="131">
        <f t="shared" si="688"/>
        <v>1.2424109999999999</v>
      </c>
      <c r="P1895" s="124">
        <f t="shared" si="696"/>
        <v>1242.4110000000001</v>
      </c>
      <c r="Q1895" s="133">
        <f t="shared" si="697"/>
        <v>0</v>
      </c>
      <c r="R1895" s="134">
        <f t="shared" si="698"/>
        <v>0</v>
      </c>
      <c r="S1895" s="124">
        <f t="shared" si="699"/>
        <v>0</v>
      </c>
      <c r="T1895" s="134">
        <f t="shared" si="706"/>
        <v>8.7499999999999994E-2</v>
      </c>
      <c r="U1895" s="133">
        <f t="shared" si="707"/>
        <v>39</v>
      </c>
      <c r="V1895" s="133">
        <v>252</v>
      </c>
      <c r="W1895" s="132">
        <f t="shared" si="690"/>
        <v>1.0130662859999999</v>
      </c>
      <c r="X1895" s="124">
        <f t="shared" si="709"/>
        <v>16.233696999999999</v>
      </c>
      <c r="Y1895" s="136" t="s">
        <v>64</v>
      </c>
      <c r="Z1895" s="127">
        <f t="shared" si="708"/>
        <v>44244</v>
      </c>
      <c r="AA1895" s="6"/>
      <c r="AB1895" s="1"/>
      <c r="AC1895" s="10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6"/>
      <c r="BR1895" s="1"/>
      <c r="BS1895" s="1"/>
      <c r="BT1895" s="1"/>
      <c r="BU1895" s="1"/>
      <c r="BV1895" s="1"/>
      <c r="BW1895" s="1"/>
    </row>
    <row r="1896" spans="1:75" x14ac:dyDescent="0.2">
      <c r="A1896" s="137">
        <f t="shared" si="700"/>
        <v>44117</v>
      </c>
      <c r="B1896" s="124">
        <f t="shared" si="691"/>
        <v>1258.644697</v>
      </c>
      <c r="C1896" s="124">
        <f t="shared" si="701"/>
        <v>1000</v>
      </c>
      <c r="D1896" s="138">
        <f t="shared" si="702"/>
        <v>5357.46</v>
      </c>
      <c r="E1896" s="126">
        <f>IF(K1896=1,VLOOKUP(A1895,[1]Plan1!$DA$106:$DC$226,3),E1895)</f>
        <v>5391.75</v>
      </c>
      <c r="F1896" s="127">
        <f t="shared" si="703"/>
        <v>44090</v>
      </c>
      <c r="G1896" s="128">
        <f t="shared" si="692"/>
        <v>6.4004210950712181E-3</v>
      </c>
      <c r="H1896" s="127">
        <f t="shared" si="704"/>
        <v>44119</v>
      </c>
      <c r="I1896" s="127">
        <f t="shared" si="693"/>
        <v>44119</v>
      </c>
      <c r="J1896" s="130">
        <f t="shared" si="705"/>
        <v>21</v>
      </c>
      <c r="K1896" s="130">
        <f t="shared" si="694"/>
        <v>19</v>
      </c>
      <c r="L1896" s="131">
        <f t="shared" si="695"/>
        <v>1.0057890899999999</v>
      </c>
      <c r="M1896" s="132">
        <f t="shared" si="689"/>
        <v>1.00240054</v>
      </c>
      <c r="N1896" s="132">
        <f t="shared" si="710"/>
        <v>1.2352599712020333</v>
      </c>
      <c r="O1896" s="131">
        <f t="shared" si="688"/>
        <v>1.2424109999999999</v>
      </c>
      <c r="P1896" s="124">
        <f t="shared" si="696"/>
        <v>1242.4110000000001</v>
      </c>
      <c r="Q1896" s="133">
        <f t="shared" si="697"/>
        <v>0</v>
      </c>
      <c r="R1896" s="134">
        <f t="shared" si="698"/>
        <v>0</v>
      </c>
      <c r="S1896" s="124">
        <f t="shared" si="699"/>
        <v>0</v>
      </c>
      <c r="T1896" s="134">
        <f t="shared" si="706"/>
        <v>8.7499999999999994E-2</v>
      </c>
      <c r="U1896" s="133">
        <f t="shared" si="707"/>
        <v>39</v>
      </c>
      <c r="V1896" s="133">
        <v>252</v>
      </c>
      <c r="W1896" s="132">
        <f t="shared" si="690"/>
        <v>1.0130662859999999</v>
      </c>
      <c r="X1896" s="124">
        <f t="shared" si="709"/>
        <v>16.233696999999999</v>
      </c>
      <c r="Y1896" s="136" t="s">
        <v>64</v>
      </c>
      <c r="Z1896" s="127">
        <f t="shared" si="708"/>
        <v>44244</v>
      </c>
      <c r="AA1896" s="6"/>
      <c r="AB1896" s="1"/>
      <c r="AC1896" s="10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6"/>
      <c r="BR1896" s="1"/>
      <c r="BS1896" s="1"/>
      <c r="BT1896" s="1"/>
      <c r="BU1896" s="1"/>
      <c r="BV1896" s="1"/>
      <c r="BW1896" s="1"/>
    </row>
    <row r="1897" spans="1:75" x14ac:dyDescent="0.2">
      <c r="A1897" s="137">
        <f t="shared" si="700"/>
        <v>44118</v>
      </c>
      <c r="B1897" s="124">
        <f t="shared" si="691"/>
        <v>1259.4463030000002</v>
      </c>
      <c r="C1897" s="124">
        <f t="shared" si="701"/>
        <v>1000</v>
      </c>
      <c r="D1897" s="138">
        <f t="shared" si="702"/>
        <v>5357.46</v>
      </c>
      <c r="E1897" s="126">
        <f>IF(K1897=1,VLOOKUP(A1896,[1]Plan1!$DA$106:$DC$226,3),E1896)</f>
        <v>5391.75</v>
      </c>
      <c r="F1897" s="127">
        <f t="shared" si="703"/>
        <v>44090</v>
      </c>
      <c r="G1897" s="128">
        <f t="shared" si="692"/>
        <v>6.4004210950712181E-3</v>
      </c>
      <c r="H1897" s="127">
        <f t="shared" si="704"/>
        <v>44119</v>
      </c>
      <c r="I1897" s="127">
        <f t="shared" si="693"/>
        <v>44119</v>
      </c>
      <c r="J1897" s="130">
        <f t="shared" si="705"/>
        <v>21</v>
      </c>
      <c r="K1897" s="130">
        <f t="shared" si="694"/>
        <v>20</v>
      </c>
      <c r="L1897" s="131">
        <f t="shared" si="695"/>
        <v>1.0060947099999999</v>
      </c>
      <c r="M1897" s="132">
        <f t="shared" si="689"/>
        <v>1.00240054</v>
      </c>
      <c r="N1897" s="132">
        <f t="shared" si="710"/>
        <v>1.2352599712020333</v>
      </c>
      <c r="O1897" s="131">
        <f t="shared" ref="O1897:O1960" si="711">TRUNC(TRUNC((L1897*N1897),15),8)</f>
        <v>1.24278852</v>
      </c>
      <c r="P1897" s="124">
        <f t="shared" si="696"/>
        <v>1242.7885200000001</v>
      </c>
      <c r="Q1897" s="133">
        <f t="shared" si="697"/>
        <v>0</v>
      </c>
      <c r="R1897" s="134">
        <f t="shared" si="698"/>
        <v>0</v>
      </c>
      <c r="S1897" s="124">
        <f t="shared" si="699"/>
        <v>0</v>
      </c>
      <c r="T1897" s="134">
        <f t="shared" si="706"/>
        <v>8.7499999999999994E-2</v>
      </c>
      <c r="U1897" s="133">
        <f t="shared" si="707"/>
        <v>40</v>
      </c>
      <c r="V1897" s="133">
        <v>252</v>
      </c>
      <c r="W1897" s="132">
        <f t="shared" si="690"/>
        <v>1.0134035539999999</v>
      </c>
      <c r="X1897" s="124">
        <f t="shared" si="709"/>
        <v>16.657782999999998</v>
      </c>
      <c r="Y1897" s="136" t="s">
        <v>64</v>
      </c>
      <c r="Z1897" s="127">
        <f t="shared" si="708"/>
        <v>44244</v>
      </c>
      <c r="AA1897" s="6"/>
      <c r="AB1897" s="1"/>
      <c r="AC1897" s="10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6"/>
      <c r="BR1897" s="1"/>
      <c r="BS1897" s="1"/>
      <c r="BT1897" s="1"/>
      <c r="BU1897" s="1"/>
      <c r="BV1897" s="1"/>
      <c r="BW1897" s="1"/>
    </row>
    <row r="1898" spans="1:75" x14ac:dyDescent="0.2">
      <c r="A1898" s="137">
        <f t="shared" si="700"/>
        <v>44119</v>
      </c>
      <c r="B1898" s="124">
        <f t="shared" si="691"/>
        <v>1260.248415</v>
      </c>
      <c r="C1898" s="124">
        <f t="shared" si="701"/>
        <v>1000</v>
      </c>
      <c r="D1898" s="138">
        <f t="shared" si="702"/>
        <v>5357.46</v>
      </c>
      <c r="E1898" s="126">
        <f>IF(K1898=1,VLOOKUP(A1897,[1]Plan1!$DA$106:$DC$226,3),E1897)</f>
        <v>5391.75</v>
      </c>
      <c r="F1898" s="127">
        <f t="shared" si="703"/>
        <v>44090</v>
      </c>
      <c r="G1898" s="128">
        <f t="shared" si="692"/>
        <v>6.4004210950712181E-3</v>
      </c>
      <c r="H1898" s="127">
        <f t="shared" si="704"/>
        <v>44151</v>
      </c>
      <c r="I1898" s="127">
        <f t="shared" si="693"/>
        <v>44119</v>
      </c>
      <c r="J1898" s="130">
        <f t="shared" si="705"/>
        <v>21</v>
      </c>
      <c r="K1898" s="130">
        <f t="shared" si="694"/>
        <v>21</v>
      </c>
      <c r="L1898" s="131">
        <f t="shared" si="695"/>
        <v>1.0064004200000001</v>
      </c>
      <c r="M1898" s="132">
        <f t="shared" ref="M1898:M1961" si="712">IF(I1898&gt;I1897,L1897,M1897)</f>
        <v>1.00240054</v>
      </c>
      <c r="N1898" s="132">
        <f t="shared" si="710"/>
        <v>1.2352599712020333</v>
      </c>
      <c r="O1898" s="131">
        <f t="shared" si="711"/>
        <v>1.24316615</v>
      </c>
      <c r="P1898" s="124">
        <f t="shared" si="696"/>
        <v>1243.16615</v>
      </c>
      <c r="Q1898" s="133">
        <f t="shared" si="697"/>
        <v>0</v>
      </c>
      <c r="R1898" s="134">
        <f t="shared" si="698"/>
        <v>0</v>
      </c>
      <c r="S1898" s="124">
        <f t="shared" si="699"/>
        <v>0</v>
      </c>
      <c r="T1898" s="134">
        <f t="shared" si="706"/>
        <v>8.7499999999999994E-2</v>
      </c>
      <c r="U1898" s="133">
        <f t="shared" si="707"/>
        <v>41</v>
      </c>
      <c r="V1898" s="133">
        <v>252</v>
      </c>
      <c r="W1898" s="132">
        <f t="shared" si="690"/>
        <v>1.013740935</v>
      </c>
      <c r="X1898" s="124">
        <f t="shared" si="709"/>
        <v>17.082265</v>
      </c>
      <c r="Y1898" s="136" t="s">
        <v>64</v>
      </c>
      <c r="Z1898" s="127">
        <f t="shared" si="708"/>
        <v>44244</v>
      </c>
      <c r="AA1898" s="6"/>
      <c r="AB1898" s="1"/>
      <c r="AC1898" s="10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6"/>
      <c r="BR1898" s="1"/>
      <c r="BS1898" s="1"/>
      <c r="BT1898" s="1"/>
      <c r="BU1898" s="1"/>
      <c r="BV1898" s="1"/>
      <c r="BW1898" s="1"/>
    </row>
    <row r="1899" spans="1:75" x14ac:dyDescent="0.2">
      <c r="A1899" s="137">
        <f t="shared" si="700"/>
        <v>44120</v>
      </c>
      <c r="B1899" s="124">
        <f t="shared" si="691"/>
        <v>1261.182153</v>
      </c>
      <c r="C1899" s="124">
        <f t="shared" si="701"/>
        <v>1000</v>
      </c>
      <c r="D1899" s="138">
        <f t="shared" si="702"/>
        <v>5391.75</v>
      </c>
      <c r="E1899" s="126">
        <f>IF(K1899=1,VLOOKUP(A1898,[1]Plan1!$DA$106:$DC$226,3),E1898)</f>
        <v>5438.12</v>
      </c>
      <c r="F1899" s="127">
        <f t="shared" si="703"/>
        <v>44120</v>
      </c>
      <c r="G1899" s="128">
        <f t="shared" si="692"/>
        <v>8.6001761951128852E-3</v>
      </c>
      <c r="H1899" s="127">
        <f t="shared" si="704"/>
        <v>44151</v>
      </c>
      <c r="I1899" s="127">
        <f t="shared" si="693"/>
        <v>44151</v>
      </c>
      <c r="J1899" s="130">
        <f t="shared" si="705"/>
        <v>21</v>
      </c>
      <c r="K1899" s="130">
        <f t="shared" si="694"/>
        <v>1</v>
      </c>
      <c r="L1899" s="131">
        <f t="shared" si="695"/>
        <v>1.0004078599999999</v>
      </c>
      <c r="M1899" s="132">
        <f t="shared" si="712"/>
        <v>1.0064004200000001</v>
      </c>
      <c r="N1899" s="132">
        <f t="shared" si="710"/>
        <v>1.2431661538269143</v>
      </c>
      <c r="O1899" s="131">
        <f t="shared" si="711"/>
        <v>1.24367319</v>
      </c>
      <c r="P1899" s="124">
        <f t="shared" si="696"/>
        <v>1243.67319</v>
      </c>
      <c r="Q1899" s="133">
        <f t="shared" si="697"/>
        <v>0</v>
      </c>
      <c r="R1899" s="134">
        <f t="shared" si="698"/>
        <v>0</v>
      </c>
      <c r="S1899" s="124">
        <f t="shared" si="699"/>
        <v>0</v>
      </c>
      <c r="T1899" s="134">
        <f t="shared" si="706"/>
        <v>8.7499999999999994E-2</v>
      </c>
      <c r="U1899" s="133">
        <f t="shared" si="707"/>
        <v>42</v>
      </c>
      <c r="V1899" s="133">
        <v>252</v>
      </c>
      <c r="W1899" s="132">
        <f t="shared" si="690"/>
        <v>1.0140784279999999</v>
      </c>
      <c r="X1899" s="124">
        <f t="shared" si="709"/>
        <v>17.508963000000001</v>
      </c>
      <c r="Y1899" s="136" t="s">
        <v>64</v>
      </c>
      <c r="Z1899" s="127">
        <f t="shared" si="708"/>
        <v>44244</v>
      </c>
      <c r="AA1899" s="6"/>
      <c r="AB1899" s="1"/>
      <c r="AC1899" s="10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6"/>
      <c r="BR1899" s="1"/>
      <c r="BS1899" s="1"/>
      <c r="BT1899" s="1"/>
      <c r="BU1899" s="1"/>
      <c r="BV1899" s="1"/>
      <c r="BW1899" s="1"/>
    </row>
    <row r="1900" spans="1:75" x14ac:dyDescent="0.2">
      <c r="A1900" s="137">
        <f t="shared" si="700"/>
        <v>44121</v>
      </c>
      <c r="B1900" s="124">
        <f t="shared" si="691"/>
        <v>1262.1165860000001</v>
      </c>
      <c r="C1900" s="124">
        <f t="shared" si="701"/>
        <v>1000</v>
      </c>
      <c r="D1900" s="138">
        <f t="shared" si="702"/>
        <v>5391.75</v>
      </c>
      <c r="E1900" s="126">
        <f>IF(K1900=1,VLOOKUP(A1899,[1]Plan1!$DA$106:$DC$226,3),E1899)</f>
        <v>5438.12</v>
      </c>
      <c r="F1900" s="127">
        <f t="shared" si="703"/>
        <v>44120</v>
      </c>
      <c r="G1900" s="128">
        <f t="shared" si="692"/>
        <v>8.6001761951128852E-3</v>
      </c>
      <c r="H1900" s="127">
        <f t="shared" si="704"/>
        <v>44151</v>
      </c>
      <c r="I1900" s="127">
        <f t="shared" si="693"/>
        <v>44151</v>
      </c>
      <c r="J1900" s="130">
        <f t="shared" si="705"/>
        <v>21</v>
      </c>
      <c r="K1900" s="130">
        <f t="shared" si="694"/>
        <v>2</v>
      </c>
      <c r="L1900" s="131">
        <f t="shared" si="695"/>
        <v>1.0008158899999999</v>
      </c>
      <c r="M1900" s="132">
        <f t="shared" si="712"/>
        <v>1.0064004200000001</v>
      </c>
      <c r="N1900" s="132">
        <f t="shared" si="710"/>
        <v>1.2431661538269143</v>
      </c>
      <c r="O1900" s="131">
        <f t="shared" si="711"/>
        <v>1.2441804400000001</v>
      </c>
      <c r="P1900" s="124">
        <f t="shared" si="696"/>
        <v>1244.1804400000001</v>
      </c>
      <c r="Q1900" s="133">
        <f t="shared" si="697"/>
        <v>0</v>
      </c>
      <c r="R1900" s="134">
        <f t="shared" si="698"/>
        <v>0</v>
      </c>
      <c r="S1900" s="124">
        <f t="shared" si="699"/>
        <v>0</v>
      </c>
      <c r="T1900" s="134">
        <f t="shared" si="706"/>
        <v>8.7499999999999994E-2</v>
      </c>
      <c r="U1900" s="133">
        <f t="shared" si="707"/>
        <v>43</v>
      </c>
      <c r="V1900" s="133">
        <v>252</v>
      </c>
      <c r="W1900" s="132">
        <f t="shared" si="690"/>
        <v>1.0144160330000001</v>
      </c>
      <c r="X1900" s="124">
        <f t="shared" si="709"/>
        <v>17.936146000000001</v>
      </c>
      <c r="Y1900" s="136" t="s">
        <v>64</v>
      </c>
      <c r="Z1900" s="127">
        <f t="shared" si="708"/>
        <v>44244</v>
      </c>
      <c r="AA1900" s="6"/>
      <c r="AB1900" s="1"/>
      <c r="AC1900" s="10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6"/>
      <c r="BR1900" s="1"/>
      <c r="BS1900" s="1"/>
      <c r="BT1900" s="1"/>
      <c r="BU1900" s="1"/>
      <c r="BV1900" s="1"/>
      <c r="BW1900" s="1"/>
    </row>
    <row r="1901" spans="1:75" x14ac:dyDescent="0.2">
      <c r="A1901" s="137">
        <f t="shared" si="700"/>
        <v>44122</v>
      </c>
      <c r="B1901" s="124">
        <f t="shared" si="691"/>
        <v>1262.1165860000001</v>
      </c>
      <c r="C1901" s="124">
        <f t="shared" si="701"/>
        <v>1000</v>
      </c>
      <c r="D1901" s="138">
        <f t="shared" si="702"/>
        <v>5391.75</v>
      </c>
      <c r="E1901" s="126">
        <f>IF(K1901=1,VLOOKUP(A1900,[1]Plan1!$DA$106:$DC$226,3),E1900)</f>
        <v>5438.12</v>
      </c>
      <c r="F1901" s="127">
        <f t="shared" si="703"/>
        <v>44120</v>
      </c>
      <c r="G1901" s="128">
        <f t="shared" si="692"/>
        <v>8.6001761951128852E-3</v>
      </c>
      <c r="H1901" s="127">
        <f t="shared" si="704"/>
        <v>44151</v>
      </c>
      <c r="I1901" s="127">
        <f t="shared" si="693"/>
        <v>44151</v>
      </c>
      <c r="J1901" s="130">
        <f t="shared" si="705"/>
        <v>21</v>
      </c>
      <c r="K1901" s="130">
        <f t="shared" si="694"/>
        <v>2</v>
      </c>
      <c r="L1901" s="131">
        <f t="shared" si="695"/>
        <v>1.0008158899999999</v>
      </c>
      <c r="M1901" s="132">
        <f t="shared" si="712"/>
        <v>1.0064004200000001</v>
      </c>
      <c r="N1901" s="132">
        <f t="shared" si="710"/>
        <v>1.2431661538269143</v>
      </c>
      <c r="O1901" s="131">
        <f t="shared" si="711"/>
        <v>1.2441804400000001</v>
      </c>
      <c r="P1901" s="124">
        <f t="shared" si="696"/>
        <v>1244.1804400000001</v>
      </c>
      <c r="Q1901" s="133">
        <f t="shared" si="697"/>
        <v>0</v>
      </c>
      <c r="R1901" s="134">
        <f t="shared" si="698"/>
        <v>0</v>
      </c>
      <c r="S1901" s="124">
        <f t="shared" si="699"/>
        <v>0</v>
      </c>
      <c r="T1901" s="134">
        <f t="shared" si="706"/>
        <v>8.7499999999999994E-2</v>
      </c>
      <c r="U1901" s="133">
        <f t="shared" si="707"/>
        <v>43</v>
      </c>
      <c r="V1901" s="133">
        <v>252</v>
      </c>
      <c r="W1901" s="132">
        <f t="shared" si="690"/>
        <v>1.0144160330000001</v>
      </c>
      <c r="X1901" s="124">
        <f t="shared" si="709"/>
        <v>17.936146000000001</v>
      </c>
      <c r="Y1901" s="136" t="s">
        <v>64</v>
      </c>
      <c r="Z1901" s="127">
        <f t="shared" si="708"/>
        <v>44244</v>
      </c>
      <c r="AA1901" s="6"/>
      <c r="AB1901" s="1"/>
      <c r="AC1901" s="10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6"/>
      <c r="BR1901" s="1"/>
      <c r="BS1901" s="1"/>
      <c r="BT1901" s="1"/>
      <c r="BU1901" s="1"/>
      <c r="BV1901" s="1"/>
      <c r="BW1901" s="1"/>
    </row>
    <row r="1902" spans="1:75" x14ac:dyDescent="0.2">
      <c r="A1902" s="137">
        <f t="shared" si="700"/>
        <v>44123</v>
      </c>
      <c r="B1902" s="124">
        <f t="shared" si="691"/>
        <v>1262.1165860000001</v>
      </c>
      <c r="C1902" s="124">
        <f t="shared" si="701"/>
        <v>1000</v>
      </c>
      <c r="D1902" s="138">
        <f t="shared" si="702"/>
        <v>5391.75</v>
      </c>
      <c r="E1902" s="126">
        <f>IF(K1902=1,VLOOKUP(A1901,[1]Plan1!$DA$106:$DC$226,3),E1901)</f>
        <v>5438.12</v>
      </c>
      <c r="F1902" s="127">
        <f t="shared" si="703"/>
        <v>44120</v>
      </c>
      <c r="G1902" s="128">
        <f t="shared" si="692"/>
        <v>8.6001761951128852E-3</v>
      </c>
      <c r="H1902" s="127">
        <f t="shared" si="704"/>
        <v>44151</v>
      </c>
      <c r="I1902" s="127">
        <f t="shared" si="693"/>
        <v>44151</v>
      </c>
      <c r="J1902" s="130">
        <f t="shared" si="705"/>
        <v>21</v>
      </c>
      <c r="K1902" s="130">
        <f t="shared" si="694"/>
        <v>2</v>
      </c>
      <c r="L1902" s="131">
        <f t="shared" si="695"/>
        <v>1.0008158899999999</v>
      </c>
      <c r="M1902" s="132">
        <f t="shared" si="712"/>
        <v>1.0064004200000001</v>
      </c>
      <c r="N1902" s="132">
        <f t="shared" si="710"/>
        <v>1.2431661538269143</v>
      </c>
      <c r="O1902" s="131">
        <f t="shared" si="711"/>
        <v>1.2441804400000001</v>
      </c>
      <c r="P1902" s="124">
        <f t="shared" si="696"/>
        <v>1244.1804400000001</v>
      </c>
      <c r="Q1902" s="133">
        <f t="shared" si="697"/>
        <v>0</v>
      </c>
      <c r="R1902" s="134">
        <f t="shared" si="698"/>
        <v>0</v>
      </c>
      <c r="S1902" s="124">
        <f t="shared" si="699"/>
        <v>0</v>
      </c>
      <c r="T1902" s="134">
        <f t="shared" si="706"/>
        <v>8.7499999999999994E-2</v>
      </c>
      <c r="U1902" s="133">
        <f t="shared" si="707"/>
        <v>43</v>
      </c>
      <c r="V1902" s="133">
        <v>252</v>
      </c>
      <c r="W1902" s="132">
        <f t="shared" si="690"/>
        <v>1.0144160330000001</v>
      </c>
      <c r="X1902" s="124">
        <f t="shared" si="709"/>
        <v>17.936146000000001</v>
      </c>
      <c r="Y1902" s="136" t="s">
        <v>64</v>
      </c>
      <c r="Z1902" s="127">
        <f t="shared" si="708"/>
        <v>44244</v>
      </c>
      <c r="AA1902" s="6"/>
      <c r="AB1902" s="1"/>
      <c r="AC1902" s="10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6"/>
      <c r="BR1902" s="1"/>
      <c r="BS1902" s="1"/>
      <c r="BT1902" s="1"/>
      <c r="BU1902" s="1"/>
      <c r="BV1902" s="1"/>
      <c r="BW1902" s="1"/>
    </row>
    <row r="1903" spans="1:75" x14ac:dyDescent="0.2">
      <c r="A1903" s="137">
        <f t="shared" si="700"/>
        <v>44124</v>
      </c>
      <c r="B1903" s="124">
        <f t="shared" si="691"/>
        <v>1263.0517149999998</v>
      </c>
      <c r="C1903" s="124">
        <f t="shared" si="701"/>
        <v>1000</v>
      </c>
      <c r="D1903" s="138">
        <f t="shared" si="702"/>
        <v>5391.75</v>
      </c>
      <c r="E1903" s="126">
        <f>IF(K1903=1,VLOOKUP(A1902,[1]Plan1!$DA$106:$DC$226,3),E1902)</f>
        <v>5438.12</v>
      </c>
      <c r="F1903" s="127">
        <f t="shared" si="703"/>
        <v>44120</v>
      </c>
      <c r="G1903" s="128">
        <f t="shared" si="692"/>
        <v>8.6001761951128852E-3</v>
      </c>
      <c r="H1903" s="127">
        <f t="shared" si="704"/>
        <v>44151</v>
      </c>
      <c r="I1903" s="127">
        <f t="shared" si="693"/>
        <v>44151</v>
      </c>
      <c r="J1903" s="130">
        <f t="shared" si="705"/>
        <v>21</v>
      </c>
      <c r="K1903" s="130">
        <f t="shared" si="694"/>
        <v>3</v>
      </c>
      <c r="L1903" s="131">
        <f t="shared" si="695"/>
        <v>1.00122409</v>
      </c>
      <c r="M1903" s="132">
        <f t="shared" si="712"/>
        <v>1.0064004200000001</v>
      </c>
      <c r="N1903" s="132">
        <f t="shared" si="710"/>
        <v>1.2431661538269143</v>
      </c>
      <c r="O1903" s="131">
        <f t="shared" si="711"/>
        <v>1.2446879</v>
      </c>
      <c r="P1903" s="124">
        <f t="shared" si="696"/>
        <v>1244.6878999999999</v>
      </c>
      <c r="Q1903" s="133">
        <f t="shared" si="697"/>
        <v>0</v>
      </c>
      <c r="R1903" s="134">
        <f t="shared" si="698"/>
        <v>0</v>
      </c>
      <c r="S1903" s="124">
        <f t="shared" si="699"/>
        <v>0</v>
      </c>
      <c r="T1903" s="134">
        <f t="shared" si="706"/>
        <v>8.7499999999999994E-2</v>
      </c>
      <c r="U1903" s="133">
        <f t="shared" si="707"/>
        <v>44</v>
      </c>
      <c r="V1903" s="133">
        <v>252</v>
      </c>
      <c r="W1903" s="132">
        <f t="shared" si="690"/>
        <v>1.014753751</v>
      </c>
      <c r="X1903" s="124">
        <f t="shared" si="709"/>
        <v>18.363814999999999</v>
      </c>
      <c r="Y1903" s="136" t="s">
        <v>64</v>
      </c>
      <c r="Z1903" s="127">
        <f t="shared" si="708"/>
        <v>44244</v>
      </c>
      <c r="AA1903" s="6"/>
      <c r="AB1903" s="1"/>
      <c r="AC1903" s="10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6"/>
      <c r="BR1903" s="1"/>
      <c r="BS1903" s="1"/>
      <c r="BT1903" s="1"/>
      <c r="BU1903" s="1"/>
      <c r="BV1903" s="1"/>
      <c r="BW1903" s="1"/>
    </row>
    <row r="1904" spans="1:75" x14ac:dyDescent="0.2">
      <c r="A1904" s="137">
        <f t="shared" si="700"/>
        <v>44125</v>
      </c>
      <c r="B1904" s="124">
        <f t="shared" si="691"/>
        <v>1263.987529</v>
      </c>
      <c r="C1904" s="124">
        <f t="shared" si="701"/>
        <v>1000</v>
      </c>
      <c r="D1904" s="138">
        <f t="shared" si="702"/>
        <v>5391.75</v>
      </c>
      <c r="E1904" s="126">
        <f>IF(K1904=1,VLOOKUP(A1903,[1]Plan1!$DA$106:$DC$226,3),E1903)</f>
        <v>5438.12</v>
      </c>
      <c r="F1904" s="127">
        <f t="shared" si="703"/>
        <v>44120</v>
      </c>
      <c r="G1904" s="128">
        <f t="shared" si="692"/>
        <v>8.6001761951128852E-3</v>
      </c>
      <c r="H1904" s="127">
        <f t="shared" si="704"/>
        <v>44151</v>
      </c>
      <c r="I1904" s="127">
        <f t="shared" si="693"/>
        <v>44151</v>
      </c>
      <c r="J1904" s="130">
        <f t="shared" si="705"/>
        <v>21</v>
      </c>
      <c r="K1904" s="130">
        <f t="shared" si="694"/>
        <v>4</v>
      </c>
      <c r="L1904" s="131">
        <f t="shared" si="695"/>
        <v>1.00163245</v>
      </c>
      <c r="M1904" s="132">
        <f t="shared" si="712"/>
        <v>1.0064004200000001</v>
      </c>
      <c r="N1904" s="132">
        <f t="shared" si="710"/>
        <v>1.2431661538269143</v>
      </c>
      <c r="O1904" s="131">
        <f t="shared" si="711"/>
        <v>1.24519556</v>
      </c>
      <c r="P1904" s="124">
        <f t="shared" si="696"/>
        <v>1245.1955599999999</v>
      </c>
      <c r="Q1904" s="133">
        <f t="shared" si="697"/>
        <v>0</v>
      </c>
      <c r="R1904" s="134">
        <f t="shared" si="698"/>
        <v>0</v>
      </c>
      <c r="S1904" s="124">
        <f t="shared" si="699"/>
        <v>0</v>
      </c>
      <c r="T1904" s="134">
        <f t="shared" si="706"/>
        <v>8.7499999999999994E-2</v>
      </c>
      <c r="U1904" s="133">
        <f t="shared" si="707"/>
        <v>45</v>
      </c>
      <c r="V1904" s="133">
        <v>252</v>
      </c>
      <c r="W1904" s="132">
        <f t="shared" si="690"/>
        <v>1.0150915810000001</v>
      </c>
      <c r="X1904" s="124">
        <f t="shared" si="709"/>
        <v>18.791969000000002</v>
      </c>
      <c r="Y1904" s="136" t="s">
        <v>64</v>
      </c>
      <c r="Z1904" s="127">
        <f t="shared" si="708"/>
        <v>44244</v>
      </c>
      <c r="AA1904" s="6"/>
      <c r="AB1904" s="1"/>
      <c r="AC1904" s="10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6"/>
      <c r="BR1904" s="1"/>
      <c r="BS1904" s="1"/>
      <c r="BT1904" s="1"/>
      <c r="BU1904" s="1"/>
      <c r="BV1904" s="1"/>
      <c r="BW1904" s="1"/>
    </row>
    <row r="1905" spans="1:75" x14ac:dyDescent="0.2">
      <c r="A1905" s="137">
        <f t="shared" si="700"/>
        <v>44126</v>
      </c>
      <c r="B1905" s="124">
        <f t="shared" si="691"/>
        <v>1264.9240400000001</v>
      </c>
      <c r="C1905" s="124">
        <f t="shared" si="701"/>
        <v>1000</v>
      </c>
      <c r="D1905" s="138">
        <f t="shared" si="702"/>
        <v>5391.75</v>
      </c>
      <c r="E1905" s="126">
        <f>IF(K1905=1,VLOOKUP(A1904,[1]Plan1!$DA$106:$DC$226,3),E1904)</f>
        <v>5438.12</v>
      </c>
      <c r="F1905" s="127">
        <f t="shared" si="703"/>
        <v>44120</v>
      </c>
      <c r="G1905" s="128">
        <f t="shared" si="692"/>
        <v>8.6001761951128852E-3</v>
      </c>
      <c r="H1905" s="127">
        <f t="shared" si="704"/>
        <v>44151</v>
      </c>
      <c r="I1905" s="127">
        <f t="shared" si="693"/>
        <v>44151</v>
      </c>
      <c r="J1905" s="130">
        <f t="shared" si="705"/>
        <v>21</v>
      </c>
      <c r="K1905" s="130">
        <f t="shared" si="694"/>
        <v>5</v>
      </c>
      <c r="L1905" s="131">
        <f t="shared" si="695"/>
        <v>1.0020409800000001</v>
      </c>
      <c r="M1905" s="132">
        <f t="shared" si="712"/>
        <v>1.0064004200000001</v>
      </c>
      <c r="N1905" s="132">
        <f t="shared" si="710"/>
        <v>1.2431661538269143</v>
      </c>
      <c r="O1905" s="131">
        <f t="shared" si="711"/>
        <v>1.2457034300000001</v>
      </c>
      <c r="P1905" s="124">
        <f t="shared" si="696"/>
        <v>1245.70343</v>
      </c>
      <c r="Q1905" s="133">
        <f t="shared" si="697"/>
        <v>0</v>
      </c>
      <c r="R1905" s="134">
        <f t="shared" si="698"/>
        <v>0</v>
      </c>
      <c r="S1905" s="124">
        <f t="shared" si="699"/>
        <v>0</v>
      </c>
      <c r="T1905" s="134">
        <f t="shared" si="706"/>
        <v>8.7499999999999994E-2</v>
      </c>
      <c r="U1905" s="133">
        <f t="shared" si="707"/>
        <v>46</v>
      </c>
      <c r="V1905" s="133">
        <v>252</v>
      </c>
      <c r="W1905" s="132">
        <f t="shared" si="690"/>
        <v>1.015429524</v>
      </c>
      <c r="X1905" s="124">
        <f t="shared" si="709"/>
        <v>19.220610000000001</v>
      </c>
      <c r="Y1905" s="136" t="s">
        <v>64</v>
      </c>
      <c r="Z1905" s="127">
        <f t="shared" si="708"/>
        <v>44244</v>
      </c>
      <c r="AA1905" s="6"/>
      <c r="AB1905" s="1"/>
      <c r="AC1905" s="10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6"/>
      <c r="BR1905" s="1"/>
      <c r="BS1905" s="1"/>
      <c r="BT1905" s="1"/>
      <c r="BU1905" s="1"/>
      <c r="BV1905" s="1"/>
      <c r="BW1905" s="1"/>
    </row>
    <row r="1906" spans="1:75" x14ac:dyDescent="0.2">
      <c r="A1906" s="137">
        <f t="shared" si="700"/>
        <v>44127</v>
      </c>
      <c r="B1906" s="124">
        <f t="shared" si="691"/>
        <v>1265.8612480000002</v>
      </c>
      <c r="C1906" s="124">
        <f t="shared" si="701"/>
        <v>1000</v>
      </c>
      <c r="D1906" s="138">
        <f t="shared" si="702"/>
        <v>5391.75</v>
      </c>
      <c r="E1906" s="126">
        <f>IF(K1906=1,VLOOKUP(A1905,[1]Plan1!$DA$106:$DC$226,3),E1905)</f>
        <v>5438.12</v>
      </c>
      <c r="F1906" s="127">
        <f t="shared" si="703"/>
        <v>44120</v>
      </c>
      <c r="G1906" s="128">
        <f t="shared" si="692"/>
        <v>8.6001761951128852E-3</v>
      </c>
      <c r="H1906" s="127">
        <f t="shared" si="704"/>
        <v>44151</v>
      </c>
      <c r="I1906" s="127">
        <f t="shared" si="693"/>
        <v>44151</v>
      </c>
      <c r="J1906" s="130">
        <f t="shared" si="705"/>
        <v>21</v>
      </c>
      <c r="K1906" s="130">
        <f t="shared" si="694"/>
        <v>6</v>
      </c>
      <c r="L1906" s="131">
        <f t="shared" si="695"/>
        <v>1.00244968</v>
      </c>
      <c r="M1906" s="132">
        <f t="shared" si="712"/>
        <v>1.0064004200000001</v>
      </c>
      <c r="N1906" s="132">
        <f t="shared" si="710"/>
        <v>1.2431661538269143</v>
      </c>
      <c r="O1906" s="131">
        <f t="shared" si="711"/>
        <v>1.24621151</v>
      </c>
      <c r="P1906" s="124">
        <f t="shared" si="696"/>
        <v>1246.2115100000001</v>
      </c>
      <c r="Q1906" s="133">
        <f t="shared" si="697"/>
        <v>0</v>
      </c>
      <c r="R1906" s="134">
        <f t="shared" si="698"/>
        <v>0</v>
      </c>
      <c r="S1906" s="124">
        <f t="shared" si="699"/>
        <v>0</v>
      </c>
      <c r="T1906" s="134">
        <f t="shared" si="706"/>
        <v>8.7499999999999994E-2</v>
      </c>
      <c r="U1906" s="133">
        <f t="shared" si="707"/>
        <v>47</v>
      </c>
      <c r="V1906" s="133">
        <v>252</v>
      </c>
      <c r="W1906" s="132">
        <f t="shared" si="690"/>
        <v>1.015767579</v>
      </c>
      <c r="X1906" s="124">
        <f t="shared" si="709"/>
        <v>19.649737999999999</v>
      </c>
      <c r="Y1906" s="136" t="s">
        <v>64</v>
      </c>
      <c r="Z1906" s="127">
        <f t="shared" si="708"/>
        <v>44244</v>
      </c>
      <c r="AA1906" s="6"/>
      <c r="AB1906" s="1"/>
      <c r="AC1906" s="10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6"/>
      <c r="BR1906" s="1"/>
      <c r="BS1906" s="1"/>
      <c r="BT1906" s="1"/>
      <c r="BU1906" s="1"/>
      <c r="BV1906" s="1"/>
      <c r="BW1906" s="1"/>
    </row>
    <row r="1907" spans="1:75" x14ac:dyDescent="0.2">
      <c r="A1907" s="137">
        <f t="shared" si="700"/>
        <v>44128</v>
      </c>
      <c r="B1907" s="124">
        <f t="shared" si="691"/>
        <v>1266.7991430000002</v>
      </c>
      <c r="C1907" s="124">
        <f t="shared" si="701"/>
        <v>1000</v>
      </c>
      <c r="D1907" s="138">
        <f t="shared" si="702"/>
        <v>5391.75</v>
      </c>
      <c r="E1907" s="126">
        <f>IF(K1907=1,VLOOKUP(A1906,[1]Plan1!$DA$106:$DC$226,3),E1906)</f>
        <v>5438.12</v>
      </c>
      <c r="F1907" s="127">
        <f t="shared" si="703"/>
        <v>44120</v>
      </c>
      <c r="G1907" s="128">
        <f t="shared" si="692"/>
        <v>8.6001761951128852E-3</v>
      </c>
      <c r="H1907" s="127">
        <f t="shared" si="704"/>
        <v>44151</v>
      </c>
      <c r="I1907" s="127">
        <f t="shared" si="693"/>
        <v>44151</v>
      </c>
      <c r="J1907" s="130">
        <f t="shared" si="705"/>
        <v>21</v>
      </c>
      <c r="K1907" s="130">
        <f t="shared" si="694"/>
        <v>7</v>
      </c>
      <c r="L1907" s="131">
        <f t="shared" si="695"/>
        <v>1.0028585400000001</v>
      </c>
      <c r="M1907" s="132">
        <f t="shared" si="712"/>
        <v>1.0064004200000001</v>
      </c>
      <c r="N1907" s="132">
        <f t="shared" si="710"/>
        <v>1.2431661538269143</v>
      </c>
      <c r="O1907" s="131">
        <f t="shared" si="711"/>
        <v>1.24671979</v>
      </c>
      <c r="P1907" s="124">
        <f t="shared" si="696"/>
        <v>1246.7197900000001</v>
      </c>
      <c r="Q1907" s="133">
        <f t="shared" si="697"/>
        <v>0</v>
      </c>
      <c r="R1907" s="134">
        <f t="shared" si="698"/>
        <v>0</v>
      </c>
      <c r="S1907" s="124">
        <f t="shared" si="699"/>
        <v>0</v>
      </c>
      <c r="T1907" s="134">
        <f t="shared" si="706"/>
        <v>8.7499999999999994E-2</v>
      </c>
      <c r="U1907" s="133">
        <f t="shared" si="707"/>
        <v>48</v>
      </c>
      <c r="V1907" s="133">
        <v>252</v>
      </c>
      <c r="W1907" s="132">
        <f t="shared" si="690"/>
        <v>1.0161057469999999</v>
      </c>
      <c r="X1907" s="124">
        <f t="shared" si="709"/>
        <v>20.079353000000001</v>
      </c>
      <c r="Y1907" s="136" t="s">
        <v>64</v>
      </c>
      <c r="Z1907" s="127">
        <f t="shared" si="708"/>
        <v>44244</v>
      </c>
      <c r="AA1907" s="6"/>
      <c r="AB1907" s="1"/>
      <c r="AC1907" s="10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6"/>
      <c r="BR1907" s="1"/>
      <c r="BS1907" s="1"/>
      <c r="BT1907" s="1"/>
      <c r="BU1907" s="1"/>
      <c r="BV1907" s="1"/>
      <c r="BW1907" s="1"/>
    </row>
    <row r="1908" spans="1:75" x14ac:dyDescent="0.2">
      <c r="A1908" s="137">
        <f t="shared" si="700"/>
        <v>44129</v>
      </c>
      <c r="B1908" s="124">
        <f t="shared" si="691"/>
        <v>1266.7991430000002</v>
      </c>
      <c r="C1908" s="124">
        <f t="shared" si="701"/>
        <v>1000</v>
      </c>
      <c r="D1908" s="138">
        <f t="shared" si="702"/>
        <v>5391.75</v>
      </c>
      <c r="E1908" s="126">
        <f>IF(K1908=1,VLOOKUP(A1907,[1]Plan1!$DA$106:$DC$226,3),E1907)</f>
        <v>5438.12</v>
      </c>
      <c r="F1908" s="127">
        <f t="shared" si="703"/>
        <v>44120</v>
      </c>
      <c r="G1908" s="128">
        <f t="shared" si="692"/>
        <v>8.6001761951128852E-3</v>
      </c>
      <c r="H1908" s="127">
        <f t="shared" si="704"/>
        <v>44151</v>
      </c>
      <c r="I1908" s="127">
        <f t="shared" si="693"/>
        <v>44151</v>
      </c>
      <c r="J1908" s="130">
        <f t="shared" si="705"/>
        <v>21</v>
      </c>
      <c r="K1908" s="130">
        <f t="shared" si="694"/>
        <v>7</v>
      </c>
      <c r="L1908" s="131">
        <f t="shared" si="695"/>
        <v>1.0028585400000001</v>
      </c>
      <c r="M1908" s="132">
        <f t="shared" si="712"/>
        <v>1.0064004200000001</v>
      </c>
      <c r="N1908" s="132">
        <f t="shared" si="710"/>
        <v>1.2431661538269143</v>
      </c>
      <c r="O1908" s="131">
        <f t="shared" si="711"/>
        <v>1.24671979</v>
      </c>
      <c r="P1908" s="124">
        <f t="shared" si="696"/>
        <v>1246.7197900000001</v>
      </c>
      <c r="Q1908" s="133">
        <f t="shared" si="697"/>
        <v>0</v>
      </c>
      <c r="R1908" s="134">
        <f t="shared" si="698"/>
        <v>0</v>
      </c>
      <c r="S1908" s="124">
        <f t="shared" si="699"/>
        <v>0</v>
      </c>
      <c r="T1908" s="134">
        <f t="shared" si="706"/>
        <v>8.7499999999999994E-2</v>
      </c>
      <c r="U1908" s="133">
        <f t="shared" si="707"/>
        <v>48</v>
      </c>
      <c r="V1908" s="133">
        <v>252</v>
      </c>
      <c r="W1908" s="132">
        <f t="shared" si="690"/>
        <v>1.0161057469999999</v>
      </c>
      <c r="X1908" s="124">
        <f t="shared" si="709"/>
        <v>20.079353000000001</v>
      </c>
      <c r="Y1908" s="136" t="s">
        <v>64</v>
      </c>
      <c r="Z1908" s="127">
        <f t="shared" si="708"/>
        <v>44244</v>
      </c>
      <c r="AA1908" s="6"/>
      <c r="AB1908" s="1"/>
      <c r="AC1908" s="10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6"/>
      <c r="BR1908" s="1"/>
      <c r="BS1908" s="1"/>
      <c r="BT1908" s="1"/>
      <c r="BU1908" s="1"/>
      <c r="BV1908" s="1"/>
      <c r="BW1908" s="1"/>
    </row>
    <row r="1909" spans="1:75" x14ac:dyDescent="0.2">
      <c r="A1909" s="137">
        <f t="shared" si="700"/>
        <v>44130</v>
      </c>
      <c r="B1909" s="124">
        <f t="shared" si="691"/>
        <v>1266.7991430000002</v>
      </c>
      <c r="C1909" s="124">
        <f t="shared" si="701"/>
        <v>1000</v>
      </c>
      <c r="D1909" s="138">
        <f t="shared" si="702"/>
        <v>5391.75</v>
      </c>
      <c r="E1909" s="126">
        <f>IF(K1909=1,VLOOKUP(A1908,[1]Plan1!$DA$106:$DC$226,3),E1908)</f>
        <v>5438.12</v>
      </c>
      <c r="F1909" s="127">
        <f t="shared" si="703"/>
        <v>44120</v>
      </c>
      <c r="G1909" s="128">
        <f t="shared" si="692"/>
        <v>8.6001761951128852E-3</v>
      </c>
      <c r="H1909" s="127">
        <f t="shared" si="704"/>
        <v>44151</v>
      </c>
      <c r="I1909" s="127">
        <f t="shared" si="693"/>
        <v>44151</v>
      </c>
      <c r="J1909" s="130">
        <f t="shared" si="705"/>
        <v>21</v>
      </c>
      <c r="K1909" s="130">
        <f t="shared" si="694"/>
        <v>7</v>
      </c>
      <c r="L1909" s="131">
        <f t="shared" si="695"/>
        <v>1.0028585400000001</v>
      </c>
      <c r="M1909" s="132">
        <f t="shared" si="712"/>
        <v>1.0064004200000001</v>
      </c>
      <c r="N1909" s="132">
        <f t="shared" si="710"/>
        <v>1.2431661538269143</v>
      </c>
      <c r="O1909" s="131">
        <f t="shared" si="711"/>
        <v>1.24671979</v>
      </c>
      <c r="P1909" s="124">
        <f t="shared" si="696"/>
        <v>1246.7197900000001</v>
      </c>
      <c r="Q1909" s="133">
        <f t="shared" si="697"/>
        <v>0</v>
      </c>
      <c r="R1909" s="134">
        <f t="shared" si="698"/>
        <v>0</v>
      </c>
      <c r="S1909" s="124">
        <f t="shared" si="699"/>
        <v>0</v>
      </c>
      <c r="T1909" s="134">
        <f t="shared" si="706"/>
        <v>8.7499999999999994E-2</v>
      </c>
      <c r="U1909" s="133">
        <f t="shared" si="707"/>
        <v>48</v>
      </c>
      <c r="V1909" s="133">
        <v>252</v>
      </c>
      <c r="W1909" s="132">
        <f t="shared" si="690"/>
        <v>1.0161057469999999</v>
      </c>
      <c r="X1909" s="124">
        <f t="shared" si="709"/>
        <v>20.079353000000001</v>
      </c>
      <c r="Y1909" s="136" t="s">
        <v>64</v>
      </c>
      <c r="Z1909" s="127">
        <f t="shared" si="708"/>
        <v>44244</v>
      </c>
      <c r="AA1909" s="6"/>
      <c r="AB1909" s="1"/>
      <c r="AC1909" s="10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6"/>
      <c r="BR1909" s="1"/>
      <c r="BS1909" s="1"/>
      <c r="BT1909" s="1"/>
      <c r="BU1909" s="1"/>
      <c r="BV1909" s="1"/>
      <c r="BW1909" s="1"/>
    </row>
    <row r="1910" spans="1:75" x14ac:dyDescent="0.2">
      <c r="A1910" s="137">
        <f t="shared" si="700"/>
        <v>44131</v>
      </c>
      <c r="B1910" s="124">
        <f t="shared" si="691"/>
        <v>1267.7377349999999</v>
      </c>
      <c r="C1910" s="124">
        <f t="shared" si="701"/>
        <v>1000</v>
      </c>
      <c r="D1910" s="138">
        <f t="shared" si="702"/>
        <v>5391.75</v>
      </c>
      <c r="E1910" s="126">
        <f>IF(K1910=1,VLOOKUP(A1909,[1]Plan1!$DA$106:$DC$226,3),E1909)</f>
        <v>5438.12</v>
      </c>
      <c r="F1910" s="127">
        <f t="shared" si="703"/>
        <v>44120</v>
      </c>
      <c r="G1910" s="128">
        <f t="shared" si="692"/>
        <v>8.6001761951128852E-3</v>
      </c>
      <c r="H1910" s="127">
        <f t="shared" si="704"/>
        <v>44151</v>
      </c>
      <c r="I1910" s="127">
        <f t="shared" si="693"/>
        <v>44151</v>
      </c>
      <c r="J1910" s="130">
        <f t="shared" si="705"/>
        <v>21</v>
      </c>
      <c r="K1910" s="130">
        <f t="shared" si="694"/>
        <v>8</v>
      </c>
      <c r="L1910" s="131">
        <f t="shared" si="695"/>
        <v>1.00326757</v>
      </c>
      <c r="M1910" s="132">
        <f t="shared" si="712"/>
        <v>1.0064004200000001</v>
      </c>
      <c r="N1910" s="132">
        <f t="shared" si="710"/>
        <v>1.2431661538269143</v>
      </c>
      <c r="O1910" s="131">
        <f t="shared" si="711"/>
        <v>1.2472282800000001</v>
      </c>
      <c r="P1910" s="124">
        <f t="shared" si="696"/>
        <v>1247.22828</v>
      </c>
      <c r="Q1910" s="133">
        <f t="shared" si="697"/>
        <v>0</v>
      </c>
      <c r="R1910" s="134">
        <f t="shared" si="698"/>
        <v>0</v>
      </c>
      <c r="S1910" s="124">
        <f t="shared" si="699"/>
        <v>0</v>
      </c>
      <c r="T1910" s="134">
        <f t="shared" si="706"/>
        <v>8.7499999999999994E-2</v>
      </c>
      <c r="U1910" s="133">
        <f t="shared" si="707"/>
        <v>49</v>
      </c>
      <c r="V1910" s="133">
        <v>252</v>
      </c>
      <c r="W1910" s="132">
        <f t="shared" si="690"/>
        <v>1.0164440269999999</v>
      </c>
      <c r="X1910" s="124">
        <f t="shared" si="709"/>
        <v>20.509454999999999</v>
      </c>
      <c r="Y1910" s="136" t="s">
        <v>64</v>
      </c>
      <c r="Z1910" s="127">
        <f t="shared" si="708"/>
        <v>44244</v>
      </c>
      <c r="AA1910" s="6"/>
      <c r="AB1910" s="1"/>
      <c r="AC1910" s="10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6"/>
      <c r="BR1910" s="1"/>
      <c r="BS1910" s="1"/>
      <c r="BT1910" s="1"/>
      <c r="BU1910" s="1"/>
      <c r="BV1910" s="1"/>
      <c r="BW1910" s="1"/>
    </row>
    <row r="1911" spans="1:75" x14ac:dyDescent="0.2">
      <c r="A1911" s="137">
        <f t="shared" si="700"/>
        <v>44132</v>
      </c>
      <c r="B1911" s="124">
        <f t="shared" si="691"/>
        <v>1268.6770259999998</v>
      </c>
      <c r="C1911" s="124">
        <f t="shared" si="701"/>
        <v>1000</v>
      </c>
      <c r="D1911" s="138">
        <f t="shared" si="702"/>
        <v>5391.75</v>
      </c>
      <c r="E1911" s="126">
        <f>IF(K1911=1,VLOOKUP(A1910,[1]Plan1!$DA$106:$DC$226,3),E1910)</f>
        <v>5438.12</v>
      </c>
      <c r="F1911" s="127">
        <f t="shared" si="703"/>
        <v>44120</v>
      </c>
      <c r="G1911" s="128">
        <f t="shared" si="692"/>
        <v>8.6001761951128852E-3</v>
      </c>
      <c r="H1911" s="127">
        <f t="shared" si="704"/>
        <v>44151</v>
      </c>
      <c r="I1911" s="127">
        <f t="shared" si="693"/>
        <v>44151</v>
      </c>
      <c r="J1911" s="130">
        <f t="shared" si="705"/>
        <v>21</v>
      </c>
      <c r="K1911" s="130">
        <f t="shared" si="694"/>
        <v>9</v>
      </c>
      <c r="L1911" s="131">
        <f t="shared" si="695"/>
        <v>1.00367677</v>
      </c>
      <c r="M1911" s="132">
        <f t="shared" si="712"/>
        <v>1.0064004200000001</v>
      </c>
      <c r="N1911" s="132">
        <f t="shared" si="710"/>
        <v>1.2431661538269143</v>
      </c>
      <c r="O1911" s="131">
        <f t="shared" si="711"/>
        <v>1.24773698</v>
      </c>
      <c r="P1911" s="124">
        <f t="shared" si="696"/>
        <v>1247.7369799999999</v>
      </c>
      <c r="Q1911" s="133">
        <f t="shared" si="697"/>
        <v>0</v>
      </c>
      <c r="R1911" s="134">
        <f t="shared" si="698"/>
        <v>0</v>
      </c>
      <c r="S1911" s="124">
        <f t="shared" si="699"/>
        <v>0</v>
      </c>
      <c r="T1911" s="134">
        <f t="shared" si="706"/>
        <v>8.7499999999999994E-2</v>
      </c>
      <c r="U1911" s="133">
        <f t="shared" si="707"/>
        <v>50</v>
      </c>
      <c r="V1911" s="133">
        <v>252</v>
      </c>
      <c r="W1911" s="132">
        <f t="shared" si="690"/>
        <v>1.01678242</v>
      </c>
      <c r="X1911" s="124">
        <f t="shared" si="709"/>
        <v>20.940045999999999</v>
      </c>
      <c r="Y1911" s="136" t="s">
        <v>64</v>
      </c>
      <c r="Z1911" s="127">
        <f t="shared" si="708"/>
        <v>44244</v>
      </c>
      <c r="AA1911" s="6"/>
      <c r="AB1911" s="1"/>
      <c r="AC1911" s="10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6"/>
      <c r="BR1911" s="1"/>
      <c r="BS1911" s="1"/>
      <c r="BT1911" s="1"/>
      <c r="BU1911" s="1"/>
      <c r="BV1911" s="1"/>
      <c r="BW1911" s="1"/>
    </row>
    <row r="1912" spans="1:75" x14ac:dyDescent="0.2">
      <c r="A1912" s="137">
        <f t="shared" si="700"/>
        <v>44133</v>
      </c>
      <c r="B1912" s="124">
        <f t="shared" si="691"/>
        <v>1269.6170149999998</v>
      </c>
      <c r="C1912" s="124">
        <f t="shared" si="701"/>
        <v>1000</v>
      </c>
      <c r="D1912" s="138">
        <f t="shared" si="702"/>
        <v>5391.75</v>
      </c>
      <c r="E1912" s="126">
        <f>IF(K1912=1,VLOOKUP(A1911,[1]Plan1!$DA$106:$DC$226,3),E1911)</f>
        <v>5438.12</v>
      </c>
      <c r="F1912" s="127">
        <f t="shared" si="703"/>
        <v>44120</v>
      </c>
      <c r="G1912" s="128">
        <f t="shared" si="692"/>
        <v>8.6001761951128852E-3</v>
      </c>
      <c r="H1912" s="127">
        <f t="shared" si="704"/>
        <v>44151</v>
      </c>
      <c r="I1912" s="127">
        <f t="shared" si="693"/>
        <v>44151</v>
      </c>
      <c r="J1912" s="130">
        <f t="shared" si="705"/>
        <v>21</v>
      </c>
      <c r="K1912" s="130">
        <f t="shared" si="694"/>
        <v>10</v>
      </c>
      <c r="L1912" s="131">
        <f t="shared" si="695"/>
        <v>1.0040861299999999</v>
      </c>
      <c r="M1912" s="132">
        <f t="shared" si="712"/>
        <v>1.0064004200000001</v>
      </c>
      <c r="N1912" s="132">
        <f t="shared" si="710"/>
        <v>1.2431661538269143</v>
      </c>
      <c r="O1912" s="131">
        <f t="shared" si="711"/>
        <v>1.24824589</v>
      </c>
      <c r="P1912" s="124">
        <f t="shared" si="696"/>
        <v>1248.2458899999999</v>
      </c>
      <c r="Q1912" s="133">
        <f t="shared" si="697"/>
        <v>0</v>
      </c>
      <c r="R1912" s="134">
        <f t="shared" si="698"/>
        <v>0</v>
      </c>
      <c r="S1912" s="124">
        <f t="shared" si="699"/>
        <v>0</v>
      </c>
      <c r="T1912" s="134">
        <f t="shared" si="706"/>
        <v>8.7499999999999994E-2</v>
      </c>
      <c r="U1912" s="133">
        <f t="shared" si="707"/>
        <v>51</v>
      </c>
      <c r="V1912" s="133">
        <v>252</v>
      </c>
      <c r="W1912" s="132">
        <f t="shared" si="690"/>
        <v>1.017120926</v>
      </c>
      <c r="X1912" s="124">
        <f t="shared" si="709"/>
        <v>21.371124999999999</v>
      </c>
      <c r="Y1912" s="136" t="s">
        <v>64</v>
      </c>
      <c r="Z1912" s="127">
        <f t="shared" si="708"/>
        <v>44244</v>
      </c>
      <c r="AA1912" s="6"/>
      <c r="AB1912" s="1"/>
      <c r="AC1912" s="10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6"/>
      <c r="BR1912" s="1"/>
      <c r="BS1912" s="1"/>
      <c r="BT1912" s="1"/>
      <c r="BU1912" s="1"/>
      <c r="BV1912" s="1"/>
      <c r="BW1912" s="1"/>
    </row>
    <row r="1913" spans="1:75" x14ac:dyDescent="0.2">
      <c r="A1913" s="137">
        <f t="shared" si="700"/>
        <v>44134</v>
      </c>
      <c r="B1913" s="124">
        <f t="shared" si="691"/>
        <v>1270.5576920000001</v>
      </c>
      <c r="C1913" s="124">
        <f t="shared" si="701"/>
        <v>1000</v>
      </c>
      <c r="D1913" s="138">
        <f t="shared" si="702"/>
        <v>5391.75</v>
      </c>
      <c r="E1913" s="126">
        <f>IF(K1913=1,VLOOKUP(A1912,[1]Plan1!$DA$106:$DC$226,3),E1912)</f>
        <v>5438.12</v>
      </c>
      <c r="F1913" s="127">
        <f t="shared" si="703"/>
        <v>44120</v>
      </c>
      <c r="G1913" s="128">
        <f t="shared" si="692"/>
        <v>8.6001761951128852E-3</v>
      </c>
      <c r="H1913" s="127">
        <f t="shared" si="704"/>
        <v>44151</v>
      </c>
      <c r="I1913" s="127">
        <f t="shared" si="693"/>
        <v>44151</v>
      </c>
      <c r="J1913" s="130">
        <f t="shared" si="705"/>
        <v>21</v>
      </c>
      <c r="K1913" s="130">
        <f t="shared" si="694"/>
        <v>11</v>
      </c>
      <c r="L1913" s="131">
        <f t="shared" si="695"/>
        <v>1.0044956599999999</v>
      </c>
      <c r="M1913" s="132">
        <f t="shared" si="712"/>
        <v>1.0064004200000001</v>
      </c>
      <c r="N1913" s="132">
        <f t="shared" si="710"/>
        <v>1.2431661538269143</v>
      </c>
      <c r="O1913" s="131">
        <f t="shared" si="711"/>
        <v>1.2487550000000001</v>
      </c>
      <c r="P1913" s="124">
        <f t="shared" si="696"/>
        <v>1248.7550000000001</v>
      </c>
      <c r="Q1913" s="133">
        <f t="shared" si="697"/>
        <v>0</v>
      </c>
      <c r="R1913" s="134">
        <f t="shared" si="698"/>
        <v>0</v>
      </c>
      <c r="S1913" s="124">
        <f t="shared" si="699"/>
        <v>0</v>
      </c>
      <c r="T1913" s="134">
        <f t="shared" si="706"/>
        <v>8.7499999999999994E-2</v>
      </c>
      <c r="U1913" s="133">
        <f t="shared" si="707"/>
        <v>52</v>
      </c>
      <c r="V1913" s="133">
        <v>252</v>
      </c>
      <c r="W1913" s="132">
        <f t="shared" ref="W1913:W1976" si="713">ROUND((1+T1913)^(U1913/V1913),9)</f>
        <v>1.017459544</v>
      </c>
      <c r="X1913" s="124">
        <f t="shared" si="709"/>
        <v>21.802692</v>
      </c>
      <c r="Y1913" s="136" t="s">
        <v>64</v>
      </c>
      <c r="Z1913" s="127">
        <f t="shared" si="708"/>
        <v>44244</v>
      </c>
      <c r="AA1913" s="6"/>
      <c r="AB1913" s="1"/>
      <c r="AC1913" s="10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6"/>
      <c r="BR1913" s="1"/>
      <c r="BS1913" s="1"/>
      <c r="BT1913" s="1"/>
      <c r="BU1913" s="1"/>
      <c r="BV1913" s="1"/>
      <c r="BW1913" s="1"/>
    </row>
    <row r="1914" spans="1:75" x14ac:dyDescent="0.2">
      <c r="A1914" s="137">
        <f t="shared" si="700"/>
        <v>44135</v>
      </c>
      <c r="B1914" s="124">
        <f t="shared" si="691"/>
        <v>1271.49908</v>
      </c>
      <c r="C1914" s="124">
        <f t="shared" si="701"/>
        <v>1000</v>
      </c>
      <c r="D1914" s="138">
        <f t="shared" si="702"/>
        <v>5391.75</v>
      </c>
      <c r="E1914" s="126">
        <f>IF(K1914=1,VLOOKUP(A1913,[1]Plan1!$DA$106:$DC$226,3),E1913)</f>
        <v>5438.12</v>
      </c>
      <c r="F1914" s="127">
        <f t="shared" si="703"/>
        <v>44120</v>
      </c>
      <c r="G1914" s="128">
        <f t="shared" si="692"/>
        <v>8.6001761951128852E-3</v>
      </c>
      <c r="H1914" s="127">
        <f t="shared" si="704"/>
        <v>44151</v>
      </c>
      <c r="I1914" s="127">
        <f t="shared" si="693"/>
        <v>44151</v>
      </c>
      <c r="J1914" s="130">
        <f t="shared" si="705"/>
        <v>21</v>
      </c>
      <c r="K1914" s="130">
        <f t="shared" si="694"/>
        <v>12</v>
      </c>
      <c r="L1914" s="131">
        <f t="shared" si="695"/>
        <v>1.00490536</v>
      </c>
      <c r="M1914" s="132">
        <f t="shared" si="712"/>
        <v>1.0064004200000001</v>
      </c>
      <c r="N1914" s="132">
        <f t="shared" si="710"/>
        <v>1.2431661538269143</v>
      </c>
      <c r="O1914" s="131">
        <f t="shared" si="711"/>
        <v>1.2492643299999999</v>
      </c>
      <c r="P1914" s="124">
        <f t="shared" si="696"/>
        <v>1249.26433</v>
      </c>
      <c r="Q1914" s="133">
        <f t="shared" si="697"/>
        <v>0</v>
      </c>
      <c r="R1914" s="134">
        <f t="shared" si="698"/>
        <v>0</v>
      </c>
      <c r="S1914" s="124">
        <f t="shared" si="699"/>
        <v>0</v>
      </c>
      <c r="T1914" s="134">
        <f t="shared" si="706"/>
        <v>8.7499999999999994E-2</v>
      </c>
      <c r="U1914" s="133">
        <f t="shared" si="707"/>
        <v>53</v>
      </c>
      <c r="V1914" s="133">
        <v>252</v>
      </c>
      <c r="W1914" s="132">
        <f t="shared" si="713"/>
        <v>1.0177982750000001</v>
      </c>
      <c r="X1914" s="124">
        <f t="shared" si="709"/>
        <v>22.234749999999998</v>
      </c>
      <c r="Y1914" s="136" t="s">
        <v>64</v>
      </c>
      <c r="Z1914" s="127">
        <f t="shared" si="708"/>
        <v>44244</v>
      </c>
      <c r="AA1914" s="6"/>
      <c r="AB1914" s="1"/>
      <c r="AC1914" s="10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6"/>
      <c r="BR1914" s="1"/>
      <c r="BS1914" s="1"/>
      <c r="BT1914" s="1"/>
      <c r="BU1914" s="1"/>
      <c r="BV1914" s="1"/>
      <c r="BW1914" s="1"/>
    </row>
    <row r="1915" spans="1:75" x14ac:dyDescent="0.2">
      <c r="A1915" s="137">
        <f t="shared" si="700"/>
        <v>44136</v>
      </c>
      <c r="B1915" s="124">
        <f t="shared" si="691"/>
        <v>1271.49908</v>
      </c>
      <c r="C1915" s="124">
        <f t="shared" si="701"/>
        <v>1000</v>
      </c>
      <c r="D1915" s="138">
        <f t="shared" si="702"/>
        <v>5391.75</v>
      </c>
      <c r="E1915" s="126">
        <f>IF(K1915=1,VLOOKUP(A1914,[1]Plan1!$DA$106:$DC$226,3),E1914)</f>
        <v>5438.12</v>
      </c>
      <c r="F1915" s="127">
        <f t="shared" si="703"/>
        <v>44120</v>
      </c>
      <c r="G1915" s="128">
        <f t="shared" si="692"/>
        <v>8.6001761951128852E-3</v>
      </c>
      <c r="H1915" s="127">
        <f t="shared" si="704"/>
        <v>44151</v>
      </c>
      <c r="I1915" s="127">
        <f t="shared" si="693"/>
        <v>44151</v>
      </c>
      <c r="J1915" s="130">
        <f t="shared" si="705"/>
        <v>21</v>
      </c>
      <c r="K1915" s="130">
        <f t="shared" si="694"/>
        <v>12</v>
      </c>
      <c r="L1915" s="131">
        <f t="shared" si="695"/>
        <v>1.00490536</v>
      </c>
      <c r="M1915" s="132">
        <f t="shared" si="712"/>
        <v>1.0064004200000001</v>
      </c>
      <c r="N1915" s="132">
        <f t="shared" si="710"/>
        <v>1.2431661538269143</v>
      </c>
      <c r="O1915" s="131">
        <f t="shared" si="711"/>
        <v>1.2492643299999999</v>
      </c>
      <c r="P1915" s="124">
        <f t="shared" si="696"/>
        <v>1249.26433</v>
      </c>
      <c r="Q1915" s="133">
        <f t="shared" si="697"/>
        <v>0</v>
      </c>
      <c r="R1915" s="134">
        <f t="shared" si="698"/>
        <v>0</v>
      </c>
      <c r="S1915" s="124">
        <f t="shared" si="699"/>
        <v>0</v>
      </c>
      <c r="T1915" s="134">
        <f t="shared" si="706"/>
        <v>8.7499999999999994E-2</v>
      </c>
      <c r="U1915" s="133">
        <f t="shared" si="707"/>
        <v>53</v>
      </c>
      <c r="V1915" s="133">
        <v>252</v>
      </c>
      <c r="W1915" s="132">
        <f t="shared" si="713"/>
        <v>1.0177982750000001</v>
      </c>
      <c r="X1915" s="124">
        <f t="shared" si="709"/>
        <v>22.234749999999998</v>
      </c>
      <c r="Y1915" s="136" t="s">
        <v>64</v>
      </c>
      <c r="Z1915" s="127">
        <f t="shared" si="708"/>
        <v>44244</v>
      </c>
      <c r="AA1915" s="6"/>
      <c r="AB1915" s="1"/>
      <c r="AC1915" s="10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6"/>
      <c r="BR1915" s="1"/>
      <c r="BS1915" s="1"/>
      <c r="BT1915" s="1"/>
      <c r="BU1915" s="1"/>
      <c r="BV1915" s="1"/>
      <c r="BW1915" s="1"/>
    </row>
    <row r="1916" spans="1:75" x14ac:dyDescent="0.2">
      <c r="A1916" s="137">
        <f t="shared" si="700"/>
        <v>44137</v>
      </c>
      <c r="B1916" s="124">
        <f t="shared" si="691"/>
        <v>1271.49908</v>
      </c>
      <c r="C1916" s="124">
        <f t="shared" si="701"/>
        <v>1000</v>
      </c>
      <c r="D1916" s="138">
        <f t="shared" si="702"/>
        <v>5391.75</v>
      </c>
      <c r="E1916" s="126">
        <f>IF(K1916=1,VLOOKUP(A1915,[1]Plan1!$DA$106:$DC$226,3),E1915)</f>
        <v>5438.12</v>
      </c>
      <c r="F1916" s="127">
        <f t="shared" si="703"/>
        <v>44120</v>
      </c>
      <c r="G1916" s="128">
        <f t="shared" si="692"/>
        <v>8.6001761951128852E-3</v>
      </c>
      <c r="H1916" s="127">
        <f t="shared" si="704"/>
        <v>44151</v>
      </c>
      <c r="I1916" s="127">
        <f t="shared" si="693"/>
        <v>44151</v>
      </c>
      <c r="J1916" s="130">
        <f t="shared" si="705"/>
        <v>21</v>
      </c>
      <c r="K1916" s="130">
        <f t="shared" si="694"/>
        <v>12</v>
      </c>
      <c r="L1916" s="131">
        <f t="shared" si="695"/>
        <v>1.00490536</v>
      </c>
      <c r="M1916" s="132">
        <f t="shared" si="712"/>
        <v>1.0064004200000001</v>
      </c>
      <c r="N1916" s="132">
        <f t="shared" si="710"/>
        <v>1.2431661538269143</v>
      </c>
      <c r="O1916" s="131">
        <f t="shared" si="711"/>
        <v>1.2492643299999999</v>
      </c>
      <c r="P1916" s="124">
        <f t="shared" si="696"/>
        <v>1249.26433</v>
      </c>
      <c r="Q1916" s="133">
        <f t="shared" si="697"/>
        <v>0</v>
      </c>
      <c r="R1916" s="134">
        <f t="shared" si="698"/>
        <v>0</v>
      </c>
      <c r="S1916" s="124">
        <f t="shared" si="699"/>
        <v>0</v>
      </c>
      <c r="T1916" s="134">
        <f t="shared" si="706"/>
        <v>8.7499999999999994E-2</v>
      </c>
      <c r="U1916" s="133">
        <f t="shared" si="707"/>
        <v>53</v>
      </c>
      <c r="V1916" s="133">
        <v>252</v>
      </c>
      <c r="W1916" s="132">
        <f t="shared" si="713"/>
        <v>1.0177982750000001</v>
      </c>
      <c r="X1916" s="124">
        <f t="shared" si="709"/>
        <v>22.234749999999998</v>
      </c>
      <c r="Y1916" s="136" t="s">
        <v>64</v>
      </c>
      <c r="Z1916" s="127">
        <f t="shared" si="708"/>
        <v>44244</v>
      </c>
      <c r="AA1916" s="6"/>
      <c r="AB1916" s="1"/>
      <c r="AC1916" s="10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6"/>
      <c r="BR1916" s="1"/>
      <c r="BS1916" s="1"/>
      <c r="BT1916" s="1"/>
      <c r="BU1916" s="1"/>
      <c r="BV1916" s="1"/>
      <c r="BW1916" s="1"/>
    </row>
    <row r="1917" spans="1:75" x14ac:dyDescent="0.2">
      <c r="A1917" s="137">
        <f t="shared" si="700"/>
        <v>44138</v>
      </c>
      <c r="B1917" s="124">
        <f t="shared" si="691"/>
        <v>1271.49908</v>
      </c>
      <c r="C1917" s="124">
        <f t="shared" si="701"/>
        <v>1000</v>
      </c>
      <c r="D1917" s="138">
        <f t="shared" si="702"/>
        <v>5391.75</v>
      </c>
      <c r="E1917" s="126">
        <f>IF(K1917=1,VLOOKUP(A1916,[1]Plan1!$DA$106:$DC$226,3),E1916)</f>
        <v>5438.12</v>
      </c>
      <c r="F1917" s="127">
        <f t="shared" si="703"/>
        <v>44120</v>
      </c>
      <c r="G1917" s="128">
        <f t="shared" si="692"/>
        <v>8.6001761951128852E-3</v>
      </c>
      <c r="H1917" s="127">
        <f t="shared" si="704"/>
        <v>44151</v>
      </c>
      <c r="I1917" s="127">
        <f t="shared" si="693"/>
        <v>44151</v>
      </c>
      <c r="J1917" s="130">
        <f t="shared" si="705"/>
        <v>21</v>
      </c>
      <c r="K1917" s="130">
        <f t="shared" si="694"/>
        <v>12</v>
      </c>
      <c r="L1917" s="131">
        <f t="shared" si="695"/>
        <v>1.00490536</v>
      </c>
      <c r="M1917" s="132">
        <f t="shared" si="712"/>
        <v>1.0064004200000001</v>
      </c>
      <c r="N1917" s="132">
        <f t="shared" si="710"/>
        <v>1.2431661538269143</v>
      </c>
      <c r="O1917" s="131">
        <f t="shared" si="711"/>
        <v>1.2492643299999999</v>
      </c>
      <c r="P1917" s="124">
        <f t="shared" si="696"/>
        <v>1249.26433</v>
      </c>
      <c r="Q1917" s="133">
        <f t="shared" si="697"/>
        <v>0</v>
      </c>
      <c r="R1917" s="134">
        <f t="shared" si="698"/>
        <v>0</v>
      </c>
      <c r="S1917" s="124">
        <f t="shared" si="699"/>
        <v>0</v>
      </c>
      <c r="T1917" s="134">
        <f t="shared" si="706"/>
        <v>8.7499999999999994E-2</v>
      </c>
      <c r="U1917" s="133">
        <f t="shared" si="707"/>
        <v>53</v>
      </c>
      <c r="V1917" s="133">
        <v>252</v>
      </c>
      <c r="W1917" s="132">
        <f t="shared" si="713"/>
        <v>1.0177982750000001</v>
      </c>
      <c r="X1917" s="124">
        <f t="shared" si="709"/>
        <v>22.234749999999998</v>
      </c>
      <c r="Y1917" s="136" t="s">
        <v>64</v>
      </c>
      <c r="Z1917" s="127">
        <f t="shared" si="708"/>
        <v>44244</v>
      </c>
      <c r="AA1917" s="6"/>
      <c r="AB1917" s="1"/>
      <c r="AC1917" s="10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6"/>
      <c r="BR1917" s="1"/>
      <c r="BS1917" s="1"/>
      <c r="BT1917" s="1"/>
      <c r="BU1917" s="1"/>
      <c r="BV1917" s="1"/>
      <c r="BW1917" s="1"/>
    </row>
    <row r="1918" spans="1:75" x14ac:dyDescent="0.2">
      <c r="A1918" s="137">
        <f t="shared" si="700"/>
        <v>44139</v>
      </c>
      <c r="B1918" s="124">
        <f t="shared" si="691"/>
        <v>1272.441157</v>
      </c>
      <c r="C1918" s="124">
        <f t="shared" si="701"/>
        <v>1000</v>
      </c>
      <c r="D1918" s="138">
        <f t="shared" si="702"/>
        <v>5391.75</v>
      </c>
      <c r="E1918" s="126">
        <f>IF(K1918=1,VLOOKUP(A1917,[1]Plan1!$DA$106:$DC$226,3),E1917)</f>
        <v>5438.12</v>
      </c>
      <c r="F1918" s="127">
        <f t="shared" si="703"/>
        <v>44120</v>
      </c>
      <c r="G1918" s="128">
        <f t="shared" si="692"/>
        <v>8.6001761951128852E-3</v>
      </c>
      <c r="H1918" s="127">
        <f t="shared" si="704"/>
        <v>44151</v>
      </c>
      <c r="I1918" s="127">
        <f t="shared" si="693"/>
        <v>44151</v>
      </c>
      <c r="J1918" s="130">
        <f t="shared" si="705"/>
        <v>21</v>
      </c>
      <c r="K1918" s="130">
        <f t="shared" si="694"/>
        <v>13</v>
      </c>
      <c r="L1918" s="131">
        <f t="shared" si="695"/>
        <v>1.0053152299999999</v>
      </c>
      <c r="M1918" s="132">
        <f t="shared" si="712"/>
        <v>1.0064004200000001</v>
      </c>
      <c r="N1918" s="132">
        <f t="shared" si="710"/>
        <v>1.2431661538269143</v>
      </c>
      <c r="O1918" s="131">
        <f t="shared" si="711"/>
        <v>1.2497738599999999</v>
      </c>
      <c r="P1918" s="124">
        <f t="shared" si="696"/>
        <v>1249.77386</v>
      </c>
      <c r="Q1918" s="133">
        <f t="shared" si="697"/>
        <v>0</v>
      </c>
      <c r="R1918" s="134">
        <f t="shared" si="698"/>
        <v>0</v>
      </c>
      <c r="S1918" s="124">
        <f t="shared" si="699"/>
        <v>0</v>
      </c>
      <c r="T1918" s="134">
        <f t="shared" si="706"/>
        <v>8.7499999999999994E-2</v>
      </c>
      <c r="U1918" s="133">
        <f t="shared" si="707"/>
        <v>54</v>
      </c>
      <c r="V1918" s="133">
        <v>252</v>
      </c>
      <c r="W1918" s="132">
        <f t="shared" si="713"/>
        <v>1.0181371189999999</v>
      </c>
      <c r="X1918" s="124">
        <f t="shared" si="709"/>
        <v>22.667297000000001</v>
      </c>
      <c r="Y1918" s="136" t="s">
        <v>64</v>
      </c>
      <c r="Z1918" s="127">
        <f t="shared" si="708"/>
        <v>44244</v>
      </c>
      <c r="AA1918" s="6"/>
      <c r="AB1918" s="1"/>
      <c r="AC1918" s="10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6"/>
      <c r="BR1918" s="1"/>
      <c r="BS1918" s="1"/>
      <c r="BT1918" s="1"/>
      <c r="BU1918" s="1"/>
      <c r="BV1918" s="1"/>
      <c r="BW1918" s="1"/>
    </row>
    <row r="1919" spans="1:75" x14ac:dyDescent="0.2">
      <c r="A1919" s="137">
        <f t="shared" si="700"/>
        <v>44140</v>
      </c>
      <c r="B1919" s="124">
        <f t="shared" si="691"/>
        <v>1273.383934</v>
      </c>
      <c r="C1919" s="124">
        <f t="shared" si="701"/>
        <v>1000</v>
      </c>
      <c r="D1919" s="138">
        <f t="shared" si="702"/>
        <v>5391.75</v>
      </c>
      <c r="E1919" s="126">
        <f>IF(K1919=1,VLOOKUP(A1918,[1]Plan1!$DA$106:$DC$226,3),E1918)</f>
        <v>5438.12</v>
      </c>
      <c r="F1919" s="127">
        <f t="shared" si="703"/>
        <v>44120</v>
      </c>
      <c r="G1919" s="128">
        <f t="shared" si="692"/>
        <v>8.6001761951128852E-3</v>
      </c>
      <c r="H1919" s="127">
        <f t="shared" si="704"/>
        <v>44151</v>
      </c>
      <c r="I1919" s="127">
        <f t="shared" si="693"/>
        <v>44151</v>
      </c>
      <c r="J1919" s="130">
        <f t="shared" si="705"/>
        <v>21</v>
      </c>
      <c r="K1919" s="130">
        <f t="shared" si="694"/>
        <v>14</v>
      </c>
      <c r="L1919" s="131">
        <f t="shared" si="695"/>
        <v>1.00572526</v>
      </c>
      <c r="M1919" s="132">
        <f t="shared" si="712"/>
        <v>1.0064004200000001</v>
      </c>
      <c r="N1919" s="132">
        <f t="shared" si="710"/>
        <v>1.2431661538269143</v>
      </c>
      <c r="O1919" s="131">
        <f t="shared" si="711"/>
        <v>1.2502835999999999</v>
      </c>
      <c r="P1919" s="124">
        <f t="shared" si="696"/>
        <v>1250.2836</v>
      </c>
      <c r="Q1919" s="133">
        <f t="shared" si="697"/>
        <v>0</v>
      </c>
      <c r="R1919" s="134">
        <f t="shared" si="698"/>
        <v>0</v>
      </c>
      <c r="S1919" s="124">
        <f t="shared" si="699"/>
        <v>0</v>
      </c>
      <c r="T1919" s="134">
        <f t="shared" si="706"/>
        <v>8.7499999999999994E-2</v>
      </c>
      <c r="U1919" s="133">
        <f t="shared" si="707"/>
        <v>55</v>
      </c>
      <c r="V1919" s="133">
        <v>252</v>
      </c>
      <c r="W1919" s="132">
        <f t="shared" si="713"/>
        <v>1.018476076</v>
      </c>
      <c r="X1919" s="124">
        <f t="shared" si="709"/>
        <v>23.100334</v>
      </c>
      <c r="Y1919" s="136" t="s">
        <v>64</v>
      </c>
      <c r="Z1919" s="127">
        <f t="shared" si="708"/>
        <v>44244</v>
      </c>
      <c r="AA1919" s="6"/>
      <c r="AB1919" s="1"/>
      <c r="AC1919" s="10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6"/>
      <c r="BR1919" s="1"/>
      <c r="BS1919" s="1"/>
      <c r="BT1919" s="1"/>
      <c r="BU1919" s="1"/>
      <c r="BV1919" s="1"/>
      <c r="BW1919" s="1"/>
    </row>
    <row r="1920" spans="1:75" x14ac:dyDescent="0.2">
      <c r="A1920" s="137">
        <f t="shared" si="700"/>
        <v>44141</v>
      </c>
      <c r="B1920" s="124">
        <f t="shared" si="691"/>
        <v>1274.3274120000001</v>
      </c>
      <c r="C1920" s="124">
        <f t="shared" si="701"/>
        <v>1000</v>
      </c>
      <c r="D1920" s="138">
        <f t="shared" si="702"/>
        <v>5391.75</v>
      </c>
      <c r="E1920" s="126">
        <f>IF(K1920=1,VLOOKUP(A1919,[1]Plan1!$DA$106:$DC$226,3),E1919)</f>
        <v>5438.12</v>
      </c>
      <c r="F1920" s="127">
        <f t="shared" si="703"/>
        <v>44120</v>
      </c>
      <c r="G1920" s="128">
        <f t="shared" si="692"/>
        <v>8.6001761951128852E-3</v>
      </c>
      <c r="H1920" s="127">
        <f t="shared" si="704"/>
        <v>44151</v>
      </c>
      <c r="I1920" s="127">
        <f t="shared" si="693"/>
        <v>44151</v>
      </c>
      <c r="J1920" s="130">
        <f t="shared" si="705"/>
        <v>21</v>
      </c>
      <c r="K1920" s="130">
        <f t="shared" si="694"/>
        <v>15</v>
      </c>
      <c r="L1920" s="131">
        <f t="shared" si="695"/>
        <v>1.0061354600000001</v>
      </c>
      <c r="M1920" s="132">
        <f t="shared" si="712"/>
        <v>1.0064004200000001</v>
      </c>
      <c r="N1920" s="132">
        <f t="shared" si="710"/>
        <v>1.2431661538269143</v>
      </c>
      <c r="O1920" s="131">
        <f t="shared" si="711"/>
        <v>1.25079355</v>
      </c>
      <c r="P1920" s="124">
        <f t="shared" si="696"/>
        <v>1250.7935500000001</v>
      </c>
      <c r="Q1920" s="133">
        <f t="shared" si="697"/>
        <v>0</v>
      </c>
      <c r="R1920" s="134">
        <f t="shared" si="698"/>
        <v>0</v>
      </c>
      <c r="S1920" s="124">
        <f t="shared" si="699"/>
        <v>0</v>
      </c>
      <c r="T1920" s="134">
        <f t="shared" si="706"/>
        <v>8.7499999999999994E-2</v>
      </c>
      <c r="U1920" s="133">
        <f t="shared" si="707"/>
        <v>56</v>
      </c>
      <c r="V1920" s="133">
        <v>252</v>
      </c>
      <c r="W1920" s="132">
        <f t="shared" si="713"/>
        <v>1.018815145</v>
      </c>
      <c r="X1920" s="124">
        <f t="shared" si="709"/>
        <v>23.533861999999999</v>
      </c>
      <c r="Y1920" s="136" t="s">
        <v>64</v>
      </c>
      <c r="Z1920" s="127">
        <f t="shared" si="708"/>
        <v>44244</v>
      </c>
      <c r="AA1920" s="6"/>
      <c r="AB1920" s="1"/>
      <c r="AC1920" s="10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6"/>
      <c r="BR1920" s="1"/>
      <c r="BS1920" s="1"/>
      <c r="BT1920" s="1"/>
      <c r="BU1920" s="1"/>
      <c r="BV1920" s="1"/>
      <c r="BW1920" s="1"/>
    </row>
    <row r="1921" spans="1:75" x14ac:dyDescent="0.2">
      <c r="A1921" s="137">
        <f t="shared" si="700"/>
        <v>44142</v>
      </c>
      <c r="B1921" s="124">
        <f t="shared" si="691"/>
        <v>1275.271581</v>
      </c>
      <c r="C1921" s="124">
        <f t="shared" si="701"/>
        <v>1000</v>
      </c>
      <c r="D1921" s="138">
        <f t="shared" si="702"/>
        <v>5391.75</v>
      </c>
      <c r="E1921" s="126">
        <f>IF(K1921=1,VLOOKUP(A1920,[1]Plan1!$DA$106:$DC$226,3),E1920)</f>
        <v>5438.12</v>
      </c>
      <c r="F1921" s="127">
        <f t="shared" si="703"/>
        <v>44120</v>
      </c>
      <c r="G1921" s="128">
        <f t="shared" si="692"/>
        <v>8.6001761951128852E-3</v>
      </c>
      <c r="H1921" s="127">
        <f t="shared" si="704"/>
        <v>44151</v>
      </c>
      <c r="I1921" s="127">
        <f t="shared" si="693"/>
        <v>44151</v>
      </c>
      <c r="J1921" s="130">
        <f t="shared" si="705"/>
        <v>21</v>
      </c>
      <c r="K1921" s="130">
        <f t="shared" si="694"/>
        <v>16</v>
      </c>
      <c r="L1921" s="131">
        <f t="shared" si="695"/>
        <v>1.0065458300000001</v>
      </c>
      <c r="M1921" s="132">
        <f t="shared" si="712"/>
        <v>1.0064004200000001</v>
      </c>
      <c r="N1921" s="132">
        <f t="shared" si="710"/>
        <v>1.2431661538269143</v>
      </c>
      <c r="O1921" s="131">
        <f t="shared" si="711"/>
        <v>1.2513037</v>
      </c>
      <c r="P1921" s="124">
        <f t="shared" si="696"/>
        <v>1251.3036999999999</v>
      </c>
      <c r="Q1921" s="133">
        <f t="shared" si="697"/>
        <v>0</v>
      </c>
      <c r="R1921" s="134">
        <f t="shared" si="698"/>
        <v>0</v>
      </c>
      <c r="S1921" s="124">
        <f t="shared" si="699"/>
        <v>0</v>
      </c>
      <c r="T1921" s="134">
        <f t="shared" si="706"/>
        <v>8.7499999999999994E-2</v>
      </c>
      <c r="U1921" s="133">
        <f t="shared" si="707"/>
        <v>57</v>
      </c>
      <c r="V1921" s="133">
        <v>252</v>
      </c>
      <c r="W1921" s="132">
        <f t="shared" si="713"/>
        <v>1.0191543279999999</v>
      </c>
      <c r="X1921" s="124">
        <f t="shared" si="709"/>
        <v>23.967880999999998</v>
      </c>
      <c r="Y1921" s="136" t="s">
        <v>64</v>
      </c>
      <c r="Z1921" s="127">
        <f t="shared" si="708"/>
        <v>44244</v>
      </c>
      <c r="AA1921" s="6"/>
      <c r="AB1921" s="1"/>
      <c r="AC1921" s="10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6"/>
      <c r="BR1921" s="1"/>
      <c r="BS1921" s="1"/>
      <c r="BT1921" s="1"/>
      <c r="BU1921" s="1"/>
      <c r="BV1921" s="1"/>
      <c r="BW1921" s="1"/>
    </row>
    <row r="1922" spans="1:75" x14ac:dyDescent="0.2">
      <c r="A1922" s="137">
        <f t="shared" si="700"/>
        <v>44143</v>
      </c>
      <c r="B1922" s="124">
        <f t="shared" si="691"/>
        <v>1275.271581</v>
      </c>
      <c r="C1922" s="124">
        <f t="shared" si="701"/>
        <v>1000</v>
      </c>
      <c r="D1922" s="138">
        <f t="shared" si="702"/>
        <v>5391.75</v>
      </c>
      <c r="E1922" s="126">
        <f>IF(K1922=1,VLOOKUP(A1921,[1]Plan1!$DA$106:$DC$226,3),E1921)</f>
        <v>5438.12</v>
      </c>
      <c r="F1922" s="127">
        <f t="shared" si="703"/>
        <v>44120</v>
      </c>
      <c r="G1922" s="128">
        <f t="shared" si="692"/>
        <v>8.6001761951128852E-3</v>
      </c>
      <c r="H1922" s="127">
        <f t="shared" si="704"/>
        <v>44151</v>
      </c>
      <c r="I1922" s="127">
        <f t="shared" si="693"/>
        <v>44151</v>
      </c>
      <c r="J1922" s="130">
        <f t="shared" si="705"/>
        <v>21</v>
      </c>
      <c r="K1922" s="130">
        <f t="shared" si="694"/>
        <v>16</v>
      </c>
      <c r="L1922" s="131">
        <f t="shared" si="695"/>
        <v>1.0065458300000001</v>
      </c>
      <c r="M1922" s="132">
        <f t="shared" si="712"/>
        <v>1.0064004200000001</v>
      </c>
      <c r="N1922" s="132">
        <f t="shared" si="710"/>
        <v>1.2431661538269143</v>
      </c>
      <c r="O1922" s="131">
        <f t="shared" si="711"/>
        <v>1.2513037</v>
      </c>
      <c r="P1922" s="124">
        <f t="shared" si="696"/>
        <v>1251.3036999999999</v>
      </c>
      <c r="Q1922" s="133">
        <f t="shared" si="697"/>
        <v>0</v>
      </c>
      <c r="R1922" s="134">
        <f t="shared" si="698"/>
        <v>0</v>
      </c>
      <c r="S1922" s="124">
        <f t="shared" si="699"/>
        <v>0</v>
      </c>
      <c r="T1922" s="134">
        <f t="shared" si="706"/>
        <v>8.7499999999999994E-2</v>
      </c>
      <c r="U1922" s="133">
        <f t="shared" si="707"/>
        <v>57</v>
      </c>
      <c r="V1922" s="133">
        <v>252</v>
      </c>
      <c r="W1922" s="132">
        <f t="shared" si="713"/>
        <v>1.0191543279999999</v>
      </c>
      <c r="X1922" s="124">
        <f t="shared" si="709"/>
        <v>23.967880999999998</v>
      </c>
      <c r="Y1922" s="136" t="s">
        <v>64</v>
      </c>
      <c r="Z1922" s="127">
        <f t="shared" si="708"/>
        <v>44244</v>
      </c>
      <c r="AA1922" s="6"/>
      <c r="AB1922" s="1"/>
      <c r="AC1922" s="10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6"/>
      <c r="BR1922" s="1"/>
      <c r="BS1922" s="1"/>
      <c r="BT1922" s="1"/>
      <c r="BU1922" s="1"/>
      <c r="BV1922" s="1"/>
      <c r="BW1922" s="1"/>
    </row>
    <row r="1923" spans="1:75" x14ac:dyDescent="0.2">
      <c r="A1923" s="137">
        <f t="shared" si="700"/>
        <v>44144</v>
      </c>
      <c r="B1923" s="124">
        <f t="shared" si="691"/>
        <v>1275.271581</v>
      </c>
      <c r="C1923" s="124">
        <f t="shared" si="701"/>
        <v>1000</v>
      </c>
      <c r="D1923" s="138">
        <f t="shared" si="702"/>
        <v>5391.75</v>
      </c>
      <c r="E1923" s="126">
        <f>IF(K1923=1,VLOOKUP(A1922,[1]Plan1!$DA$106:$DC$226,3),E1922)</f>
        <v>5438.12</v>
      </c>
      <c r="F1923" s="127">
        <f t="shared" si="703"/>
        <v>44120</v>
      </c>
      <c r="G1923" s="128">
        <f t="shared" si="692"/>
        <v>8.6001761951128852E-3</v>
      </c>
      <c r="H1923" s="127">
        <f t="shared" si="704"/>
        <v>44151</v>
      </c>
      <c r="I1923" s="127">
        <f t="shared" si="693"/>
        <v>44151</v>
      </c>
      <c r="J1923" s="130">
        <f t="shared" si="705"/>
        <v>21</v>
      </c>
      <c r="K1923" s="130">
        <f t="shared" si="694"/>
        <v>16</v>
      </c>
      <c r="L1923" s="131">
        <f t="shared" si="695"/>
        <v>1.0065458300000001</v>
      </c>
      <c r="M1923" s="132">
        <f t="shared" si="712"/>
        <v>1.0064004200000001</v>
      </c>
      <c r="N1923" s="132">
        <f t="shared" si="710"/>
        <v>1.2431661538269143</v>
      </c>
      <c r="O1923" s="131">
        <f t="shared" si="711"/>
        <v>1.2513037</v>
      </c>
      <c r="P1923" s="124">
        <f t="shared" si="696"/>
        <v>1251.3036999999999</v>
      </c>
      <c r="Q1923" s="133">
        <f t="shared" si="697"/>
        <v>0</v>
      </c>
      <c r="R1923" s="134">
        <f t="shared" si="698"/>
        <v>0</v>
      </c>
      <c r="S1923" s="124">
        <f t="shared" si="699"/>
        <v>0</v>
      </c>
      <c r="T1923" s="134">
        <f t="shared" si="706"/>
        <v>8.7499999999999994E-2</v>
      </c>
      <c r="U1923" s="133">
        <f t="shared" si="707"/>
        <v>57</v>
      </c>
      <c r="V1923" s="133">
        <v>252</v>
      </c>
      <c r="W1923" s="132">
        <f t="shared" si="713"/>
        <v>1.0191543279999999</v>
      </c>
      <c r="X1923" s="124">
        <f t="shared" si="709"/>
        <v>23.967880999999998</v>
      </c>
      <c r="Y1923" s="136" t="s">
        <v>64</v>
      </c>
      <c r="Z1923" s="127">
        <f t="shared" si="708"/>
        <v>44244</v>
      </c>
      <c r="AA1923" s="6"/>
      <c r="AB1923" s="1"/>
      <c r="AC1923" s="10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6"/>
      <c r="BR1923" s="1"/>
      <c r="BS1923" s="1"/>
      <c r="BT1923" s="1"/>
      <c r="BU1923" s="1"/>
      <c r="BV1923" s="1"/>
      <c r="BW1923" s="1"/>
    </row>
    <row r="1924" spans="1:75" x14ac:dyDescent="0.2">
      <c r="A1924" s="137">
        <f t="shared" si="700"/>
        <v>44145</v>
      </c>
      <c r="B1924" s="124">
        <f t="shared" si="691"/>
        <v>1276.216451</v>
      </c>
      <c r="C1924" s="124">
        <f t="shared" si="701"/>
        <v>1000</v>
      </c>
      <c r="D1924" s="138">
        <f t="shared" si="702"/>
        <v>5391.75</v>
      </c>
      <c r="E1924" s="126">
        <f>IF(K1924=1,VLOOKUP(A1923,[1]Plan1!$DA$106:$DC$226,3),E1923)</f>
        <v>5438.12</v>
      </c>
      <c r="F1924" s="127">
        <f t="shared" si="703"/>
        <v>44120</v>
      </c>
      <c r="G1924" s="128">
        <f t="shared" si="692"/>
        <v>8.6001761951128852E-3</v>
      </c>
      <c r="H1924" s="127">
        <f t="shared" si="704"/>
        <v>44151</v>
      </c>
      <c r="I1924" s="127">
        <f t="shared" si="693"/>
        <v>44151</v>
      </c>
      <c r="J1924" s="130">
        <f t="shared" si="705"/>
        <v>21</v>
      </c>
      <c r="K1924" s="130">
        <f t="shared" si="694"/>
        <v>17</v>
      </c>
      <c r="L1924" s="131">
        <f t="shared" si="695"/>
        <v>1.00695636</v>
      </c>
      <c r="M1924" s="132">
        <f t="shared" si="712"/>
        <v>1.0064004200000001</v>
      </c>
      <c r="N1924" s="132">
        <f t="shared" si="710"/>
        <v>1.2431661538269143</v>
      </c>
      <c r="O1924" s="131">
        <f t="shared" si="711"/>
        <v>1.2518140600000001</v>
      </c>
      <c r="P1924" s="124">
        <f t="shared" si="696"/>
        <v>1251.8140599999999</v>
      </c>
      <c r="Q1924" s="133">
        <f t="shared" si="697"/>
        <v>0</v>
      </c>
      <c r="R1924" s="134">
        <f t="shared" si="698"/>
        <v>0</v>
      </c>
      <c r="S1924" s="124">
        <f t="shared" si="699"/>
        <v>0</v>
      </c>
      <c r="T1924" s="134">
        <f t="shared" si="706"/>
        <v>8.7499999999999994E-2</v>
      </c>
      <c r="U1924" s="133">
        <f t="shared" si="707"/>
        <v>58</v>
      </c>
      <c r="V1924" s="133">
        <v>252</v>
      </c>
      <c r="W1924" s="132">
        <f t="shared" si="713"/>
        <v>1.019493623</v>
      </c>
      <c r="X1924" s="124">
        <f t="shared" si="709"/>
        <v>24.402391000000001</v>
      </c>
      <c r="Y1924" s="136" t="s">
        <v>64</v>
      </c>
      <c r="Z1924" s="127">
        <f t="shared" si="708"/>
        <v>44244</v>
      </c>
      <c r="AA1924" s="6"/>
      <c r="AB1924" s="1"/>
      <c r="AC1924" s="10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6"/>
      <c r="BR1924" s="1"/>
      <c r="BS1924" s="1"/>
      <c r="BT1924" s="1"/>
      <c r="BU1924" s="1"/>
      <c r="BV1924" s="1"/>
      <c r="BW1924" s="1"/>
    </row>
    <row r="1925" spans="1:75" x14ac:dyDescent="0.2">
      <c r="A1925" s="137">
        <f t="shared" si="700"/>
        <v>44146</v>
      </c>
      <c r="B1925" s="124">
        <f t="shared" si="691"/>
        <v>1277.1620230000001</v>
      </c>
      <c r="C1925" s="124">
        <f t="shared" si="701"/>
        <v>1000</v>
      </c>
      <c r="D1925" s="138">
        <f t="shared" si="702"/>
        <v>5391.75</v>
      </c>
      <c r="E1925" s="126">
        <f>IF(K1925=1,VLOOKUP(A1924,[1]Plan1!$DA$106:$DC$226,3),E1924)</f>
        <v>5438.12</v>
      </c>
      <c r="F1925" s="127">
        <f t="shared" si="703"/>
        <v>44120</v>
      </c>
      <c r="G1925" s="128">
        <f t="shared" si="692"/>
        <v>8.6001761951128852E-3</v>
      </c>
      <c r="H1925" s="127">
        <f t="shared" si="704"/>
        <v>44151</v>
      </c>
      <c r="I1925" s="127">
        <f t="shared" si="693"/>
        <v>44151</v>
      </c>
      <c r="J1925" s="130">
        <f t="shared" si="705"/>
        <v>21</v>
      </c>
      <c r="K1925" s="130">
        <f t="shared" si="694"/>
        <v>18</v>
      </c>
      <c r="L1925" s="131">
        <f t="shared" si="695"/>
        <v>1.00736706</v>
      </c>
      <c r="M1925" s="132">
        <f t="shared" si="712"/>
        <v>1.0064004200000001</v>
      </c>
      <c r="N1925" s="132">
        <f t="shared" si="710"/>
        <v>1.2431661538269143</v>
      </c>
      <c r="O1925" s="131">
        <f t="shared" si="711"/>
        <v>1.2523246299999999</v>
      </c>
      <c r="P1925" s="124">
        <f t="shared" si="696"/>
        <v>1252.3246300000001</v>
      </c>
      <c r="Q1925" s="133">
        <f t="shared" si="697"/>
        <v>0</v>
      </c>
      <c r="R1925" s="134">
        <f t="shared" si="698"/>
        <v>0</v>
      </c>
      <c r="S1925" s="124">
        <f t="shared" si="699"/>
        <v>0</v>
      </c>
      <c r="T1925" s="134">
        <f t="shared" si="706"/>
        <v>8.7499999999999994E-2</v>
      </c>
      <c r="U1925" s="133">
        <f t="shared" si="707"/>
        <v>59</v>
      </c>
      <c r="V1925" s="133">
        <v>252</v>
      </c>
      <c r="W1925" s="132">
        <f t="shared" si="713"/>
        <v>1.0198330309999999</v>
      </c>
      <c r="X1925" s="124">
        <f t="shared" si="709"/>
        <v>24.837392999999999</v>
      </c>
      <c r="Y1925" s="136" t="s">
        <v>64</v>
      </c>
      <c r="Z1925" s="127">
        <f t="shared" si="708"/>
        <v>44244</v>
      </c>
      <c r="AA1925" s="6"/>
      <c r="AB1925" s="1"/>
      <c r="AC1925" s="10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6"/>
      <c r="BR1925" s="1"/>
      <c r="BS1925" s="1"/>
      <c r="BT1925" s="1"/>
      <c r="BU1925" s="1"/>
      <c r="BV1925" s="1"/>
      <c r="BW1925" s="1"/>
    </row>
    <row r="1926" spans="1:75" x14ac:dyDescent="0.2">
      <c r="A1926" s="137">
        <f t="shared" si="700"/>
        <v>44147</v>
      </c>
      <c r="B1926" s="124">
        <f t="shared" si="691"/>
        <v>1278.108297</v>
      </c>
      <c r="C1926" s="124">
        <f t="shared" si="701"/>
        <v>1000</v>
      </c>
      <c r="D1926" s="138">
        <f t="shared" si="702"/>
        <v>5391.75</v>
      </c>
      <c r="E1926" s="126">
        <f>IF(K1926=1,VLOOKUP(A1925,[1]Plan1!$DA$106:$DC$226,3),E1925)</f>
        <v>5438.12</v>
      </c>
      <c r="F1926" s="127">
        <f t="shared" si="703"/>
        <v>44120</v>
      </c>
      <c r="G1926" s="128">
        <f t="shared" si="692"/>
        <v>8.6001761951128852E-3</v>
      </c>
      <c r="H1926" s="127">
        <f t="shared" si="704"/>
        <v>44151</v>
      </c>
      <c r="I1926" s="127">
        <f t="shared" si="693"/>
        <v>44151</v>
      </c>
      <c r="J1926" s="130">
        <f t="shared" si="705"/>
        <v>21</v>
      </c>
      <c r="K1926" s="130">
        <f t="shared" si="694"/>
        <v>19</v>
      </c>
      <c r="L1926" s="131">
        <f t="shared" si="695"/>
        <v>1.00777793</v>
      </c>
      <c r="M1926" s="132">
        <f t="shared" si="712"/>
        <v>1.0064004200000001</v>
      </c>
      <c r="N1926" s="132">
        <f t="shared" si="710"/>
        <v>1.2431661538269143</v>
      </c>
      <c r="O1926" s="131">
        <f t="shared" si="711"/>
        <v>1.2528354100000001</v>
      </c>
      <c r="P1926" s="124">
        <f t="shared" si="696"/>
        <v>1252.8354099999999</v>
      </c>
      <c r="Q1926" s="133">
        <f t="shared" si="697"/>
        <v>0</v>
      </c>
      <c r="R1926" s="134">
        <f t="shared" si="698"/>
        <v>0</v>
      </c>
      <c r="S1926" s="124">
        <f t="shared" si="699"/>
        <v>0</v>
      </c>
      <c r="T1926" s="134">
        <f t="shared" si="706"/>
        <v>8.7499999999999994E-2</v>
      </c>
      <c r="U1926" s="133">
        <f t="shared" si="707"/>
        <v>60</v>
      </c>
      <c r="V1926" s="133">
        <v>252</v>
      </c>
      <c r="W1926" s="132">
        <f t="shared" si="713"/>
        <v>1.020172552</v>
      </c>
      <c r="X1926" s="124">
        <f t="shared" si="709"/>
        <v>25.272887000000001</v>
      </c>
      <c r="Y1926" s="136" t="s">
        <v>64</v>
      </c>
      <c r="Z1926" s="127">
        <f t="shared" si="708"/>
        <v>44244</v>
      </c>
      <c r="AA1926" s="6"/>
      <c r="AB1926" s="1"/>
      <c r="AC1926" s="10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6"/>
      <c r="BR1926" s="1"/>
      <c r="BS1926" s="1"/>
      <c r="BT1926" s="1"/>
      <c r="BU1926" s="1"/>
      <c r="BV1926" s="1"/>
      <c r="BW1926" s="1"/>
    </row>
    <row r="1927" spans="1:75" x14ac:dyDescent="0.2">
      <c r="A1927" s="137">
        <f t="shared" si="700"/>
        <v>44148</v>
      </c>
      <c r="B1927" s="124">
        <f t="shared" si="691"/>
        <v>1279.0552749999999</v>
      </c>
      <c r="C1927" s="124">
        <f t="shared" si="701"/>
        <v>1000</v>
      </c>
      <c r="D1927" s="138">
        <f t="shared" si="702"/>
        <v>5391.75</v>
      </c>
      <c r="E1927" s="126">
        <f>IF(K1927=1,VLOOKUP(A1926,[1]Plan1!$DA$106:$DC$226,3),E1926)</f>
        <v>5438.12</v>
      </c>
      <c r="F1927" s="127">
        <f t="shared" si="703"/>
        <v>44120</v>
      </c>
      <c r="G1927" s="128">
        <f t="shared" si="692"/>
        <v>8.6001761951128852E-3</v>
      </c>
      <c r="H1927" s="127">
        <f t="shared" si="704"/>
        <v>44151</v>
      </c>
      <c r="I1927" s="127">
        <f t="shared" si="693"/>
        <v>44151</v>
      </c>
      <c r="J1927" s="130">
        <f t="shared" si="705"/>
        <v>21</v>
      </c>
      <c r="K1927" s="130">
        <f t="shared" si="694"/>
        <v>20</v>
      </c>
      <c r="L1927" s="131">
        <f t="shared" si="695"/>
        <v>1.00818897</v>
      </c>
      <c r="M1927" s="132">
        <f t="shared" si="712"/>
        <v>1.0064004200000001</v>
      </c>
      <c r="N1927" s="132">
        <f t="shared" si="710"/>
        <v>1.2431661538269143</v>
      </c>
      <c r="O1927" s="131">
        <f t="shared" si="711"/>
        <v>1.2533464000000001</v>
      </c>
      <c r="P1927" s="124">
        <f t="shared" si="696"/>
        <v>1253.3463999999999</v>
      </c>
      <c r="Q1927" s="133">
        <f t="shared" si="697"/>
        <v>0</v>
      </c>
      <c r="R1927" s="134">
        <f t="shared" si="698"/>
        <v>0</v>
      </c>
      <c r="S1927" s="124">
        <f t="shared" si="699"/>
        <v>0</v>
      </c>
      <c r="T1927" s="134">
        <f t="shared" si="706"/>
        <v>8.7499999999999994E-2</v>
      </c>
      <c r="U1927" s="133">
        <f t="shared" si="707"/>
        <v>61</v>
      </c>
      <c r="V1927" s="133">
        <v>252</v>
      </c>
      <c r="W1927" s="132">
        <f t="shared" si="713"/>
        <v>1.020512187</v>
      </c>
      <c r="X1927" s="124">
        <f t="shared" si="709"/>
        <v>25.708874999999999</v>
      </c>
      <c r="Y1927" s="136" t="s">
        <v>64</v>
      </c>
      <c r="Z1927" s="127">
        <f t="shared" si="708"/>
        <v>44244</v>
      </c>
      <c r="AA1927" s="6"/>
      <c r="AB1927" s="1"/>
      <c r="AC1927" s="10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6"/>
      <c r="BR1927" s="1"/>
      <c r="BS1927" s="1"/>
      <c r="BT1927" s="1"/>
      <c r="BU1927" s="1"/>
      <c r="BV1927" s="1"/>
      <c r="BW1927" s="1"/>
    </row>
    <row r="1928" spans="1:75" x14ac:dyDescent="0.2">
      <c r="A1928" s="137">
        <f t="shared" si="700"/>
        <v>44149</v>
      </c>
      <c r="B1928" s="124">
        <f t="shared" si="691"/>
        <v>1280.0029450000002</v>
      </c>
      <c r="C1928" s="124">
        <f t="shared" si="701"/>
        <v>1000</v>
      </c>
      <c r="D1928" s="138">
        <f t="shared" si="702"/>
        <v>5391.75</v>
      </c>
      <c r="E1928" s="126">
        <f>IF(K1928=1,VLOOKUP(A1927,[1]Plan1!$DA$106:$DC$226,3),E1927)</f>
        <v>5438.12</v>
      </c>
      <c r="F1928" s="127">
        <f t="shared" si="703"/>
        <v>44120</v>
      </c>
      <c r="G1928" s="128">
        <f t="shared" si="692"/>
        <v>8.6001761951128852E-3</v>
      </c>
      <c r="H1928" s="127">
        <f t="shared" si="704"/>
        <v>44151</v>
      </c>
      <c r="I1928" s="127">
        <f t="shared" si="693"/>
        <v>44151</v>
      </c>
      <c r="J1928" s="130">
        <f t="shared" si="705"/>
        <v>21</v>
      </c>
      <c r="K1928" s="130">
        <f t="shared" si="694"/>
        <v>21</v>
      </c>
      <c r="L1928" s="131">
        <f t="shared" si="695"/>
        <v>1.00860017</v>
      </c>
      <c r="M1928" s="132">
        <f t="shared" si="712"/>
        <v>1.0064004200000001</v>
      </c>
      <c r="N1928" s="132">
        <f t="shared" si="710"/>
        <v>1.2431661538269143</v>
      </c>
      <c r="O1928" s="131">
        <f t="shared" si="711"/>
        <v>1.25385759</v>
      </c>
      <c r="P1928" s="124">
        <f t="shared" si="696"/>
        <v>1253.8575900000001</v>
      </c>
      <c r="Q1928" s="133">
        <f t="shared" si="697"/>
        <v>0</v>
      </c>
      <c r="R1928" s="134">
        <f t="shared" si="698"/>
        <v>0</v>
      </c>
      <c r="S1928" s="124">
        <f t="shared" si="699"/>
        <v>0</v>
      </c>
      <c r="T1928" s="134">
        <f t="shared" si="706"/>
        <v>8.7499999999999994E-2</v>
      </c>
      <c r="U1928" s="133">
        <f t="shared" si="707"/>
        <v>62</v>
      </c>
      <c r="V1928" s="133">
        <v>252</v>
      </c>
      <c r="W1928" s="132">
        <f t="shared" si="713"/>
        <v>1.020851934</v>
      </c>
      <c r="X1928" s="124">
        <f t="shared" si="709"/>
        <v>26.145354999999999</v>
      </c>
      <c r="Y1928" s="136" t="s">
        <v>64</v>
      </c>
      <c r="Z1928" s="127">
        <f t="shared" si="708"/>
        <v>44244</v>
      </c>
      <c r="AA1928" s="6"/>
      <c r="AB1928" s="1"/>
      <c r="AC1928" s="10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6"/>
      <c r="BR1928" s="1"/>
      <c r="BS1928" s="1"/>
      <c r="BT1928" s="1"/>
      <c r="BU1928" s="1"/>
      <c r="BV1928" s="1"/>
      <c r="BW1928" s="1"/>
    </row>
    <row r="1929" spans="1:75" x14ac:dyDescent="0.2">
      <c r="A1929" s="137">
        <f t="shared" si="700"/>
        <v>44150</v>
      </c>
      <c r="B1929" s="124">
        <f t="shared" si="691"/>
        <v>1280.0029450000002</v>
      </c>
      <c r="C1929" s="124">
        <f t="shared" si="701"/>
        <v>1000</v>
      </c>
      <c r="D1929" s="138">
        <f t="shared" si="702"/>
        <v>5391.75</v>
      </c>
      <c r="E1929" s="126">
        <f>IF(K1929=1,VLOOKUP(A1928,[1]Plan1!$DA$106:$DC$226,3),E1928)</f>
        <v>5438.12</v>
      </c>
      <c r="F1929" s="127">
        <f t="shared" si="703"/>
        <v>44120</v>
      </c>
      <c r="G1929" s="128">
        <f t="shared" si="692"/>
        <v>8.6001761951128852E-3</v>
      </c>
      <c r="H1929" s="127">
        <f t="shared" si="704"/>
        <v>44180</v>
      </c>
      <c r="I1929" s="127">
        <f t="shared" si="693"/>
        <v>44151</v>
      </c>
      <c r="J1929" s="130">
        <f t="shared" si="705"/>
        <v>21</v>
      </c>
      <c r="K1929" s="130">
        <f t="shared" si="694"/>
        <v>21</v>
      </c>
      <c r="L1929" s="131">
        <f t="shared" si="695"/>
        <v>1.00860017</v>
      </c>
      <c r="M1929" s="132">
        <f t="shared" si="712"/>
        <v>1.0064004200000001</v>
      </c>
      <c r="N1929" s="132">
        <f t="shared" si="710"/>
        <v>1.2431661538269143</v>
      </c>
      <c r="O1929" s="131">
        <f t="shared" si="711"/>
        <v>1.25385759</v>
      </c>
      <c r="P1929" s="124">
        <f t="shared" si="696"/>
        <v>1253.8575900000001</v>
      </c>
      <c r="Q1929" s="133">
        <f t="shared" si="697"/>
        <v>0</v>
      </c>
      <c r="R1929" s="134">
        <f t="shared" si="698"/>
        <v>0</v>
      </c>
      <c r="S1929" s="124">
        <f t="shared" si="699"/>
        <v>0</v>
      </c>
      <c r="T1929" s="134">
        <f t="shared" si="706"/>
        <v>8.7499999999999994E-2</v>
      </c>
      <c r="U1929" s="133">
        <f t="shared" si="707"/>
        <v>62</v>
      </c>
      <c r="V1929" s="133">
        <v>252</v>
      </c>
      <c r="W1929" s="132">
        <f t="shared" si="713"/>
        <v>1.020851934</v>
      </c>
      <c r="X1929" s="124">
        <f t="shared" si="709"/>
        <v>26.145354999999999</v>
      </c>
      <c r="Y1929" s="136" t="s">
        <v>64</v>
      </c>
      <c r="Z1929" s="127">
        <f t="shared" si="708"/>
        <v>44244</v>
      </c>
      <c r="AA1929" s="6"/>
      <c r="AB1929" s="1"/>
      <c r="AC1929" s="10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6"/>
      <c r="BR1929" s="1"/>
      <c r="BS1929" s="1"/>
      <c r="BT1929" s="1"/>
      <c r="BU1929" s="1"/>
      <c r="BV1929" s="1"/>
      <c r="BW1929" s="1"/>
    </row>
    <row r="1930" spans="1:75" x14ac:dyDescent="0.2">
      <c r="A1930" s="137">
        <f t="shared" si="700"/>
        <v>44151</v>
      </c>
      <c r="B1930" s="124">
        <f t="shared" ref="B1930:B1993" si="714">(P1930+X1930)</f>
        <v>1280.0029450000002</v>
      </c>
      <c r="C1930" s="124">
        <f t="shared" si="701"/>
        <v>1000</v>
      </c>
      <c r="D1930" s="138">
        <f t="shared" si="702"/>
        <v>5391.75</v>
      </c>
      <c r="E1930" s="126">
        <f>IF(K1930=1,VLOOKUP(A1929,[1]Plan1!$DA$106:$DC$226,3),E1929)</f>
        <v>5438.12</v>
      </c>
      <c r="F1930" s="127">
        <f t="shared" si="703"/>
        <v>44120</v>
      </c>
      <c r="G1930" s="128">
        <f t="shared" ref="G1930:G1993" si="715">(E1930/D1930)-1</f>
        <v>8.6001761951128852E-3</v>
      </c>
      <c r="H1930" s="127">
        <f t="shared" si="704"/>
        <v>44180</v>
      </c>
      <c r="I1930" s="127">
        <f t="shared" ref="I1930:I1993" si="716">IF(A1930&gt;I1929,H1930,I1929)</f>
        <v>44151</v>
      </c>
      <c r="J1930" s="130">
        <f t="shared" si="705"/>
        <v>21</v>
      </c>
      <c r="K1930" s="130">
        <f t="shared" ref="K1930:K1993" si="717">(J1930-(NETWORKDAYS(A1930,I1930,AC$118:AC$502)-1))</f>
        <v>21</v>
      </c>
      <c r="L1930" s="131">
        <f t="shared" ref="L1930:L1993" si="718">TRUNC((E1930/D1930)^TRUNC((K1930/J1930),9),8)</f>
        <v>1.00860017</v>
      </c>
      <c r="M1930" s="132">
        <f t="shared" si="712"/>
        <v>1.0064004200000001</v>
      </c>
      <c r="N1930" s="132">
        <f t="shared" si="710"/>
        <v>1.2431661538269143</v>
      </c>
      <c r="O1930" s="131">
        <f t="shared" si="711"/>
        <v>1.25385759</v>
      </c>
      <c r="P1930" s="124">
        <f t="shared" ref="P1930:P1993" si="719">TRUNC(C1930*O1930,6)</f>
        <v>1253.8575900000001</v>
      </c>
      <c r="Q1930" s="133">
        <f t="shared" ref="Q1930:Q1993" si="720">IF(VLOOKUP(A1930,AC$10:AJ$114,8)=VLOOKUP(A1929,AC$10:AJ$114,8),0,VLOOKUP(A1930,AC$10:AJ$114,8))</f>
        <v>0</v>
      </c>
      <c r="R1930" s="134">
        <f t="shared" ref="R1930:R1993" si="721">IF(Q1930&gt;0,VLOOKUP($A1930,$AC$10:$AH$114,6),0)</f>
        <v>0</v>
      </c>
      <c r="S1930" s="124">
        <f t="shared" ref="S1930:S1993" si="722">IF(R1930&gt;0,TRUNC(R1930*P1930,6),0)</f>
        <v>0</v>
      </c>
      <c r="T1930" s="134">
        <f t="shared" si="706"/>
        <v>8.7499999999999994E-2</v>
      </c>
      <c r="U1930" s="133">
        <f t="shared" si="707"/>
        <v>62</v>
      </c>
      <c r="V1930" s="133">
        <v>252</v>
      </c>
      <c r="W1930" s="132">
        <f t="shared" si="713"/>
        <v>1.020851934</v>
      </c>
      <c r="X1930" s="124">
        <f t="shared" si="709"/>
        <v>26.145354999999999</v>
      </c>
      <c r="Y1930" s="136" t="s">
        <v>64</v>
      </c>
      <c r="Z1930" s="127">
        <f t="shared" si="708"/>
        <v>44244</v>
      </c>
      <c r="AA1930" s="6"/>
      <c r="AB1930" s="1"/>
      <c r="AC1930" s="10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6"/>
      <c r="BR1930" s="1"/>
      <c r="BS1930" s="1"/>
      <c r="BT1930" s="1"/>
      <c r="BU1930" s="1"/>
      <c r="BV1930" s="1"/>
      <c r="BW1930" s="1"/>
    </row>
    <row r="1931" spans="1:75" x14ac:dyDescent="0.2">
      <c r="A1931" s="137">
        <f t="shared" ref="A1931:A1994" si="723">(A1930+1)</f>
        <v>44152</v>
      </c>
      <c r="B1931" s="124">
        <f t="shared" si="714"/>
        <v>1280.9694549999999</v>
      </c>
      <c r="C1931" s="124">
        <f t="shared" ref="C1931:C1994" si="724">TRUNC(IF(Q1930&gt;0,VLOOKUP(A1930,$AC$12:$AD$114,2),C1930),6)</f>
        <v>1000</v>
      </c>
      <c r="D1931" s="138">
        <f t="shared" ref="D1931:D1994" si="725">IF(E1931=E1930,D1930,E1930)</f>
        <v>5438.12</v>
      </c>
      <c r="E1931" s="126">
        <f>IF(K1931=1,VLOOKUP(A1930,[1]Plan1!$DA$106:$DC$226,3),E1930)</f>
        <v>5486.52</v>
      </c>
      <c r="F1931" s="127">
        <f t="shared" ref="F1931:F1994" si="726">IF(D1931=D1930,F1930,A1931)</f>
        <v>44152</v>
      </c>
      <c r="G1931" s="128">
        <f t="shared" si="715"/>
        <v>8.9001346053416697E-3</v>
      </c>
      <c r="H1931" s="127">
        <f t="shared" ref="H1931:H1994" si="727">IF(DAY(A1931)=15,VLOOKUP(A1931,AG$118:AL$450,4),H1930)</f>
        <v>44180</v>
      </c>
      <c r="I1931" s="127">
        <f t="shared" si="716"/>
        <v>44180</v>
      </c>
      <c r="J1931" s="130">
        <f t="shared" ref="J1931:J1994" si="728">IF(I1931=I1930,J1930,NETWORKDAYS(I1930,I1931,$AC$118:$AC$502)-1)</f>
        <v>21</v>
      </c>
      <c r="K1931" s="130">
        <f t="shared" si="717"/>
        <v>1</v>
      </c>
      <c r="L1931" s="131">
        <f t="shared" si="718"/>
        <v>1.00042203</v>
      </c>
      <c r="M1931" s="132">
        <f t="shared" si="712"/>
        <v>1.00860017</v>
      </c>
      <c r="N1931" s="132">
        <f t="shared" si="710"/>
        <v>1.2538575940880718</v>
      </c>
      <c r="O1931" s="131">
        <f t="shared" si="711"/>
        <v>1.2543867500000001</v>
      </c>
      <c r="P1931" s="124">
        <f t="shared" si="719"/>
        <v>1254.3867499999999</v>
      </c>
      <c r="Q1931" s="133">
        <f t="shared" si="720"/>
        <v>0</v>
      </c>
      <c r="R1931" s="134">
        <f t="shared" si="721"/>
        <v>0</v>
      </c>
      <c r="S1931" s="124">
        <f t="shared" si="722"/>
        <v>0</v>
      </c>
      <c r="T1931" s="134">
        <f t="shared" ref="T1931:T1994" si="729">(T1930)</f>
        <v>8.7499999999999994E-2</v>
      </c>
      <c r="U1931" s="133">
        <f t="shared" ref="U1931:U1994" si="730">IF(Q1930&gt;0,1,IF(K1931=K1930,U1930,U1930+1))</f>
        <v>63</v>
      </c>
      <c r="V1931" s="133">
        <v>252</v>
      </c>
      <c r="W1931" s="132">
        <f t="shared" si="713"/>
        <v>1.0211917939999999</v>
      </c>
      <c r="X1931" s="124">
        <f t="shared" si="709"/>
        <v>26.582705000000001</v>
      </c>
      <c r="Y1931" s="136" t="s">
        <v>64</v>
      </c>
      <c r="Z1931" s="127">
        <f t="shared" ref="Z1931:Z1994" si="731">IF(Q1930&gt;0,VLOOKUP(A1930,$AC$10:$AK$114,9),Z1930)</f>
        <v>44244</v>
      </c>
      <c r="AA1931" s="6"/>
      <c r="AB1931" s="1"/>
      <c r="AC1931" s="10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6"/>
      <c r="BR1931" s="1"/>
      <c r="BS1931" s="1"/>
      <c r="BT1931" s="1"/>
      <c r="BU1931" s="1"/>
      <c r="BV1931" s="1"/>
      <c r="BW1931" s="1"/>
    </row>
    <row r="1932" spans="1:75" x14ac:dyDescent="0.2">
      <c r="A1932" s="137">
        <f t="shared" si="723"/>
        <v>44153</v>
      </c>
      <c r="B1932" s="124">
        <f t="shared" si="714"/>
        <v>1281.936692</v>
      </c>
      <c r="C1932" s="124">
        <f t="shared" si="724"/>
        <v>1000</v>
      </c>
      <c r="D1932" s="138">
        <f t="shared" si="725"/>
        <v>5438.12</v>
      </c>
      <c r="E1932" s="126">
        <f>IF(K1932=1,VLOOKUP(A1931,[1]Plan1!$DA$106:$DC$226,3),E1931)</f>
        <v>5486.52</v>
      </c>
      <c r="F1932" s="127">
        <f t="shared" si="726"/>
        <v>44152</v>
      </c>
      <c r="G1932" s="128">
        <f t="shared" si="715"/>
        <v>8.9001346053416697E-3</v>
      </c>
      <c r="H1932" s="127">
        <f t="shared" si="727"/>
        <v>44180</v>
      </c>
      <c r="I1932" s="127">
        <f t="shared" si="716"/>
        <v>44180</v>
      </c>
      <c r="J1932" s="130">
        <f t="shared" si="728"/>
        <v>21</v>
      </c>
      <c r="K1932" s="130">
        <f t="shared" si="717"/>
        <v>2</v>
      </c>
      <c r="L1932" s="131">
        <f t="shared" si="718"/>
        <v>1.00084423</v>
      </c>
      <c r="M1932" s="132">
        <f t="shared" si="712"/>
        <v>1.00860017</v>
      </c>
      <c r="N1932" s="132">
        <f t="shared" si="710"/>
        <v>1.2538575940880718</v>
      </c>
      <c r="O1932" s="131">
        <f t="shared" si="711"/>
        <v>1.25491613</v>
      </c>
      <c r="P1932" s="124">
        <f t="shared" si="719"/>
        <v>1254.9161300000001</v>
      </c>
      <c r="Q1932" s="133">
        <f t="shared" si="720"/>
        <v>0</v>
      </c>
      <c r="R1932" s="134">
        <f t="shared" si="721"/>
        <v>0</v>
      </c>
      <c r="S1932" s="124">
        <f t="shared" si="722"/>
        <v>0</v>
      </c>
      <c r="T1932" s="134">
        <f t="shared" si="729"/>
        <v>8.7499999999999994E-2</v>
      </c>
      <c r="U1932" s="133">
        <f t="shared" si="730"/>
        <v>64</v>
      </c>
      <c r="V1932" s="133">
        <v>252</v>
      </c>
      <c r="W1932" s="132">
        <f t="shared" si="713"/>
        <v>1.021531768</v>
      </c>
      <c r="X1932" s="124">
        <f t="shared" si="709"/>
        <v>27.020562000000002</v>
      </c>
      <c r="Y1932" s="136" t="s">
        <v>64</v>
      </c>
      <c r="Z1932" s="127">
        <f t="shared" si="731"/>
        <v>44244</v>
      </c>
      <c r="AA1932" s="6"/>
      <c r="AB1932" s="1"/>
      <c r="AC1932" s="10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6"/>
      <c r="BR1932" s="1"/>
      <c r="BS1932" s="1"/>
      <c r="BT1932" s="1"/>
      <c r="BU1932" s="1"/>
      <c r="BV1932" s="1"/>
      <c r="BW1932" s="1"/>
    </row>
    <row r="1933" spans="1:75" x14ac:dyDescent="0.2">
      <c r="A1933" s="137">
        <f t="shared" si="723"/>
        <v>44154</v>
      </c>
      <c r="B1933" s="124">
        <f t="shared" si="714"/>
        <v>1282.904677</v>
      </c>
      <c r="C1933" s="124">
        <f t="shared" si="724"/>
        <v>1000</v>
      </c>
      <c r="D1933" s="138">
        <f t="shared" si="725"/>
        <v>5438.12</v>
      </c>
      <c r="E1933" s="126">
        <f>IF(K1933=1,VLOOKUP(A1932,[1]Plan1!$DA$106:$DC$226,3),E1932)</f>
        <v>5486.52</v>
      </c>
      <c r="F1933" s="127">
        <f t="shared" si="726"/>
        <v>44152</v>
      </c>
      <c r="G1933" s="128">
        <f t="shared" si="715"/>
        <v>8.9001346053416697E-3</v>
      </c>
      <c r="H1933" s="127">
        <f t="shared" si="727"/>
        <v>44180</v>
      </c>
      <c r="I1933" s="127">
        <f t="shared" si="716"/>
        <v>44180</v>
      </c>
      <c r="J1933" s="130">
        <f t="shared" si="728"/>
        <v>21</v>
      </c>
      <c r="K1933" s="130">
        <f t="shared" si="717"/>
        <v>3</v>
      </c>
      <c r="L1933" s="131">
        <f t="shared" si="718"/>
        <v>1.00126662</v>
      </c>
      <c r="M1933" s="132">
        <f t="shared" si="712"/>
        <v>1.00860017</v>
      </c>
      <c r="N1933" s="132">
        <f t="shared" si="710"/>
        <v>1.2538575940880718</v>
      </c>
      <c r="O1933" s="131">
        <f t="shared" si="711"/>
        <v>1.25544575</v>
      </c>
      <c r="P1933" s="124">
        <f t="shared" si="719"/>
        <v>1255.4457500000001</v>
      </c>
      <c r="Q1933" s="133">
        <f t="shared" si="720"/>
        <v>0</v>
      </c>
      <c r="R1933" s="134">
        <f t="shared" si="721"/>
        <v>0</v>
      </c>
      <c r="S1933" s="124">
        <f t="shared" si="722"/>
        <v>0</v>
      </c>
      <c r="T1933" s="134">
        <f t="shared" si="729"/>
        <v>8.7499999999999994E-2</v>
      </c>
      <c r="U1933" s="133">
        <f t="shared" si="730"/>
        <v>65</v>
      </c>
      <c r="V1933" s="133">
        <v>252</v>
      </c>
      <c r="W1933" s="132">
        <f t="shared" si="713"/>
        <v>1.0218718550000001</v>
      </c>
      <c r="X1933" s="124">
        <f t="shared" si="709"/>
        <v>27.458926999999999</v>
      </c>
      <c r="Y1933" s="136" t="s">
        <v>64</v>
      </c>
      <c r="Z1933" s="127">
        <f t="shared" si="731"/>
        <v>44244</v>
      </c>
      <c r="AA1933" s="6"/>
      <c r="AB1933" s="1"/>
      <c r="AC1933" s="10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6"/>
      <c r="BR1933" s="1"/>
      <c r="BS1933" s="1"/>
      <c r="BT1933" s="1"/>
      <c r="BU1933" s="1"/>
      <c r="BV1933" s="1"/>
      <c r="BW1933" s="1"/>
    </row>
    <row r="1934" spans="1:75" x14ac:dyDescent="0.2">
      <c r="A1934" s="137">
        <f t="shared" si="723"/>
        <v>44155</v>
      </c>
      <c r="B1934" s="124">
        <f t="shared" si="714"/>
        <v>1283.873378</v>
      </c>
      <c r="C1934" s="124">
        <f t="shared" si="724"/>
        <v>1000</v>
      </c>
      <c r="D1934" s="138">
        <f t="shared" si="725"/>
        <v>5438.12</v>
      </c>
      <c r="E1934" s="126">
        <f>IF(K1934=1,VLOOKUP(A1933,[1]Plan1!$DA$106:$DC$226,3),E1933)</f>
        <v>5486.52</v>
      </c>
      <c r="F1934" s="127">
        <f t="shared" si="726"/>
        <v>44152</v>
      </c>
      <c r="G1934" s="128">
        <f t="shared" si="715"/>
        <v>8.9001346053416697E-3</v>
      </c>
      <c r="H1934" s="127">
        <f t="shared" si="727"/>
        <v>44180</v>
      </c>
      <c r="I1934" s="127">
        <f t="shared" si="716"/>
        <v>44180</v>
      </c>
      <c r="J1934" s="130">
        <f t="shared" si="728"/>
        <v>21</v>
      </c>
      <c r="K1934" s="130">
        <f t="shared" si="717"/>
        <v>4</v>
      </c>
      <c r="L1934" s="131">
        <f t="shared" si="718"/>
        <v>1.0016891800000001</v>
      </c>
      <c r="M1934" s="132">
        <f t="shared" si="712"/>
        <v>1.00860017</v>
      </c>
      <c r="N1934" s="132">
        <f t="shared" si="710"/>
        <v>1.2538575940880718</v>
      </c>
      <c r="O1934" s="131">
        <f t="shared" si="711"/>
        <v>1.2559755800000001</v>
      </c>
      <c r="P1934" s="124">
        <f t="shared" si="719"/>
        <v>1255.97558</v>
      </c>
      <c r="Q1934" s="133">
        <f t="shared" si="720"/>
        <v>0</v>
      </c>
      <c r="R1934" s="134">
        <f t="shared" si="721"/>
        <v>0</v>
      </c>
      <c r="S1934" s="124">
        <f t="shared" si="722"/>
        <v>0</v>
      </c>
      <c r="T1934" s="134">
        <f t="shared" si="729"/>
        <v>8.7499999999999994E-2</v>
      </c>
      <c r="U1934" s="133">
        <f t="shared" si="730"/>
        <v>66</v>
      </c>
      <c r="V1934" s="133">
        <v>252</v>
      </c>
      <c r="W1934" s="132">
        <f t="shared" si="713"/>
        <v>1.022212055</v>
      </c>
      <c r="X1934" s="124">
        <f t="shared" si="709"/>
        <v>27.897798000000002</v>
      </c>
      <c r="Y1934" s="136" t="s">
        <v>64</v>
      </c>
      <c r="Z1934" s="127">
        <f t="shared" si="731"/>
        <v>44244</v>
      </c>
      <c r="AA1934" s="6"/>
      <c r="AB1934" s="1"/>
      <c r="AC1934" s="10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6"/>
      <c r="BR1934" s="1"/>
      <c r="BS1934" s="1"/>
      <c r="BT1934" s="1"/>
      <c r="BU1934" s="1"/>
      <c r="BV1934" s="1"/>
      <c r="BW1934" s="1"/>
    </row>
    <row r="1935" spans="1:75" x14ac:dyDescent="0.2">
      <c r="A1935" s="137">
        <f t="shared" si="723"/>
        <v>44156</v>
      </c>
      <c r="B1935" s="124">
        <f t="shared" si="714"/>
        <v>1284.8428270000002</v>
      </c>
      <c r="C1935" s="124">
        <f t="shared" si="724"/>
        <v>1000</v>
      </c>
      <c r="D1935" s="138">
        <f t="shared" si="725"/>
        <v>5438.12</v>
      </c>
      <c r="E1935" s="126">
        <f>IF(K1935=1,VLOOKUP(A1934,[1]Plan1!$DA$106:$DC$226,3),E1934)</f>
        <v>5486.52</v>
      </c>
      <c r="F1935" s="127">
        <f t="shared" si="726"/>
        <v>44152</v>
      </c>
      <c r="G1935" s="128">
        <f t="shared" si="715"/>
        <v>8.9001346053416697E-3</v>
      </c>
      <c r="H1935" s="127">
        <f t="shared" si="727"/>
        <v>44180</v>
      </c>
      <c r="I1935" s="127">
        <f t="shared" si="716"/>
        <v>44180</v>
      </c>
      <c r="J1935" s="130">
        <f t="shared" si="728"/>
        <v>21</v>
      </c>
      <c r="K1935" s="130">
        <f t="shared" si="717"/>
        <v>5</v>
      </c>
      <c r="L1935" s="131">
        <f t="shared" si="718"/>
        <v>1.0021119300000001</v>
      </c>
      <c r="M1935" s="132">
        <f t="shared" si="712"/>
        <v>1.00860017</v>
      </c>
      <c r="N1935" s="132">
        <f t="shared" si="710"/>
        <v>1.2538575940880718</v>
      </c>
      <c r="O1935" s="131">
        <f t="shared" si="711"/>
        <v>1.25650565</v>
      </c>
      <c r="P1935" s="124">
        <f t="shared" si="719"/>
        <v>1256.5056500000001</v>
      </c>
      <c r="Q1935" s="133">
        <f t="shared" si="720"/>
        <v>0</v>
      </c>
      <c r="R1935" s="134">
        <f t="shared" si="721"/>
        <v>0</v>
      </c>
      <c r="S1935" s="124">
        <f t="shared" si="722"/>
        <v>0</v>
      </c>
      <c r="T1935" s="134">
        <f t="shared" si="729"/>
        <v>8.7499999999999994E-2</v>
      </c>
      <c r="U1935" s="133">
        <f t="shared" si="730"/>
        <v>67</v>
      </c>
      <c r="V1935" s="133">
        <v>252</v>
      </c>
      <c r="W1935" s="132">
        <f t="shared" si="713"/>
        <v>1.0225523679999999</v>
      </c>
      <c r="X1935" s="124">
        <f t="shared" si="709"/>
        <v>28.337177000000001</v>
      </c>
      <c r="Y1935" s="136" t="s">
        <v>64</v>
      </c>
      <c r="Z1935" s="127">
        <f t="shared" si="731"/>
        <v>44244</v>
      </c>
      <c r="AA1935" s="6"/>
      <c r="AB1935" s="1"/>
      <c r="AC1935" s="10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6"/>
      <c r="BR1935" s="1"/>
      <c r="BS1935" s="1"/>
      <c r="BT1935" s="1"/>
      <c r="BU1935" s="1"/>
      <c r="BV1935" s="1"/>
      <c r="BW1935" s="1"/>
    </row>
    <row r="1936" spans="1:75" x14ac:dyDescent="0.2">
      <c r="A1936" s="137">
        <f t="shared" si="723"/>
        <v>44157</v>
      </c>
      <c r="B1936" s="124">
        <f t="shared" si="714"/>
        <v>1284.8428270000002</v>
      </c>
      <c r="C1936" s="124">
        <f t="shared" si="724"/>
        <v>1000</v>
      </c>
      <c r="D1936" s="138">
        <f t="shared" si="725"/>
        <v>5438.12</v>
      </c>
      <c r="E1936" s="126">
        <f>IF(K1936=1,VLOOKUP(A1935,[1]Plan1!$DA$106:$DC$226,3),E1935)</f>
        <v>5486.52</v>
      </c>
      <c r="F1936" s="127">
        <f t="shared" si="726"/>
        <v>44152</v>
      </c>
      <c r="G1936" s="128">
        <f t="shared" si="715"/>
        <v>8.9001346053416697E-3</v>
      </c>
      <c r="H1936" s="127">
        <f t="shared" si="727"/>
        <v>44180</v>
      </c>
      <c r="I1936" s="127">
        <f t="shared" si="716"/>
        <v>44180</v>
      </c>
      <c r="J1936" s="130">
        <f t="shared" si="728"/>
        <v>21</v>
      </c>
      <c r="K1936" s="130">
        <f t="shared" si="717"/>
        <v>5</v>
      </c>
      <c r="L1936" s="131">
        <f t="shared" si="718"/>
        <v>1.0021119300000001</v>
      </c>
      <c r="M1936" s="132">
        <f t="shared" si="712"/>
        <v>1.00860017</v>
      </c>
      <c r="N1936" s="132">
        <f t="shared" si="710"/>
        <v>1.2538575940880718</v>
      </c>
      <c r="O1936" s="131">
        <f t="shared" si="711"/>
        <v>1.25650565</v>
      </c>
      <c r="P1936" s="124">
        <f t="shared" si="719"/>
        <v>1256.5056500000001</v>
      </c>
      <c r="Q1936" s="133">
        <f t="shared" si="720"/>
        <v>0</v>
      </c>
      <c r="R1936" s="134">
        <f t="shared" si="721"/>
        <v>0</v>
      </c>
      <c r="S1936" s="124">
        <f t="shared" si="722"/>
        <v>0</v>
      </c>
      <c r="T1936" s="134">
        <f t="shared" si="729"/>
        <v>8.7499999999999994E-2</v>
      </c>
      <c r="U1936" s="133">
        <f t="shared" si="730"/>
        <v>67</v>
      </c>
      <c r="V1936" s="133">
        <v>252</v>
      </c>
      <c r="W1936" s="132">
        <f t="shared" si="713"/>
        <v>1.0225523679999999</v>
      </c>
      <c r="X1936" s="124">
        <f t="shared" ref="X1936:X1999" si="732">TRUNC((P1936*(W1936-1)),6)</f>
        <v>28.337177000000001</v>
      </c>
      <c r="Y1936" s="136" t="s">
        <v>64</v>
      </c>
      <c r="Z1936" s="127">
        <f t="shared" si="731"/>
        <v>44244</v>
      </c>
      <c r="AA1936" s="6"/>
      <c r="AB1936" s="1"/>
      <c r="AC1936" s="10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6"/>
      <c r="BR1936" s="1"/>
      <c r="BS1936" s="1"/>
      <c r="BT1936" s="1"/>
      <c r="BU1936" s="1"/>
      <c r="BV1936" s="1"/>
      <c r="BW1936" s="1"/>
    </row>
    <row r="1937" spans="1:75" x14ac:dyDescent="0.2">
      <c r="A1937" s="137">
        <f t="shared" si="723"/>
        <v>44158</v>
      </c>
      <c r="B1937" s="124">
        <f t="shared" si="714"/>
        <v>1284.8428270000002</v>
      </c>
      <c r="C1937" s="124">
        <f t="shared" si="724"/>
        <v>1000</v>
      </c>
      <c r="D1937" s="138">
        <f t="shared" si="725"/>
        <v>5438.12</v>
      </c>
      <c r="E1937" s="126">
        <f>IF(K1937=1,VLOOKUP(A1936,[1]Plan1!$DA$106:$DC$226,3),E1936)</f>
        <v>5486.52</v>
      </c>
      <c r="F1937" s="127">
        <f t="shared" si="726"/>
        <v>44152</v>
      </c>
      <c r="G1937" s="128">
        <f t="shared" si="715"/>
        <v>8.9001346053416697E-3</v>
      </c>
      <c r="H1937" s="127">
        <f t="shared" si="727"/>
        <v>44180</v>
      </c>
      <c r="I1937" s="127">
        <f t="shared" si="716"/>
        <v>44180</v>
      </c>
      <c r="J1937" s="130">
        <f t="shared" si="728"/>
        <v>21</v>
      </c>
      <c r="K1937" s="130">
        <f t="shared" si="717"/>
        <v>5</v>
      </c>
      <c r="L1937" s="131">
        <f t="shared" si="718"/>
        <v>1.0021119300000001</v>
      </c>
      <c r="M1937" s="132">
        <f t="shared" si="712"/>
        <v>1.00860017</v>
      </c>
      <c r="N1937" s="132">
        <f t="shared" si="710"/>
        <v>1.2538575940880718</v>
      </c>
      <c r="O1937" s="131">
        <f t="shared" si="711"/>
        <v>1.25650565</v>
      </c>
      <c r="P1937" s="124">
        <f t="shared" si="719"/>
        <v>1256.5056500000001</v>
      </c>
      <c r="Q1937" s="133">
        <f t="shared" si="720"/>
        <v>0</v>
      </c>
      <c r="R1937" s="134">
        <f t="shared" si="721"/>
        <v>0</v>
      </c>
      <c r="S1937" s="124">
        <f t="shared" si="722"/>
        <v>0</v>
      </c>
      <c r="T1937" s="134">
        <f t="shared" si="729"/>
        <v>8.7499999999999994E-2</v>
      </c>
      <c r="U1937" s="133">
        <f t="shared" si="730"/>
        <v>67</v>
      </c>
      <c r="V1937" s="133">
        <v>252</v>
      </c>
      <c r="W1937" s="132">
        <f t="shared" si="713"/>
        <v>1.0225523679999999</v>
      </c>
      <c r="X1937" s="124">
        <f t="shared" si="732"/>
        <v>28.337177000000001</v>
      </c>
      <c r="Y1937" s="136" t="s">
        <v>64</v>
      </c>
      <c r="Z1937" s="127">
        <f t="shared" si="731"/>
        <v>44244</v>
      </c>
      <c r="AA1937" s="6"/>
      <c r="AB1937" s="1"/>
      <c r="AC1937" s="10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6"/>
      <c r="BR1937" s="1"/>
      <c r="BS1937" s="1"/>
      <c r="BT1937" s="1"/>
      <c r="BU1937" s="1"/>
      <c r="BV1937" s="1"/>
      <c r="BW1937" s="1"/>
    </row>
    <row r="1938" spans="1:75" x14ac:dyDescent="0.2">
      <c r="A1938" s="137">
        <f t="shared" si="723"/>
        <v>44159</v>
      </c>
      <c r="B1938" s="124">
        <f t="shared" si="714"/>
        <v>1285.8129940000001</v>
      </c>
      <c r="C1938" s="124">
        <f t="shared" si="724"/>
        <v>1000</v>
      </c>
      <c r="D1938" s="138">
        <f t="shared" si="725"/>
        <v>5438.12</v>
      </c>
      <c r="E1938" s="126">
        <f>IF(K1938=1,VLOOKUP(A1937,[1]Plan1!$DA$106:$DC$226,3),E1937)</f>
        <v>5486.52</v>
      </c>
      <c r="F1938" s="127">
        <f t="shared" si="726"/>
        <v>44152</v>
      </c>
      <c r="G1938" s="128">
        <f t="shared" si="715"/>
        <v>8.9001346053416697E-3</v>
      </c>
      <c r="H1938" s="127">
        <f t="shared" si="727"/>
        <v>44180</v>
      </c>
      <c r="I1938" s="127">
        <f t="shared" si="716"/>
        <v>44180</v>
      </c>
      <c r="J1938" s="130">
        <f t="shared" si="728"/>
        <v>21</v>
      </c>
      <c r="K1938" s="130">
        <f t="shared" si="717"/>
        <v>6</v>
      </c>
      <c r="L1938" s="131">
        <f t="shared" si="718"/>
        <v>1.00253485</v>
      </c>
      <c r="M1938" s="132">
        <f t="shared" si="712"/>
        <v>1.00860017</v>
      </c>
      <c r="N1938" s="132">
        <f t="shared" si="710"/>
        <v>1.2538575940880718</v>
      </c>
      <c r="O1938" s="131">
        <f t="shared" si="711"/>
        <v>1.25703593</v>
      </c>
      <c r="P1938" s="124">
        <f t="shared" si="719"/>
        <v>1257.03593</v>
      </c>
      <c r="Q1938" s="133">
        <f t="shared" si="720"/>
        <v>0</v>
      </c>
      <c r="R1938" s="134">
        <f t="shared" si="721"/>
        <v>0</v>
      </c>
      <c r="S1938" s="124">
        <f t="shared" si="722"/>
        <v>0</v>
      </c>
      <c r="T1938" s="134">
        <f t="shared" si="729"/>
        <v>8.7499999999999994E-2</v>
      </c>
      <c r="U1938" s="133">
        <f t="shared" si="730"/>
        <v>68</v>
      </c>
      <c r="V1938" s="133">
        <v>252</v>
      </c>
      <c r="W1938" s="132">
        <f t="shared" si="713"/>
        <v>1.0228927940000001</v>
      </c>
      <c r="X1938" s="124">
        <f t="shared" si="732"/>
        <v>28.777063999999999</v>
      </c>
      <c r="Y1938" s="136" t="s">
        <v>64</v>
      </c>
      <c r="Z1938" s="127">
        <f t="shared" si="731"/>
        <v>44244</v>
      </c>
      <c r="AA1938" s="6"/>
      <c r="AB1938" s="1"/>
      <c r="AC1938" s="10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6"/>
      <c r="BR1938" s="1"/>
      <c r="BS1938" s="1"/>
      <c r="BT1938" s="1"/>
      <c r="BU1938" s="1"/>
      <c r="BV1938" s="1"/>
      <c r="BW1938" s="1"/>
    </row>
    <row r="1939" spans="1:75" x14ac:dyDescent="0.2">
      <c r="A1939" s="137">
        <f t="shared" si="723"/>
        <v>44160</v>
      </c>
      <c r="B1939" s="124">
        <f t="shared" si="714"/>
        <v>1286.783901</v>
      </c>
      <c r="C1939" s="124">
        <f t="shared" si="724"/>
        <v>1000</v>
      </c>
      <c r="D1939" s="138">
        <f t="shared" si="725"/>
        <v>5438.12</v>
      </c>
      <c r="E1939" s="126">
        <f>IF(K1939=1,VLOOKUP(A1938,[1]Plan1!$DA$106:$DC$226,3),E1938)</f>
        <v>5486.52</v>
      </c>
      <c r="F1939" s="127">
        <f t="shared" si="726"/>
        <v>44152</v>
      </c>
      <c r="G1939" s="128">
        <f t="shared" si="715"/>
        <v>8.9001346053416697E-3</v>
      </c>
      <c r="H1939" s="127">
        <f t="shared" si="727"/>
        <v>44180</v>
      </c>
      <c r="I1939" s="127">
        <f t="shared" si="716"/>
        <v>44180</v>
      </c>
      <c r="J1939" s="130">
        <f t="shared" si="728"/>
        <v>21</v>
      </c>
      <c r="K1939" s="130">
        <f t="shared" si="717"/>
        <v>7</v>
      </c>
      <c r="L1939" s="131">
        <f t="shared" si="718"/>
        <v>1.0029579500000001</v>
      </c>
      <c r="M1939" s="132">
        <f t="shared" si="712"/>
        <v>1.00860017</v>
      </c>
      <c r="N1939" s="132">
        <f t="shared" si="710"/>
        <v>1.2538575940880718</v>
      </c>
      <c r="O1939" s="131">
        <f t="shared" si="711"/>
        <v>1.25756644</v>
      </c>
      <c r="P1939" s="124">
        <f t="shared" si="719"/>
        <v>1257.5664400000001</v>
      </c>
      <c r="Q1939" s="133">
        <f t="shared" si="720"/>
        <v>0</v>
      </c>
      <c r="R1939" s="134">
        <f t="shared" si="721"/>
        <v>0</v>
      </c>
      <c r="S1939" s="124">
        <f t="shared" si="722"/>
        <v>0</v>
      </c>
      <c r="T1939" s="134">
        <f t="shared" si="729"/>
        <v>8.7499999999999994E-2</v>
      </c>
      <c r="U1939" s="133">
        <f t="shared" si="730"/>
        <v>69</v>
      </c>
      <c r="V1939" s="133">
        <v>252</v>
      </c>
      <c r="W1939" s="132">
        <f t="shared" si="713"/>
        <v>1.0232333339999999</v>
      </c>
      <c r="X1939" s="124">
        <f t="shared" si="732"/>
        <v>29.217461</v>
      </c>
      <c r="Y1939" s="136" t="s">
        <v>64</v>
      </c>
      <c r="Z1939" s="127">
        <f t="shared" si="731"/>
        <v>44244</v>
      </c>
      <c r="AA1939" s="6"/>
      <c r="AB1939" s="1"/>
      <c r="AC1939" s="10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6"/>
      <c r="BR1939" s="1"/>
      <c r="BS1939" s="1"/>
      <c r="BT1939" s="1"/>
      <c r="BU1939" s="1"/>
      <c r="BV1939" s="1"/>
      <c r="BW1939" s="1"/>
    </row>
    <row r="1940" spans="1:75" x14ac:dyDescent="0.2">
      <c r="A1940" s="137">
        <f t="shared" si="723"/>
        <v>44161</v>
      </c>
      <c r="B1940" s="124">
        <f t="shared" si="714"/>
        <v>1287.7555360000001</v>
      </c>
      <c r="C1940" s="124">
        <f t="shared" si="724"/>
        <v>1000</v>
      </c>
      <c r="D1940" s="138">
        <f t="shared" si="725"/>
        <v>5438.12</v>
      </c>
      <c r="E1940" s="126">
        <f>IF(K1940=1,VLOOKUP(A1939,[1]Plan1!$DA$106:$DC$226,3),E1939)</f>
        <v>5486.52</v>
      </c>
      <c r="F1940" s="127">
        <f t="shared" si="726"/>
        <v>44152</v>
      </c>
      <c r="G1940" s="128">
        <f t="shared" si="715"/>
        <v>8.9001346053416697E-3</v>
      </c>
      <c r="H1940" s="127">
        <f t="shared" si="727"/>
        <v>44180</v>
      </c>
      <c r="I1940" s="127">
        <f t="shared" si="716"/>
        <v>44180</v>
      </c>
      <c r="J1940" s="130">
        <f t="shared" si="728"/>
        <v>21</v>
      </c>
      <c r="K1940" s="130">
        <f t="shared" si="717"/>
        <v>8</v>
      </c>
      <c r="L1940" s="131">
        <f t="shared" si="718"/>
        <v>1.00338123</v>
      </c>
      <c r="M1940" s="132">
        <f t="shared" si="712"/>
        <v>1.00860017</v>
      </c>
      <c r="N1940" s="132">
        <f t="shared" si="710"/>
        <v>1.2538575940880718</v>
      </c>
      <c r="O1940" s="131">
        <f t="shared" si="711"/>
        <v>1.2580971700000001</v>
      </c>
      <c r="P1940" s="124">
        <f t="shared" si="719"/>
        <v>1258.09717</v>
      </c>
      <c r="Q1940" s="133">
        <f t="shared" si="720"/>
        <v>0</v>
      </c>
      <c r="R1940" s="134">
        <f t="shared" si="721"/>
        <v>0</v>
      </c>
      <c r="S1940" s="124">
        <f t="shared" si="722"/>
        <v>0</v>
      </c>
      <c r="T1940" s="134">
        <f t="shared" si="729"/>
        <v>8.7499999999999994E-2</v>
      </c>
      <c r="U1940" s="133">
        <f t="shared" si="730"/>
        <v>70</v>
      </c>
      <c r="V1940" s="133">
        <v>252</v>
      </c>
      <c r="W1940" s="132">
        <f t="shared" si="713"/>
        <v>1.023573987</v>
      </c>
      <c r="X1940" s="124">
        <f t="shared" si="732"/>
        <v>29.658366000000001</v>
      </c>
      <c r="Y1940" s="136" t="s">
        <v>64</v>
      </c>
      <c r="Z1940" s="127">
        <f t="shared" si="731"/>
        <v>44244</v>
      </c>
      <c r="AA1940" s="6"/>
      <c r="AB1940" s="1"/>
      <c r="AC1940" s="10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6"/>
      <c r="BR1940" s="1"/>
      <c r="BS1940" s="1"/>
      <c r="BT1940" s="1"/>
      <c r="BU1940" s="1"/>
      <c r="BV1940" s="1"/>
      <c r="BW1940" s="1"/>
    </row>
    <row r="1941" spans="1:75" x14ac:dyDescent="0.2">
      <c r="A1941" s="137">
        <f t="shared" si="723"/>
        <v>44162</v>
      </c>
      <c r="B1941" s="124">
        <f t="shared" si="714"/>
        <v>1288.727901</v>
      </c>
      <c r="C1941" s="124">
        <f t="shared" si="724"/>
        <v>1000</v>
      </c>
      <c r="D1941" s="138">
        <f t="shared" si="725"/>
        <v>5438.12</v>
      </c>
      <c r="E1941" s="126">
        <f>IF(K1941=1,VLOOKUP(A1940,[1]Plan1!$DA$106:$DC$226,3),E1940)</f>
        <v>5486.52</v>
      </c>
      <c r="F1941" s="127">
        <f t="shared" si="726"/>
        <v>44152</v>
      </c>
      <c r="G1941" s="128">
        <f t="shared" si="715"/>
        <v>8.9001346053416697E-3</v>
      </c>
      <c r="H1941" s="127">
        <f t="shared" si="727"/>
        <v>44180</v>
      </c>
      <c r="I1941" s="127">
        <f t="shared" si="716"/>
        <v>44180</v>
      </c>
      <c r="J1941" s="130">
        <f t="shared" si="728"/>
        <v>21</v>
      </c>
      <c r="K1941" s="130">
        <f t="shared" si="717"/>
        <v>9</v>
      </c>
      <c r="L1941" s="131">
        <f t="shared" si="718"/>
        <v>1.00380468</v>
      </c>
      <c r="M1941" s="132">
        <f t="shared" si="712"/>
        <v>1.00860017</v>
      </c>
      <c r="N1941" s="132">
        <f t="shared" si="710"/>
        <v>1.2538575940880718</v>
      </c>
      <c r="O1941" s="131">
        <f t="shared" si="711"/>
        <v>1.25862812</v>
      </c>
      <c r="P1941" s="124">
        <f t="shared" si="719"/>
        <v>1258.6281200000001</v>
      </c>
      <c r="Q1941" s="133">
        <f t="shared" si="720"/>
        <v>0</v>
      </c>
      <c r="R1941" s="134">
        <f t="shared" si="721"/>
        <v>0</v>
      </c>
      <c r="S1941" s="124">
        <f t="shared" si="722"/>
        <v>0</v>
      </c>
      <c r="T1941" s="134">
        <f t="shared" si="729"/>
        <v>8.7499999999999994E-2</v>
      </c>
      <c r="U1941" s="133">
        <f t="shared" si="730"/>
        <v>71</v>
      </c>
      <c r="V1941" s="133">
        <v>252</v>
      </c>
      <c r="W1941" s="132">
        <f t="shared" si="713"/>
        <v>1.023914754</v>
      </c>
      <c r="X1941" s="124">
        <f t="shared" si="732"/>
        <v>30.099781</v>
      </c>
      <c r="Y1941" s="136" t="s">
        <v>64</v>
      </c>
      <c r="Z1941" s="127">
        <f t="shared" si="731"/>
        <v>44244</v>
      </c>
      <c r="AA1941" s="6"/>
      <c r="AB1941" s="1"/>
      <c r="AC1941" s="10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6"/>
      <c r="BR1941" s="1"/>
      <c r="BS1941" s="1"/>
      <c r="BT1941" s="1"/>
      <c r="BU1941" s="1"/>
      <c r="BV1941" s="1"/>
      <c r="BW1941" s="1"/>
    </row>
    <row r="1942" spans="1:75" x14ac:dyDescent="0.2">
      <c r="A1942" s="137">
        <f t="shared" si="723"/>
        <v>44163</v>
      </c>
      <c r="B1942" s="124">
        <f t="shared" si="714"/>
        <v>1289.7010070000001</v>
      </c>
      <c r="C1942" s="124">
        <f t="shared" si="724"/>
        <v>1000</v>
      </c>
      <c r="D1942" s="138">
        <f t="shared" si="725"/>
        <v>5438.12</v>
      </c>
      <c r="E1942" s="126">
        <f>IF(K1942=1,VLOOKUP(A1941,[1]Plan1!$DA$106:$DC$226,3),E1941)</f>
        <v>5486.52</v>
      </c>
      <c r="F1942" s="127">
        <f t="shared" si="726"/>
        <v>44152</v>
      </c>
      <c r="G1942" s="128">
        <f t="shared" si="715"/>
        <v>8.9001346053416697E-3</v>
      </c>
      <c r="H1942" s="127">
        <f t="shared" si="727"/>
        <v>44180</v>
      </c>
      <c r="I1942" s="127">
        <f t="shared" si="716"/>
        <v>44180</v>
      </c>
      <c r="J1942" s="130">
        <f t="shared" si="728"/>
        <v>21</v>
      </c>
      <c r="K1942" s="130">
        <f t="shared" si="717"/>
        <v>10</v>
      </c>
      <c r="L1942" s="131">
        <f t="shared" si="718"/>
        <v>1.00422832</v>
      </c>
      <c r="M1942" s="132">
        <f t="shared" si="712"/>
        <v>1.00860017</v>
      </c>
      <c r="N1942" s="132">
        <f t="shared" si="710"/>
        <v>1.2538575940880718</v>
      </c>
      <c r="O1942" s="131">
        <f t="shared" si="711"/>
        <v>1.2591593000000001</v>
      </c>
      <c r="P1942" s="124">
        <f t="shared" si="719"/>
        <v>1259.1593</v>
      </c>
      <c r="Q1942" s="133">
        <f t="shared" si="720"/>
        <v>0</v>
      </c>
      <c r="R1942" s="134">
        <f t="shared" si="721"/>
        <v>0</v>
      </c>
      <c r="S1942" s="124">
        <f t="shared" si="722"/>
        <v>0</v>
      </c>
      <c r="T1942" s="134">
        <f t="shared" si="729"/>
        <v>8.7499999999999994E-2</v>
      </c>
      <c r="U1942" s="133">
        <f t="shared" si="730"/>
        <v>72</v>
      </c>
      <c r="V1942" s="133">
        <v>252</v>
      </c>
      <c r="W1942" s="132">
        <f t="shared" si="713"/>
        <v>1.024255634</v>
      </c>
      <c r="X1942" s="124">
        <f t="shared" si="732"/>
        <v>30.541706999999999</v>
      </c>
      <c r="Y1942" s="136" t="s">
        <v>64</v>
      </c>
      <c r="Z1942" s="127">
        <f t="shared" si="731"/>
        <v>44244</v>
      </c>
      <c r="AA1942" s="6"/>
      <c r="AB1942" s="1"/>
      <c r="AC1942" s="10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6"/>
      <c r="BR1942" s="1"/>
      <c r="BS1942" s="1"/>
      <c r="BT1942" s="1"/>
      <c r="BU1942" s="1"/>
      <c r="BV1942" s="1"/>
      <c r="BW1942" s="1"/>
    </row>
    <row r="1943" spans="1:75" x14ac:dyDescent="0.2">
      <c r="A1943" s="137">
        <f t="shared" si="723"/>
        <v>44164</v>
      </c>
      <c r="B1943" s="124">
        <f t="shared" si="714"/>
        <v>1289.7010070000001</v>
      </c>
      <c r="C1943" s="124">
        <f t="shared" si="724"/>
        <v>1000</v>
      </c>
      <c r="D1943" s="138">
        <f t="shared" si="725"/>
        <v>5438.12</v>
      </c>
      <c r="E1943" s="126">
        <f>IF(K1943=1,VLOOKUP(A1942,[1]Plan1!$DA$106:$DC$226,3),E1942)</f>
        <v>5486.52</v>
      </c>
      <c r="F1943" s="127">
        <f t="shared" si="726"/>
        <v>44152</v>
      </c>
      <c r="G1943" s="128">
        <f t="shared" si="715"/>
        <v>8.9001346053416697E-3</v>
      </c>
      <c r="H1943" s="127">
        <f t="shared" si="727"/>
        <v>44180</v>
      </c>
      <c r="I1943" s="127">
        <f t="shared" si="716"/>
        <v>44180</v>
      </c>
      <c r="J1943" s="130">
        <f t="shared" si="728"/>
        <v>21</v>
      </c>
      <c r="K1943" s="130">
        <f t="shared" si="717"/>
        <v>10</v>
      </c>
      <c r="L1943" s="131">
        <f t="shared" si="718"/>
        <v>1.00422832</v>
      </c>
      <c r="M1943" s="132">
        <f t="shared" si="712"/>
        <v>1.00860017</v>
      </c>
      <c r="N1943" s="132">
        <f t="shared" si="710"/>
        <v>1.2538575940880718</v>
      </c>
      <c r="O1943" s="131">
        <f t="shared" si="711"/>
        <v>1.2591593000000001</v>
      </c>
      <c r="P1943" s="124">
        <f t="shared" si="719"/>
        <v>1259.1593</v>
      </c>
      <c r="Q1943" s="133">
        <f t="shared" si="720"/>
        <v>0</v>
      </c>
      <c r="R1943" s="134">
        <f t="shared" si="721"/>
        <v>0</v>
      </c>
      <c r="S1943" s="124">
        <f t="shared" si="722"/>
        <v>0</v>
      </c>
      <c r="T1943" s="134">
        <f t="shared" si="729"/>
        <v>8.7499999999999994E-2</v>
      </c>
      <c r="U1943" s="133">
        <f t="shared" si="730"/>
        <v>72</v>
      </c>
      <c r="V1943" s="133">
        <v>252</v>
      </c>
      <c r="W1943" s="132">
        <f t="shared" si="713"/>
        <v>1.024255634</v>
      </c>
      <c r="X1943" s="124">
        <f t="shared" si="732"/>
        <v>30.541706999999999</v>
      </c>
      <c r="Y1943" s="136" t="s">
        <v>64</v>
      </c>
      <c r="Z1943" s="127">
        <f t="shared" si="731"/>
        <v>44244</v>
      </c>
      <c r="AA1943" s="6"/>
      <c r="AB1943" s="1"/>
      <c r="AC1943" s="10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6"/>
      <c r="BR1943" s="1"/>
      <c r="BS1943" s="1"/>
      <c r="BT1943" s="1"/>
      <c r="BU1943" s="1"/>
      <c r="BV1943" s="1"/>
      <c r="BW1943" s="1"/>
    </row>
    <row r="1944" spans="1:75" x14ac:dyDescent="0.2">
      <c r="A1944" s="137">
        <f t="shared" si="723"/>
        <v>44165</v>
      </c>
      <c r="B1944" s="124">
        <f t="shared" si="714"/>
        <v>1289.7010070000001</v>
      </c>
      <c r="C1944" s="124">
        <f t="shared" si="724"/>
        <v>1000</v>
      </c>
      <c r="D1944" s="138">
        <f t="shared" si="725"/>
        <v>5438.12</v>
      </c>
      <c r="E1944" s="126">
        <f>IF(K1944=1,VLOOKUP(A1943,[1]Plan1!$DA$106:$DC$226,3),E1943)</f>
        <v>5486.52</v>
      </c>
      <c r="F1944" s="127">
        <f t="shared" si="726"/>
        <v>44152</v>
      </c>
      <c r="G1944" s="128">
        <f t="shared" si="715"/>
        <v>8.9001346053416697E-3</v>
      </c>
      <c r="H1944" s="127">
        <f t="shared" si="727"/>
        <v>44180</v>
      </c>
      <c r="I1944" s="127">
        <f t="shared" si="716"/>
        <v>44180</v>
      </c>
      <c r="J1944" s="130">
        <f t="shared" si="728"/>
        <v>21</v>
      </c>
      <c r="K1944" s="130">
        <f t="shared" si="717"/>
        <v>10</v>
      </c>
      <c r="L1944" s="131">
        <f t="shared" si="718"/>
        <v>1.00422832</v>
      </c>
      <c r="M1944" s="132">
        <f t="shared" si="712"/>
        <v>1.00860017</v>
      </c>
      <c r="N1944" s="132">
        <f t="shared" si="710"/>
        <v>1.2538575940880718</v>
      </c>
      <c r="O1944" s="131">
        <f t="shared" si="711"/>
        <v>1.2591593000000001</v>
      </c>
      <c r="P1944" s="124">
        <f t="shared" si="719"/>
        <v>1259.1593</v>
      </c>
      <c r="Q1944" s="133">
        <f t="shared" si="720"/>
        <v>0</v>
      </c>
      <c r="R1944" s="134">
        <f t="shared" si="721"/>
        <v>0</v>
      </c>
      <c r="S1944" s="124">
        <f t="shared" si="722"/>
        <v>0</v>
      </c>
      <c r="T1944" s="134">
        <f t="shared" si="729"/>
        <v>8.7499999999999994E-2</v>
      </c>
      <c r="U1944" s="133">
        <f t="shared" si="730"/>
        <v>72</v>
      </c>
      <c r="V1944" s="133">
        <v>252</v>
      </c>
      <c r="W1944" s="132">
        <f t="shared" si="713"/>
        <v>1.024255634</v>
      </c>
      <c r="X1944" s="124">
        <f t="shared" si="732"/>
        <v>30.541706999999999</v>
      </c>
      <c r="Y1944" s="136" t="s">
        <v>64</v>
      </c>
      <c r="Z1944" s="127">
        <f t="shared" si="731"/>
        <v>44244</v>
      </c>
      <c r="AA1944" s="6"/>
      <c r="AB1944" s="1"/>
      <c r="AC1944" s="10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6"/>
      <c r="BR1944" s="1"/>
      <c r="BS1944" s="1"/>
      <c r="BT1944" s="1"/>
      <c r="BU1944" s="1"/>
      <c r="BV1944" s="1"/>
      <c r="BW1944" s="1"/>
    </row>
    <row r="1945" spans="1:75" x14ac:dyDescent="0.2">
      <c r="A1945" s="137">
        <f t="shared" si="723"/>
        <v>44166</v>
      </c>
      <c r="B1945" s="124">
        <f t="shared" si="714"/>
        <v>1290.674843</v>
      </c>
      <c r="C1945" s="124">
        <f t="shared" si="724"/>
        <v>1000</v>
      </c>
      <c r="D1945" s="138">
        <f t="shared" si="725"/>
        <v>5438.12</v>
      </c>
      <c r="E1945" s="126">
        <f>IF(K1945=1,VLOOKUP(A1944,[1]Plan1!$DA$106:$DC$226,3),E1944)</f>
        <v>5486.52</v>
      </c>
      <c r="F1945" s="127">
        <f t="shared" si="726"/>
        <v>44152</v>
      </c>
      <c r="G1945" s="128">
        <f t="shared" si="715"/>
        <v>8.9001346053416697E-3</v>
      </c>
      <c r="H1945" s="127">
        <f t="shared" si="727"/>
        <v>44180</v>
      </c>
      <c r="I1945" s="127">
        <f t="shared" si="716"/>
        <v>44180</v>
      </c>
      <c r="J1945" s="130">
        <f t="shared" si="728"/>
        <v>21</v>
      </c>
      <c r="K1945" s="130">
        <f t="shared" si="717"/>
        <v>11</v>
      </c>
      <c r="L1945" s="131">
        <f t="shared" si="718"/>
        <v>1.00465213</v>
      </c>
      <c r="M1945" s="132">
        <f t="shared" si="712"/>
        <v>1.00860017</v>
      </c>
      <c r="N1945" s="132">
        <f t="shared" si="710"/>
        <v>1.2538575940880718</v>
      </c>
      <c r="O1945" s="131">
        <f t="shared" si="711"/>
        <v>1.2596906999999999</v>
      </c>
      <c r="P1945" s="124">
        <f t="shared" si="719"/>
        <v>1259.6907000000001</v>
      </c>
      <c r="Q1945" s="133">
        <f t="shared" si="720"/>
        <v>0</v>
      </c>
      <c r="R1945" s="134">
        <f t="shared" si="721"/>
        <v>0</v>
      </c>
      <c r="S1945" s="124">
        <f t="shared" si="722"/>
        <v>0</v>
      </c>
      <c r="T1945" s="134">
        <f t="shared" si="729"/>
        <v>8.7499999999999994E-2</v>
      </c>
      <c r="U1945" s="133">
        <f t="shared" si="730"/>
        <v>73</v>
      </c>
      <c r="V1945" s="133">
        <v>252</v>
      </c>
      <c r="W1945" s="132">
        <f t="shared" si="713"/>
        <v>1.0245966280000001</v>
      </c>
      <c r="X1945" s="124">
        <f t="shared" si="732"/>
        <v>30.984143</v>
      </c>
      <c r="Y1945" s="136" t="s">
        <v>64</v>
      </c>
      <c r="Z1945" s="127">
        <f t="shared" si="731"/>
        <v>44244</v>
      </c>
      <c r="AA1945" s="6"/>
      <c r="AB1945" s="1"/>
      <c r="AC1945" s="10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6"/>
      <c r="BR1945" s="1"/>
      <c r="BS1945" s="1"/>
      <c r="BT1945" s="1"/>
      <c r="BU1945" s="1"/>
      <c r="BV1945" s="1"/>
      <c r="BW1945" s="1"/>
    </row>
    <row r="1946" spans="1:75" x14ac:dyDescent="0.2">
      <c r="A1946" s="137">
        <f t="shared" si="723"/>
        <v>44167</v>
      </c>
      <c r="B1946" s="124">
        <f t="shared" si="714"/>
        <v>1291.64942</v>
      </c>
      <c r="C1946" s="124">
        <f t="shared" si="724"/>
        <v>1000</v>
      </c>
      <c r="D1946" s="138">
        <f t="shared" si="725"/>
        <v>5438.12</v>
      </c>
      <c r="E1946" s="126">
        <f>IF(K1946=1,VLOOKUP(A1945,[1]Plan1!$DA$106:$DC$226,3),E1945)</f>
        <v>5486.52</v>
      </c>
      <c r="F1946" s="127">
        <f t="shared" si="726"/>
        <v>44152</v>
      </c>
      <c r="G1946" s="128">
        <f t="shared" si="715"/>
        <v>8.9001346053416697E-3</v>
      </c>
      <c r="H1946" s="127">
        <f t="shared" si="727"/>
        <v>44180</v>
      </c>
      <c r="I1946" s="127">
        <f t="shared" si="716"/>
        <v>44180</v>
      </c>
      <c r="J1946" s="130">
        <f t="shared" si="728"/>
        <v>21</v>
      </c>
      <c r="K1946" s="130">
        <f t="shared" si="717"/>
        <v>12</v>
      </c>
      <c r="L1946" s="131">
        <f t="shared" si="718"/>
        <v>1.00507613</v>
      </c>
      <c r="M1946" s="132">
        <f t="shared" si="712"/>
        <v>1.00860017</v>
      </c>
      <c r="N1946" s="132">
        <f t="shared" si="710"/>
        <v>1.2538575940880718</v>
      </c>
      <c r="O1946" s="131">
        <f t="shared" si="711"/>
        <v>1.2602223299999999</v>
      </c>
      <c r="P1946" s="124">
        <f t="shared" si="719"/>
        <v>1260.2223300000001</v>
      </c>
      <c r="Q1946" s="133">
        <f t="shared" si="720"/>
        <v>0</v>
      </c>
      <c r="R1946" s="134">
        <f t="shared" si="721"/>
        <v>0</v>
      </c>
      <c r="S1946" s="124">
        <f t="shared" si="722"/>
        <v>0</v>
      </c>
      <c r="T1946" s="134">
        <f t="shared" si="729"/>
        <v>8.7499999999999994E-2</v>
      </c>
      <c r="U1946" s="133">
        <f t="shared" si="730"/>
        <v>74</v>
      </c>
      <c r="V1946" s="133">
        <v>252</v>
      </c>
      <c r="W1946" s="132">
        <f t="shared" si="713"/>
        <v>1.024937735</v>
      </c>
      <c r="X1946" s="124">
        <f t="shared" si="732"/>
        <v>31.42709</v>
      </c>
      <c r="Y1946" s="136" t="s">
        <v>64</v>
      </c>
      <c r="Z1946" s="127">
        <f t="shared" si="731"/>
        <v>44244</v>
      </c>
      <c r="AA1946" s="6"/>
      <c r="AB1946" s="1"/>
      <c r="AC1946" s="10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6"/>
      <c r="BR1946" s="1"/>
      <c r="BS1946" s="1"/>
      <c r="BT1946" s="1"/>
      <c r="BU1946" s="1"/>
      <c r="BV1946" s="1"/>
      <c r="BW1946" s="1"/>
    </row>
    <row r="1947" spans="1:75" x14ac:dyDescent="0.2">
      <c r="A1947" s="137">
        <f t="shared" si="723"/>
        <v>44168</v>
      </c>
      <c r="B1947" s="124">
        <f t="shared" si="714"/>
        <v>1292.6247289999999</v>
      </c>
      <c r="C1947" s="124">
        <f t="shared" si="724"/>
        <v>1000</v>
      </c>
      <c r="D1947" s="138">
        <f t="shared" si="725"/>
        <v>5438.12</v>
      </c>
      <c r="E1947" s="126">
        <f>IF(K1947=1,VLOOKUP(A1946,[1]Plan1!$DA$106:$DC$226,3),E1946)</f>
        <v>5486.52</v>
      </c>
      <c r="F1947" s="127">
        <f t="shared" si="726"/>
        <v>44152</v>
      </c>
      <c r="G1947" s="128">
        <f t="shared" si="715"/>
        <v>8.9001346053416697E-3</v>
      </c>
      <c r="H1947" s="127">
        <f t="shared" si="727"/>
        <v>44180</v>
      </c>
      <c r="I1947" s="127">
        <f t="shared" si="716"/>
        <v>44180</v>
      </c>
      <c r="J1947" s="130">
        <f t="shared" si="728"/>
        <v>21</v>
      </c>
      <c r="K1947" s="130">
        <f t="shared" si="717"/>
        <v>13</v>
      </c>
      <c r="L1947" s="131">
        <f t="shared" si="718"/>
        <v>1.0055003</v>
      </c>
      <c r="M1947" s="132">
        <f t="shared" si="712"/>
        <v>1.00860017</v>
      </c>
      <c r="N1947" s="132">
        <f t="shared" si="710"/>
        <v>1.2538575940880718</v>
      </c>
      <c r="O1947" s="131">
        <f t="shared" si="711"/>
        <v>1.2607541799999999</v>
      </c>
      <c r="P1947" s="124">
        <f t="shared" si="719"/>
        <v>1260.7541799999999</v>
      </c>
      <c r="Q1947" s="133">
        <f t="shared" si="720"/>
        <v>0</v>
      </c>
      <c r="R1947" s="134">
        <f t="shared" si="721"/>
        <v>0</v>
      </c>
      <c r="S1947" s="124">
        <f t="shared" si="722"/>
        <v>0</v>
      </c>
      <c r="T1947" s="134">
        <f t="shared" si="729"/>
        <v>8.7499999999999994E-2</v>
      </c>
      <c r="U1947" s="133">
        <f t="shared" si="730"/>
        <v>75</v>
      </c>
      <c r="V1947" s="133">
        <v>252</v>
      </c>
      <c r="W1947" s="132">
        <f t="shared" si="713"/>
        <v>1.025278956</v>
      </c>
      <c r="X1947" s="124">
        <f t="shared" si="732"/>
        <v>31.870549</v>
      </c>
      <c r="Y1947" s="136" t="s">
        <v>64</v>
      </c>
      <c r="Z1947" s="127">
        <f t="shared" si="731"/>
        <v>44244</v>
      </c>
      <c r="AA1947" s="6"/>
      <c r="AB1947" s="1"/>
      <c r="AC1947" s="10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6"/>
      <c r="BR1947" s="1"/>
      <c r="BS1947" s="1"/>
      <c r="BT1947" s="1"/>
      <c r="BU1947" s="1"/>
      <c r="BV1947" s="1"/>
      <c r="BW1947" s="1"/>
    </row>
    <row r="1948" spans="1:75" x14ac:dyDescent="0.2">
      <c r="A1948" s="137">
        <f t="shared" si="723"/>
        <v>44169</v>
      </c>
      <c r="B1948" s="124">
        <f t="shared" si="714"/>
        <v>1293.6007790000001</v>
      </c>
      <c r="C1948" s="124">
        <f t="shared" si="724"/>
        <v>1000</v>
      </c>
      <c r="D1948" s="138">
        <f t="shared" si="725"/>
        <v>5438.12</v>
      </c>
      <c r="E1948" s="126">
        <f>IF(K1948=1,VLOOKUP(A1947,[1]Plan1!$DA$106:$DC$226,3),E1947)</f>
        <v>5486.52</v>
      </c>
      <c r="F1948" s="127">
        <f t="shared" si="726"/>
        <v>44152</v>
      </c>
      <c r="G1948" s="128">
        <f t="shared" si="715"/>
        <v>8.9001346053416697E-3</v>
      </c>
      <c r="H1948" s="127">
        <f t="shared" si="727"/>
        <v>44180</v>
      </c>
      <c r="I1948" s="127">
        <f t="shared" si="716"/>
        <v>44180</v>
      </c>
      <c r="J1948" s="130">
        <f t="shared" si="728"/>
        <v>21</v>
      </c>
      <c r="K1948" s="130">
        <f t="shared" si="717"/>
        <v>14</v>
      </c>
      <c r="L1948" s="131">
        <f t="shared" si="718"/>
        <v>1.0059246500000001</v>
      </c>
      <c r="M1948" s="132">
        <f t="shared" si="712"/>
        <v>1.00860017</v>
      </c>
      <c r="N1948" s="132">
        <f t="shared" si="710"/>
        <v>1.2538575940880718</v>
      </c>
      <c r="O1948" s="131">
        <f t="shared" si="711"/>
        <v>1.2612862600000001</v>
      </c>
      <c r="P1948" s="124">
        <f t="shared" si="719"/>
        <v>1261.2862600000001</v>
      </c>
      <c r="Q1948" s="133">
        <f t="shared" si="720"/>
        <v>0</v>
      </c>
      <c r="R1948" s="134">
        <f t="shared" si="721"/>
        <v>0</v>
      </c>
      <c r="S1948" s="124">
        <f t="shared" si="722"/>
        <v>0</v>
      </c>
      <c r="T1948" s="134">
        <f t="shared" si="729"/>
        <v>8.7499999999999994E-2</v>
      </c>
      <c r="U1948" s="133">
        <f t="shared" si="730"/>
        <v>76</v>
      </c>
      <c r="V1948" s="133">
        <v>252</v>
      </c>
      <c r="W1948" s="132">
        <f t="shared" si="713"/>
        <v>1.02562029</v>
      </c>
      <c r="X1948" s="124">
        <f t="shared" si="732"/>
        <v>32.314518999999997</v>
      </c>
      <c r="Y1948" s="136" t="s">
        <v>64</v>
      </c>
      <c r="Z1948" s="127">
        <f t="shared" si="731"/>
        <v>44244</v>
      </c>
      <c r="AA1948" s="6"/>
      <c r="AB1948" s="1"/>
      <c r="AC1948" s="10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6"/>
      <c r="BR1948" s="1"/>
      <c r="BS1948" s="1"/>
      <c r="BT1948" s="1"/>
      <c r="BU1948" s="1"/>
      <c r="BV1948" s="1"/>
      <c r="BW1948" s="1"/>
    </row>
    <row r="1949" spans="1:75" x14ac:dyDescent="0.2">
      <c r="A1949" s="137">
        <f t="shared" si="723"/>
        <v>44170</v>
      </c>
      <c r="B1949" s="124">
        <f t="shared" si="714"/>
        <v>1294.5775619999999</v>
      </c>
      <c r="C1949" s="124">
        <f t="shared" si="724"/>
        <v>1000</v>
      </c>
      <c r="D1949" s="138">
        <f t="shared" si="725"/>
        <v>5438.12</v>
      </c>
      <c r="E1949" s="126">
        <f>IF(K1949=1,VLOOKUP(A1948,[1]Plan1!$DA$106:$DC$226,3),E1948)</f>
        <v>5486.52</v>
      </c>
      <c r="F1949" s="127">
        <f t="shared" si="726"/>
        <v>44152</v>
      </c>
      <c r="G1949" s="128">
        <f t="shared" si="715"/>
        <v>8.9001346053416697E-3</v>
      </c>
      <c r="H1949" s="127">
        <f t="shared" si="727"/>
        <v>44180</v>
      </c>
      <c r="I1949" s="127">
        <f t="shared" si="716"/>
        <v>44180</v>
      </c>
      <c r="J1949" s="130">
        <f t="shared" si="728"/>
        <v>21</v>
      </c>
      <c r="K1949" s="130">
        <f t="shared" si="717"/>
        <v>15</v>
      </c>
      <c r="L1949" s="131">
        <f t="shared" si="718"/>
        <v>1.00634918</v>
      </c>
      <c r="M1949" s="132">
        <f t="shared" si="712"/>
        <v>1.00860017</v>
      </c>
      <c r="N1949" s="132">
        <f t="shared" si="710"/>
        <v>1.2538575940880718</v>
      </c>
      <c r="O1949" s="131">
        <f t="shared" si="711"/>
        <v>1.26181856</v>
      </c>
      <c r="P1949" s="124">
        <f t="shared" si="719"/>
        <v>1261.8185599999999</v>
      </c>
      <c r="Q1949" s="133">
        <f t="shared" si="720"/>
        <v>0</v>
      </c>
      <c r="R1949" s="134">
        <f t="shared" si="721"/>
        <v>0</v>
      </c>
      <c r="S1949" s="124">
        <f t="shared" si="722"/>
        <v>0</v>
      </c>
      <c r="T1949" s="134">
        <f t="shared" si="729"/>
        <v>8.7499999999999994E-2</v>
      </c>
      <c r="U1949" s="133">
        <f t="shared" si="730"/>
        <v>77</v>
      </c>
      <c r="V1949" s="133">
        <v>252</v>
      </c>
      <c r="W1949" s="132">
        <f t="shared" si="713"/>
        <v>1.0259617379999999</v>
      </c>
      <c r="X1949" s="124">
        <f t="shared" si="732"/>
        <v>32.759002000000002</v>
      </c>
      <c r="Y1949" s="136" t="s">
        <v>64</v>
      </c>
      <c r="Z1949" s="127">
        <f t="shared" si="731"/>
        <v>44244</v>
      </c>
      <c r="AA1949" s="6"/>
      <c r="AB1949" s="1"/>
      <c r="AC1949" s="10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6"/>
      <c r="BR1949" s="1"/>
      <c r="BS1949" s="1"/>
      <c r="BT1949" s="1"/>
      <c r="BU1949" s="1"/>
      <c r="BV1949" s="1"/>
      <c r="BW1949" s="1"/>
    </row>
    <row r="1950" spans="1:75" x14ac:dyDescent="0.2">
      <c r="A1950" s="137">
        <f t="shared" si="723"/>
        <v>44171</v>
      </c>
      <c r="B1950" s="124">
        <f t="shared" si="714"/>
        <v>1294.5775619999999</v>
      </c>
      <c r="C1950" s="124">
        <f t="shared" si="724"/>
        <v>1000</v>
      </c>
      <c r="D1950" s="138">
        <f t="shared" si="725"/>
        <v>5438.12</v>
      </c>
      <c r="E1950" s="126">
        <f>IF(K1950=1,VLOOKUP(A1949,[1]Plan1!$DA$106:$DC$226,3),E1949)</f>
        <v>5486.52</v>
      </c>
      <c r="F1950" s="127">
        <f t="shared" si="726"/>
        <v>44152</v>
      </c>
      <c r="G1950" s="128">
        <f t="shared" si="715"/>
        <v>8.9001346053416697E-3</v>
      </c>
      <c r="H1950" s="127">
        <f t="shared" si="727"/>
        <v>44180</v>
      </c>
      <c r="I1950" s="127">
        <f t="shared" si="716"/>
        <v>44180</v>
      </c>
      <c r="J1950" s="130">
        <f t="shared" si="728"/>
        <v>21</v>
      </c>
      <c r="K1950" s="130">
        <f t="shared" si="717"/>
        <v>15</v>
      </c>
      <c r="L1950" s="131">
        <f t="shared" si="718"/>
        <v>1.00634918</v>
      </c>
      <c r="M1950" s="132">
        <f t="shared" si="712"/>
        <v>1.00860017</v>
      </c>
      <c r="N1950" s="132">
        <f t="shared" si="710"/>
        <v>1.2538575940880718</v>
      </c>
      <c r="O1950" s="131">
        <f t="shared" si="711"/>
        <v>1.26181856</v>
      </c>
      <c r="P1950" s="124">
        <f t="shared" si="719"/>
        <v>1261.8185599999999</v>
      </c>
      <c r="Q1950" s="133">
        <f t="shared" si="720"/>
        <v>0</v>
      </c>
      <c r="R1950" s="134">
        <f t="shared" si="721"/>
        <v>0</v>
      </c>
      <c r="S1950" s="124">
        <f t="shared" si="722"/>
        <v>0</v>
      </c>
      <c r="T1950" s="134">
        <f t="shared" si="729"/>
        <v>8.7499999999999994E-2</v>
      </c>
      <c r="U1950" s="133">
        <f t="shared" si="730"/>
        <v>77</v>
      </c>
      <c r="V1950" s="133">
        <v>252</v>
      </c>
      <c r="W1950" s="132">
        <f t="shared" si="713"/>
        <v>1.0259617379999999</v>
      </c>
      <c r="X1950" s="124">
        <f t="shared" si="732"/>
        <v>32.759002000000002</v>
      </c>
      <c r="Y1950" s="136" t="s">
        <v>64</v>
      </c>
      <c r="Z1950" s="127">
        <f t="shared" si="731"/>
        <v>44244</v>
      </c>
      <c r="AA1950" s="6"/>
      <c r="AB1950" s="1"/>
      <c r="AC1950" s="10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6"/>
      <c r="BR1950" s="1"/>
      <c r="BS1950" s="1"/>
      <c r="BT1950" s="1"/>
      <c r="BU1950" s="1"/>
      <c r="BV1950" s="1"/>
      <c r="BW1950" s="1"/>
    </row>
    <row r="1951" spans="1:75" x14ac:dyDescent="0.2">
      <c r="A1951" s="137">
        <f t="shared" si="723"/>
        <v>44172</v>
      </c>
      <c r="B1951" s="124">
        <f t="shared" si="714"/>
        <v>1294.5775619999999</v>
      </c>
      <c r="C1951" s="124">
        <f t="shared" si="724"/>
        <v>1000</v>
      </c>
      <c r="D1951" s="138">
        <f t="shared" si="725"/>
        <v>5438.12</v>
      </c>
      <c r="E1951" s="126">
        <f>IF(K1951=1,VLOOKUP(A1950,[1]Plan1!$DA$106:$DC$226,3),E1950)</f>
        <v>5486.52</v>
      </c>
      <c r="F1951" s="127">
        <f t="shared" si="726"/>
        <v>44152</v>
      </c>
      <c r="G1951" s="128">
        <f t="shared" si="715"/>
        <v>8.9001346053416697E-3</v>
      </c>
      <c r="H1951" s="127">
        <f t="shared" si="727"/>
        <v>44180</v>
      </c>
      <c r="I1951" s="127">
        <f t="shared" si="716"/>
        <v>44180</v>
      </c>
      <c r="J1951" s="130">
        <f t="shared" si="728"/>
        <v>21</v>
      </c>
      <c r="K1951" s="130">
        <f t="shared" si="717"/>
        <v>15</v>
      </c>
      <c r="L1951" s="131">
        <f t="shared" si="718"/>
        <v>1.00634918</v>
      </c>
      <c r="M1951" s="132">
        <f t="shared" si="712"/>
        <v>1.00860017</v>
      </c>
      <c r="N1951" s="132">
        <f t="shared" ref="N1951:N2014" si="733">IF(I1951&gt;I1950,N1950*M1951,N1950)</f>
        <v>1.2538575940880718</v>
      </c>
      <c r="O1951" s="131">
        <f t="shared" si="711"/>
        <v>1.26181856</v>
      </c>
      <c r="P1951" s="124">
        <f t="shared" si="719"/>
        <v>1261.8185599999999</v>
      </c>
      <c r="Q1951" s="133">
        <f t="shared" si="720"/>
        <v>0</v>
      </c>
      <c r="R1951" s="134">
        <f t="shared" si="721"/>
        <v>0</v>
      </c>
      <c r="S1951" s="124">
        <f t="shared" si="722"/>
        <v>0</v>
      </c>
      <c r="T1951" s="134">
        <f t="shared" si="729"/>
        <v>8.7499999999999994E-2</v>
      </c>
      <c r="U1951" s="133">
        <f t="shared" si="730"/>
        <v>77</v>
      </c>
      <c r="V1951" s="133">
        <v>252</v>
      </c>
      <c r="W1951" s="132">
        <f t="shared" si="713"/>
        <v>1.0259617379999999</v>
      </c>
      <c r="X1951" s="124">
        <f t="shared" si="732"/>
        <v>32.759002000000002</v>
      </c>
      <c r="Y1951" s="136" t="s">
        <v>64</v>
      </c>
      <c r="Z1951" s="127">
        <f t="shared" si="731"/>
        <v>44244</v>
      </c>
      <c r="AA1951" s="6"/>
      <c r="AB1951" s="1"/>
      <c r="AC1951" s="10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6"/>
      <c r="BR1951" s="1"/>
      <c r="BS1951" s="1"/>
      <c r="BT1951" s="1"/>
      <c r="BU1951" s="1"/>
      <c r="BV1951" s="1"/>
      <c r="BW1951" s="1"/>
    </row>
    <row r="1952" spans="1:75" x14ac:dyDescent="0.2">
      <c r="A1952" s="137">
        <f t="shared" si="723"/>
        <v>44173</v>
      </c>
      <c r="B1952" s="124">
        <f t="shared" si="714"/>
        <v>1295.555077</v>
      </c>
      <c r="C1952" s="124">
        <f t="shared" si="724"/>
        <v>1000</v>
      </c>
      <c r="D1952" s="138">
        <f t="shared" si="725"/>
        <v>5438.12</v>
      </c>
      <c r="E1952" s="126">
        <f>IF(K1952=1,VLOOKUP(A1951,[1]Plan1!$DA$106:$DC$226,3),E1951)</f>
        <v>5486.52</v>
      </c>
      <c r="F1952" s="127">
        <f t="shared" si="726"/>
        <v>44152</v>
      </c>
      <c r="G1952" s="128">
        <f t="shared" si="715"/>
        <v>8.9001346053416697E-3</v>
      </c>
      <c r="H1952" s="127">
        <f t="shared" si="727"/>
        <v>44180</v>
      </c>
      <c r="I1952" s="127">
        <f t="shared" si="716"/>
        <v>44180</v>
      </c>
      <c r="J1952" s="130">
        <f t="shared" si="728"/>
        <v>21</v>
      </c>
      <c r="K1952" s="130">
        <f t="shared" si="717"/>
        <v>16</v>
      </c>
      <c r="L1952" s="131">
        <f t="shared" si="718"/>
        <v>1.0067738900000001</v>
      </c>
      <c r="M1952" s="132">
        <f t="shared" si="712"/>
        <v>1.00860017</v>
      </c>
      <c r="N1952" s="132">
        <f t="shared" si="733"/>
        <v>1.2538575940880718</v>
      </c>
      <c r="O1952" s="131">
        <f t="shared" si="711"/>
        <v>1.26235108</v>
      </c>
      <c r="P1952" s="124">
        <f t="shared" si="719"/>
        <v>1262.3510799999999</v>
      </c>
      <c r="Q1952" s="133">
        <f t="shared" si="720"/>
        <v>0</v>
      </c>
      <c r="R1952" s="134">
        <f t="shared" si="721"/>
        <v>0</v>
      </c>
      <c r="S1952" s="124">
        <f t="shared" si="722"/>
        <v>0</v>
      </c>
      <c r="T1952" s="134">
        <f t="shared" si="729"/>
        <v>8.7499999999999994E-2</v>
      </c>
      <c r="U1952" s="133">
        <f t="shared" si="730"/>
        <v>78</v>
      </c>
      <c r="V1952" s="133">
        <v>252</v>
      </c>
      <c r="W1952" s="132">
        <f t="shared" si="713"/>
        <v>1.0263032990000001</v>
      </c>
      <c r="X1952" s="124">
        <f t="shared" si="732"/>
        <v>33.203997000000001</v>
      </c>
      <c r="Y1952" s="136" t="s">
        <v>64</v>
      </c>
      <c r="Z1952" s="127">
        <f t="shared" si="731"/>
        <v>44244</v>
      </c>
      <c r="AA1952" s="6"/>
      <c r="AB1952" s="1"/>
      <c r="AC1952" s="10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6"/>
      <c r="BR1952" s="1"/>
      <c r="BS1952" s="1"/>
      <c r="BT1952" s="1"/>
      <c r="BU1952" s="1"/>
      <c r="BV1952" s="1"/>
      <c r="BW1952" s="1"/>
    </row>
    <row r="1953" spans="1:75" x14ac:dyDescent="0.2">
      <c r="A1953" s="137">
        <f t="shared" si="723"/>
        <v>44174</v>
      </c>
      <c r="B1953" s="124">
        <f t="shared" si="714"/>
        <v>1296.533338</v>
      </c>
      <c r="C1953" s="124">
        <f t="shared" si="724"/>
        <v>1000</v>
      </c>
      <c r="D1953" s="138">
        <f t="shared" si="725"/>
        <v>5438.12</v>
      </c>
      <c r="E1953" s="126">
        <f>IF(K1953=1,VLOOKUP(A1952,[1]Plan1!$DA$106:$DC$226,3),E1952)</f>
        <v>5486.52</v>
      </c>
      <c r="F1953" s="127">
        <f t="shared" si="726"/>
        <v>44152</v>
      </c>
      <c r="G1953" s="128">
        <f t="shared" si="715"/>
        <v>8.9001346053416697E-3</v>
      </c>
      <c r="H1953" s="127">
        <f t="shared" si="727"/>
        <v>44180</v>
      </c>
      <c r="I1953" s="127">
        <f t="shared" si="716"/>
        <v>44180</v>
      </c>
      <c r="J1953" s="130">
        <f t="shared" si="728"/>
        <v>21</v>
      </c>
      <c r="K1953" s="130">
        <f t="shared" si="717"/>
        <v>17</v>
      </c>
      <c r="L1953" s="131">
        <f t="shared" si="718"/>
        <v>1.00719878</v>
      </c>
      <c r="M1953" s="132">
        <f t="shared" si="712"/>
        <v>1.00860017</v>
      </c>
      <c r="N1953" s="132">
        <f t="shared" si="733"/>
        <v>1.2538575940880718</v>
      </c>
      <c r="O1953" s="131">
        <f t="shared" si="711"/>
        <v>1.26288383</v>
      </c>
      <c r="P1953" s="124">
        <f t="shared" si="719"/>
        <v>1262.88383</v>
      </c>
      <c r="Q1953" s="133">
        <f t="shared" si="720"/>
        <v>0</v>
      </c>
      <c r="R1953" s="134">
        <f t="shared" si="721"/>
        <v>0</v>
      </c>
      <c r="S1953" s="124">
        <f t="shared" si="722"/>
        <v>0</v>
      </c>
      <c r="T1953" s="134">
        <f t="shared" si="729"/>
        <v>8.7499999999999994E-2</v>
      </c>
      <c r="U1953" s="133">
        <f t="shared" si="730"/>
        <v>79</v>
      </c>
      <c r="V1953" s="133">
        <v>252</v>
      </c>
      <c r="W1953" s="132">
        <f t="shared" si="713"/>
        <v>1.026644975</v>
      </c>
      <c r="X1953" s="124">
        <f t="shared" si="732"/>
        <v>33.649507999999997</v>
      </c>
      <c r="Y1953" s="136" t="s">
        <v>64</v>
      </c>
      <c r="Z1953" s="127">
        <f t="shared" si="731"/>
        <v>44244</v>
      </c>
      <c r="AA1953" s="6"/>
      <c r="AB1953" s="1"/>
      <c r="AC1953" s="10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6"/>
      <c r="BR1953" s="1"/>
      <c r="BS1953" s="1"/>
      <c r="BT1953" s="1"/>
      <c r="BU1953" s="1"/>
      <c r="BV1953" s="1"/>
      <c r="BW1953" s="1"/>
    </row>
    <row r="1954" spans="1:75" x14ac:dyDescent="0.2">
      <c r="A1954" s="137">
        <f t="shared" si="723"/>
        <v>44175</v>
      </c>
      <c r="B1954" s="124">
        <f t="shared" si="714"/>
        <v>1297.5123409999999</v>
      </c>
      <c r="C1954" s="124">
        <f t="shared" si="724"/>
        <v>1000</v>
      </c>
      <c r="D1954" s="138">
        <f t="shared" si="725"/>
        <v>5438.12</v>
      </c>
      <c r="E1954" s="126">
        <f>IF(K1954=1,VLOOKUP(A1953,[1]Plan1!$DA$106:$DC$226,3),E1953)</f>
        <v>5486.52</v>
      </c>
      <c r="F1954" s="127">
        <f t="shared" si="726"/>
        <v>44152</v>
      </c>
      <c r="G1954" s="128">
        <f t="shared" si="715"/>
        <v>8.9001346053416697E-3</v>
      </c>
      <c r="H1954" s="127">
        <f t="shared" si="727"/>
        <v>44180</v>
      </c>
      <c r="I1954" s="127">
        <f t="shared" si="716"/>
        <v>44180</v>
      </c>
      <c r="J1954" s="130">
        <f t="shared" si="728"/>
        <v>21</v>
      </c>
      <c r="K1954" s="130">
        <f t="shared" si="717"/>
        <v>18</v>
      </c>
      <c r="L1954" s="131">
        <f t="shared" si="718"/>
        <v>1.0076238500000001</v>
      </c>
      <c r="M1954" s="132">
        <f t="shared" si="712"/>
        <v>1.00860017</v>
      </c>
      <c r="N1954" s="132">
        <f t="shared" si="733"/>
        <v>1.2538575940880718</v>
      </c>
      <c r="O1954" s="131">
        <f t="shared" si="711"/>
        <v>1.2634168100000001</v>
      </c>
      <c r="P1954" s="124">
        <f t="shared" si="719"/>
        <v>1263.4168099999999</v>
      </c>
      <c r="Q1954" s="133">
        <f t="shared" si="720"/>
        <v>0</v>
      </c>
      <c r="R1954" s="134">
        <f t="shared" si="721"/>
        <v>0</v>
      </c>
      <c r="S1954" s="124">
        <f t="shared" si="722"/>
        <v>0</v>
      </c>
      <c r="T1954" s="134">
        <f t="shared" si="729"/>
        <v>8.7499999999999994E-2</v>
      </c>
      <c r="U1954" s="133">
        <f t="shared" si="730"/>
        <v>80</v>
      </c>
      <c r="V1954" s="133">
        <v>252</v>
      </c>
      <c r="W1954" s="132">
        <f t="shared" si="713"/>
        <v>1.0269867640000001</v>
      </c>
      <c r="X1954" s="124">
        <f t="shared" si="732"/>
        <v>34.095531000000001</v>
      </c>
      <c r="Y1954" s="136" t="s">
        <v>64</v>
      </c>
      <c r="Z1954" s="127">
        <f t="shared" si="731"/>
        <v>44244</v>
      </c>
      <c r="AA1954" s="6"/>
      <c r="AB1954" s="1"/>
      <c r="AC1954" s="10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6"/>
      <c r="BR1954" s="1"/>
      <c r="BS1954" s="1"/>
      <c r="BT1954" s="1"/>
      <c r="BU1954" s="1"/>
      <c r="BV1954" s="1"/>
      <c r="BW1954" s="1"/>
    </row>
    <row r="1955" spans="1:75" x14ac:dyDescent="0.2">
      <c r="A1955" s="137">
        <f t="shared" si="723"/>
        <v>44176</v>
      </c>
      <c r="B1955" s="124">
        <f t="shared" si="714"/>
        <v>1298.492078</v>
      </c>
      <c r="C1955" s="124">
        <f t="shared" si="724"/>
        <v>1000</v>
      </c>
      <c r="D1955" s="138">
        <f t="shared" si="725"/>
        <v>5438.12</v>
      </c>
      <c r="E1955" s="126">
        <f>IF(K1955=1,VLOOKUP(A1954,[1]Plan1!$DA$106:$DC$226,3),E1954)</f>
        <v>5486.52</v>
      </c>
      <c r="F1955" s="127">
        <f t="shared" si="726"/>
        <v>44152</v>
      </c>
      <c r="G1955" s="128">
        <f t="shared" si="715"/>
        <v>8.9001346053416697E-3</v>
      </c>
      <c r="H1955" s="127">
        <f t="shared" si="727"/>
        <v>44180</v>
      </c>
      <c r="I1955" s="127">
        <f t="shared" si="716"/>
        <v>44180</v>
      </c>
      <c r="J1955" s="130">
        <f t="shared" si="728"/>
        <v>21</v>
      </c>
      <c r="K1955" s="130">
        <f t="shared" si="717"/>
        <v>19</v>
      </c>
      <c r="L1955" s="131">
        <f t="shared" si="718"/>
        <v>1.0080491</v>
      </c>
      <c r="M1955" s="132">
        <f t="shared" si="712"/>
        <v>1.00860017</v>
      </c>
      <c r="N1955" s="132">
        <f t="shared" si="733"/>
        <v>1.2538575940880718</v>
      </c>
      <c r="O1955" s="131">
        <f t="shared" si="711"/>
        <v>1.2639500100000001</v>
      </c>
      <c r="P1955" s="124">
        <f t="shared" si="719"/>
        <v>1263.95001</v>
      </c>
      <c r="Q1955" s="133">
        <f t="shared" si="720"/>
        <v>0</v>
      </c>
      <c r="R1955" s="134">
        <f t="shared" si="721"/>
        <v>0</v>
      </c>
      <c r="S1955" s="124">
        <f t="shared" si="722"/>
        <v>0</v>
      </c>
      <c r="T1955" s="134">
        <f t="shared" si="729"/>
        <v>8.7499999999999994E-2</v>
      </c>
      <c r="U1955" s="133">
        <f t="shared" si="730"/>
        <v>81</v>
      </c>
      <c r="V1955" s="133">
        <v>252</v>
      </c>
      <c r="W1955" s="132">
        <f t="shared" si="713"/>
        <v>1.0273286669999999</v>
      </c>
      <c r="X1955" s="124">
        <f t="shared" si="732"/>
        <v>34.542068</v>
      </c>
      <c r="Y1955" s="136" t="s">
        <v>64</v>
      </c>
      <c r="Z1955" s="127">
        <f t="shared" si="731"/>
        <v>44244</v>
      </c>
      <c r="AA1955" s="6"/>
      <c r="AB1955" s="1"/>
      <c r="AC1955" s="10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6"/>
      <c r="BR1955" s="1"/>
      <c r="BS1955" s="1"/>
      <c r="BT1955" s="1"/>
      <c r="BU1955" s="1"/>
      <c r="BV1955" s="1"/>
      <c r="BW1955" s="1"/>
    </row>
    <row r="1956" spans="1:75" x14ac:dyDescent="0.2">
      <c r="A1956" s="137">
        <f t="shared" si="723"/>
        <v>44177</v>
      </c>
      <c r="B1956" s="124">
        <f t="shared" si="714"/>
        <v>1299.47255</v>
      </c>
      <c r="C1956" s="124">
        <f t="shared" si="724"/>
        <v>1000</v>
      </c>
      <c r="D1956" s="138">
        <f t="shared" si="725"/>
        <v>5438.12</v>
      </c>
      <c r="E1956" s="126">
        <f>IF(K1956=1,VLOOKUP(A1955,[1]Plan1!$DA$106:$DC$226,3),E1955)</f>
        <v>5486.52</v>
      </c>
      <c r="F1956" s="127">
        <f t="shared" si="726"/>
        <v>44152</v>
      </c>
      <c r="G1956" s="128">
        <f t="shared" si="715"/>
        <v>8.9001346053416697E-3</v>
      </c>
      <c r="H1956" s="127">
        <f t="shared" si="727"/>
        <v>44180</v>
      </c>
      <c r="I1956" s="127">
        <f t="shared" si="716"/>
        <v>44180</v>
      </c>
      <c r="J1956" s="130">
        <f t="shared" si="728"/>
        <v>21</v>
      </c>
      <c r="K1956" s="130">
        <f t="shared" si="717"/>
        <v>20</v>
      </c>
      <c r="L1956" s="131">
        <f t="shared" si="718"/>
        <v>1.00847452</v>
      </c>
      <c r="M1956" s="132">
        <f t="shared" si="712"/>
        <v>1.00860017</v>
      </c>
      <c r="N1956" s="132">
        <f t="shared" si="733"/>
        <v>1.2538575940880718</v>
      </c>
      <c r="O1956" s="131">
        <f t="shared" si="711"/>
        <v>1.2644834300000001</v>
      </c>
      <c r="P1956" s="124">
        <f t="shared" si="719"/>
        <v>1264.48343</v>
      </c>
      <c r="Q1956" s="133">
        <f t="shared" si="720"/>
        <v>0</v>
      </c>
      <c r="R1956" s="134">
        <f t="shared" si="721"/>
        <v>0</v>
      </c>
      <c r="S1956" s="124">
        <f t="shared" si="722"/>
        <v>0</v>
      </c>
      <c r="T1956" s="134">
        <f t="shared" si="729"/>
        <v>8.7499999999999994E-2</v>
      </c>
      <c r="U1956" s="133">
        <f t="shared" si="730"/>
        <v>82</v>
      </c>
      <c r="V1956" s="133">
        <v>252</v>
      </c>
      <c r="W1956" s="132">
        <f t="shared" si="713"/>
        <v>1.027670683</v>
      </c>
      <c r="X1956" s="124">
        <f t="shared" si="732"/>
        <v>34.98912</v>
      </c>
      <c r="Y1956" s="136" t="s">
        <v>64</v>
      </c>
      <c r="Z1956" s="127">
        <f t="shared" si="731"/>
        <v>44244</v>
      </c>
      <c r="AA1956" s="6"/>
      <c r="AB1956" s="1"/>
      <c r="AC1956" s="10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6"/>
      <c r="BR1956" s="1"/>
      <c r="BS1956" s="1"/>
      <c r="BT1956" s="1"/>
      <c r="BU1956" s="1"/>
      <c r="BV1956" s="1"/>
      <c r="BW1956" s="1"/>
    </row>
    <row r="1957" spans="1:75" x14ac:dyDescent="0.2">
      <c r="A1957" s="137">
        <f t="shared" si="723"/>
        <v>44178</v>
      </c>
      <c r="B1957" s="124">
        <f t="shared" si="714"/>
        <v>1299.47255</v>
      </c>
      <c r="C1957" s="124">
        <f t="shared" si="724"/>
        <v>1000</v>
      </c>
      <c r="D1957" s="138">
        <f t="shared" si="725"/>
        <v>5438.12</v>
      </c>
      <c r="E1957" s="126">
        <f>IF(K1957=1,VLOOKUP(A1956,[1]Plan1!$DA$106:$DC$226,3),E1956)</f>
        <v>5486.52</v>
      </c>
      <c r="F1957" s="127">
        <f t="shared" si="726"/>
        <v>44152</v>
      </c>
      <c r="G1957" s="128">
        <f t="shared" si="715"/>
        <v>8.9001346053416697E-3</v>
      </c>
      <c r="H1957" s="127">
        <f t="shared" si="727"/>
        <v>44180</v>
      </c>
      <c r="I1957" s="127">
        <f t="shared" si="716"/>
        <v>44180</v>
      </c>
      <c r="J1957" s="130">
        <f t="shared" si="728"/>
        <v>21</v>
      </c>
      <c r="K1957" s="130">
        <f t="shared" si="717"/>
        <v>20</v>
      </c>
      <c r="L1957" s="131">
        <f t="shared" si="718"/>
        <v>1.00847452</v>
      </c>
      <c r="M1957" s="132">
        <f t="shared" si="712"/>
        <v>1.00860017</v>
      </c>
      <c r="N1957" s="132">
        <f t="shared" si="733"/>
        <v>1.2538575940880718</v>
      </c>
      <c r="O1957" s="131">
        <f t="shared" si="711"/>
        <v>1.2644834300000001</v>
      </c>
      <c r="P1957" s="124">
        <f t="shared" si="719"/>
        <v>1264.48343</v>
      </c>
      <c r="Q1957" s="133">
        <f t="shared" si="720"/>
        <v>0</v>
      </c>
      <c r="R1957" s="134">
        <f t="shared" si="721"/>
        <v>0</v>
      </c>
      <c r="S1957" s="124">
        <f t="shared" si="722"/>
        <v>0</v>
      </c>
      <c r="T1957" s="134">
        <f t="shared" si="729"/>
        <v>8.7499999999999994E-2</v>
      </c>
      <c r="U1957" s="133">
        <f t="shared" si="730"/>
        <v>82</v>
      </c>
      <c r="V1957" s="133">
        <v>252</v>
      </c>
      <c r="W1957" s="132">
        <f t="shared" si="713"/>
        <v>1.027670683</v>
      </c>
      <c r="X1957" s="124">
        <f t="shared" si="732"/>
        <v>34.98912</v>
      </c>
      <c r="Y1957" s="136" t="s">
        <v>64</v>
      </c>
      <c r="Z1957" s="127">
        <f t="shared" si="731"/>
        <v>44244</v>
      </c>
      <c r="AA1957" s="6"/>
      <c r="AB1957" s="1"/>
      <c r="AC1957" s="10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6"/>
      <c r="BR1957" s="1"/>
      <c r="BS1957" s="1"/>
      <c r="BT1957" s="1"/>
      <c r="BU1957" s="1"/>
      <c r="BV1957" s="1"/>
      <c r="BW1957" s="1"/>
    </row>
    <row r="1958" spans="1:75" x14ac:dyDescent="0.2">
      <c r="A1958" s="137">
        <f t="shared" si="723"/>
        <v>44179</v>
      </c>
      <c r="B1958" s="124">
        <f t="shared" si="714"/>
        <v>1299.47255</v>
      </c>
      <c r="C1958" s="124">
        <f t="shared" si="724"/>
        <v>1000</v>
      </c>
      <c r="D1958" s="138">
        <f t="shared" si="725"/>
        <v>5438.12</v>
      </c>
      <c r="E1958" s="126">
        <f>IF(K1958=1,VLOOKUP(A1957,[1]Plan1!$DA$106:$DC$226,3),E1957)</f>
        <v>5486.52</v>
      </c>
      <c r="F1958" s="127">
        <f t="shared" si="726"/>
        <v>44152</v>
      </c>
      <c r="G1958" s="128">
        <f t="shared" si="715"/>
        <v>8.9001346053416697E-3</v>
      </c>
      <c r="H1958" s="127">
        <f t="shared" si="727"/>
        <v>44180</v>
      </c>
      <c r="I1958" s="127">
        <f t="shared" si="716"/>
        <v>44180</v>
      </c>
      <c r="J1958" s="130">
        <f t="shared" si="728"/>
        <v>21</v>
      </c>
      <c r="K1958" s="130">
        <f t="shared" si="717"/>
        <v>20</v>
      </c>
      <c r="L1958" s="131">
        <f t="shared" si="718"/>
        <v>1.00847452</v>
      </c>
      <c r="M1958" s="132">
        <f t="shared" si="712"/>
        <v>1.00860017</v>
      </c>
      <c r="N1958" s="132">
        <f t="shared" si="733"/>
        <v>1.2538575940880718</v>
      </c>
      <c r="O1958" s="131">
        <f t="shared" si="711"/>
        <v>1.2644834300000001</v>
      </c>
      <c r="P1958" s="124">
        <f t="shared" si="719"/>
        <v>1264.48343</v>
      </c>
      <c r="Q1958" s="133">
        <f t="shared" si="720"/>
        <v>0</v>
      </c>
      <c r="R1958" s="134">
        <f t="shared" si="721"/>
        <v>0</v>
      </c>
      <c r="S1958" s="124">
        <f t="shared" si="722"/>
        <v>0</v>
      </c>
      <c r="T1958" s="134">
        <f t="shared" si="729"/>
        <v>8.7499999999999994E-2</v>
      </c>
      <c r="U1958" s="133">
        <f t="shared" si="730"/>
        <v>82</v>
      </c>
      <c r="V1958" s="133">
        <v>252</v>
      </c>
      <c r="W1958" s="132">
        <f t="shared" si="713"/>
        <v>1.027670683</v>
      </c>
      <c r="X1958" s="124">
        <f t="shared" si="732"/>
        <v>34.98912</v>
      </c>
      <c r="Y1958" s="136" t="s">
        <v>64</v>
      </c>
      <c r="Z1958" s="127">
        <f t="shared" si="731"/>
        <v>44244</v>
      </c>
      <c r="AA1958" s="6"/>
      <c r="AB1958" s="1"/>
      <c r="AC1958" s="10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6"/>
      <c r="BR1958" s="1"/>
      <c r="BS1958" s="1"/>
      <c r="BT1958" s="1"/>
      <c r="BU1958" s="1"/>
      <c r="BV1958" s="1"/>
      <c r="BW1958" s="1"/>
    </row>
    <row r="1959" spans="1:75" x14ac:dyDescent="0.2">
      <c r="A1959" s="137">
        <f t="shared" si="723"/>
        <v>44180</v>
      </c>
      <c r="B1959" s="124">
        <f t="shared" si="714"/>
        <v>1300.4537680000001</v>
      </c>
      <c r="C1959" s="124">
        <f t="shared" si="724"/>
        <v>1000</v>
      </c>
      <c r="D1959" s="138">
        <f t="shared" si="725"/>
        <v>5438.12</v>
      </c>
      <c r="E1959" s="126">
        <f>IF(K1959=1,VLOOKUP(A1958,[1]Plan1!$DA$106:$DC$226,3),E1958)</f>
        <v>5486.52</v>
      </c>
      <c r="F1959" s="127">
        <f t="shared" si="726"/>
        <v>44152</v>
      </c>
      <c r="G1959" s="128">
        <f t="shared" si="715"/>
        <v>8.9001346053416697E-3</v>
      </c>
      <c r="H1959" s="127">
        <f t="shared" si="727"/>
        <v>44211</v>
      </c>
      <c r="I1959" s="127">
        <f t="shared" si="716"/>
        <v>44180</v>
      </c>
      <c r="J1959" s="130">
        <f t="shared" si="728"/>
        <v>21</v>
      </c>
      <c r="K1959" s="130">
        <f t="shared" si="717"/>
        <v>21</v>
      </c>
      <c r="L1959" s="131">
        <f t="shared" si="718"/>
        <v>1.00890013</v>
      </c>
      <c r="M1959" s="132">
        <f t="shared" si="712"/>
        <v>1.00860017</v>
      </c>
      <c r="N1959" s="132">
        <f t="shared" si="733"/>
        <v>1.2538575940880718</v>
      </c>
      <c r="O1959" s="131">
        <f t="shared" si="711"/>
        <v>1.26501708</v>
      </c>
      <c r="P1959" s="124">
        <f t="shared" si="719"/>
        <v>1265.0170800000001</v>
      </c>
      <c r="Q1959" s="133">
        <f t="shared" si="720"/>
        <v>0</v>
      </c>
      <c r="R1959" s="134">
        <f t="shared" si="721"/>
        <v>0</v>
      </c>
      <c r="S1959" s="124">
        <f t="shared" si="722"/>
        <v>0</v>
      </c>
      <c r="T1959" s="134">
        <f t="shared" si="729"/>
        <v>8.7499999999999994E-2</v>
      </c>
      <c r="U1959" s="133">
        <f t="shared" si="730"/>
        <v>83</v>
      </c>
      <c r="V1959" s="133">
        <v>252</v>
      </c>
      <c r="W1959" s="132">
        <f t="shared" si="713"/>
        <v>1.028012814</v>
      </c>
      <c r="X1959" s="124">
        <f t="shared" si="732"/>
        <v>35.436687999999997</v>
      </c>
      <c r="Y1959" s="136" t="s">
        <v>64</v>
      </c>
      <c r="Z1959" s="127">
        <f t="shared" si="731"/>
        <v>44244</v>
      </c>
      <c r="AA1959" s="6"/>
      <c r="AB1959" s="1"/>
      <c r="AC1959" s="10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6"/>
      <c r="BR1959" s="1"/>
      <c r="BS1959" s="1"/>
      <c r="BT1959" s="1"/>
      <c r="BU1959" s="1"/>
      <c r="BV1959" s="1"/>
      <c r="BW1959" s="1"/>
    </row>
    <row r="1960" spans="1:75" x14ac:dyDescent="0.2">
      <c r="A1960" s="137">
        <f t="shared" si="723"/>
        <v>44181</v>
      </c>
      <c r="B1960" s="124">
        <f t="shared" si="714"/>
        <v>1301.7176849999998</v>
      </c>
      <c r="C1960" s="124">
        <f t="shared" si="724"/>
        <v>1000</v>
      </c>
      <c r="D1960" s="138">
        <f t="shared" si="725"/>
        <v>5486.52</v>
      </c>
      <c r="E1960" s="126">
        <f>IF(K1960=1,VLOOKUP(A1959,[1]Plan1!$DA$106:$DC$226,3),E1959)</f>
        <v>5560.59</v>
      </c>
      <c r="F1960" s="127">
        <f t="shared" si="726"/>
        <v>44181</v>
      </c>
      <c r="G1960" s="128">
        <f t="shared" si="715"/>
        <v>1.3500360884495022E-2</v>
      </c>
      <c r="H1960" s="127">
        <f t="shared" si="727"/>
        <v>44211</v>
      </c>
      <c r="I1960" s="127">
        <f t="shared" si="716"/>
        <v>44211</v>
      </c>
      <c r="J1960" s="130">
        <f t="shared" si="728"/>
        <v>21</v>
      </c>
      <c r="K1960" s="130">
        <f t="shared" si="717"/>
        <v>1</v>
      </c>
      <c r="L1960" s="131">
        <f t="shared" si="718"/>
        <v>1.0006387699999999</v>
      </c>
      <c r="M1960" s="132">
        <f t="shared" si="712"/>
        <v>1.00890013</v>
      </c>
      <c r="N1960" s="132">
        <f t="shared" si="733"/>
        <v>1.2650170896769428</v>
      </c>
      <c r="O1960" s="131">
        <f t="shared" si="711"/>
        <v>1.26582514</v>
      </c>
      <c r="P1960" s="124">
        <f t="shared" si="719"/>
        <v>1265.8251399999999</v>
      </c>
      <c r="Q1960" s="133">
        <f t="shared" si="720"/>
        <v>0</v>
      </c>
      <c r="R1960" s="134">
        <f t="shared" si="721"/>
        <v>0</v>
      </c>
      <c r="S1960" s="124">
        <f t="shared" si="722"/>
        <v>0</v>
      </c>
      <c r="T1960" s="134">
        <f t="shared" si="729"/>
        <v>8.7499999999999994E-2</v>
      </c>
      <c r="U1960" s="133">
        <f t="shared" si="730"/>
        <v>84</v>
      </c>
      <c r="V1960" s="133">
        <v>252</v>
      </c>
      <c r="W1960" s="132">
        <f t="shared" si="713"/>
        <v>1.028355058</v>
      </c>
      <c r="X1960" s="124">
        <f t="shared" si="732"/>
        <v>35.892544999999998</v>
      </c>
      <c r="Y1960" s="136" t="s">
        <v>64</v>
      </c>
      <c r="Z1960" s="127">
        <f t="shared" si="731"/>
        <v>44244</v>
      </c>
      <c r="AA1960" s="6"/>
      <c r="AB1960" s="1"/>
      <c r="AC1960" s="10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6"/>
      <c r="BR1960" s="1"/>
      <c r="BS1960" s="1"/>
      <c r="BT1960" s="1"/>
      <c r="BU1960" s="1"/>
      <c r="BV1960" s="1"/>
      <c r="BW1960" s="1"/>
    </row>
    <row r="1961" spans="1:75" x14ac:dyDescent="0.2">
      <c r="A1961" s="137">
        <f t="shared" si="723"/>
        <v>44182</v>
      </c>
      <c r="B1961" s="124">
        <f t="shared" si="714"/>
        <v>1302.982845</v>
      </c>
      <c r="C1961" s="124">
        <f t="shared" si="724"/>
        <v>1000</v>
      </c>
      <c r="D1961" s="138">
        <f t="shared" si="725"/>
        <v>5486.52</v>
      </c>
      <c r="E1961" s="126">
        <f>IF(K1961=1,VLOOKUP(A1960,[1]Plan1!$DA$106:$DC$226,3),E1960)</f>
        <v>5560.59</v>
      </c>
      <c r="F1961" s="127">
        <f t="shared" si="726"/>
        <v>44181</v>
      </c>
      <c r="G1961" s="128">
        <f t="shared" si="715"/>
        <v>1.3500360884495022E-2</v>
      </c>
      <c r="H1961" s="127">
        <f t="shared" si="727"/>
        <v>44211</v>
      </c>
      <c r="I1961" s="127">
        <f t="shared" si="716"/>
        <v>44211</v>
      </c>
      <c r="J1961" s="130">
        <f t="shared" si="728"/>
        <v>21</v>
      </c>
      <c r="K1961" s="130">
        <f t="shared" si="717"/>
        <v>2</v>
      </c>
      <c r="L1961" s="131">
        <f t="shared" si="718"/>
        <v>1.0012779599999999</v>
      </c>
      <c r="M1961" s="132">
        <f t="shared" si="712"/>
        <v>1.00890013</v>
      </c>
      <c r="N1961" s="132">
        <f t="shared" si="733"/>
        <v>1.2650170896769428</v>
      </c>
      <c r="O1961" s="131">
        <f t="shared" ref="O1961:O2024" si="734">TRUNC(TRUNC((L1961*N1961),15),8)</f>
        <v>1.2666337299999999</v>
      </c>
      <c r="P1961" s="124">
        <f t="shared" si="719"/>
        <v>1266.63373</v>
      </c>
      <c r="Q1961" s="133">
        <f t="shared" si="720"/>
        <v>0</v>
      </c>
      <c r="R1961" s="134">
        <f t="shared" si="721"/>
        <v>0</v>
      </c>
      <c r="S1961" s="124">
        <f t="shared" si="722"/>
        <v>0</v>
      </c>
      <c r="T1961" s="134">
        <f t="shared" si="729"/>
        <v>8.7499999999999994E-2</v>
      </c>
      <c r="U1961" s="133">
        <f t="shared" si="730"/>
        <v>85</v>
      </c>
      <c r="V1961" s="133">
        <v>252</v>
      </c>
      <c r="W1961" s="132">
        <f t="shared" si="713"/>
        <v>1.028697416</v>
      </c>
      <c r="X1961" s="124">
        <f t="shared" si="732"/>
        <v>36.349114999999998</v>
      </c>
      <c r="Y1961" s="136" t="s">
        <v>64</v>
      </c>
      <c r="Z1961" s="127">
        <f t="shared" si="731"/>
        <v>44244</v>
      </c>
      <c r="AA1961" s="6"/>
      <c r="AB1961" s="1"/>
      <c r="AC1961" s="10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6"/>
      <c r="BR1961" s="1"/>
      <c r="BS1961" s="1"/>
      <c r="BT1961" s="1"/>
      <c r="BU1961" s="1"/>
      <c r="BV1961" s="1"/>
      <c r="BW1961" s="1"/>
    </row>
    <row r="1962" spans="1:75" x14ac:dyDescent="0.2">
      <c r="A1962" s="137">
        <f t="shared" si="723"/>
        <v>44183</v>
      </c>
      <c r="B1962" s="124">
        <f t="shared" si="714"/>
        <v>1304.2492179999999</v>
      </c>
      <c r="C1962" s="124">
        <f t="shared" si="724"/>
        <v>1000</v>
      </c>
      <c r="D1962" s="138">
        <f t="shared" si="725"/>
        <v>5486.52</v>
      </c>
      <c r="E1962" s="126">
        <f>IF(K1962=1,VLOOKUP(A1961,[1]Plan1!$DA$106:$DC$226,3),E1961)</f>
        <v>5560.59</v>
      </c>
      <c r="F1962" s="127">
        <f t="shared" si="726"/>
        <v>44181</v>
      </c>
      <c r="G1962" s="128">
        <f t="shared" si="715"/>
        <v>1.3500360884495022E-2</v>
      </c>
      <c r="H1962" s="127">
        <f t="shared" si="727"/>
        <v>44211</v>
      </c>
      <c r="I1962" s="127">
        <f t="shared" si="716"/>
        <v>44211</v>
      </c>
      <c r="J1962" s="130">
        <f t="shared" si="728"/>
        <v>21</v>
      </c>
      <c r="K1962" s="130">
        <f t="shared" si="717"/>
        <v>3</v>
      </c>
      <c r="L1962" s="131">
        <f t="shared" si="718"/>
        <v>1.0019175499999999</v>
      </c>
      <c r="M1962" s="132">
        <f t="shared" ref="M1962:M2025" si="735">IF(I1962&gt;I1961,L1961,M1961)</f>
        <v>1.00890013</v>
      </c>
      <c r="N1962" s="132">
        <f t="shared" si="733"/>
        <v>1.2650170896769428</v>
      </c>
      <c r="O1962" s="131">
        <f t="shared" si="734"/>
        <v>1.2674428200000001</v>
      </c>
      <c r="P1962" s="124">
        <f t="shared" si="719"/>
        <v>1267.44282</v>
      </c>
      <c r="Q1962" s="133">
        <f t="shared" si="720"/>
        <v>0</v>
      </c>
      <c r="R1962" s="134">
        <f t="shared" si="721"/>
        <v>0</v>
      </c>
      <c r="S1962" s="124">
        <f t="shared" si="722"/>
        <v>0</v>
      </c>
      <c r="T1962" s="134">
        <f t="shared" si="729"/>
        <v>8.7499999999999994E-2</v>
      </c>
      <c r="U1962" s="133">
        <f t="shared" si="730"/>
        <v>86</v>
      </c>
      <c r="V1962" s="133">
        <v>252</v>
      </c>
      <c r="W1962" s="132">
        <f t="shared" si="713"/>
        <v>1.0290398890000001</v>
      </c>
      <c r="X1962" s="124">
        <f t="shared" si="732"/>
        <v>36.806398000000002</v>
      </c>
      <c r="Y1962" s="136" t="s">
        <v>64</v>
      </c>
      <c r="Z1962" s="127">
        <f t="shared" si="731"/>
        <v>44244</v>
      </c>
      <c r="AA1962" s="6"/>
      <c r="AB1962" s="1"/>
      <c r="AC1962" s="10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6"/>
      <c r="BR1962" s="1"/>
      <c r="BS1962" s="1"/>
      <c r="BT1962" s="1"/>
      <c r="BU1962" s="1"/>
      <c r="BV1962" s="1"/>
      <c r="BW1962" s="1"/>
    </row>
    <row r="1963" spans="1:75" x14ac:dyDescent="0.2">
      <c r="A1963" s="137">
        <f t="shared" si="723"/>
        <v>44184</v>
      </c>
      <c r="B1963" s="124">
        <f t="shared" si="714"/>
        <v>1305.5168249999999</v>
      </c>
      <c r="C1963" s="124">
        <f t="shared" si="724"/>
        <v>1000</v>
      </c>
      <c r="D1963" s="138">
        <f t="shared" si="725"/>
        <v>5486.52</v>
      </c>
      <c r="E1963" s="126">
        <f>IF(K1963=1,VLOOKUP(A1962,[1]Plan1!$DA$106:$DC$226,3),E1962)</f>
        <v>5560.59</v>
      </c>
      <c r="F1963" s="127">
        <f t="shared" si="726"/>
        <v>44181</v>
      </c>
      <c r="G1963" s="128">
        <f t="shared" si="715"/>
        <v>1.3500360884495022E-2</v>
      </c>
      <c r="H1963" s="127">
        <f t="shared" si="727"/>
        <v>44211</v>
      </c>
      <c r="I1963" s="127">
        <f t="shared" si="716"/>
        <v>44211</v>
      </c>
      <c r="J1963" s="130">
        <f t="shared" si="728"/>
        <v>21</v>
      </c>
      <c r="K1963" s="130">
        <f t="shared" si="717"/>
        <v>4</v>
      </c>
      <c r="L1963" s="131">
        <f t="shared" si="718"/>
        <v>1.0025575499999999</v>
      </c>
      <c r="M1963" s="132">
        <f t="shared" si="735"/>
        <v>1.00890013</v>
      </c>
      <c r="N1963" s="132">
        <f t="shared" si="733"/>
        <v>1.2650170896769428</v>
      </c>
      <c r="O1963" s="131">
        <f t="shared" si="734"/>
        <v>1.26825243</v>
      </c>
      <c r="P1963" s="124">
        <f t="shared" si="719"/>
        <v>1268.25243</v>
      </c>
      <c r="Q1963" s="133">
        <f t="shared" si="720"/>
        <v>0</v>
      </c>
      <c r="R1963" s="134">
        <f t="shared" si="721"/>
        <v>0</v>
      </c>
      <c r="S1963" s="124">
        <f t="shared" si="722"/>
        <v>0</v>
      </c>
      <c r="T1963" s="134">
        <f t="shared" si="729"/>
        <v>8.7499999999999994E-2</v>
      </c>
      <c r="U1963" s="133">
        <f t="shared" si="730"/>
        <v>87</v>
      </c>
      <c r="V1963" s="133">
        <v>252</v>
      </c>
      <c r="W1963" s="132">
        <f t="shared" si="713"/>
        <v>1.029382475</v>
      </c>
      <c r="X1963" s="124">
        <f t="shared" si="732"/>
        <v>37.264395</v>
      </c>
      <c r="Y1963" s="136" t="s">
        <v>64</v>
      </c>
      <c r="Z1963" s="127">
        <f t="shared" si="731"/>
        <v>44244</v>
      </c>
      <c r="AA1963" s="6"/>
      <c r="AB1963" s="1"/>
      <c r="AC1963" s="10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6"/>
      <c r="BR1963" s="1"/>
      <c r="BS1963" s="1"/>
      <c r="BT1963" s="1"/>
      <c r="BU1963" s="1"/>
      <c r="BV1963" s="1"/>
      <c r="BW1963" s="1"/>
    </row>
    <row r="1964" spans="1:75" x14ac:dyDescent="0.2">
      <c r="A1964" s="137">
        <f t="shared" si="723"/>
        <v>44185</v>
      </c>
      <c r="B1964" s="124">
        <f t="shared" si="714"/>
        <v>1305.5168249999999</v>
      </c>
      <c r="C1964" s="124">
        <f t="shared" si="724"/>
        <v>1000</v>
      </c>
      <c r="D1964" s="138">
        <f t="shared" si="725"/>
        <v>5486.52</v>
      </c>
      <c r="E1964" s="126">
        <f>IF(K1964=1,VLOOKUP(A1963,[1]Plan1!$DA$106:$DC$226,3),E1963)</f>
        <v>5560.59</v>
      </c>
      <c r="F1964" s="127">
        <f t="shared" si="726"/>
        <v>44181</v>
      </c>
      <c r="G1964" s="128">
        <f t="shared" si="715"/>
        <v>1.3500360884495022E-2</v>
      </c>
      <c r="H1964" s="127">
        <f t="shared" si="727"/>
        <v>44211</v>
      </c>
      <c r="I1964" s="127">
        <f t="shared" si="716"/>
        <v>44211</v>
      </c>
      <c r="J1964" s="130">
        <f t="shared" si="728"/>
        <v>21</v>
      </c>
      <c r="K1964" s="130">
        <f t="shared" si="717"/>
        <v>4</v>
      </c>
      <c r="L1964" s="131">
        <f t="shared" si="718"/>
        <v>1.0025575499999999</v>
      </c>
      <c r="M1964" s="132">
        <f t="shared" si="735"/>
        <v>1.00890013</v>
      </c>
      <c r="N1964" s="132">
        <f t="shared" si="733"/>
        <v>1.2650170896769428</v>
      </c>
      <c r="O1964" s="131">
        <f t="shared" si="734"/>
        <v>1.26825243</v>
      </c>
      <c r="P1964" s="124">
        <f t="shared" si="719"/>
        <v>1268.25243</v>
      </c>
      <c r="Q1964" s="133">
        <f t="shared" si="720"/>
        <v>0</v>
      </c>
      <c r="R1964" s="134">
        <f t="shared" si="721"/>
        <v>0</v>
      </c>
      <c r="S1964" s="124">
        <f t="shared" si="722"/>
        <v>0</v>
      </c>
      <c r="T1964" s="134">
        <f t="shared" si="729"/>
        <v>8.7499999999999994E-2</v>
      </c>
      <c r="U1964" s="133">
        <f t="shared" si="730"/>
        <v>87</v>
      </c>
      <c r="V1964" s="133">
        <v>252</v>
      </c>
      <c r="W1964" s="132">
        <f t="shared" si="713"/>
        <v>1.029382475</v>
      </c>
      <c r="X1964" s="124">
        <f t="shared" si="732"/>
        <v>37.264395</v>
      </c>
      <c r="Y1964" s="136" t="s">
        <v>64</v>
      </c>
      <c r="Z1964" s="127">
        <f t="shared" si="731"/>
        <v>44244</v>
      </c>
      <c r="AA1964" s="6"/>
      <c r="AB1964" s="1"/>
      <c r="AC1964" s="10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6"/>
      <c r="BR1964" s="1"/>
      <c r="BS1964" s="1"/>
      <c r="BT1964" s="1"/>
      <c r="BU1964" s="1"/>
      <c r="BV1964" s="1"/>
      <c r="BW1964" s="1"/>
    </row>
    <row r="1965" spans="1:75" x14ac:dyDescent="0.2">
      <c r="A1965" s="137">
        <f t="shared" si="723"/>
        <v>44186</v>
      </c>
      <c r="B1965" s="124">
        <f t="shared" si="714"/>
        <v>1305.5168249999999</v>
      </c>
      <c r="C1965" s="124">
        <f t="shared" si="724"/>
        <v>1000</v>
      </c>
      <c r="D1965" s="138">
        <f t="shared" si="725"/>
        <v>5486.52</v>
      </c>
      <c r="E1965" s="126">
        <f>IF(K1965=1,VLOOKUP(A1964,[1]Plan1!$DA$106:$DC$226,3),E1964)</f>
        <v>5560.59</v>
      </c>
      <c r="F1965" s="127">
        <f t="shared" si="726"/>
        <v>44181</v>
      </c>
      <c r="G1965" s="128">
        <f t="shared" si="715"/>
        <v>1.3500360884495022E-2</v>
      </c>
      <c r="H1965" s="127">
        <f t="shared" si="727"/>
        <v>44211</v>
      </c>
      <c r="I1965" s="127">
        <f t="shared" si="716"/>
        <v>44211</v>
      </c>
      <c r="J1965" s="130">
        <f t="shared" si="728"/>
        <v>21</v>
      </c>
      <c r="K1965" s="130">
        <f t="shared" si="717"/>
        <v>4</v>
      </c>
      <c r="L1965" s="131">
        <f t="shared" si="718"/>
        <v>1.0025575499999999</v>
      </c>
      <c r="M1965" s="132">
        <f t="shared" si="735"/>
        <v>1.00890013</v>
      </c>
      <c r="N1965" s="132">
        <f t="shared" si="733"/>
        <v>1.2650170896769428</v>
      </c>
      <c r="O1965" s="131">
        <f t="shared" si="734"/>
        <v>1.26825243</v>
      </c>
      <c r="P1965" s="124">
        <f t="shared" si="719"/>
        <v>1268.25243</v>
      </c>
      <c r="Q1965" s="133">
        <f t="shared" si="720"/>
        <v>0</v>
      </c>
      <c r="R1965" s="134">
        <f t="shared" si="721"/>
        <v>0</v>
      </c>
      <c r="S1965" s="124">
        <f t="shared" si="722"/>
        <v>0</v>
      </c>
      <c r="T1965" s="134">
        <f t="shared" si="729"/>
        <v>8.7499999999999994E-2</v>
      </c>
      <c r="U1965" s="133">
        <f t="shared" si="730"/>
        <v>87</v>
      </c>
      <c r="V1965" s="133">
        <v>252</v>
      </c>
      <c r="W1965" s="132">
        <f t="shared" si="713"/>
        <v>1.029382475</v>
      </c>
      <c r="X1965" s="124">
        <f t="shared" si="732"/>
        <v>37.264395</v>
      </c>
      <c r="Y1965" s="136" t="s">
        <v>64</v>
      </c>
      <c r="Z1965" s="127">
        <f t="shared" si="731"/>
        <v>44244</v>
      </c>
      <c r="AA1965" s="6"/>
      <c r="AB1965" s="1"/>
      <c r="AC1965" s="10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6"/>
      <c r="BR1965" s="1"/>
      <c r="BS1965" s="1"/>
      <c r="BT1965" s="1"/>
      <c r="BU1965" s="1"/>
      <c r="BV1965" s="1"/>
      <c r="BW1965" s="1"/>
    </row>
    <row r="1966" spans="1:75" x14ac:dyDescent="0.2">
      <c r="A1966" s="137">
        <f t="shared" si="723"/>
        <v>44187</v>
      </c>
      <c r="B1966" s="124">
        <f t="shared" si="714"/>
        <v>1306.785678</v>
      </c>
      <c r="C1966" s="124">
        <f t="shared" si="724"/>
        <v>1000</v>
      </c>
      <c r="D1966" s="138">
        <f t="shared" si="725"/>
        <v>5486.52</v>
      </c>
      <c r="E1966" s="126">
        <f>IF(K1966=1,VLOOKUP(A1965,[1]Plan1!$DA$106:$DC$226,3),E1965)</f>
        <v>5560.59</v>
      </c>
      <c r="F1966" s="127">
        <f t="shared" si="726"/>
        <v>44181</v>
      </c>
      <c r="G1966" s="128">
        <f t="shared" si="715"/>
        <v>1.3500360884495022E-2</v>
      </c>
      <c r="H1966" s="127">
        <f t="shared" si="727"/>
        <v>44211</v>
      </c>
      <c r="I1966" s="127">
        <f t="shared" si="716"/>
        <v>44211</v>
      </c>
      <c r="J1966" s="130">
        <f t="shared" si="728"/>
        <v>21</v>
      </c>
      <c r="K1966" s="130">
        <f t="shared" si="717"/>
        <v>5</v>
      </c>
      <c r="L1966" s="131">
        <f t="shared" si="718"/>
        <v>1.00319797</v>
      </c>
      <c r="M1966" s="132">
        <f t="shared" si="735"/>
        <v>1.00890013</v>
      </c>
      <c r="N1966" s="132">
        <f t="shared" si="733"/>
        <v>1.2650170896769428</v>
      </c>
      <c r="O1966" s="131">
        <f t="shared" si="734"/>
        <v>1.26906257</v>
      </c>
      <c r="P1966" s="124">
        <f t="shared" si="719"/>
        <v>1269.0625700000001</v>
      </c>
      <c r="Q1966" s="133">
        <f t="shared" si="720"/>
        <v>0</v>
      </c>
      <c r="R1966" s="134">
        <f t="shared" si="721"/>
        <v>0</v>
      </c>
      <c r="S1966" s="124">
        <f t="shared" si="722"/>
        <v>0</v>
      </c>
      <c r="T1966" s="134">
        <f t="shared" si="729"/>
        <v>8.7499999999999994E-2</v>
      </c>
      <c r="U1966" s="133">
        <f t="shared" si="730"/>
        <v>88</v>
      </c>
      <c r="V1966" s="133">
        <v>252</v>
      </c>
      <c r="W1966" s="132">
        <f t="shared" si="713"/>
        <v>1.0297251759999999</v>
      </c>
      <c r="X1966" s="124">
        <f t="shared" si="732"/>
        <v>37.723108000000003</v>
      </c>
      <c r="Y1966" s="136" t="s">
        <v>64</v>
      </c>
      <c r="Z1966" s="127">
        <f t="shared" si="731"/>
        <v>44244</v>
      </c>
      <c r="AA1966" s="6"/>
      <c r="AB1966" s="1"/>
      <c r="AC1966" s="10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6"/>
      <c r="BR1966" s="1"/>
      <c r="BS1966" s="1"/>
      <c r="BT1966" s="1"/>
      <c r="BU1966" s="1"/>
      <c r="BV1966" s="1"/>
      <c r="BW1966" s="1"/>
    </row>
    <row r="1967" spans="1:75" x14ac:dyDescent="0.2">
      <c r="A1967" s="137">
        <f t="shared" si="723"/>
        <v>44188</v>
      </c>
      <c r="B1967" s="124">
        <f t="shared" si="714"/>
        <v>1308.0557549999999</v>
      </c>
      <c r="C1967" s="124">
        <f t="shared" si="724"/>
        <v>1000</v>
      </c>
      <c r="D1967" s="138">
        <f t="shared" si="725"/>
        <v>5486.52</v>
      </c>
      <c r="E1967" s="126">
        <f>IF(K1967=1,VLOOKUP(A1966,[1]Plan1!$DA$106:$DC$226,3),E1966)</f>
        <v>5560.59</v>
      </c>
      <c r="F1967" s="127">
        <f t="shared" si="726"/>
        <v>44181</v>
      </c>
      <c r="G1967" s="128">
        <f t="shared" si="715"/>
        <v>1.3500360884495022E-2</v>
      </c>
      <c r="H1967" s="127">
        <f t="shared" si="727"/>
        <v>44211</v>
      </c>
      <c r="I1967" s="127">
        <f t="shared" si="716"/>
        <v>44211</v>
      </c>
      <c r="J1967" s="130">
        <f t="shared" si="728"/>
        <v>21</v>
      </c>
      <c r="K1967" s="130">
        <f t="shared" si="717"/>
        <v>6</v>
      </c>
      <c r="L1967" s="131">
        <f t="shared" si="718"/>
        <v>1.0038387900000001</v>
      </c>
      <c r="M1967" s="132">
        <f t="shared" si="735"/>
        <v>1.00890013</v>
      </c>
      <c r="N1967" s="132">
        <f t="shared" si="733"/>
        <v>1.2650170896769428</v>
      </c>
      <c r="O1967" s="131">
        <f t="shared" si="734"/>
        <v>1.26987322</v>
      </c>
      <c r="P1967" s="124">
        <f t="shared" si="719"/>
        <v>1269.8732199999999</v>
      </c>
      <c r="Q1967" s="133">
        <f t="shared" si="720"/>
        <v>0</v>
      </c>
      <c r="R1967" s="134">
        <f t="shared" si="721"/>
        <v>0</v>
      </c>
      <c r="S1967" s="124">
        <f t="shared" si="722"/>
        <v>0</v>
      </c>
      <c r="T1967" s="134">
        <f t="shared" si="729"/>
        <v>8.7499999999999994E-2</v>
      </c>
      <c r="U1967" s="133">
        <f t="shared" si="730"/>
        <v>89</v>
      </c>
      <c r="V1967" s="133">
        <v>252</v>
      </c>
      <c r="W1967" s="132">
        <f t="shared" si="713"/>
        <v>1.03006799</v>
      </c>
      <c r="X1967" s="124">
        <f t="shared" si="732"/>
        <v>38.182535000000001</v>
      </c>
      <c r="Y1967" s="136" t="s">
        <v>64</v>
      </c>
      <c r="Z1967" s="127">
        <f t="shared" si="731"/>
        <v>44244</v>
      </c>
      <c r="AA1967" s="6"/>
      <c r="AB1967" s="1"/>
      <c r="AC1967" s="10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6"/>
      <c r="BR1967" s="1"/>
      <c r="BS1967" s="1"/>
      <c r="BT1967" s="1"/>
      <c r="BU1967" s="1"/>
      <c r="BV1967" s="1"/>
      <c r="BW1967" s="1"/>
    </row>
    <row r="1968" spans="1:75" x14ac:dyDescent="0.2">
      <c r="A1968" s="137">
        <f t="shared" si="723"/>
        <v>44189</v>
      </c>
      <c r="B1968" s="124">
        <f t="shared" si="714"/>
        <v>1309.327049</v>
      </c>
      <c r="C1968" s="124">
        <f t="shared" si="724"/>
        <v>1000</v>
      </c>
      <c r="D1968" s="138">
        <f t="shared" si="725"/>
        <v>5486.52</v>
      </c>
      <c r="E1968" s="126">
        <f>IF(K1968=1,VLOOKUP(A1967,[1]Plan1!$DA$106:$DC$226,3),E1967)</f>
        <v>5560.59</v>
      </c>
      <c r="F1968" s="127">
        <f t="shared" si="726"/>
        <v>44181</v>
      </c>
      <c r="G1968" s="128">
        <f t="shared" si="715"/>
        <v>1.3500360884495022E-2</v>
      </c>
      <c r="H1968" s="127">
        <f t="shared" si="727"/>
        <v>44211</v>
      </c>
      <c r="I1968" s="127">
        <f t="shared" si="716"/>
        <v>44211</v>
      </c>
      <c r="J1968" s="130">
        <f t="shared" si="728"/>
        <v>21</v>
      </c>
      <c r="K1968" s="130">
        <f t="shared" si="717"/>
        <v>7</v>
      </c>
      <c r="L1968" s="131">
        <f t="shared" si="718"/>
        <v>1.00448001</v>
      </c>
      <c r="M1968" s="132">
        <f t="shared" si="735"/>
        <v>1.00890013</v>
      </c>
      <c r="N1968" s="132">
        <f t="shared" si="733"/>
        <v>1.2650170896769428</v>
      </c>
      <c r="O1968" s="131">
        <f t="shared" si="734"/>
        <v>1.2706843699999999</v>
      </c>
      <c r="P1968" s="124">
        <f t="shared" si="719"/>
        <v>1270.6843699999999</v>
      </c>
      <c r="Q1968" s="133">
        <f t="shared" si="720"/>
        <v>0</v>
      </c>
      <c r="R1968" s="134">
        <f t="shared" si="721"/>
        <v>0</v>
      </c>
      <c r="S1968" s="124">
        <f t="shared" si="722"/>
        <v>0</v>
      </c>
      <c r="T1968" s="134">
        <f t="shared" si="729"/>
        <v>8.7499999999999994E-2</v>
      </c>
      <c r="U1968" s="133">
        <f t="shared" si="730"/>
        <v>90</v>
      </c>
      <c r="V1968" s="133">
        <v>252</v>
      </c>
      <c r="W1968" s="132">
        <f t="shared" si="713"/>
        <v>1.0304109189999999</v>
      </c>
      <c r="X1968" s="124">
        <f t="shared" si="732"/>
        <v>38.642679000000001</v>
      </c>
      <c r="Y1968" s="136" t="s">
        <v>64</v>
      </c>
      <c r="Z1968" s="127">
        <f t="shared" si="731"/>
        <v>44244</v>
      </c>
      <c r="AA1968" s="6"/>
      <c r="AB1968" s="1"/>
      <c r="AC1968" s="10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6"/>
      <c r="BR1968" s="1"/>
      <c r="BS1968" s="1"/>
      <c r="BT1968" s="1"/>
      <c r="BU1968" s="1"/>
      <c r="BV1968" s="1"/>
      <c r="BW1968" s="1"/>
    </row>
    <row r="1969" spans="1:75" x14ac:dyDescent="0.2">
      <c r="A1969" s="137">
        <f t="shared" si="723"/>
        <v>44190</v>
      </c>
      <c r="B1969" s="124">
        <f t="shared" si="714"/>
        <v>1310.5996</v>
      </c>
      <c r="C1969" s="124">
        <f t="shared" si="724"/>
        <v>1000</v>
      </c>
      <c r="D1969" s="138">
        <f t="shared" si="725"/>
        <v>5486.52</v>
      </c>
      <c r="E1969" s="126">
        <f>IF(K1969=1,VLOOKUP(A1968,[1]Plan1!$DA$106:$DC$226,3),E1968)</f>
        <v>5560.59</v>
      </c>
      <c r="F1969" s="127">
        <f t="shared" si="726"/>
        <v>44181</v>
      </c>
      <c r="G1969" s="128">
        <f t="shared" si="715"/>
        <v>1.3500360884495022E-2</v>
      </c>
      <c r="H1969" s="127">
        <f t="shared" si="727"/>
        <v>44211</v>
      </c>
      <c r="I1969" s="127">
        <f t="shared" si="716"/>
        <v>44211</v>
      </c>
      <c r="J1969" s="130">
        <f t="shared" si="728"/>
        <v>21</v>
      </c>
      <c r="K1969" s="130">
        <f t="shared" si="717"/>
        <v>8</v>
      </c>
      <c r="L1969" s="131">
        <f t="shared" si="718"/>
        <v>1.00512165</v>
      </c>
      <c r="M1969" s="132">
        <f t="shared" si="735"/>
        <v>1.00890013</v>
      </c>
      <c r="N1969" s="132">
        <f t="shared" si="733"/>
        <v>1.2650170896769428</v>
      </c>
      <c r="O1969" s="131">
        <f t="shared" si="734"/>
        <v>1.27149606</v>
      </c>
      <c r="P1969" s="124">
        <f t="shared" si="719"/>
        <v>1271.4960599999999</v>
      </c>
      <c r="Q1969" s="133">
        <f t="shared" si="720"/>
        <v>0</v>
      </c>
      <c r="R1969" s="134">
        <f t="shared" si="721"/>
        <v>0</v>
      </c>
      <c r="S1969" s="124">
        <f t="shared" si="722"/>
        <v>0</v>
      </c>
      <c r="T1969" s="134">
        <f t="shared" si="729"/>
        <v>8.7499999999999994E-2</v>
      </c>
      <c r="U1969" s="133">
        <f t="shared" si="730"/>
        <v>91</v>
      </c>
      <c r="V1969" s="133">
        <v>252</v>
      </c>
      <c r="W1969" s="132">
        <f t="shared" si="713"/>
        <v>1.0307539610000001</v>
      </c>
      <c r="X1969" s="124">
        <f t="shared" si="732"/>
        <v>39.103540000000002</v>
      </c>
      <c r="Y1969" s="136" t="s">
        <v>64</v>
      </c>
      <c r="Z1969" s="127">
        <f t="shared" si="731"/>
        <v>44244</v>
      </c>
      <c r="AA1969" s="6"/>
      <c r="AB1969" s="1"/>
      <c r="AC1969" s="10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6"/>
      <c r="BR1969" s="1"/>
      <c r="BS1969" s="1"/>
      <c r="BT1969" s="1"/>
      <c r="BU1969" s="1"/>
      <c r="BV1969" s="1"/>
      <c r="BW1969" s="1"/>
    </row>
    <row r="1970" spans="1:75" x14ac:dyDescent="0.2">
      <c r="A1970" s="137">
        <f t="shared" si="723"/>
        <v>44191</v>
      </c>
      <c r="B1970" s="124">
        <f t="shared" si="714"/>
        <v>1310.5996</v>
      </c>
      <c r="C1970" s="124">
        <f t="shared" si="724"/>
        <v>1000</v>
      </c>
      <c r="D1970" s="138">
        <f t="shared" si="725"/>
        <v>5486.52</v>
      </c>
      <c r="E1970" s="126">
        <f>IF(K1970=1,VLOOKUP(A1969,[1]Plan1!$DA$106:$DC$226,3),E1969)</f>
        <v>5560.59</v>
      </c>
      <c r="F1970" s="127">
        <f t="shared" si="726"/>
        <v>44181</v>
      </c>
      <c r="G1970" s="128">
        <f t="shared" si="715"/>
        <v>1.3500360884495022E-2</v>
      </c>
      <c r="H1970" s="127">
        <f t="shared" si="727"/>
        <v>44211</v>
      </c>
      <c r="I1970" s="127">
        <f t="shared" si="716"/>
        <v>44211</v>
      </c>
      <c r="J1970" s="130">
        <f t="shared" si="728"/>
        <v>21</v>
      </c>
      <c r="K1970" s="130">
        <f t="shared" si="717"/>
        <v>8</v>
      </c>
      <c r="L1970" s="131">
        <f t="shared" si="718"/>
        <v>1.00512165</v>
      </c>
      <c r="M1970" s="132">
        <f t="shared" si="735"/>
        <v>1.00890013</v>
      </c>
      <c r="N1970" s="132">
        <f t="shared" si="733"/>
        <v>1.2650170896769428</v>
      </c>
      <c r="O1970" s="131">
        <f t="shared" si="734"/>
        <v>1.27149606</v>
      </c>
      <c r="P1970" s="124">
        <f t="shared" si="719"/>
        <v>1271.4960599999999</v>
      </c>
      <c r="Q1970" s="133">
        <f t="shared" si="720"/>
        <v>0</v>
      </c>
      <c r="R1970" s="134">
        <f t="shared" si="721"/>
        <v>0</v>
      </c>
      <c r="S1970" s="124">
        <f t="shared" si="722"/>
        <v>0</v>
      </c>
      <c r="T1970" s="134">
        <f t="shared" si="729"/>
        <v>8.7499999999999994E-2</v>
      </c>
      <c r="U1970" s="133">
        <f t="shared" si="730"/>
        <v>91</v>
      </c>
      <c r="V1970" s="133">
        <v>252</v>
      </c>
      <c r="W1970" s="132">
        <f t="shared" si="713"/>
        <v>1.0307539610000001</v>
      </c>
      <c r="X1970" s="124">
        <f t="shared" si="732"/>
        <v>39.103540000000002</v>
      </c>
      <c r="Y1970" s="136" t="s">
        <v>64</v>
      </c>
      <c r="Z1970" s="127">
        <f t="shared" si="731"/>
        <v>44244</v>
      </c>
      <c r="AA1970" s="6"/>
      <c r="AB1970" s="1"/>
      <c r="AC1970" s="10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6"/>
      <c r="BR1970" s="1"/>
      <c r="BS1970" s="1"/>
      <c r="BT1970" s="1"/>
      <c r="BU1970" s="1"/>
      <c r="BV1970" s="1"/>
      <c r="BW1970" s="1"/>
    </row>
    <row r="1971" spans="1:75" x14ac:dyDescent="0.2">
      <c r="A1971" s="137">
        <f t="shared" si="723"/>
        <v>44192</v>
      </c>
      <c r="B1971" s="124">
        <f t="shared" si="714"/>
        <v>1310.5996</v>
      </c>
      <c r="C1971" s="124">
        <f t="shared" si="724"/>
        <v>1000</v>
      </c>
      <c r="D1971" s="138">
        <f t="shared" si="725"/>
        <v>5486.52</v>
      </c>
      <c r="E1971" s="126">
        <f>IF(K1971=1,VLOOKUP(A1970,[1]Plan1!$DA$106:$DC$226,3),E1970)</f>
        <v>5560.59</v>
      </c>
      <c r="F1971" s="127">
        <f t="shared" si="726"/>
        <v>44181</v>
      </c>
      <c r="G1971" s="128">
        <f t="shared" si="715"/>
        <v>1.3500360884495022E-2</v>
      </c>
      <c r="H1971" s="127">
        <f t="shared" si="727"/>
        <v>44211</v>
      </c>
      <c r="I1971" s="127">
        <f t="shared" si="716"/>
        <v>44211</v>
      </c>
      <c r="J1971" s="130">
        <f t="shared" si="728"/>
        <v>21</v>
      </c>
      <c r="K1971" s="130">
        <f t="shared" si="717"/>
        <v>8</v>
      </c>
      <c r="L1971" s="131">
        <f t="shared" si="718"/>
        <v>1.00512165</v>
      </c>
      <c r="M1971" s="132">
        <f t="shared" si="735"/>
        <v>1.00890013</v>
      </c>
      <c r="N1971" s="132">
        <f t="shared" si="733"/>
        <v>1.2650170896769428</v>
      </c>
      <c r="O1971" s="131">
        <f t="shared" si="734"/>
        <v>1.27149606</v>
      </c>
      <c r="P1971" s="124">
        <f t="shared" si="719"/>
        <v>1271.4960599999999</v>
      </c>
      <c r="Q1971" s="133">
        <f t="shared" si="720"/>
        <v>0</v>
      </c>
      <c r="R1971" s="134">
        <f t="shared" si="721"/>
        <v>0</v>
      </c>
      <c r="S1971" s="124">
        <f t="shared" si="722"/>
        <v>0</v>
      </c>
      <c r="T1971" s="134">
        <f t="shared" si="729"/>
        <v>8.7499999999999994E-2</v>
      </c>
      <c r="U1971" s="133">
        <f t="shared" si="730"/>
        <v>91</v>
      </c>
      <c r="V1971" s="133">
        <v>252</v>
      </c>
      <c r="W1971" s="132">
        <f t="shared" si="713"/>
        <v>1.0307539610000001</v>
      </c>
      <c r="X1971" s="124">
        <f t="shared" si="732"/>
        <v>39.103540000000002</v>
      </c>
      <c r="Y1971" s="136" t="s">
        <v>64</v>
      </c>
      <c r="Z1971" s="127">
        <f t="shared" si="731"/>
        <v>44244</v>
      </c>
      <c r="AA1971" s="6"/>
      <c r="AB1971" s="1"/>
      <c r="AC1971" s="10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6"/>
      <c r="BR1971" s="1"/>
      <c r="BS1971" s="1"/>
      <c r="BT1971" s="1"/>
      <c r="BU1971" s="1"/>
      <c r="BV1971" s="1"/>
      <c r="BW1971" s="1"/>
    </row>
    <row r="1972" spans="1:75" x14ac:dyDescent="0.2">
      <c r="A1972" s="137">
        <f t="shared" si="723"/>
        <v>44193</v>
      </c>
      <c r="B1972" s="124">
        <f t="shared" si="714"/>
        <v>1310.5996</v>
      </c>
      <c r="C1972" s="124">
        <f t="shared" si="724"/>
        <v>1000</v>
      </c>
      <c r="D1972" s="138">
        <f t="shared" si="725"/>
        <v>5486.52</v>
      </c>
      <c r="E1972" s="126">
        <f>IF(K1972=1,VLOOKUP(A1971,[1]Plan1!$DA$106:$DC$226,3),E1971)</f>
        <v>5560.59</v>
      </c>
      <c r="F1972" s="127">
        <f t="shared" si="726"/>
        <v>44181</v>
      </c>
      <c r="G1972" s="128">
        <f t="shared" si="715"/>
        <v>1.3500360884495022E-2</v>
      </c>
      <c r="H1972" s="127">
        <f t="shared" si="727"/>
        <v>44211</v>
      </c>
      <c r="I1972" s="127">
        <f t="shared" si="716"/>
        <v>44211</v>
      </c>
      <c r="J1972" s="130">
        <f t="shared" si="728"/>
        <v>21</v>
      </c>
      <c r="K1972" s="130">
        <f t="shared" si="717"/>
        <v>8</v>
      </c>
      <c r="L1972" s="131">
        <f t="shared" si="718"/>
        <v>1.00512165</v>
      </c>
      <c r="M1972" s="132">
        <f t="shared" si="735"/>
        <v>1.00890013</v>
      </c>
      <c r="N1972" s="132">
        <f t="shared" si="733"/>
        <v>1.2650170896769428</v>
      </c>
      <c r="O1972" s="131">
        <f t="shared" si="734"/>
        <v>1.27149606</v>
      </c>
      <c r="P1972" s="124">
        <f t="shared" si="719"/>
        <v>1271.4960599999999</v>
      </c>
      <c r="Q1972" s="133">
        <f t="shared" si="720"/>
        <v>0</v>
      </c>
      <c r="R1972" s="134">
        <f t="shared" si="721"/>
        <v>0</v>
      </c>
      <c r="S1972" s="124">
        <f t="shared" si="722"/>
        <v>0</v>
      </c>
      <c r="T1972" s="134">
        <f t="shared" si="729"/>
        <v>8.7499999999999994E-2</v>
      </c>
      <c r="U1972" s="133">
        <f t="shared" si="730"/>
        <v>91</v>
      </c>
      <c r="V1972" s="133">
        <v>252</v>
      </c>
      <c r="W1972" s="132">
        <f t="shared" si="713"/>
        <v>1.0307539610000001</v>
      </c>
      <c r="X1972" s="124">
        <f t="shared" si="732"/>
        <v>39.103540000000002</v>
      </c>
      <c r="Y1972" s="136" t="s">
        <v>64</v>
      </c>
      <c r="Z1972" s="127">
        <f t="shared" si="731"/>
        <v>44244</v>
      </c>
      <c r="AA1972" s="6"/>
      <c r="AB1972" s="1"/>
      <c r="AC1972" s="10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6"/>
      <c r="BR1972" s="1"/>
      <c r="BS1972" s="1"/>
      <c r="BT1972" s="1"/>
      <c r="BU1972" s="1"/>
      <c r="BV1972" s="1"/>
      <c r="BW1972" s="1"/>
    </row>
    <row r="1973" spans="1:75" x14ac:dyDescent="0.2">
      <c r="A1973" s="137">
        <f t="shared" si="723"/>
        <v>44194</v>
      </c>
      <c r="B1973" s="124">
        <f t="shared" si="714"/>
        <v>1311.87338</v>
      </c>
      <c r="C1973" s="124">
        <f t="shared" si="724"/>
        <v>1000</v>
      </c>
      <c r="D1973" s="138">
        <f t="shared" si="725"/>
        <v>5486.52</v>
      </c>
      <c r="E1973" s="126">
        <f>IF(K1973=1,VLOOKUP(A1972,[1]Plan1!$DA$106:$DC$226,3),E1972)</f>
        <v>5560.59</v>
      </c>
      <c r="F1973" s="127">
        <f t="shared" si="726"/>
        <v>44181</v>
      </c>
      <c r="G1973" s="128">
        <f t="shared" si="715"/>
        <v>1.3500360884495022E-2</v>
      </c>
      <c r="H1973" s="127">
        <f t="shared" si="727"/>
        <v>44211</v>
      </c>
      <c r="I1973" s="127">
        <f t="shared" si="716"/>
        <v>44211</v>
      </c>
      <c r="J1973" s="130">
        <f t="shared" si="728"/>
        <v>21</v>
      </c>
      <c r="K1973" s="130">
        <f t="shared" si="717"/>
        <v>9</v>
      </c>
      <c r="L1973" s="131">
        <f t="shared" si="718"/>
        <v>1.0057636999999999</v>
      </c>
      <c r="M1973" s="132">
        <f t="shared" si="735"/>
        <v>1.00890013</v>
      </c>
      <c r="N1973" s="132">
        <f t="shared" si="733"/>
        <v>1.2650170896769428</v>
      </c>
      <c r="O1973" s="131">
        <f t="shared" si="734"/>
        <v>1.27230826</v>
      </c>
      <c r="P1973" s="124">
        <f t="shared" si="719"/>
        <v>1272.30826</v>
      </c>
      <c r="Q1973" s="133">
        <f t="shared" si="720"/>
        <v>0</v>
      </c>
      <c r="R1973" s="134">
        <f t="shared" si="721"/>
        <v>0</v>
      </c>
      <c r="S1973" s="124">
        <f t="shared" si="722"/>
        <v>0</v>
      </c>
      <c r="T1973" s="134">
        <f t="shared" si="729"/>
        <v>8.7499999999999994E-2</v>
      </c>
      <c r="U1973" s="133">
        <f t="shared" si="730"/>
        <v>92</v>
      </c>
      <c r="V1973" s="133">
        <v>252</v>
      </c>
      <c r="W1973" s="132">
        <f t="shared" si="713"/>
        <v>1.0310971179999999</v>
      </c>
      <c r="X1973" s="124">
        <f t="shared" si="732"/>
        <v>39.56512</v>
      </c>
      <c r="Y1973" s="136" t="s">
        <v>64</v>
      </c>
      <c r="Z1973" s="127">
        <f t="shared" si="731"/>
        <v>44244</v>
      </c>
      <c r="AA1973" s="6"/>
      <c r="AB1973" s="1"/>
      <c r="AC1973" s="10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6"/>
      <c r="BR1973" s="1"/>
      <c r="BS1973" s="1"/>
      <c r="BT1973" s="1"/>
      <c r="BU1973" s="1"/>
      <c r="BV1973" s="1"/>
      <c r="BW1973" s="1"/>
    </row>
    <row r="1974" spans="1:75" x14ac:dyDescent="0.2">
      <c r="A1974" s="137">
        <f t="shared" si="723"/>
        <v>44195</v>
      </c>
      <c r="B1974" s="124">
        <f t="shared" si="714"/>
        <v>1313.1484099999998</v>
      </c>
      <c r="C1974" s="124">
        <f t="shared" si="724"/>
        <v>1000</v>
      </c>
      <c r="D1974" s="138">
        <f t="shared" si="725"/>
        <v>5486.52</v>
      </c>
      <c r="E1974" s="126">
        <f>IF(K1974=1,VLOOKUP(A1973,[1]Plan1!$DA$106:$DC$226,3),E1973)</f>
        <v>5560.59</v>
      </c>
      <c r="F1974" s="127">
        <f t="shared" si="726"/>
        <v>44181</v>
      </c>
      <c r="G1974" s="128">
        <f t="shared" si="715"/>
        <v>1.3500360884495022E-2</v>
      </c>
      <c r="H1974" s="127">
        <f t="shared" si="727"/>
        <v>44211</v>
      </c>
      <c r="I1974" s="127">
        <f t="shared" si="716"/>
        <v>44211</v>
      </c>
      <c r="J1974" s="130">
        <f t="shared" si="728"/>
        <v>21</v>
      </c>
      <c r="K1974" s="130">
        <f t="shared" si="717"/>
        <v>10</v>
      </c>
      <c r="L1974" s="131">
        <f t="shared" si="718"/>
        <v>1.00640616</v>
      </c>
      <c r="M1974" s="132">
        <f t="shared" si="735"/>
        <v>1.00890013</v>
      </c>
      <c r="N1974" s="132">
        <f t="shared" si="733"/>
        <v>1.2650170896769428</v>
      </c>
      <c r="O1974" s="131">
        <f t="shared" si="734"/>
        <v>1.27312099</v>
      </c>
      <c r="P1974" s="124">
        <f t="shared" si="719"/>
        <v>1273.1209899999999</v>
      </c>
      <c r="Q1974" s="133">
        <f t="shared" si="720"/>
        <v>0</v>
      </c>
      <c r="R1974" s="134">
        <f t="shared" si="721"/>
        <v>0</v>
      </c>
      <c r="S1974" s="124">
        <f t="shared" si="722"/>
        <v>0</v>
      </c>
      <c r="T1974" s="134">
        <f t="shared" si="729"/>
        <v>8.7499999999999994E-2</v>
      </c>
      <c r="U1974" s="133">
        <f t="shared" si="730"/>
        <v>93</v>
      </c>
      <c r="V1974" s="133">
        <v>252</v>
      </c>
      <c r="W1974" s="132">
        <f t="shared" si="713"/>
        <v>1.03144039</v>
      </c>
      <c r="X1974" s="124">
        <f t="shared" si="732"/>
        <v>40.027419999999999</v>
      </c>
      <c r="Y1974" s="136" t="s">
        <v>64</v>
      </c>
      <c r="Z1974" s="127">
        <f t="shared" si="731"/>
        <v>44244</v>
      </c>
      <c r="AA1974" s="6"/>
      <c r="AB1974" s="1"/>
      <c r="AC1974" s="10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6"/>
      <c r="BR1974" s="1"/>
      <c r="BS1974" s="1"/>
      <c r="BT1974" s="1"/>
      <c r="BU1974" s="1"/>
      <c r="BV1974" s="1"/>
      <c r="BW1974" s="1"/>
    </row>
    <row r="1975" spans="1:75" x14ac:dyDescent="0.2">
      <c r="A1975" s="137">
        <f t="shared" si="723"/>
        <v>44196</v>
      </c>
      <c r="B1975" s="124">
        <f t="shared" si="714"/>
        <v>1314.4246680000001</v>
      </c>
      <c r="C1975" s="124">
        <f t="shared" si="724"/>
        <v>1000</v>
      </c>
      <c r="D1975" s="138">
        <f t="shared" si="725"/>
        <v>5486.52</v>
      </c>
      <c r="E1975" s="126">
        <f>IF(K1975=1,VLOOKUP(A1974,[1]Plan1!$DA$106:$DC$226,3),E1974)</f>
        <v>5560.59</v>
      </c>
      <c r="F1975" s="127">
        <f t="shared" si="726"/>
        <v>44181</v>
      </c>
      <c r="G1975" s="128">
        <f t="shared" si="715"/>
        <v>1.3500360884495022E-2</v>
      </c>
      <c r="H1975" s="127">
        <f t="shared" si="727"/>
        <v>44211</v>
      </c>
      <c r="I1975" s="127">
        <f t="shared" si="716"/>
        <v>44211</v>
      </c>
      <c r="J1975" s="130">
        <f t="shared" si="728"/>
        <v>21</v>
      </c>
      <c r="K1975" s="130">
        <f t="shared" si="717"/>
        <v>11</v>
      </c>
      <c r="L1975" s="131">
        <f t="shared" si="718"/>
        <v>1.0070490299999999</v>
      </c>
      <c r="M1975" s="132">
        <f t="shared" si="735"/>
        <v>1.00890013</v>
      </c>
      <c r="N1975" s="132">
        <f t="shared" si="733"/>
        <v>1.2650170896769428</v>
      </c>
      <c r="O1975" s="131">
        <f t="shared" si="734"/>
        <v>1.2739342300000001</v>
      </c>
      <c r="P1975" s="124">
        <f t="shared" si="719"/>
        <v>1273.9342300000001</v>
      </c>
      <c r="Q1975" s="133">
        <f t="shared" si="720"/>
        <v>0</v>
      </c>
      <c r="R1975" s="134">
        <f t="shared" si="721"/>
        <v>0</v>
      </c>
      <c r="S1975" s="124">
        <f t="shared" si="722"/>
        <v>0</v>
      </c>
      <c r="T1975" s="134">
        <f t="shared" si="729"/>
        <v>8.7499999999999994E-2</v>
      </c>
      <c r="U1975" s="133">
        <f t="shared" si="730"/>
        <v>94</v>
      </c>
      <c r="V1975" s="133">
        <v>252</v>
      </c>
      <c r="W1975" s="132">
        <f t="shared" si="713"/>
        <v>1.0317837750000001</v>
      </c>
      <c r="X1975" s="124">
        <f t="shared" si="732"/>
        <v>40.490437999999997</v>
      </c>
      <c r="Y1975" s="136" t="s">
        <v>64</v>
      </c>
      <c r="Z1975" s="127">
        <f t="shared" si="731"/>
        <v>44244</v>
      </c>
      <c r="AA1975" s="6"/>
      <c r="AB1975" s="1"/>
      <c r="AC1975" s="10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6"/>
      <c r="BR1975" s="1"/>
      <c r="BS1975" s="1"/>
      <c r="BT1975" s="1"/>
      <c r="BU1975" s="1"/>
      <c r="BV1975" s="1"/>
      <c r="BW1975" s="1"/>
    </row>
    <row r="1976" spans="1:75" x14ac:dyDescent="0.2">
      <c r="A1976" s="137">
        <f t="shared" si="723"/>
        <v>44197</v>
      </c>
      <c r="B1976" s="124">
        <f t="shared" si="714"/>
        <v>1315.7021690000001</v>
      </c>
      <c r="C1976" s="124">
        <f t="shared" si="724"/>
        <v>1000</v>
      </c>
      <c r="D1976" s="138">
        <f t="shared" si="725"/>
        <v>5486.52</v>
      </c>
      <c r="E1976" s="126">
        <f>IF(K1976=1,VLOOKUP(A1975,[1]Plan1!$DA$106:$DC$226,3),E1975)</f>
        <v>5560.59</v>
      </c>
      <c r="F1976" s="127">
        <f t="shared" si="726"/>
        <v>44181</v>
      </c>
      <c r="G1976" s="128">
        <f t="shared" si="715"/>
        <v>1.3500360884495022E-2</v>
      </c>
      <c r="H1976" s="127">
        <f t="shared" si="727"/>
        <v>44211</v>
      </c>
      <c r="I1976" s="127">
        <f t="shared" si="716"/>
        <v>44211</v>
      </c>
      <c r="J1976" s="130">
        <f t="shared" si="728"/>
        <v>21</v>
      </c>
      <c r="K1976" s="130">
        <f t="shared" si="717"/>
        <v>12</v>
      </c>
      <c r="L1976" s="131">
        <f t="shared" si="718"/>
        <v>1.0076923099999999</v>
      </c>
      <c r="M1976" s="132">
        <f t="shared" si="735"/>
        <v>1.00890013</v>
      </c>
      <c r="N1976" s="132">
        <f t="shared" si="733"/>
        <v>1.2650170896769428</v>
      </c>
      <c r="O1976" s="131">
        <f t="shared" si="734"/>
        <v>1.2747479900000001</v>
      </c>
      <c r="P1976" s="124">
        <f t="shared" si="719"/>
        <v>1274.7479900000001</v>
      </c>
      <c r="Q1976" s="133">
        <f t="shared" si="720"/>
        <v>0</v>
      </c>
      <c r="R1976" s="134">
        <f t="shared" si="721"/>
        <v>0</v>
      </c>
      <c r="S1976" s="124">
        <f t="shared" si="722"/>
        <v>0</v>
      </c>
      <c r="T1976" s="134">
        <f t="shared" si="729"/>
        <v>8.7499999999999994E-2</v>
      </c>
      <c r="U1976" s="133">
        <f t="shared" si="730"/>
        <v>95</v>
      </c>
      <c r="V1976" s="133">
        <v>252</v>
      </c>
      <c r="W1976" s="132">
        <f t="shared" si="713"/>
        <v>1.0321272749999999</v>
      </c>
      <c r="X1976" s="124">
        <f t="shared" si="732"/>
        <v>40.954179000000003</v>
      </c>
      <c r="Y1976" s="136" t="s">
        <v>64</v>
      </c>
      <c r="Z1976" s="127">
        <f t="shared" si="731"/>
        <v>44244</v>
      </c>
      <c r="AA1976" s="6"/>
      <c r="AB1976" s="1"/>
      <c r="AC1976" s="10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6"/>
      <c r="BR1976" s="1"/>
      <c r="BS1976" s="1"/>
      <c r="BT1976" s="1"/>
      <c r="BU1976" s="1"/>
      <c r="BV1976" s="1"/>
      <c r="BW1976" s="1"/>
    </row>
    <row r="1977" spans="1:75" x14ac:dyDescent="0.2">
      <c r="A1977" s="137">
        <f t="shared" si="723"/>
        <v>44198</v>
      </c>
      <c r="B1977" s="124">
        <f t="shared" si="714"/>
        <v>1315.7021690000001</v>
      </c>
      <c r="C1977" s="124">
        <f t="shared" si="724"/>
        <v>1000</v>
      </c>
      <c r="D1977" s="138">
        <f t="shared" si="725"/>
        <v>5486.52</v>
      </c>
      <c r="E1977" s="126">
        <f>IF(K1977=1,VLOOKUP(A1976,[1]Plan1!$DA$106:$DC$226,3),E1976)</f>
        <v>5560.59</v>
      </c>
      <c r="F1977" s="127">
        <f t="shared" si="726"/>
        <v>44181</v>
      </c>
      <c r="G1977" s="128">
        <f t="shared" si="715"/>
        <v>1.3500360884495022E-2</v>
      </c>
      <c r="H1977" s="127">
        <f t="shared" si="727"/>
        <v>44211</v>
      </c>
      <c r="I1977" s="127">
        <f t="shared" si="716"/>
        <v>44211</v>
      </c>
      <c r="J1977" s="130">
        <f t="shared" si="728"/>
        <v>21</v>
      </c>
      <c r="K1977" s="130">
        <f t="shared" si="717"/>
        <v>12</v>
      </c>
      <c r="L1977" s="131">
        <f t="shared" si="718"/>
        <v>1.0076923099999999</v>
      </c>
      <c r="M1977" s="132">
        <f t="shared" si="735"/>
        <v>1.00890013</v>
      </c>
      <c r="N1977" s="132">
        <f t="shared" si="733"/>
        <v>1.2650170896769428</v>
      </c>
      <c r="O1977" s="131">
        <f t="shared" si="734"/>
        <v>1.2747479900000001</v>
      </c>
      <c r="P1977" s="124">
        <f t="shared" si="719"/>
        <v>1274.7479900000001</v>
      </c>
      <c r="Q1977" s="133">
        <f t="shared" si="720"/>
        <v>0</v>
      </c>
      <c r="R1977" s="134">
        <f t="shared" si="721"/>
        <v>0</v>
      </c>
      <c r="S1977" s="124">
        <f t="shared" si="722"/>
        <v>0</v>
      </c>
      <c r="T1977" s="134">
        <f t="shared" si="729"/>
        <v>8.7499999999999994E-2</v>
      </c>
      <c r="U1977" s="133">
        <f t="shared" si="730"/>
        <v>95</v>
      </c>
      <c r="V1977" s="133">
        <v>252</v>
      </c>
      <c r="W1977" s="132">
        <f t="shared" ref="W1977:W2040" si="736">ROUND((1+T1977)^(U1977/V1977),9)</f>
        <v>1.0321272749999999</v>
      </c>
      <c r="X1977" s="124">
        <f t="shared" si="732"/>
        <v>40.954179000000003</v>
      </c>
      <c r="Y1977" s="136" t="s">
        <v>64</v>
      </c>
      <c r="Z1977" s="127">
        <f t="shared" si="731"/>
        <v>44244</v>
      </c>
      <c r="AA1977" s="6"/>
      <c r="AB1977" s="1"/>
      <c r="AC1977" s="10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6"/>
      <c r="BR1977" s="1"/>
      <c r="BS1977" s="1"/>
      <c r="BT1977" s="1"/>
      <c r="BU1977" s="1"/>
      <c r="BV1977" s="1"/>
      <c r="BW1977" s="1"/>
    </row>
    <row r="1978" spans="1:75" x14ac:dyDescent="0.2">
      <c r="A1978" s="137">
        <f t="shared" si="723"/>
        <v>44199</v>
      </c>
      <c r="B1978" s="124">
        <f t="shared" si="714"/>
        <v>1315.7021690000001</v>
      </c>
      <c r="C1978" s="124">
        <f t="shared" si="724"/>
        <v>1000</v>
      </c>
      <c r="D1978" s="138">
        <f t="shared" si="725"/>
        <v>5486.52</v>
      </c>
      <c r="E1978" s="126">
        <f>IF(K1978=1,VLOOKUP(A1977,[1]Plan1!$DA$106:$DC$226,3),E1977)</f>
        <v>5560.59</v>
      </c>
      <c r="F1978" s="127">
        <f t="shared" si="726"/>
        <v>44181</v>
      </c>
      <c r="G1978" s="128">
        <f t="shared" si="715"/>
        <v>1.3500360884495022E-2</v>
      </c>
      <c r="H1978" s="127">
        <f t="shared" si="727"/>
        <v>44211</v>
      </c>
      <c r="I1978" s="127">
        <f t="shared" si="716"/>
        <v>44211</v>
      </c>
      <c r="J1978" s="130">
        <f t="shared" si="728"/>
        <v>21</v>
      </c>
      <c r="K1978" s="130">
        <f t="shared" si="717"/>
        <v>12</v>
      </c>
      <c r="L1978" s="131">
        <f t="shared" si="718"/>
        <v>1.0076923099999999</v>
      </c>
      <c r="M1978" s="132">
        <f t="shared" si="735"/>
        <v>1.00890013</v>
      </c>
      <c r="N1978" s="132">
        <f t="shared" si="733"/>
        <v>1.2650170896769428</v>
      </c>
      <c r="O1978" s="131">
        <f t="shared" si="734"/>
        <v>1.2747479900000001</v>
      </c>
      <c r="P1978" s="124">
        <f t="shared" si="719"/>
        <v>1274.7479900000001</v>
      </c>
      <c r="Q1978" s="133">
        <f t="shared" si="720"/>
        <v>0</v>
      </c>
      <c r="R1978" s="134">
        <f t="shared" si="721"/>
        <v>0</v>
      </c>
      <c r="S1978" s="124">
        <f t="shared" si="722"/>
        <v>0</v>
      </c>
      <c r="T1978" s="134">
        <f t="shared" si="729"/>
        <v>8.7499999999999994E-2</v>
      </c>
      <c r="U1978" s="133">
        <f t="shared" si="730"/>
        <v>95</v>
      </c>
      <c r="V1978" s="133">
        <v>252</v>
      </c>
      <c r="W1978" s="132">
        <f t="shared" si="736"/>
        <v>1.0321272749999999</v>
      </c>
      <c r="X1978" s="124">
        <f t="shared" si="732"/>
        <v>40.954179000000003</v>
      </c>
      <c r="Y1978" s="136" t="s">
        <v>64</v>
      </c>
      <c r="Z1978" s="127">
        <f t="shared" si="731"/>
        <v>44244</v>
      </c>
      <c r="AA1978" s="6"/>
      <c r="AB1978" s="1"/>
      <c r="AC1978" s="10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6"/>
      <c r="BR1978" s="1"/>
      <c r="BS1978" s="1"/>
      <c r="BT1978" s="1"/>
      <c r="BU1978" s="1"/>
      <c r="BV1978" s="1"/>
      <c r="BW1978" s="1"/>
    </row>
    <row r="1979" spans="1:75" x14ac:dyDescent="0.2">
      <c r="A1979" s="137">
        <f t="shared" si="723"/>
        <v>44200</v>
      </c>
      <c r="B1979" s="124">
        <f t="shared" si="714"/>
        <v>1315.7021690000001</v>
      </c>
      <c r="C1979" s="124">
        <f t="shared" si="724"/>
        <v>1000</v>
      </c>
      <c r="D1979" s="138">
        <f t="shared" si="725"/>
        <v>5486.52</v>
      </c>
      <c r="E1979" s="126">
        <f>IF(K1979=1,VLOOKUP(A1978,[1]Plan1!$DA$106:$DC$226,3),E1978)</f>
        <v>5560.59</v>
      </c>
      <c r="F1979" s="127">
        <f t="shared" si="726"/>
        <v>44181</v>
      </c>
      <c r="G1979" s="128">
        <f t="shared" si="715"/>
        <v>1.3500360884495022E-2</v>
      </c>
      <c r="H1979" s="127">
        <f t="shared" si="727"/>
        <v>44211</v>
      </c>
      <c r="I1979" s="127">
        <f t="shared" si="716"/>
        <v>44211</v>
      </c>
      <c r="J1979" s="130">
        <f t="shared" si="728"/>
        <v>21</v>
      </c>
      <c r="K1979" s="130">
        <f t="shared" si="717"/>
        <v>12</v>
      </c>
      <c r="L1979" s="131">
        <f t="shared" si="718"/>
        <v>1.0076923099999999</v>
      </c>
      <c r="M1979" s="132">
        <f t="shared" si="735"/>
        <v>1.00890013</v>
      </c>
      <c r="N1979" s="132">
        <f t="shared" si="733"/>
        <v>1.2650170896769428</v>
      </c>
      <c r="O1979" s="131">
        <f t="shared" si="734"/>
        <v>1.2747479900000001</v>
      </c>
      <c r="P1979" s="124">
        <f t="shared" si="719"/>
        <v>1274.7479900000001</v>
      </c>
      <c r="Q1979" s="133">
        <f t="shared" si="720"/>
        <v>0</v>
      </c>
      <c r="R1979" s="134">
        <f t="shared" si="721"/>
        <v>0</v>
      </c>
      <c r="S1979" s="124">
        <f t="shared" si="722"/>
        <v>0</v>
      </c>
      <c r="T1979" s="134">
        <f t="shared" si="729"/>
        <v>8.7499999999999994E-2</v>
      </c>
      <c r="U1979" s="133">
        <f t="shared" si="730"/>
        <v>95</v>
      </c>
      <c r="V1979" s="133">
        <v>252</v>
      </c>
      <c r="W1979" s="132">
        <f t="shared" si="736"/>
        <v>1.0321272749999999</v>
      </c>
      <c r="X1979" s="124">
        <f t="shared" si="732"/>
        <v>40.954179000000003</v>
      </c>
      <c r="Y1979" s="136" t="s">
        <v>64</v>
      </c>
      <c r="Z1979" s="127">
        <f t="shared" si="731"/>
        <v>44244</v>
      </c>
      <c r="AA1979" s="6"/>
      <c r="AB1979" s="1"/>
      <c r="AC1979" s="10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6"/>
      <c r="BR1979" s="1"/>
      <c r="BS1979" s="1"/>
      <c r="BT1979" s="1"/>
      <c r="BU1979" s="1"/>
      <c r="BV1979" s="1"/>
      <c r="BW1979" s="1"/>
    </row>
    <row r="1980" spans="1:75" x14ac:dyDescent="0.2">
      <c r="A1980" s="137">
        <f t="shared" si="723"/>
        <v>44201</v>
      </c>
      <c r="B1980" s="124">
        <f t="shared" si="714"/>
        <v>1316.98091</v>
      </c>
      <c r="C1980" s="124">
        <f t="shared" si="724"/>
        <v>1000</v>
      </c>
      <c r="D1980" s="138">
        <f t="shared" si="725"/>
        <v>5486.52</v>
      </c>
      <c r="E1980" s="126">
        <f>IF(K1980=1,VLOOKUP(A1979,[1]Plan1!$DA$106:$DC$226,3),E1979)</f>
        <v>5560.59</v>
      </c>
      <c r="F1980" s="127">
        <f t="shared" si="726"/>
        <v>44181</v>
      </c>
      <c r="G1980" s="128">
        <f t="shared" si="715"/>
        <v>1.3500360884495022E-2</v>
      </c>
      <c r="H1980" s="127">
        <f t="shared" si="727"/>
        <v>44211</v>
      </c>
      <c r="I1980" s="127">
        <f t="shared" si="716"/>
        <v>44211</v>
      </c>
      <c r="J1980" s="130">
        <f t="shared" si="728"/>
        <v>21</v>
      </c>
      <c r="K1980" s="130">
        <f t="shared" si="717"/>
        <v>13</v>
      </c>
      <c r="L1980" s="131">
        <f t="shared" si="718"/>
        <v>1.0083359999999999</v>
      </c>
      <c r="M1980" s="132">
        <f t="shared" si="735"/>
        <v>1.00890013</v>
      </c>
      <c r="N1980" s="132">
        <f t="shared" si="733"/>
        <v>1.2650170896769428</v>
      </c>
      <c r="O1980" s="131">
        <f t="shared" si="734"/>
        <v>1.27556227</v>
      </c>
      <c r="P1980" s="124">
        <f t="shared" si="719"/>
        <v>1275.5622699999999</v>
      </c>
      <c r="Q1980" s="133">
        <f t="shared" si="720"/>
        <v>0</v>
      </c>
      <c r="R1980" s="134">
        <f t="shared" si="721"/>
        <v>0</v>
      </c>
      <c r="S1980" s="124">
        <f t="shared" si="722"/>
        <v>0</v>
      </c>
      <c r="T1980" s="134">
        <f t="shared" si="729"/>
        <v>8.7499999999999994E-2</v>
      </c>
      <c r="U1980" s="133">
        <f t="shared" si="730"/>
        <v>96</v>
      </c>
      <c r="V1980" s="133">
        <v>252</v>
      </c>
      <c r="W1980" s="132">
        <f t="shared" si="736"/>
        <v>1.0324708890000001</v>
      </c>
      <c r="X1980" s="124">
        <f t="shared" si="732"/>
        <v>41.418640000000003</v>
      </c>
      <c r="Y1980" s="136" t="s">
        <v>64</v>
      </c>
      <c r="Z1980" s="127">
        <f t="shared" si="731"/>
        <v>44244</v>
      </c>
      <c r="AA1980" s="6"/>
      <c r="AB1980" s="1"/>
      <c r="AC1980" s="10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6"/>
      <c r="BR1980" s="1"/>
      <c r="BS1980" s="1"/>
      <c r="BT1980" s="1"/>
      <c r="BU1980" s="1"/>
      <c r="BV1980" s="1"/>
      <c r="BW1980" s="1"/>
    </row>
    <row r="1981" spans="1:75" x14ac:dyDescent="0.2">
      <c r="A1981" s="137">
        <f t="shared" si="723"/>
        <v>44202</v>
      </c>
      <c r="B1981" s="124">
        <f t="shared" si="714"/>
        <v>1318.260906</v>
      </c>
      <c r="C1981" s="124">
        <f t="shared" si="724"/>
        <v>1000</v>
      </c>
      <c r="D1981" s="138">
        <f t="shared" si="725"/>
        <v>5486.52</v>
      </c>
      <c r="E1981" s="126">
        <f>IF(K1981=1,VLOOKUP(A1980,[1]Plan1!$DA$106:$DC$226,3),E1980)</f>
        <v>5560.59</v>
      </c>
      <c r="F1981" s="127">
        <f t="shared" si="726"/>
        <v>44181</v>
      </c>
      <c r="G1981" s="128">
        <f t="shared" si="715"/>
        <v>1.3500360884495022E-2</v>
      </c>
      <c r="H1981" s="127">
        <f t="shared" si="727"/>
        <v>44211</v>
      </c>
      <c r="I1981" s="127">
        <f t="shared" si="716"/>
        <v>44211</v>
      </c>
      <c r="J1981" s="130">
        <f t="shared" si="728"/>
        <v>21</v>
      </c>
      <c r="K1981" s="130">
        <f t="shared" si="717"/>
        <v>14</v>
      </c>
      <c r="L1981" s="131">
        <f t="shared" si="718"/>
        <v>1.00898011</v>
      </c>
      <c r="M1981" s="132">
        <f t="shared" si="735"/>
        <v>1.00890013</v>
      </c>
      <c r="N1981" s="132">
        <f t="shared" si="733"/>
        <v>1.2650170896769428</v>
      </c>
      <c r="O1981" s="131">
        <f t="shared" si="734"/>
        <v>1.2763770800000001</v>
      </c>
      <c r="P1981" s="124">
        <f t="shared" si="719"/>
        <v>1276.37708</v>
      </c>
      <c r="Q1981" s="133">
        <f t="shared" si="720"/>
        <v>0</v>
      </c>
      <c r="R1981" s="134">
        <f t="shared" si="721"/>
        <v>0</v>
      </c>
      <c r="S1981" s="124">
        <f t="shared" si="722"/>
        <v>0</v>
      </c>
      <c r="T1981" s="134">
        <f t="shared" si="729"/>
        <v>8.7499999999999994E-2</v>
      </c>
      <c r="U1981" s="133">
        <f t="shared" si="730"/>
        <v>97</v>
      </c>
      <c r="V1981" s="133">
        <v>252</v>
      </c>
      <c r="W1981" s="132">
        <f t="shared" si="736"/>
        <v>1.032814618</v>
      </c>
      <c r="X1981" s="124">
        <f t="shared" si="732"/>
        <v>41.883825999999999</v>
      </c>
      <c r="Y1981" s="136" t="s">
        <v>64</v>
      </c>
      <c r="Z1981" s="127">
        <f t="shared" si="731"/>
        <v>44244</v>
      </c>
      <c r="AA1981" s="6"/>
      <c r="AB1981" s="1"/>
      <c r="AC1981" s="10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6"/>
      <c r="BR1981" s="1"/>
      <c r="BS1981" s="1"/>
      <c r="BT1981" s="1"/>
      <c r="BU1981" s="1"/>
      <c r="BV1981" s="1"/>
      <c r="BW1981" s="1"/>
    </row>
    <row r="1982" spans="1:75" x14ac:dyDescent="0.2">
      <c r="A1982" s="137">
        <f t="shared" si="723"/>
        <v>44203</v>
      </c>
      <c r="B1982" s="124">
        <f t="shared" si="714"/>
        <v>1319.5421239999998</v>
      </c>
      <c r="C1982" s="124">
        <f t="shared" si="724"/>
        <v>1000</v>
      </c>
      <c r="D1982" s="138">
        <f t="shared" si="725"/>
        <v>5486.52</v>
      </c>
      <c r="E1982" s="126">
        <f>IF(K1982=1,VLOOKUP(A1981,[1]Plan1!$DA$106:$DC$226,3),E1981)</f>
        <v>5560.59</v>
      </c>
      <c r="F1982" s="127">
        <f t="shared" si="726"/>
        <v>44181</v>
      </c>
      <c r="G1982" s="128">
        <f t="shared" si="715"/>
        <v>1.3500360884495022E-2</v>
      </c>
      <c r="H1982" s="127">
        <f t="shared" si="727"/>
        <v>44211</v>
      </c>
      <c r="I1982" s="127">
        <f t="shared" si="716"/>
        <v>44211</v>
      </c>
      <c r="J1982" s="130">
        <f t="shared" si="728"/>
        <v>21</v>
      </c>
      <c r="K1982" s="130">
        <f t="shared" si="717"/>
        <v>15</v>
      </c>
      <c r="L1982" s="131">
        <f t="shared" si="718"/>
        <v>1.0096246200000001</v>
      </c>
      <c r="M1982" s="132">
        <f t="shared" si="735"/>
        <v>1.00890013</v>
      </c>
      <c r="N1982" s="132">
        <f t="shared" si="733"/>
        <v>1.2650170896769428</v>
      </c>
      <c r="O1982" s="131">
        <f t="shared" si="734"/>
        <v>1.27719239</v>
      </c>
      <c r="P1982" s="124">
        <f t="shared" si="719"/>
        <v>1277.1923899999999</v>
      </c>
      <c r="Q1982" s="133">
        <f t="shared" si="720"/>
        <v>0</v>
      </c>
      <c r="R1982" s="134">
        <f t="shared" si="721"/>
        <v>0</v>
      </c>
      <c r="S1982" s="124">
        <f t="shared" si="722"/>
        <v>0</v>
      </c>
      <c r="T1982" s="134">
        <f t="shared" si="729"/>
        <v>8.7499999999999994E-2</v>
      </c>
      <c r="U1982" s="133">
        <f t="shared" si="730"/>
        <v>98</v>
      </c>
      <c r="V1982" s="133">
        <v>252</v>
      </c>
      <c r="W1982" s="132">
        <f t="shared" si="736"/>
        <v>1.033158461</v>
      </c>
      <c r="X1982" s="124">
        <f t="shared" si="732"/>
        <v>42.349733999999998</v>
      </c>
      <c r="Y1982" s="136" t="s">
        <v>64</v>
      </c>
      <c r="Z1982" s="127">
        <f t="shared" si="731"/>
        <v>44244</v>
      </c>
      <c r="AA1982" s="6"/>
      <c r="AB1982" s="1"/>
      <c r="AC1982" s="10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6"/>
      <c r="BR1982" s="1"/>
      <c r="BS1982" s="1"/>
      <c r="BT1982" s="1"/>
      <c r="BU1982" s="1"/>
      <c r="BV1982" s="1"/>
      <c r="BW1982" s="1"/>
    </row>
    <row r="1983" spans="1:75" x14ac:dyDescent="0.2">
      <c r="A1983" s="137">
        <f t="shared" si="723"/>
        <v>44204</v>
      </c>
      <c r="B1983" s="124">
        <f t="shared" si="714"/>
        <v>1320.8245949999998</v>
      </c>
      <c r="C1983" s="124">
        <f t="shared" si="724"/>
        <v>1000</v>
      </c>
      <c r="D1983" s="138">
        <f t="shared" si="725"/>
        <v>5486.52</v>
      </c>
      <c r="E1983" s="126">
        <f>IF(K1983=1,VLOOKUP(A1982,[1]Plan1!$DA$106:$DC$226,3),E1982)</f>
        <v>5560.59</v>
      </c>
      <c r="F1983" s="127">
        <f t="shared" si="726"/>
        <v>44181</v>
      </c>
      <c r="G1983" s="128">
        <f t="shared" si="715"/>
        <v>1.3500360884495022E-2</v>
      </c>
      <c r="H1983" s="127">
        <f t="shared" si="727"/>
        <v>44211</v>
      </c>
      <c r="I1983" s="127">
        <f t="shared" si="716"/>
        <v>44211</v>
      </c>
      <c r="J1983" s="130">
        <f t="shared" si="728"/>
        <v>21</v>
      </c>
      <c r="K1983" s="130">
        <f t="shared" si="717"/>
        <v>16</v>
      </c>
      <c r="L1983" s="131">
        <f t="shared" si="718"/>
        <v>1.0102695399999999</v>
      </c>
      <c r="M1983" s="132">
        <f t="shared" si="735"/>
        <v>1.00890013</v>
      </c>
      <c r="N1983" s="132">
        <f t="shared" si="733"/>
        <v>1.2650170896769428</v>
      </c>
      <c r="O1983" s="131">
        <f t="shared" si="734"/>
        <v>1.27800823</v>
      </c>
      <c r="P1983" s="124">
        <f t="shared" si="719"/>
        <v>1278.0082299999999</v>
      </c>
      <c r="Q1983" s="133">
        <f t="shared" si="720"/>
        <v>0</v>
      </c>
      <c r="R1983" s="134">
        <f t="shared" si="721"/>
        <v>0</v>
      </c>
      <c r="S1983" s="124">
        <f t="shared" si="722"/>
        <v>0</v>
      </c>
      <c r="T1983" s="134">
        <f t="shared" si="729"/>
        <v>8.7499999999999994E-2</v>
      </c>
      <c r="U1983" s="133">
        <f t="shared" si="730"/>
        <v>99</v>
      </c>
      <c r="V1983" s="133">
        <v>252</v>
      </c>
      <c r="W1983" s="132">
        <f t="shared" si="736"/>
        <v>1.0335024180000001</v>
      </c>
      <c r="X1983" s="124">
        <f t="shared" si="732"/>
        <v>42.816364999999998</v>
      </c>
      <c r="Y1983" s="136" t="s">
        <v>64</v>
      </c>
      <c r="Z1983" s="127">
        <f t="shared" si="731"/>
        <v>44244</v>
      </c>
      <c r="AA1983" s="6"/>
      <c r="AB1983" s="1"/>
      <c r="AC1983" s="10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6"/>
      <c r="BR1983" s="1"/>
      <c r="BS1983" s="1"/>
      <c r="BT1983" s="1"/>
      <c r="BU1983" s="1"/>
      <c r="BV1983" s="1"/>
      <c r="BW1983" s="1"/>
    </row>
    <row r="1984" spans="1:75" x14ac:dyDescent="0.2">
      <c r="A1984" s="137">
        <f t="shared" si="723"/>
        <v>44205</v>
      </c>
      <c r="B1984" s="124">
        <f t="shared" si="714"/>
        <v>1322.108313</v>
      </c>
      <c r="C1984" s="124">
        <f t="shared" si="724"/>
        <v>1000</v>
      </c>
      <c r="D1984" s="138">
        <f t="shared" si="725"/>
        <v>5486.52</v>
      </c>
      <c r="E1984" s="126">
        <f>IF(K1984=1,VLOOKUP(A1983,[1]Plan1!$DA$106:$DC$226,3),E1983)</f>
        <v>5560.59</v>
      </c>
      <c r="F1984" s="127">
        <f t="shared" si="726"/>
        <v>44181</v>
      </c>
      <c r="G1984" s="128">
        <f t="shared" si="715"/>
        <v>1.3500360884495022E-2</v>
      </c>
      <c r="H1984" s="127">
        <f t="shared" si="727"/>
        <v>44211</v>
      </c>
      <c r="I1984" s="127">
        <f t="shared" si="716"/>
        <v>44211</v>
      </c>
      <c r="J1984" s="130">
        <f t="shared" si="728"/>
        <v>21</v>
      </c>
      <c r="K1984" s="130">
        <f t="shared" si="717"/>
        <v>17</v>
      </c>
      <c r="L1984" s="131">
        <f t="shared" si="718"/>
        <v>1.0109148800000001</v>
      </c>
      <c r="M1984" s="132">
        <f t="shared" si="735"/>
        <v>1.00890013</v>
      </c>
      <c r="N1984" s="132">
        <f t="shared" si="733"/>
        <v>1.2650170896769428</v>
      </c>
      <c r="O1984" s="131">
        <f t="shared" si="734"/>
        <v>1.2788245899999999</v>
      </c>
      <c r="P1984" s="124">
        <f t="shared" si="719"/>
        <v>1278.8245899999999</v>
      </c>
      <c r="Q1984" s="133">
        <f t="shared" si="720"/>
        <v>0</v>
      </c>
      <c r="R1984" s="134">
        <f t="shared" si="721"/>
        <v>0</v>
      </c>
      <c r="S1984" s="124">
        <f t="shared" si="722"/>
        <v>0</v>
      </c>
      <c r="T1984" s="134">
        <f t="shared" si="729"/>
        <v>8.7499999999999994E-2</v>
      </c>
      <c r="U1984" s="133">
        <f t="shared" si="730"/>
        <v>100</v>
      </c>
      <c r="V1984" s="133">
        <v>252</v>
      </c>
      <c r="W1984" s="132">
        <f t="shared" si="736"/>
        <v>1.03384649</v>
      </c>
      <c r="X1984" s="124">
        <f t="shared" si="732"/>
        <v>43.283723000000002</v>
      </c>
      <c r="Y1984" s="136" t="s">
        <v>64</v>
      </c>
      <c r="Z1984" s="127">
        <f t="shared" si="731"/>
        <v>44244</v>
      </c>
      <c r="AA1984" s="6"/>
      <c r="AB1984" s="1"/>
      <c r="AC1984" s="10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6"/>
      <c r="BR1984" s="1"/>
      <c r="BS1984" s="1"/>
      <c r="BT1984" s="1"/>
      <c r="BU1984" s="1"/>
      <c r="BV1984" s="1"/>
      <c r="BW1984" s="1"/>
    </row>
    <row r="1985" spans="1:75" x14ac:dyDescent="0.2">
      <c r="A1985" s="137">
        <f t="shared" si="723"/>
        <v>44206</v>
      </c>
      <c r="B1985" s="124">
        <f t="shared" si="714"/>
        <v>1322.108313</v>
      </c>
      <c r="C1985" s="124">
        <f t="shared" si="724"/>
        <v>1000</v>
      </c>
      <c r="D1985" s="138">
        <f t="shared" si="725"/>
        <v>5486.52</v>
      </c>
      <c r="E1985" s="126">
        <f>IF(K1985=1,VLOOKUP(A1984,[1]Plan1!$DA$106:$DC$226,3),E1984)</f>
        <v>5560.59</v>
      </c>
      <c r="F1985" s="127">
        <f t="shared" si="726"/>
        <v>44181</v>
      </c>
      <c r="G1985" s="128">
        <f t="shared" si="715"/>
        <v>1.3500360884495022E-2</v>
      </c>
      <c r="H1985" s="127">
        <f t="shared" si="727"/>
        <v>44211</v>
      </c>
      <c r="I1985" s="127">
        <f t="shared" si="716"/>
        <v>44211</v>
      </c>
      <c r="J1985" s="130">
        <f t="shared" si="728"/>
        <v>21</v>
      </c>
      <c r="K1985" s="130">
        <f t="shared" si="717"/>
        <v>17</v>
      </c>
      <c r="L1985" s="131">
        <f t="shared" si="718"/>
        <v>1.0109148800000001</v>
      </c>
      <c r="M1985" s="132">
        <f t="shared" si="735"/>
        <v>1.00890013</v>
      </c>
      <c r="N1985" s="132">
        <f t="shared" si="733"/>
        <v>1.2650170896769428</v>
      </c>
      <c r="O1985" s="131">
        <f t="shared" si="734"/>
        <v>1.2788245899999999</v>
      </c>
      <c r="P1985" s="124">
        <f t="shared" si="719"/>
        <v>1278.8245899999999</v>
      </c>
      <c r="Q1985" s="133">
        <f t="shared" si="720"/>
        <v>0</v>
      </c>
      <c r="R1985" s="134">
        <f t="shared" si="721"/>
        <v>0</v>
      </c>
      <c r="S1985" s="124">
        <f t="shared" si="722"/>
        <v>0</v>
      </c>
      <c r="T1985" s="134">
        <f t="shared" si="729"/>
        <v>8.7499999999999994E-2</v>
      </c>
      <c r="U1985" s="133">
        <f t="shared" si="730"/>
        <v>100</v>
      </c>
      <c r="V1985" s="133">
        <v>252</v>
      </c>
      <c r="W1985" s="132">
        <f t="shared" si="736"/>
        <v>1.03384649</v>
      </c>
      <c r="X1985" s="124">
        <f t="shared" si="732"/>
        <v>43.283723000000002</v>
      </c>
      <c r="Y1985" s="136" t="s">
        <v>64</v>
      </c>
      <c r="Z1985" s="127">
        <f t="shared" si="731"/>
        <v>44244</v>
      </c>
      <c r="AA1985" s="6"/>
      <c r="AB1985" s="1"/>
      <c r="AC1985" s="10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6"/>
      <c r="BR1985" s="1"/>
      <c r="BS1985" s="1"/>
      <c r="BT1985" s="1"/>
      <c r="BU1985" s="1"/>
      <c r="BV1985" s="1"/>
      <c r="BW1985" s="1"/>
    </row>
    <row r="1986" spans="1:75" x14ac:dyDescent="0.2">
      <c r="A1986" s="137">
        <f t="shared" si="723"/>
        <v>44207</v>
      </c>
      <c r="B1986" s="124">
        <f t="shared" si="714"/>
        <v>1322.108313</v>
      </c>
      <c r="C1986" s="124">
        <f t="shared" si="724"/>
        <v>1000</v>
      </c>
      <c r="D1986" s="138">
        <f t="shared" si="725"/>
        <v>5486.52</v>
      </c>
      <c r="E1986" s="126">
        <f>IF(K1986=1,VLOOKUP(A1985,[1]Plan1!$DA$106:$DC$226,3),E1985)</f>
        <v>5560.59</v>
      </c>
      <c r="F1986" s="127">
        <f t="shared" si="726"/>
        <v>44181</v>
      </c>
      <c r="G1986" s="128">
        <f t="shared" si="715"/>
        <v>1.3500360884495022E-2</v>
      </c>
      <c r="H1986" s="127">
        <f t="shared" si="727"/>
        <v>44211</v>
      </c>
      <c r="I1986" s="127">
        <f t="shared" si="716"/>
        <v>44211</v>
      </c>
      <c r="J1986" s="130">
        <f t="shared" si="728"/>
        <v>21</v>
      </c>
      <c r="K1986" s="130">
        <f t="shared" si="717"/>
        <v>17</v>
      </c>
      <c r="L1986" s="131">
        <f t="shared" si="718"/>
        <v>1.0109148800000001</v>
      </c>
      <c r="M1986" s="132">
        <f t="shared" si="735"/>
        <v>1.00890013</v>
      </c>
      <c r="N1986" s="132">
        <f t="shared" si="733"/>
        <v>1.2650170896769428</v>
      </c>
      <c r="O1986" s="131">
        <f t="shared" si="734"/>
        <v>1.2788245899999999</v>
      </c>
      <c r="P1986" s="124">
        <f t="shared" si="719"/>
        <v>1278.8245899999999</v>
      </c>
      <c r="Q1986" s="133">
        <f t="shared" si="720"/>
        <v>0</v>
      </c>
      <c r="R1986" s="134">
        <f t="shared" si="721"/>
        <v>0</v>
      </c>
      <c r="S1986" s="124">
        <f t="shared" si="722"/>
        <v>0</v>
      </c>
      <c r="T1986" s="134">
        <f t="shared" si="729"/>
        <v>8.7499999999999994E-2</v>
      </c>
      <c r="U1986" s="133">
        <f t="shared" si="730"/>
        <v>100</v>
      </c>
      <c r="V1986" s="133">
        <v>252</v>
      </c>
      <c r="W1986" s="132">
        <f t="shared" si="736"/>
        <v>1.03384649</v>
      </c>
      <c r="X1986" s="124">
        <f t="shared" si="732"/>
        <v>43.283723000000002</v>
      </c>
      <c r="Y1986" s="136" t="s">
        <v>64</v>
      </c>
      <c r="Z1986" s="127">
        <f t="shared" si="731"/>
        <v>44244</v>
      </c>
      <c r="AA1986" s="6"/>
      <c r="AB1986" s="1"/>
      <c r="AC1986" s="10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6"/>
      <c r="BR1986" s="1"/>
      <c r="BS1986" s="1"/>
      <c r="BT1986" s="1"/>
      <c r="BU1986" s="1"/>
      <c r="BV1986" s="1"/>
      <c r="BW1986" s="1"/>
    </row>
    <row r="1987" spans="1:75" x14ac:dyDescent="0.2">
      <c r="A1987" s="137">
        <f t="shared" si="723"/>
        <v>44208</v>
      </c>
      <c r="B1987" s="124">
        <f t="shared" si="714"/>
        <v>1323.393288</v>
      </c>
      <c r="C1987" s="124">
        <f t="shared" si="724"/>
        <v>1000</v>
      </c>
      <c r="D1987" s="138">
        <f t="shared" si="725"/>
        <v>5486.52</v>
      </c>
      <c r="E1987" s="126">
        <f>IF(K1987=1,VLOOKUP(A1986,[1]Plan1!$DA$106:$DC$226,3),E1986)</f>
        <v>5560.59</v>
      </c>
      <c r="F1987" s="127">
        <f t="shared" si="726"/>
        <v>44181</v>
      </c>
      <c r="G1987" s="128">
        <f t="shared" si="715"/>
        <v>1.3500360884495022E-2</v>
      </c>
      <c r="H1987" s="127">
        <f t="shared" si="727"/>
        <v>44211</v>
      </c>
      <c r="I1987" s="127">
        <f t="shared" si="716"/>
        <v>44211</v>
      </c>
      <c r="J1987" s="130">
        <f t="shared" si="728"/>
        <v>21</v>
      </c>
      <c r="K1987" s="130">
        <f t="shared" si="717"/>
        <v>18</v>
      </c>
      <c r="L1987" s="131">
        <f t="shared" si="718"/>
        <v>1.01156063</v>
      </c>
      <c r="M1987" s="132">
        <f t="shared" si="735"/>
        <v>1.00890013</v>
      </c>
      <c r="N1987" s="132">
        <f t="shared" si="733"/>
        <v>1.2650170896769428</v>
      </c>
      <c r="O1987" s="131">
        <f t="shared" si="734"/>
        <v>1.27964148</v>
      </c>
      <c r="P1987" s="124">
        <f t="shared" si="719"/>
        <v>1279.64148</v>
      </c>
      <c r="Q1987" s="133">
        <f t="shared" si="720"/>
        <v>0</v>
      </c>
      <c r="R1987" s="134">
        <f t="shared" si="721"/>
        <v>0</v>
      </c>
      <c r="S1987" s="124">
        <f t="shared" si="722"/>
        <v>0</v>
      </c>
      <c r="T1987" s="134">
        <f t="shared" si="729"/>
        <v>8.7499999999999994E-2</v>
      </c>
      <c r="U1987" s="133">
        <f t="shared" si="730"/>
        <v>101</v>
      </c>
      <c r="V1987" s="133">
        <v>252</v>
      </c>
      <c r="W1987" s="132">
        <f t="shared" si="736"/>
        <v>1.034190677</v>
      </c>
      <c r="X1987" s="124">
        <f t="shared" si="732"/>
        <v>43.751807999999997</v>
      </c>
      <c r="Y1987" s="136" t="s">
        <v>64</v>
      </c>
      <c r="Z1987" s="127">
        <f t="shared" si="731"/>
        <v>44244</v>
      </c>
      <c r="AA1987" s="6"/>
      <c r="AB1987" s="1"/>
      <c r="AC1987" s="10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6"/>
      <c r="BR1987" s="1"/>
      <c r="BS1987" s="1"/>
      <c r="BT1987" s="1"/>
      <c r="BU1987" s="1"/>
      <c r="BV1987" s="1"/>
      <c r="BW1987" s="1"/>
    </row>
    <row r="1988" spans="1:75" x14ac:dyDescent="0.2">
      <c r="A1988" s="137">
        <f t="shared" si="723"/>
        <v>44209</v>
      </c>
      <c r="B1988" s="124">
        <f t="shared" si="714"/>
        <v>1324.6794989999999</v>
      </c>
      <c r="C1988" s="124">
        <f t="shared" si="724"/>
        <v>1000</v>
      </c>
      <c r="D1988" s="138">
        <f t="shared" si="725"/>
        <v>5486.52</v>
      </c>
      <c r="E1988" s="126">
        <f>IF(K1988=1,VLOOKUP(A1987,[1]Plan1!$DA$106:$DC$226,3),E1987)</f>
        <v>5560.59</v>
      </c>
      <c r="F1988" s="127">
        <f t="shared" si="726"/>
        <v>44181</v>
      </c>
      <c r="G1988" s="128">
        <f t="shared" si="715"/>
        <v>1.3500360884495022E-2</v>
      </c>
      <c r="H1988" s="127">
        <f t="shared" si="727"/>
        <v>44211</v>
      </c>
      <c r="I1988" s="127">
        <f t="shared" si="716"/>
        <v>44211</v>
      </c>
      <c r="J1988" s="130">
        <f t="shared" si="728"/>
        <v>21</v>
      </c>
      <c r="K1988" s="130">
        <f t="shared" si="717"/>
        <v>19</v>
      </c>
      <c r="L1988" s="131">
        <f t="shared" si="718"/>
        <v>1.01220679</v>
      </c>
      <c r="M1988" s="132">
        <f t="shared" si="735"/>
        <v>1.00890013</v>
      </c>
      <c r="N1988" s="132">
        <f t="shared" si="733"/>
        <v>1.2650170896769428</v>
      </c>
      <c r="O1988" s="131">
        <f t="shared" si="734"/>
        <v>1.2804588800000001</v>
      </c>
      <c r="P1988" s="124">
        <f t="shared" si="719"/>
        <v>1280.4588799999999</v>
      </c>
      <c r="Q1988" s="133">
        <f t="shared" si="720"/>
        <v>0</v>
      </c>
      <c r="R1988" s="134">
        <f t="shared" si="721"/>
        <v>0</v>
      </c>
      <c r="S1988" s="124">
        <f t="shared" si="722"/>
        <v>0</v>
      </c>
      <c r="T1988" s="134">
        <f t="shared" si="729"/>
        <v>8.7499999999999994E-2</v>
      </c>
      <c r="U1988" s="133">
        <f t="shared" si="730"/>
        <v>102</v>
      </c>
      <c r="V1988" s="133">
        <v>252</v>
      </c>
      <c r="W1988" s="132">
        <f t="shared" si="736"/>
        <v>1.0345349779999999</v>
      </c>
      <c r="X1988" s="124">
        <f t="shared" si="732"/>
        <v>44.220618999999999</v>
      </c>
      <c r="Y1988" s="136" t="s">
        <v>64</v>
      </c>
      <c r="Z1988" s="127">
        <f t="shared" si="731"/>
        <v>44244</v>
      </c>
      <c r="AA1988" s="6"/>
      <c r="AB1988" s="1"/>
      <c r="AC1988" s="10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6"/>
      <c r="BR1988" s="1"/>
      <c r="BS1988" s="1"/>
      <c r="BT1988" s="1"/>
      <c r="BU1988" s="1"/>
      <c r="BV1988" s="1"/>
      <c r="BW1988" s="1"/>
    </row>
    <row r="1989" spans="1:75" x14ac:dyDescent="0.2">
      <c r="A1989" s="137">
        <f t="shared" si="723"/>
        <v>44210</v>
      </c>
      <c r="B1989" s="124">
        <f t="shared" si="714"/>
        <v>1325.966979</v>
      </c>
      <c r="C1989" s="124">
        <f t="shared" si="724"/>
        <v>1000</v>
      </c>
      <c r="D1989" s="138">
        <f t="shared" si="725"/>
        <v>5486.52</v>
      </c>
      <c r="E1989" s="126">
        <f>IF(K1989=1,VLOOKUP(A1988,[1]Plan1!$DA$106:$DC$226,3),E1988)</f>
        <v>5560.59</v>
      </c>
      <c r="F1989" s="127">
        <f t="shared" si="726"/>
        <v>44181</v>
      </c>
      <c r="G1989" s="128">
        <f t="shared" si="715"/>
        <v>1.3500360884495022E-2</v>
      </c>
      <c r="H1989" s="127">
        <f t="shared" si="727"/>
        <v>44211</v>
      </c>
      <c r="I1989" s="127">
        <f t="shared" si="716"/>
        <v>44211</v>
      </c>
      <c r="J1989" s="130">
        <f t="shared" si="728"/>
        <v>21</v>
      </c>
      <c r="K1989" s="130">
        <f t="shared" si="717"/>
        <v>20</v>
      </c>
      <c r="L1989" s="131">
        <f t="shared" si="718"/>
        <v>1.01285337</v>
      </c>
      <c r="M1989" s="132">
        <f t="shared" si="735"/>
        <v>1.00890013</v>
      </c>
      <c r="N1989" s="132">
        <f t="shared" si="733"/>
        <v>1.2650170896769428</v>
      </c>
      <c r="O1989" s="131">
        <f t="shared" si="734"/>
        <v>1.28127682</v>
      </c>
      <c r="P1989" s="124">
        <f t="shared" si="719"/>
        <v>1281.27682</v>
      </c>
      <c r="Q1989" s="133">
        <f t="shared" si="720"/>
        <v>0</v>
      </c>
      <c r="R1989" s="134">
        <f t="shared" si="721"/>
        <v>0</v>
      </c>
      <c r="S1989" s="124">
        <f t="shared" si="722"/>
        <v>0</v>
      </c>
      <c r="T1989" s="134">
        <f t="shared" si="729"/>
        <v>8.7499999999999994E-2</v>
      </c>
      <c r="U1989" s="133">
        <f t="shared" si="730"/>
        <v>103</v>
      </c>
      <c r="V1989" s="133">
        <v>252</v>
      </c>
      <c r="W1989" s="132">
        <f t="shared" si="736"/>
        <v>1.0348793940000001</v>
      </c>
      <c r="X1989" s="124">
        <f t="shared" si="732"/>
        <v>44.690159000000001</v>
      </c>
      <c r="Y1989" s="136" t="s">
        <v>64</v>
      </c>
      <c r="Z1989" s="127">
        <f t="shared" si="731"/>
        <v>44244</v>
      </c>
      <c r="AA1989" s="6"/>
      <c r="AB1989" s="1"/>
      <c r="AC1989" s="10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6"/>
      <c r="BR1989" s="1"/>
      <c r="BS1989" s="1"/>
      <c r="BT1989" s="1"/>
      <c r="BU1989" s="1"/>
      <c r="BV1989" s="1"/>
      <c r="BW1989" s="1"/>
    </row>
    <row r="1990" spans="1:75" x14ac:dyDescent="0.2">
      <c r="A1990" s="137">
        <f t="shared" si="723"/>
        <v>44211</v>
      </c>
      <c r="B1990" s="124">
        <f t="shared" si="714"/>
        <v>1327.2556959999999</v>
      </c>
      <c r="C1990" s="124">
        <f t="shared" si="724"/>
        <v>1000</v>
      </c>
      <c r="D1990" s="138">
        <f t="shared" si="725"/>
        <v>5486.52</v>
      </c>
      <c r="E1990" s="126">
        <f>IF(K1990=1,VLOOKUP(A1989,[1]Plan1!$DA$106:$DC$226,3),E1989)</f>
        <v>5560.59</v>
      </c>
      <c r="F1990" s="127">
        <f t="shared" si="726"/>
        <v>44181</v>
      </c>
      <c r="G1990" s="128">
        <f t="shared" si="715"/>
        <v>1.3500360884495022E-2</v>
      </c>
      <c r="H1990" s="127">
        <f t="shared" si="727"/>
        <v>44244</v>
      </c>
      <c r="I1990" s="127">
        <f t="shared" si="716"/>
        <v>44211</v>
      </c>
      <c r="J1990" s="130">
        <f t="shared" si="728"/>
        <v>21</v>
      </c>
      <c r="K1990" s="130">
        <f t="shared" si="717"/>
        <v>21</v>
      </c>
      <c r="L1990" s="131">
        <f t="shared" si="718"/>
        <v>1.0135003600000001</v>
      </c>
      <c r="M1990" s="132">
        <f t="shared" si="735"/>
        <v>1.00890013</v>
      </c>
      <c r="N1990" s="132">
        <f t="shared" si="733"/>
        <v>1.2650170896769428</v>
      </c>
      <c r="O1990" s="131">
        <f t="shared" si="734"/>
        <v>1.2820952699999999</v>
      </c>
      <c r="P1990" s="124">
        <f t="shared" si="719"/>
        <v>1282.09527</v>
      </c>
      <c r="Q1990" s="133">
        <f t="shared" si="720"/>
        <v>0</v>
      </c>
      <c r="R1990" s="134">
        <f t="shared" si="721"/>
        <v>0</v>
      </c>
      <c r="S1990" s="124">
        <f t="shared" si="722"/>
        <v>0</v>
      </c>
      <c r="T1990" s="134">
        <f t="shared" si="729"/>
        <v>8.7499999999999994E-2</v>
      </c>
      <c r="U1990" s="133">
        <f t="shared" si="730"/>
        <v>104</v>
      </c>
      <c r="V1990" s="133">
        <v>252</v>
      </c>
      <c r="W1990" s="132">
        <f t="shared" si="736"/>
        <v>1.0352239240000001</v>
      </c>
      <c r="X1990" s="124">
        <f t="shared" si="732"/>
        <v>45.160426000000001</v>
      </c>
      <c r="Y1990" s="136" t="s">
        <v>64</v>
      </c>
      <c r="Z1990" s="127">
        <f t="shared" si="731"/>
        <v>44244</v>
      </c>
      <c r="AA1990" s="6"/>
      <c r="AB1990" s="1"/>
      <c r="AC1990" s="10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6"/>
      <c r="BR1990" s="1"/>
      <c r="BS1990" s="1"/>
      <c r="BT1990" s="1"/>
      <c r="BU1990" s="1"/>
      <c r="BV1990" s="1"/>
      <c r="BW1990" s="1"/>
    </row>
    <row r="1991" spans="1:75" x14ac:dyDescent="0.2">
      <c r="A1991" s="137">
        <f t="shared" si="723"/>
        <v>44212</v>
      </c>
      <c r="B1991" s="124">
        <f t="shared" si="714"/>
        <v>1327.855415</v>
      </c>
      <c r="C1991" s="124">
        <f t="shared" si="724"/>
        <v>1000</v>
      </c>
      <c r="D1991" s="138">
        <f t="shared" si="725"/>
        <v>5560.59</v>
      </c>
      <c r="E1991" s="126">
        <f>IF(K1991=1,VLOOKUP(A1990,[1]Plan1!$DA$106:$DC$226,3),E1990)</f>
        <v>5574.49</v>
      </c>
      <c r="F1991" s="127">
        <f t="shared" si="726"/>
        <v>44212</v>
      </c>
      <c r="G1991" s="128">
        <f t="shared" si="715"/>
        <v>2.4997347403781234E-3</v>
      </c>
      <c r="H1991" s="127">
        <f t="shared" si="727"/>
        <v>44244</v>
      </c>
      <c r="I1991" s="127">
        <f t="shared" si="716"/>
        <v>44244</v>
      </c>
      <c r="J1991" s="130">
        <f t="shared" si="728"/>
        <v>21</v>
      </c>
      <c r="K1991" s="130">
        <f t="shared" si="717"/>
        <v>1</v>
      </c>
      <c r="L1991" s="131">
        <f t="shared" si="718"/>
        <v>1.00011889</v>
      </c>
      <c r="M1991" s="132">
        <f t="shared" si="735"/>
        <v>1.0135003600000001</v>
      </c>
      <c r="N1991" s="132">
        <f t="shared" si="733"/>
        <v>1.2820952757937341</v>
      </c>
      <c r="O1991" s="131">
        <f t="shared" si="734"/>
        <v>1.2822477000000001</v>
      </c>
      <c r="P1991" s="124">
        <f t="shared" si="719"/>
        <v>1282.2476999999999</v>
      </c>
      <c r="Q1991" s="133">
        <f t="shared" si="720"/>
        <v>0</v>
      </c>
      <c r="R1991" s="134">
        <f t="shared" si="721"/>
        <v>0</v>
      </c>
      <c r="S1991" s="124">
        <f t="shared" si="722"/>
        <v>0</v>
      </c>
      <c r="T1991" s="134">
        <f t="shared" si="729"/>
        <v>8.7499999999999994E-2</v>
      </c>
      <c r="U1991" s="133">
        <f t="shared" si="730"/>
        <v>105</v>
      </c>
      <c r="V1991" s="133">
        <v>252</v>
      </c>
      <c r="W1991" s="132">
        <f t="shared" si="736"/>
        <v>1.035568569</v>
      </c>
      <c r="X1991" s="124">
        <f t="shared" si="732"/>
        <v>45.607714999999999</v>
      </c>
      <c r="Y1991" s="136" t="s">
        <v>64</v>
      </c>
      <c r="Z1991" s="127">
        <f t="shared" si="731"/>
        <v>44244</v>
      </c>
      <c r="AA1991" s="6"/>
      <c r="AB1991" s="1"/>
      <c r="AC1991" s="10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6"/>
      <c r="BR1991" s="1"/>
      <c r="BS1991" s="1"/>
      <c r="BT1991" s="1"/>
      <c r="BU1991" s="1"/>
      <c r="BV1991" s="1"/>
      <c r="BW1991" s="1"/>
    </row>
    <row r="1992" spans="1:75" x14ac:dyDescent="0.2">
      <c r="A1992" s="137">
        <f t="shared" si="723"/>
        <v>44213</v>
      </c>
      <c r="B1992" s="124">
        <f t="shared" si="714"/>
        <v>1327.855415</v>
      </c>
      <c r="C1992" s="124">
        <f t="shared" si="724"/>
        <v>1000</v>
      </c>
      <c r="D1992" s="138">
        <f t="shared" si="725"/>
        <v>5560.59</v>
      </c>
      <c r="E1992" s="126">
        <f>IF(K1992=1,VLOOKUP(A1991,[1]Plan1!$DA$106:$DC$226,3),E1991)</f>
        <v>5574.49</v>
      </c>
      <c r="F1992" s="127">
        <f t="shared" si="726"/>
        <v>44212</v>
      </c>
      <c r="G1992" s="128">
        <f t="shared" si="715"/>
        <v>2.4997347403781234E-3</v>
      </c>
      <c r="H1992" s="127">
        <f t="shared" si="727"/>
        <v>44244</v>
      </c>
      <c r="I1992" s="127">
        <f t="shared" si="716"/>
        <v>44244</v>
      </c>
      <c r="J1992" s="130">
        <f t="shared" si="728"/>
        <v>21</v>
      </c>
      <c r="K1992" s="130">
        <f t="shared" si="717"/>
        <v>1</v>
      </c>
      <c r="L1992" s="131">
        <f t="shared" si="718"/>
        <v>1.00011889</v>
      </c>
      <c r="M1992" s="132">
        <f t="shared" si="735"/>
        <v>1.0135003600000001</v>
      </c>
      <c r="N1992" s="132">
        <f t="shared" si="733"/>
        <v>1.2820952757937341</v>
      </c>
      <c r="O1992" s="131">
        <f t="shared" si="734"/>
        <v>1.2822477000000001</v>
      </c>
      <c r="P1992" s="124">
        <f t="shared" si="719"/>
        <v>1282.2476999999999</v>
      </c>
      <c r="Q1992" s="133">
        <f t="shared" si="720"/>
        <v>0</v>
      </c>
      <c r="R1992" s="134">
        <f t="shared" si="721"/>
        <v>0</v>
      </c>
      <c r="S1992" s="124">
        <f t="shared" si="722"/>
        <v>0</v>
      </c>
      <c r="T1992" s="134">
        <f t="shared" si="729"/>
        <v>8.7499999999999994E-2</v>
      </c>
      <c r="U1992" s="133">
        <f t="shared" si="730"/>
        <v>105</v>
      </c>
      <c r="V1992" s="133">
        <v>252</v>
      </c>
      <c r="W1992" s="132">
        <f t="shared" si="736"/>
        <v>1.035568569</v>
      </c>
      <c r="X1992" s="124">
        <f t="shared" si="732"/>
        <v>45.607714999999999</v>
      </c>
      <c r="Y1992" s="136" t="s">
        <v>64</v>
      </c>
      <c r="Z1992" s="127">
        <f t="shared" si="731"/>
        <v>44244</v>
      </c>
      <c r="AA1992" s="6"/>
      <c r="AB1992" s="1"/>
      <c r="AC1992" s="10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6"/>
      <c r="BR1992" s="1"/>
      <c r="BS1992" s="1"/>
      <c r="BT1992" s="1"/>
      <c r="BU1992" s="1"/>
      <c r="BV1992" s="1"/>
      <c r="BW1992" s="1"/>
    </row>
    <row r="1993" spans="1:75" x14ac:dyDescent="0.2">
      <c r="A1993" s="137">
        <f t="shared" si="723"/>
        <v>44214</v>
      </c>
      <c r="B1993" s="124">
        <f t="shared" si="714"/>
        <v>1327.855415</v>
      </c>
      <c r="C1993" s="124">
        <f t="shared" si="724"/>
        <v>1000</v>
      </c>
      <c r="D1993" s="138">
        <f t="shared" si="725"/>
        <v>5560.59</v>
      </c>
      <c r="E1993" s="126">
        <f>IF(K1993=1,VLOOKUP(A1992,[1]Plan1!$DA$106:$DC$226,3),E1992)</f>
        <v>5574.49</v>
      </c>
      <c r="F1993" s="127">
        <f t="shared" si="726"/>
        <v>44212</v>
      </c>
      <c r="G1993" s="128">
        <f t="shared" si="715"/>
        <v>2.4997347403781234E-3</v>
      </c>
      <c r="H1993" s="127">
        <f t="shared" si="727"/>
        <v>44244</v>
      </c>
      <c r="I1993" s="127">
        <f t="shared" si="716"/>
        <v>44244</v>
      </c>
      <c r="J1993" s="130">
        <f t="shared" si="728"/>
        <v>21</v>
      </c>
      <c r="K1993" s="130">
        <f t="shared" si="717"/>
        <v>1</v>
      </c>
      <c r="L1993" s="131">
        <f t="shared" si="718"/>
        <v>1.00011889</v>
      </c>
      <c r="M1993" s="132">
        <f t="shared" si="735"/>
        <v>1.0135003600000001</v>
      </c>
      <c r="N1993" s="132">
        <f t="shared" si="733"/>
        <v>1.2820952757937341</v>
      </c>
      <c r="O1993" s="131">
        <f t="shared" si="734"/>
        <v>1.2822477000000001</v>
      </c>
      <c r="P1993" s="124">
        <f t="shared" si="719"/>
        <v>1282.2476999999999</v>
      </c>
      <c r="Q1993" s="133">
        <f t="shared" si="720"/>
        <v>0</v>
      </c>
      <c r="R1993" s="134">
        <f t="shared" si="721"/>
        <v>0</v>
      </c>
      <c r="S1993" s="124">
        <f t="shared" si="722"/>
        <v>0</v>
      </c>
      <c r="T1993" s="134">
        <f t="shared" si="729"/>
        <v>8.7499999999999994E-2</v>
      </c>
      <c r="U1993" s="133">
        <f t="shared" si="730"/>
        <v>105</v>
      </c>
      <c r="V1993" s="133">
        <v>252</v>
      </c>
      <c r="W1993" s="132">
        <f t="shared" si="736"/>
        <v>1.035568569</v>
      </c>
      <c r="X1993" s="124">
        <f t="shared" si="732"/>
        <v>45.607714999999999</v>
      </c>
      <c r="Y1993" s="136" t="s">
        <v>64</v>
      </c>
      <c r="Z1993" s="127">
        <f t="shared" si="731"/>
        <v>44244</v>
      </c>
      <c r="AA1993" s="6"/>
      <c r="AB1993" s="1"/>
      <c r="AC1993" s="10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6"/>
      <c r="BR1993" s="1"/>
      <c r="BS1993" s="1"/>
      <c r="BT1993" s="1"/>
      <c r="BU1993" s="1"/>
      <c r="BV1993" s="1"/>
      <c r="BW1993" s="1"/>
    </row>
    <row r="1994" spans="1:75" x14ac:dyDescent="0.2">
      <c r="A1994" s="137">
        <f t="shared" si="723"/>
        <v>44215</v>
      </c>
      <c r="B1994" s="124">
        <f t="shared" ref="B1994:B2057" si="737">(P1994+X1994)</f>
        <v>1328.455408</v>
      </c>
      <c r="C1994" s="124">
        <f t="shared" si="724"/>
        <v>1000</v>
      </c>
      <c r="D1994" s="138">
        <f t="shared" si="725"/>
        <v>5560.59</v>
      </c>
      <c r="E1994" s="126">
        <f>IF(K1994=1,VLOOKUP(A1993,[1]Plan1!$DA$106:$DC$226,3),E1993)</f>
        <v>5574.49</v>
      </c>
      <c r="F1994" s="127">
        <f t="shared" si="726"/>
        <v>44212</v>
      </c>
      <c r="G1994" s="128">
        <f t="shared" ref="G1994:G2057" si="738">(E1994/D1994)-1</f>
        <v>2.4997347403781234E-3</v>
      </c>
      <c r="H1994" s="127">
        <f t="shared" si="727"/>
        <v>44244</v>
      </c>
      <c r="I1994" s="127">
        <f t="shared" ref="I1994:I2057" si="739">IF(A1994&gt;I1993,H1994,I1993)</f>
        <v>44244</v>
      </c>
      <c r="J1994" s="130">
        <f t="shared" si="728"/>
        <v>21</v>
      </c>
      <c r="K1994" s="130">
        <f t="shared" ref="K1994:K2057" si="740">(J1994-(NETWORKDAYS(A1994,I1994,AC$118:AC$502)-1))</f>
        <v>2</v>
      </c>
      <c r="L1994" s="131">
        <f t="shared" ref="L1994:L2057" si="741">TRUNC((E1994/D1994)^TRUNC((K1994/J1994),9),8)</f>
        <v>1.0002378000000001</v>
      </c>
      <c r="M1994" s="132">
        <f t="shared" si="735"/>
        <v>1.0135003600000001</v>
      </c>
      <c r="N1994" s="132">
        <f t="shared" si="733"/>
        <v>1.2820952757937341</v>
      </c>
      <c r="O1994" s="131">
        <f t="shared" si="734"/>
        <v>1.28240015</v>
      </c>
      <c r="P1994" s="124">
        <f t="shared" ref="P1994:P2057" si="742">TRUNC(C1994*O1994,6)</f>
        <v>1282.4001499999999</v>
      </c>
      <c r="Q1994" s="133">
        <f t="shared" ref="Q1994:Q2057" si="743">IF(VLOOKUP(A1994,AC$10:AJ$114,8)=VLOOKUP(A1993,AC$10:AJ$114,8),0,VLOOKUP(A1994,AC$10:AJ$114,8))</f>
        <v>0</v>
      </c>
      <c r="R1994" s="134">
        <f t="shared" ref="R1994:R2057" si="744">IF(Q1994&gt;0,VLOOKUP($A1994,$AC$10:$AH$114,6),0)</f>
        <v>0</v>
      </c>
      <c r="S1994" s="124">
        <f t="shared" ref="S1994:S2057" si="745">IF(R1994&gt;0,TRUNC(R1994*P1994,6),0)</f>
        <v>0</v>
      </c>
      <c r="T1994" s="134">
        <f t="shared" si="729"/>
        <v>8.7499999999999994E-2</v>
      </c>
      <c r="U1994" s="133">
        <f t="shared" si="730"/>
        <v>106</v>
      </c>
      <c r="V1994" s="133">
        <v>252</v>
      </c>
      <c r="W1994" s="132">
        <f t="shared" si="736"/>
        <v>1.035913329</v>
      </c>
      <c r="X1994" s="124">
        <f t="shared" si="732"/>
        <v>46.055258000000002</v>
      </c>
      <c r="Y1994" s="136" t="s">
        <v>64</v>
      </c>
      <c r="Z1994" s="127">
        <f t="shared" si="731"/>
        <v>44244</v>
      </c>
      <c r="AA1994" s="6"/>
      <c r="AB1994" s="1"/>
      <c r="AC1994" s="10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6"/>
      <c r="BR1994" s="1"/>
      <c r="BS1994" s="1"/>
      <c r="BT1994" s="1"/>
      <c r="BU1994" s="1"/>
      <c r="BV1994" s="1"/>
      <c r="BW1994" s="1"/>
    </row>
    <row r="1995" spans="1:75" x14ac:dyDescent="0.2">
      <c r="A1995" s="137">
        <f t="shared" ref="A1995:A2058" si="746">(A1994+1)</f>
        <v>44216</v>
      </c>
      <c r="B1995" s="124">
        <f t="shared" si="737"/>
        <v>1329.055674</v>
      </c>
      <c r="C1995" s="124">
        <f t="shared" ref="C1995:C2058" si="747">TRUNC(IF(Q1994&gt;0,VLOOKUP(A1994,$AC$12:$AD$114,2),C1994),6)</f>
        <v>1000</v>
      </c>
      <c r="D1995" s="138">
        <f t="shared" ref="D1995:D2058" si="748">IF(E1995=E1994,D1994,E1994)</f>
        <v>5560.59</v>
      </c>
      <c r="E1995" s="126">
        <f>IF(K1995=1,VLOOKUP(A1994,[1]Plan1!$DA$106:$DC$226,3),E1994)</f>
        <v>5574.49</v>
      </c>
      <c r="F1995" s="127">
        <f t="shared" ref="F1995:F2058" si="749">IF(D1995=D1994,F1994,A1995)</f>
        <v>44212</v>
      </c>
      <c r="G1995" s="128">
        <f t="shared" si="738"/>
        <v>2.4997347403781234E-3</v>
      </c>
      <c r="H1995" s="127">
        <f t="shared" ref="H1995:H2058" si="750">IF(DAY(A1995)=15,VLOOKUP(A1995,AG$118:AL$450,4),H1994)</f>
        <v>44244</v>
      </c>
      <c r="I1995" s="127">
        <f t="shared" si="739"/>
        <v>44244</v>
      </c>
      <c r="J1995" s="130">
        <f t="shared" ref="J1995:J2058" si="751">IF(I1995=I1994,J1994,NETWORKDAYS(I1994,I1995,$AC$118:$AC$502)-1)</f>
        <v>21</v>
      </c>
      <c r="K1995" s="130">
        <f t="shared" si="740"/>
        <v>3</v>
      </c>
      <c r="L1995" s="131">
        <f t="shared" si="741"/>
        <v>1.0003567200000001</v>
      </c>
      <c r="M1995" s="132">
        <f t="shared" si="735"/>
        <v>1.0135003600000001</v>
      </c>
      <c r="N1995" s="132">
        <f t="shared" si="733"/>
        <v>1.2820952757937341</v>
      </c>
      <c r="O1995" s="131">
        <f t="shared" si="734"/>
        <v>1.2825526199999999</v>
      </c>
      <c r="P1995" s="124">
        <f t="shared" si="742"/>
        <v>1282.5526199999999</v>
      </c>
      <c r="Q1995" s="133">
        <f t="shared" si="743"/>
        <v>0</v>
      </c>
      <c r="R1995" s="134">
        <f t="shared" si="744"/>
        <v>0</v>
      </c>
      <c r="S1995" s="124">
        <f t="shared" si="745"/>
        <v>0</v>
      </c>
      <c r="T1995" s="134">
        <f t="shared" ref="T1995:T2058" si="752">(T1994)</f>
        <v>8.7499999999999994E-2</v>
      </c>
      <c r="U1995" s="133">
        <f t="shared" ref="U1995:U2058" si="753">IF(Q1994&gt;0,1,IF(K1995=K1994,U1994,U1994+1))</f>
        <v>107</v>
      </c>
      <c r="V1995" s="133">
        <v>252</v>
      </c>
      <c r="W1995" s="132">
        <f t="shared" si="736"/>
        <v>1.0362582039999999</v>
      </c>
      <c r="X1995" s="124">
        <f t="shared" si="732"/>
        <v>46.503053999999999</v>
      </c>
      <c r="Y1995" s="136" t="s">
        <v>64</v>
      </c>
      <c r="Z1995" s="127">
        <f t="shared" ref="Z1995:Z2058" si="754">IF(Q1994&gt;0,VLOOKUP(A1994,$AC$10:$AK$114,9),Z1994)</f>
        <v>44244</v>
      </c>
      <c r="AA1995" s="6"/>
      <c r="AB1995" s="1"/>
      <c r="AC1995" s="10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6"/>
      <c r="BR1995" s="1"/>
      <c r="BS1995" s="1"/>
      <c r="BT1995" s="1"/>
      <c r="BU1995" s="1"/>
      <c r="BV1995" s="1"/>
      <c r="BW1995" s="1"/>
    </row>
    <row r="1996" spans="1:75" x14ac:dyDescent="0.2">
      <c r="A1996" s="137">
        <f t="shared" si="746"/>
        <v>44217</v>
      </c>
      <c r="B1996" s="124">
        <f t="shared" si="737"/>
        <v>1329.6562019999999</v>
      </c>
      <c r="C1996" s="124">
        <f t="shared" si="747"/>
        <v>1000</v>
      </c>
      <c r="D1996" s="138">
        <f t="shared" si="748"/>
        <v>5560.59</v>
      </c>
      <c r="E1996" s="126">
        <f>IF(K1996=1,VLOOKUP(A1995,[1]Plan1!$DA$106:$DC$226,3),E1995)</f>
        <v>5574.49</v>
      </c>
      <c r="F1996" s="127">
        <f t="shared" si="749"/>
        <v>44212</v>
      </c>
      <c r="G1996" s="128">
        <f t="shared" si="738"/>
        <v>2.4997347403781234E-3</v>
      </c>
      <c r="H1996" s="127">
        <f t="shared" si="750"/>
        <v>44244</v>
      </c>
      <c r="I1996" s="127">
        <f t="shared" si="739"/>
        <v>44244</v>
      </c>
      <c r="J1996" s="130">
        <f t="shared" si="751"/>
        <v>21</v>
      </c>
      <c r="K1996" s="130">
        <f t="shared" si="740"/>
        <v>4</v>
      </c>
      <c r="L1996" s="131">
        <f t="shared" si="741"/>
        <v>1.00047565</v>
      </c>
      <c r="M1996" s="132">
        <f t="shared" si="735"/>
        <v>1.0135003600000001</v>
      </c>
      <c r="N1996" s="132">
        <f t="shared" si="733"/>
        <v>1.2820952757937341</v>
      </c>
      <c r="O1996" s="131">
        <f t="shared" si="734"/>
        <v>1.2827051</v>
      </c>
      <c r="P1996" s="124">
        <f t="shared" si="742"/>
        <v>1282.7050999999999</v>
      </c>
      <c r="Q1996" s="133">
        <f t="shared" si="743"/>
        <v>0</v>
      </c>
      <c r="R1996" s="134">
        <f t="shared" si="744"/>
        <v>0</v>
      </c>
      <c r="S1996" s="124">
        <f t="shared" si="745"/>
        <v>0</v>
      </c>
      <c r="T1996" s="134">
        <f t="shared" si="752"/>
        <v>8.7499999999999994E-2</v>
      </c>
      <c r="U1996" s="133">
        <f t="shared" si="753"/>
        <v>108</v>
      </c>
      <c r="V1996" s="133">
        <v>252</v>
      </c>
      <c r="W1996" s="132">
        <f t="shared" si="736"/>
        <v>1.0366031929999999</v>
      </c>
      <c r="X1996" s="124">
        <f t="shared" si="732"/>
        <v>46.951101999999999</v>
      </c>
      <c r="Y1996" s="136" t="s">
        <v>64</v>
      </c>
      <c r="Z1996" s="127">
        <f t="shared" si="754"/>
        <v>44244</v>
      </c>
      <c r="AA1996" s="6"/>
      <c r="AB1996" s="1"/>
      <c r="AC1996" s="10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6"/>
      <c r="BR1996" s="1"/>
      <c r="BS1996" s="1"/>
      <c r="BT1996" s="1"/>
      <c r="BU1996" s="1"/>
      <c r="BV1996" s="1"/>
      <c r="BW1996" s="1"/>
    </row>
    <row r="1997" spans="1:75" x14ac:dyDescent="0.2">
      <c r="A1997" s="137">
        <f t="shared" si="746"/>
        <v>44218</v>
      </c>
      <c r="B1997" s="124">
        <f t="shared" si="737"/>
        <v>1330.2570040000001</v>
      </c>
      <c r="C1997" s="124">
        <f t="shared" si="747"/>
        <v>1000</v>
      </c>
      <c r="D1997" s="138">
        <f t="shared" si="748"/>
        <v>5560.59</v>
      </c>
      <c r="E1997" s="126">
        <f>IF(K1997=1,VLOOKUP(A1996,[1]Plan1!$DA$106:$DC$226,3),E1996)</f>
        <v>5574.49</v>
      </c>
      <c r="F1997" s="127">
        <f t="shared" si="749"/>
        <v>44212</v>
      </c>
      <c r="G1997" s="128">
        <f t="shared" si="738"/>
        <v>2.4997347403781234E-3</v>
      </c>
      <c r="H1997" s="127">
        <f t="shared" si="750"/>
        <v>44244</v>
      </c>
      <c r="I1997" s="127">
        <f t="shared" si="739"/>
        <v>44244</v>
      </c>
      <c r="J1997" s="130">
        <f t="shared" si="751"/>
        <v>21</v>
      </c>
      <c r="K1997" s="130">
        <f t="shared" si="740"/>
        <v>5</v>
      </c>
      <c r="L1997" s="131">
        <f t="shared" si="741"/>
        <v>1.0005945999999999</v>
      </c>
      <c r="M1997" s="132">
        <f t="shared" si="735"/>
        <v>1.0135003600000001</v>
      </c>
      <c r="N1997" s="132">
        <f t="shared" si="733"/>
        <v>1.2820952757937341</v>
      </c>
      <c r="O1997" s="131">
        <f t="shared" si="734"/>
        <v>1.2828576</v>
      </c>
      <c r="P1997" s="124">
        <f t="shared" si="742"/>
        <v>1282.8576</v>
      </c>
      <c r="Q1997" s="133">
        <f t="shared" si="743"/>
        <v>0</v>
      </c>
      <c r="R1997" s="134">
        <f t="shared" si="744"/>
        <v>0</v>
      </c>
      <c r="S1997" s="124">
        <f t="shared" si="745"/>
        <v>0</v>
      </c>
      <c r="T1997" s="134">
        <f t="shared" si="752"/>
        <v>8.7499999999999994E-2</v>
      </c>
      <c r="U1997" s="133">
        <f t="shared" si="753"/>
        <v>109</v>
      </c>
      <c r="V1997" s="133">
        <v>252</v>
      </c>
      <c r="W1997" s="132">
        <f t="shared" si="736"/>
        <v>1.036948298</v>
      </c>
      <c r="X1997" s="124">
        <f t="shared" si="732"/>
        <v>47.399403999999997</v>
      </c>
      <c r="Y1997" s="136" t="s">
        <v>64</v>
      </c>
      <c r="Z1997" s="127">
        <f t="shared" si="754"/>
        <v>44244</v>
      </c>
      <c r="AA1997" s="6"/>
      <c r="AB1997" s="1"/>
      <c r="AC1997" s="10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6"/>
      <c r="BR1997" s="1"/>
      <c r="BS1997" s="1"/>
      <c r="BT1997" s="1"/>
      <c r="BU1997" s="1"/>
      <c r="BV1997" s="1"/>
      <c r="BW1997" s="1"/>
    </row>
    <row r="1998" spans="1:75" x14ac:dyDescent="0.2">
      <c r="A1998" s="137">
        <f t="shared" si="746"/>
        <v>44219</v>
      </c>
      <c r="B1998" s="124">
        <f t="shared" si="737"/>
        <v>1330.8581000000001</v>
      </c>
      <c r="C1998" s="124">
        <f t="shared" si="747"/>
        <v>1000</v>
      </c>
      <c r="D1998" s="138">
        <f t="shared" si="748"/>
        <v>5560.59</v>
      </c>
      <c r="E1998" s="126">
        <f>IF(K1998=1,VLOOKUP(A1997,[1]Plan1!$DA$106:$DC$226,3),E1997)</f>
        <v>5574.49</v>
      </c>
      <c r="F1998" s="127">
        <f t="shared" si="749"/>
        <v>44212</v>
      </c>
      <c r="G1998" s="128">
        <f t="shared" si="738"/>
        <v>2.4997347403781234E-3</v>
      </c>
      <c r="H1998" s="127">
        <f t="shared" si="750"/>
        <v>44244</v>
      </c>
      <c r="I1998" s="127">
        <f t="shared" si="739"/>
        <v>44244</v>
      </c>
      <c r="J1998" s="130">
        <f t="shared" si="751"/>
        <v>21</v>
      </c>
      <c r="K1998" s="130">
        <f t="shared" si="740"/>
        <v>6</v>
      </c>
      <c r="L1998" s="131">
        <f t="shared" si="741"/>
        <v>1.0007135700000001</v>
      </c>
      <c r="M1998" s="132">
        <f t="shared" si="735"/>
        <v>1.0135003600000001</v>
      </c>
      <c r="N1998" s="132">
        <f t="shared" si="733"/>
        <v>1.2820952757937341</v>
      </c>
      <c r="O1998" s="131">
        <f t="shared" si="734"/>
        <v>1.28301014</v>
      </c>
      <c r="P1998" s="124">
        <f t="shared" si="742"/>
        <v>1283.0101400000001</v>
      </c>
      <c r="Q1998" s="133">
        <f t="shared" si="743"/>
        <v>0</v>
      </c>
      <c r="R1998" s="134">
        <f t="shared" si="744"/>
        <v>0</v>
      </c>
      <c r="S1998" s="124">
        <f t="shared" si="745"/>
        <v>0</v>
      </c>
      <c r="T1998" s="134">
        <f t="shared" si="752"/>
        <v>8.7499999999999994E-2</v>
      </c>
      <c r="U1998" s="133">
        <f t="shared" si="753"/>
        <v>110</v>
      </c>
      <c r="V1998" s="133">
        <v>252</v>
      </c>
      <c r="W1998" s="132">
        <f t="shared" si="736"/>
        <v>1.0372935169999999</v>
      </c>
      <c r="X1998" s="124">
        <f t="shared" si="732"/>
        <v>47.84796</v>
      </c>
      <c r="Y1998" s="136" t="s">
        <v>64</v>
      </c>
      <c r="Z1998" s="127">
        <f t="shared" si="754"/>
        <v>44244</v>
      </c>
      <c r="AA1998" s="6"/>
      <c r="AB1998" s="1"/>
      <c r="AC1998" s="10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6"/>
      <c r="BR1998" s="1"/>
      <c r="BS1998" s="1"/>
      <c r="BT1998" s="1"/>
      <c r="BU1998" s="1"/>
      <c r="BV1998" s="1"/>
      <c r="BW1998" s="1"/>
    </row>
    <row r="1999" spans="1:75" x14ac:dyDescent="0.2">
      <c r="A1999" s="137">
        <f t="shared" si="746"/>
        <v>44220</v>
      </c>
      <c r="B1999" s="124">
        <f t="shared" si="737"/>
        <v>1330.8581000000001</v>
      </c>
      <c r="C1999" s="124">
        <f t="shared" si="747"/>
        <v>1000</v>
      </c>
      <c r="D1999" s="138">
        <f t="shared" si="748"/>
        <v>5560.59</v>
      </c>
      <c r="E1999" s="126">
        <f>IF(K1999=1,VLOOKUP(A1998,[1]Plan1!$DA$106:$DC$226,3),E1998)</f>
        <v>5574.49</v>
      </c>
      <c r="F1999" s="127">
        <f t="shared" si="749"/>
        <v>44212</v>
      </c>
      <c r="G1999" s="128">
        <f t="shared" si="738"/>
        <v>2.4997347403781234E-3</v>
      </c>
      <c r="H1999" s="127">
        <f t="shared" si="750"/>
        <v>44244</v>
      </c>
      <c r="I1999" s="127">
        <f t="shared" si="739"/>
        <v>44244</v>
      </c>
      <c r="J1999" s="130">
        <f t="shared" si="751"/>
        <v>21</v>
      </c>
      <c r="K1999" s="130">
        <f t="shared" si="740"/>
        <v>6</v>
      </c>
      <c r="L1999" s="131">
        <f t="shared" si="741"/>
        <v>1.0007135700000001</v>
      </c>
      <c r="M1999" s="132">
        <f t="shared" si="735"/>
        <v>1.0135003600000001</v>
      </c>
      <c r="N1999" s="132">
        <f t="shared" si="733"/>
        <v>1.2820952757937341</v>
      </c>
      <c r="O1999" s="131">
        <f t="shared" si="734"/>
        <v>1.28301014</v>
      </c>
      <c r="P1999" s="124">
        <f t="shared" si="742"/>
        <v>1283.0101400000001</v>
      </c>
      <c r="Q1999" s="133">
        <f t="shared" si="743"/>
        <v>0</v>
      </c>
      <c r="R1999" s="134">
        <f t="shared" si="744"/>
        <v>0</v>
      </c>
      <c r="S1999" s="124">
        <f t="shared" si="745"/>
        <v>0</v>
      </c>
      <c r="T1999" s="134">
        <f t="shared" si="752"/>
        <v>8.7499999999999994E-2</v>
      </c>
      <c r="U1999" s="133">
        <f t="shared" si="753"/>
        <v>110</v>
      </c>
      <c r="V1999" s="133">
        <v>252</v>
      </c>
      <c r="W1999" s="132">
        <f t="shared" si="736"/>
        <v>1.0372935169999999</v>
      </c>
      <c r="X1999" s="124">
        <f t="shared" si="732"/>
        <v>47.84796</v>
      </c>
      <c r="Y1999" s="136" t="s">
        <v>64</v>
      </c>
      <c r="Z1999" s="127">
        <f t="shared" si="754"/>
        <v>44244</v>
      </c>
      <c r="AA1999" s="6"/>
      <c r="AB1999" s="1"/>
      <c r="AC1999" s="10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6"/>
      <c r="BR1999" s="1"/>
      <c r="BS1999" s="1"/>
      <c r="BT1999" s="1"/>
      <c r="BU1999" s="1"/>
      <c r="BV1999" s="1"/>
      <c r="BW1999" s="1"/>
    </row>
    <row r="2000" spans="1:75" x14ac:dyDescent="0.2">
      <c r="A2000" s="137">
        <f t="shared" si="746"/>
        <v>44221</v>
      </c>
      <c r="B2000" s="124">
        <f t="shared" si="737"/>
        <v>1330.8581000000001</v>
      </c>
      <c r="C2000" s="124">
        <f t="shared" si="747"/>
        <v>1000</v>
      </c>
      <c r="D2000" s="138">
        <f t="shared" si="748"/>
        <v>5560.59</v>
      </c>
      <c r="E2000" s="126">
        <f>IF(K2000=1,VLOOKUP(A1999,[1]Plan1!$DA$106:$DC$226,3),E1999)</f>
        <v>5574.49</v>
      </c>
      <c r="F2000" s="127">
        <f t="shared" si="749"/>
        <v>44212</v>
      </c>
      <c r="G2000" s="128">
        <f t="shared" si="738"/>
        <v>2.4997347403781234E-3</v>
      </c>
      <c r="H2000" s="127">
        <f t="shared" si="750"/>
        <v>44244</v>
      </c>
      <c r="I2000" s="127">
        <f t="shared" si="739"/>
        <v>44244</v>
      </c>
      <c r="J2000" s="130">
        <f t="shared" si="751"/>
        <v>21</v>
      </c>
      <c r="K2000" s="130">
        <f t="shared" si="740"/>
        <v>6</v>
      </c>
      <c r="L2000" s="131">
        <f t="shared" si="741"/>
        <v>1.0007135700000001</v>
      </c>
      <c r="M2000" s="132">
        <f t="shared" si="735"/>
        <v>1.0135003600000001</v>
      </c>
      <c r="N2000" s="132">
        <f t="shared" si="733"/>
        <v>1.2820952757937341</v>
      </c>
      <c r="O2000" s="131">
        <f t="shared" si="734"/>
        <v>1.28301014</v>
      </c>
      <c r="P2000" s="124">
        <f t="shared" si="742"/>
        <v>1283.0101400000001</v>
      </c>
      <c r="Q2000" s="133">
        <f t="shared" si="743"/>
        <v>0</v>
      </c>
      <c r="R2000" s="134">
        <f t="shared" si="744"/>
        <v>0</v>
      </c>
      <c r="S2000" s="124">
        <f t="shared" si="745"/>
        <v>0</v>
      </c>
      <c r="T2000" s="134">
        <f t="shared" si="752"/>
        <v>8.7499999999999994E-2</v>
      </c>
      <c r="U2000" s="133">
        <f t="shared" si="753"/>
        <v>110</v>
      </c>
      <c r="V2000" s="133">
        <v>252</v>
      </c>
      <c r="W2000" s="132">
        <f t="shared" si="736"/>
        <v>1.0372935169999999</v>
      </c>
      <c r="X2000" s="124">
        <f t="shared" ref="X2000:X2063" si="755">TRUNC((P2000*(W2000-1)),6)</f>
        <v>47.84796</v>
      </c>
      <c r="Y2000" s="136" t="s">
        <v>64</v>
      </c>
      <c r="Z2000" s="127">
        <f t="shared" si="754"/>
        <v>44244</v>
      </c>
      <c r="AA2000" s="6"/>
      <c r="AB2000" s="1"/>
      <c r="AC2000" s="10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6"/>
      <c r="BR2000" s="1"/>
      <c r="BS2000" s="1"/>
      <c r="BT2000" s="1"/>
      <c r="BU2000" s="1"/>
      <c r="BV2000" s="1"/>
      <c r="BW2000" s="1"/>
    </row>
    <row r="2001" spans="1:75" x14ac:dyDescent="0.2">
      <c r="A2001" s="137">
        <f t="shared" si="746"/>
        <v>44222</v>
      </c>
      <c r="B2001" s="124">
        <f t="shared" si="737"/>
        <v>1331.4594479999998</v>
      </c>
      <c r="C2001" s="124">
        <f t="shared" si="747"/>
        <v>1000</v>
      </c>
      <c r="D2001" s="138">
        <f t="shared" si="748"/>
        <v>5560.59</v>
      </c>
      <c r="E2001" s="126">
        <f>IF(K2001=1,VLOOKUP(A2000,[1]Plan1!$DA$106:$DC$226,3),E2000)</f>
        <v>5574.49</v>
      </c>
      <c r="F2001" s="127">
        <f t="shared" si="749"/>
        <v>44212</v>
      </c>
      <c r="G2001" s="128">
        <f t="shared" si="738"/>
        <v>2.4997347403781234E-3</v>
      </c>
      <c r="H2001" s="127">
        <f t="shared" si="750"/>
        <v>44244</v>
      </c>
      <c r="I2001" s="127">
        <f t="shared" si="739"/>
        <v>44244</v>
      </c>
      <c r="J2001" s="130">
        <f t="shared" si="751"/>
        <v>21</v>
      </c>
      <c r="K2001" s="130">
        <f t="shared" si="740"/>
        <v>7</v>
      </c>
      <c r="L2001" s="131">
        <f t="shared" si="741"/>
        <v>1.0008325499999999</v>
      </c>
      <c r="M2001" s="132">
        <f t="shared" si="735"/>
        <v>1.0135003600000001</v>
      </c>
      <c r="N2001" s="132">
        <f t="shared" si="733"/>
        <v>1.2820952757937341</v>
      </c>
      <c r="O2001" s="131">
        <f t="shared" si="734"/>
        <v>1.28316268</v>
      </c>
      <c r="P2001" s="124">
        <f t="shared" si="742"/>
        <v>1283.1626799999999</v>
      </c>
      <c r="Q2001" s="133">
        <f t="shared" si="743"/>
        <v>0</v>
      </c>
      <c r="R2001" s="134">
        <f t="shared" si="744"/>
        <v>0</v>
      </c>
      <c r="S2001" s="124">
        <f t="shared" si="745"/>
        <v>0</v>
      </c>
      <c r="T2001" s="134">
        <f t="shared" si="752"/>
        <v>8.7499999999999994E-2</v>
      </c>
      <c r="U2001" s="133">
        <f t="shared" si="753"/>
        <v>111</v>
      </c>
      <c r="V2001" s="133">
        <v>252</v>
      </c>
      <c r="W2001" s="132">
        <f t="shared" si="736"/>
        <v>1.0376388510000001</v>
      </c>
      <c r="X2001" s="124">
        <f t="shared" si="755"/>
        <v>48.296768</v>
      </c>
      <c r="Y2001" s="136" t="s">
        <v>64</v>
      </c>
      <c r="Z2001" s="127">
        <f t="shared" si="754"/>
        <v>44244</v>
      </c>
      <c r="AA2001" s="6"/>
      <c r="AB2001" s="1"/>
      <c r="AC2001" s="10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6"/>
      <c r="BR2001" s="1"/>
      <c r="BS2001" s="1"/>
      <c r="BT2001" s="1"/>
      <c r="BU2001" s="1"/>
      <c r="BV2001" s="1"/>
      <c r="BW2001" s="1"/>
    </row>
    <row r="2002" spans="1:75" x14ac:dyDescent="0.2">
      <c r="A2002" s="137">
        <f t="shared" si="746"/>
        <v>44223</v>
      </c>
      <c r="B2002" s="124">
        <f t="shared" si="737"/>
        <v>1332.0610709999999</v>
      </c>
      <c r="C2002" s="124">
        <f t="shared" si="747"/>
        <v>1000</v>
      </c>
      <c r="D2002" s="138">
        <f t="shared" si="748"/>
        <v>5560.59</v>
      </c>
      <c r="E2002" s="126">
        <f>IF(K2002=1,VLOOKUP(A2001,[1]Plan1!$DA$106:$DC$226,3),E2001)</f>
        <v>5574.49</v>
      </c>
      <c r="F2002" s="127">
        <f t="shared" si="749"/>
        <v>44212</v>
      </c>
      <c r="G2002" s="128">
        <f t="shared" si="738"/>
        <v>2.4997347403781234E-3</v>
      </c>
      <c r="H2002" s="127">
        <f t="shared" si="750"/>
        <v>44244</v>
      </c>
      <c r="I2002" s="127">
        <f t="shared" si="739"/>
        <v>44244</v>
      </c>
      <c r="J2002" s="130">
        <f t="shared" si="751"/>
        <v>21</v>
      </c>
      <c r="K2002" s="130">
        <f t="shared" si="740"/>
        <v>8</v>
      </c>
      <c r="L2002" s="131">
        <f t="shared" si="741"/>
        <v>1.00095154</v>
      </c>
      <c r="M2002" s="132">
        <f t="shared" si="735"/>
        <v>1.0135003600000001</v>
      </c>
      <c r="N2002" s="132">
        <f t="shared" si="733"/>
        <v>1.2820952757937341</v>
      </c>
      <c r="O2002" s="131">
        <f t="shared" si="734"/>
        <v>1.2833152400000001</v>
      </c>
      <c r="P2002" s="124">
        <f t="shared" si="742"/>
        <v>1283.3152399999999</v>
      </c>
      <c r="Q2002" s="133">
        <f t="shared" si="743"/>
        <v>0</v>
      </c>
      <c r="R2002" s="134">
        <f t="shared" si="744"/>
        <v>0</v>
      </c>
      <c r="S2002" s="124">
        <f t="shared" si="745"/>
        <v>0</v>
      </c>
      <c r="T2002" s="134">
        <f t="shared" si="752"/>
        <v>8.7499999999999994E-2</v>
      </c>
      <c r="U2002" s="133">
        <f t="shared" si="753"/>
        <v>112</v>
      </c>
      <c r="V2002" s="133">
        <v>252</v>
      </c>
      <c r="W2002" s="132">
        <f t="shared" si="736"/>
        <v>1.0379843</v>
      </c>
      <c r="X2002" s="124">
        <f t="shared" si="755"/>
        <v>48.745831000000003</v>
      </c>
      <c r="Y2002" s="136" t="s">
        <v>64</v>
      </c>
      <c r="Z2002" s="127">
        <f t="shared" si="754"/>
        <v>44244</v>
      </c>
      <c r="AA2002" s="6"/>
      <c r="AB2002" s="1"/>
      <c r="AC2002" s="10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6"/>
      <c r="BR2002" s="1"/>
      <c r="BS2002" s="1"/>
      <c r="BT2002" s="1"/>
      <c r="BU2002" s="1"/>
      <c r="BV2002" s="1"/>
      <c r="BW2002" s="1"/>
    </row>
    <row r="2003" spans="1:75" x14ac:dyDescent="0.2">
      <c r="A2003" s="137">
        <f t="shared" si="746"/>
        <v>44224</v>
      </c>
      <c r="B2003" s="124">
        <f t="shared" si="737"/>
        <v>1332.6629660000001</v>
      </c>
      <c r="C2003" s="124">
        <f t="shared" si="747"/>
        <v>1000</v>
      </c>
      <c r="D2003" s="138">
        <f t="shared" si="748"/>
        <v>5560.59</v>
      </c>
      <c r="E2003" s="126">
        <f>IF(K2003=1,VLOOKUP(A2002,[1]Plan1!$DA$106:$DC$226,3),E2002)</f>
        <v>5574.49</v>
      </c>
      <c r="F2003" s="127">
        <f t="shared" si="749"/>
        <v>44212</v>
      </c>
      <c r="G2003" s="128">
        <f t="shared" si="738"/>
        <v>2.4997347403781234E-3</v>
      </c>
      <c r="H2003" s="127">
        <f t="shared" si="750"/>
        <v>44244</v>
      </c>
      <c r="I2003" s="127">
        <f t="shared" si="739"/>
        <v>44244</v>
      </c>
      <c r="J2003" s="130">
        <f t="shared" si="751"/>
        <v>21</v>
      </c>
      <c r="K2003" s="130">
        <f t="shared" si="740"/>
        <v>9</v>
      </c>
      <c r="L2003" s="131">
        <f t="shared" si="741"/>
        <v>1.0010705499999999</v>
      </c>
      <c r="M2003" s="132">
        <f t="shared" si="735"/>
        <v>1.0135003600000001</v>
      </c>
      <c r="N2003" s="132">
        <f t="shared" si="733"/>
        <v>1.2820952757937341</v>
      </c>
      <c r="O2003" s="131">
        <f t="shared" si="734"/>
        <v>1.28346782</v>
      </c>
      <c r="P2003" s="124">
        <f t="shared" si="742"/>
        <v>1283.4678200000001</v>
      </c>
      <c r="Q2003" s="133">
        <f t="shared" si="743"/>
        <v>0</v>
      </c>
      <c r="R2003" s="134">
        <f t="shared" si="744"/>
        <v>0</v>
      </c>
      <c r="S2003" s="124">
        <f t="shared" si="745"/>
        <v>0</v>
      </c>
      <c r="T2003" s="134">
        <f t="shared" si="752"/>
        <v>8.7499999999999994E-2</v>
      </c>
      <c r="U2003" s="133">
        <f t="shared" si="753"/>
        <v>113</v>
      </c>
      <c r="V2003" s="133">
        <v>252</v>
      </c>
      <c r="W2003" s="132">
        <f t="shared" si="736"/>
        <v>1.038329864</v>
      </c>
      <c r="X2003" s="124">
        <f t="shared" si="755"/>
        <v>49.195146000000001</v>
      </c>
      <c r="Y2003" s="136" t="s">
        <v>64</v>
      </c>
      <c r="Z2003" s="127">
        <f t="shared" si="754"/>
        <v>44244</v>
      </c>
      <c r="AA2003" s="6"/>
      <c r="AB2003" s="1"/>
      <c r="AC2003" s="10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6"/>
      <c r="BR2003" s="1"/>
      <c r="BS2003" s="1"/>
      <c r="BT2003" s="1"/>
      <c r="BU2003" s="1"/>
      <c r="BV2003" s="1"/>
      <c r="BW2003" s="1"/>
    </row>
    <row r="2004" spans="1:75" x14ac:dyDescent="0.2">
      <c r="A2004" s="137">
        <f t="shared" si="746"/>
        <v>44225</v>
      </c>
      <c r="B2004" s="124">
        <f t="shared" si="737"/>
        <v>1333.265126</v>
      </c>
      <c r="C2004" s="124">
        <f t="shared" si="747"/>
        <v>1000</v>
      </c>
      <c r="D2004" s="138">
        <f t="shared" si="748"/>
        <v>5560.59</v>
      </c>
      <c r="E2004" s="126">
        <f>IF(K2004=1,VLOOKUP(A2003,[1]Plan1!$DA$106:$DC$226,3),E2003)</f>
        <v>5574.49</v>
      </c>
      <c r="F2004" s="127">
        <f t="shared" si="749"/>
        <v>44212</v>
      </c>
      <c r="G2004" s="128">
        <f t="shared" si="738"/>
        <v>2.4997347403781234E-3</v>
      </c>
      <c r="H2004" s="127">
        <f t="shared" si="750"/>
        <v>44244</v>
      </c>
      <c r="I2004" s="127">
        <f t="shared" si="739"/>
        <v>44244</v>
      </c>
      <c r="J2004" s="130">
        <f t="shared" si="751"/>
        <v>21</v>
      </c>
      <c r="K2004" s="130">
        <f t="shared" si="740"/>
        <v>10</v>
      </c>
      <c r="L2004" s="131">
        <f t="shared" si="741"/>
        <v>1.00118957</v>
      </c>
      <c r="M2004" s="132">
        <f t="shared" si="735"/>
        <v>1.0135003600000001</v>
      </c>
      <c r="N2004" s="132">
        <f t="shared" si="733"/>
        <v>1.2820952757937341</v>
      </c>
      <c r="O2004" s="131">
        <f t="shared" si="734"/>
        <v>1.2836204099999999</v>
      </c>
      <c r="P2004" s="124">
        <f t="shared" si="742"/>
        <v>1283.62041</v>
      </c>
      <c r="Q2004" s="133">
        <f t="shared" si="743"/>
        <v>0</v>
      </c>
      <c r="R2004" s="134">
        <f t="shared" si="744"/>
        <v>0</v>
      </c>
      <c r="S2004" s="124">
        <f t="shared" si="745"/>
        <v>0</v>
      </c>
      <c r="T2004" s="134">
        <f t="shared" si="752"/>
        <v>8.7499999999999994E-2</v>
      </c>
      <c r="U2004" s="133">
        <f t="shared" si="753"/>
        <v>114</v>
      </c>
      <c r="V2004" s="133">
        <v>252</v>
      </c>
      <c r="W2004" s="132">
        <f t="shared" si="736"/>
        <v>1.0386755430000001</v>
      </c>
      <c r="X2004" s="124">
        <f t="shared" si="755"/>
        <v>49.644716000000003</v>
      </c>
      <c r="Y2004" s="136" t="s">
        <v>64</v>
      </c>
      <c r="Z2004" s="127">
        <f t="shared" si="754"/>
        <v>44244</v>
      </c>
      <c r="AA2004" s="6"/>
      <c r="AB2004" s="1"/>
      <c r="AC2004" s="10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6"/>
      <c r="BR2004" s="1"/>
      <c r="BS2004" s="1"/>
      <c r="BT2004" s="1"/>
      <c r="BU2004" s="1"/>
      <c r="BV2004" s="1"/>
      <c r="BW2004" s="1"/>
    </row>
    <row r="2005" spans="1:75" x14ac:dyDescent="0.2">
      <c r="A2005" s="137">
        <f t="shared" si="746"/>
        <v>44226</v>
      </c>
      <c r="B2005" s="124">
        <f t="shared" si="737"/>
        <v>1333.8675600000001</v>
      </c>
      <c r="C2005" s="124">
        <f t="shared" si="747"/>
        <v>1000</v>
      </c>
      <c r="D2005" s="138">
        <f t="shared" si="748"/>
        <v>5560.59</v>
      </c>
      <c r="E2005" s="126">
        <f>IF(K2005=1,VLOOKUP(A2004,[1]Plan1!$DA$106:$DC$226,3),E2004)</f>
        <v>5574.49</v>
      </c>
      <c r="F2005" s="127">
        <f t="shared" si="749"/>
        <v>44212</v>
      </c>
      <c r="G2005" s="128">
        <f t="shared" si="738"/>
        <v>2.4997347403781234E-3</v>
      </c>
      <c r="H2005" s="127">
        <f t="shared" si="750"/>
        <v>44244</v>
      </c>
      <c r="I2005" s="127">
        <f t="shared" si="739"/>
        <v>44244</v>
      </c>
      <c r="J2005" s="130">
        <f t="shared" si="751"/>
        <v>21</v>
      </c>
      <c r="K2005" s="130">
        <f t="shared" si="740"/>
        <v>11</v>
      </c>
      <c r="L2005" s="131">
        <f t="shared" si="741"/>
        <v>1.0013086</v>
      </c>
      <c r="M2005" s="132">
        <f t="shared" si="735"/>
        <v>1.0135003600000001</v>
      </c>
      <c r="N2005" s="132">
        <f t="shared" si="733"/>
        <v>1.2820952757937341</v>
      </c>
      <c r="O2005" s="131">
        <f t="shared" si="734"/>
        <v>1.2837730199999999</v>
      </c>
      <c r="P2005" s="124">
        <f t="shared" si="742"/>
        <v>1283.7730200000001</v>
      </c>
      <c r="Q2005" s="133">
        <f t="shared" si="743"/>
        <v>0</v>
      </c>
      <c r="R2005" s="134">
        <f t="shared" si="744"/>
        <v>0</v>
      </c>
      <c r="S2005" s="124">
        <f t="shared" si="745"/>
        <v>0</v>
      </c>
      <c r="T2005" s="134">
        <f t="shared" si="752"/>
        <v>8.7499999999999994E-2</v>
      </c>
      <c r="U2005" s="133">
        <f t="shared" si="753"/>
        <v>115</v>
      </c>
      <c r="V2005" s="133">
        <v>252</v>
      </c>
      <c r="W2005" s="132">
        <f t="shared" si="736"/>
        <v>1.039021338</v>
      </c>
      <c r="X2005" s="124">
        <f t="shared" si="755"/>
        <v>50.094540000000002</v>
      </c>
      <c r="Y2005" s="136" t="s">
        <v>64</v>
      </c>
      <c r="Z2005" s="127">
        <f t="shared" si="754"/>
        <v>44244</v>
      </c>
      <c r="AA2005" s="6"/>
      <c r="AB2005" s="1"/>
      <c r="AC2005" s="10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6"/>
      <c r="BR2005" s="1"/>
      <c r="BS2005" s="1"/>
      <c r="BT2005" s="1"/>
      <c r="BU2005" s="1"/>
      <c r="BV2005" s="1"/>
      <c r="BW2005" s="1"/>
    </row>
    <row r="2006" spans="1:75" x14ac:dyDescent="0.2">
      <c r="A2006" s="137">
        <f t="shared" si="746"/>
        <v>44227</v>
      </c>
      <c r="B2006" s="124">
        <f t="shared" si="737"/>
        <v>1333.8675600000001</v>
      </c>
      <c r="C2006" s="124">
        <f t="shared" si="747"/>
        <v>1000</v>
      </c>
      <c r="D2006" s="138">
        <f t="shared" si="748"/>
        <v>5560.59</v>
      </c>
      <c r="E2006" s="126">
        <f>IF(K2006=1,VLOOKUP(A2005,[1]Plan1!$DA$106:$DC$226,3),E2005)</f>
        <v>5574.49</v>
      </c>
      <c r="F2006" s="127">
        <f t="shared" si="749"/>
        <v>44212</v>
      </c>
      <c r="G2006" s="128">
        <f t="shared" si="738"/>
        <v>2.4997347403781234E-3</v>
      </c>
      <c r="H2006" s="127">
        <f t="shared" si="750"/>
        <v>44244</v>
      </c>
      <c r="I2006" s="127">
        <f t="shared" si="739"/>
        <v>44244</v>
      </c>
      <c r="J2006" s="130">
        <f t="shared" si="751"/>
        <v>21</v>
      </c>
      <c r="K2006" s="130">
        <f t="shared" si="740"/>
        <v>11</v>
      </c>
      <c r="L2006" s="131">
        <f t="shared" si="741"/>
        <v>1.0013086</v>
      </c>
      <c r="M2006" s="132">
        <f t="shared" si="735"/>
        <v>1.0135003600000001</v>
      </c>
      <c r="N2006" s="132">
        <f t="shared" si="733"/>
        <v>1.2820952757937341</v>
      </c>
      <c r="O2006" s="131">
        <f t="shared" si="734"/>
        <v>1.2837730199999999</v>
      </c>
      <c r="P2006" s="124">
        <f t="shared" si="742"/>
        <v>1283.7730200000001</v>
      </c>
      <c r="Q2006" s="133">
        <f t="shared" si="743"/>
        <v>0</v>
      </c>
      <c r="R2006" s="134">
        <f t="shared" si="744"/>
        <v>0</v>
      </c>
      <c r="S2006" s="124">
        <f t="shared" si="745"/>
        <v>0</v>
      </c>
      <c r="T2006" s="134">
        <f t="shared" si="752"/>
        <v>8.7499999999999994E-2</v>
      </c>
      <c r="U2006" s="133">
        <f t="shared" si="753"/>
        <v>115</v>
      </c>
      <c r="V2006" s="133">
        <v>252</v>
      </c>
      <c r="W2006" s="132">
        <f t="shared" si="736"/>
        <v>1.039021338</v>
      </c>
      <c r="X2006" s="124">
        <f t="shared" si="755"/>
        <v>50.094540000000002</v>
      </c>
      <c r="Y2006" s="136" t="s">
        <v>64</v>
      </c>
      <c r="Z2006" s="127">
        <f t="shared" si="754"/>
        <v>44244</v>
      </c>
      <c r="AA2006" s="6"/>
      <c r="AB2006" s="1"/>
      <c r="AC2006" s="10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6"/>
      <c r="BR2006" s="1"/>
      <c r="BS2006" s="1"/>
      <c r="BT2006" s="1"/>
      <c r="BU2006" s="1"/>
      <c r="BV2006" s="1"/>
      <c r="BW2006" s="1"/>
    </row>
    <row r="2007" spans="1:75" x14ac:dyDescent="0.2">
      <c r="A2007" s="137">
        <f t="shared" si="746"/>
        <v>44228</v>
      </c>
      <c r="B2007" s="124">
        <f t="shared" si="737"/>
        <v>1333.8675600000001</v>
      </c>
      <c r="C2007" s="124">
        <f t="shared" si="747"/>
        <v>1000</v>
      </c>
      <c r="D2007" s="138">
        <f t="shared" si="748"/>
        <v>5560.59</v>
      </c>
      <c r="E2007" s="126">
        <f>IF(K2007=1,VLOOKUP(A2006,[1]Plan1!$DA$106:$DC$226,3),E2006)</f>
        <v>5574.49</v>
      </c>
      <c r="F2007" s="127">
        <f t="shared" si="749"/>
        <v>44212</v>
      </c>
      <c r="G2007" s="128">
        <f t="shared" si="738"/>
        <v>2.4997347403781234E-3</v>
      </c>
      <c r="H2007" s="127">
        <f t="shared" si="750"/>
        <v>44244</v>
      </c>
      <c r="I2007" s="127">
        <f t="shared" si="739"/>
        <v>44244</v>
      </c>
      <c r="J2007" s="130">
        <f t="shared" si="751"/>
        <v>21</v>
      </c>
      <c r="K2007" s="130">
        <f t="shared" si="740"/>
        <v>11</v>
      </c>
      <c r="L2007" s="131">
        <f t="shared" si="741"/>
        <v>1.0013086</v>
      </c>
      <c r="M2007" s="132">
        <f t="shared" si="735"/>
        <v>1.0135003600000001</v>
      </c>
      <c r="N2007" s="132">
        <f t="shared" si="733"/>
        <v>1.2820952757937341</v>
      </c>
      <c r="O2007" s="131">
        <f t="shared" si="734"/>
        <v>1.2837730199999999</v>
      </c>
      <c r="P2007" s="124">
        <f t="shared" si="742"/>
        <v>1283.7730200000001</v>
      </c>
      <c r="Q2007" s="133">
        <f t="shared" si="743"/>
        <v>0</v>
      </c>
      <c r="R2007" s="134">
        <f t="shared" si="744"/>
        <v>0</v>
      </c>
      <c r="S2007" s="124">
        <f t="shared" si="745"/>
        <v>0</v>
      </c>
      <c r="T2007" s="134">
        <f t="shared" si="752"/>
        <v>8.7499999999999994E-2</v>
      </c>
      <c r="U2007" s="133">
        <f t="shared" si="753"/>
        <v>115</v>
      </c>
      <c r="V2007" s="133">
        <v>252</v>
      </c>
      <c r="W2007" s="132">
        <f t="shared" si="736"/>
        <v>1.039021338</v>
      </c>
      <c r="X2007" s="124">
        <f t="shared" si="755"/>
        <v>50.094540000000002</v>
      </c>
      <c r="Y2007" s="136" t="s">
        <v>64</v>
      </c>
      <c r="Z2007" s="127">
        <f t="shared" si="754"/>
        <v>44244</v>
      </c>
      <c r="AA2007" s="6"/>
      <c r="AB2007" s="1"/>
      <c r="AC2007" s="10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6"/>
      <c r="BR2007" s="1"/>
      <c r="BS2007" s="1"/>
      <c r="BT2007" s="1"/>
      <c r="BU2007" s="1"/>
      <c r="BV2007" s="1"/>
      <c r="BW2007" s="1"/>
    </row>
    <row r="2008" spans="1:75" x14ac:dyDescent="0.2">
      <c r="A2008" s="137">
        <f t="shared" si="746"/>
        <v>44229</v>
      </c>
      <c r="B2008" s="124">
        <f t="shared" si="737"/>
        <v>1334.4702679999998</v>
      </c>
      <c r="C2008" s="124">
        <f t="shared" si="747"/>
        <v>1000</v>
      </c>
      <c r="D2008" s="138">
        <f t="shared" si="748"/>
        <v>5560.59</v>
      </c>
      <c r="E2008" s="126">
        <f>IF(K2008=1,VLOOKUP(A2007,[1]Plan1!$DA$106:$DC$226,3),E2007)</f>
        <v>5574.49</v>
      </c>
      <c r="F2008" s="127">
        <f t="shared" si="749"/>
        <v>44212</v>
      </c>
      <c r="G2008" s="128">
        <f t="shared" si="738"/>
        <v>2.4997347403781234E-3</v>
      </c>
      <c r="H2008" s="127">
        <f t="shared" si="750"/>
        <v>44244</v>
      </c>
      <c r="I2008" s="127">
        <f t="shared" si="739"/>
        <v>44244</v>
      </c>
      <c r="J2008" s="130">
        <f t="shared" si="751"/>
        <v>21</v>
      </c>
      <c r="K2008" s="130">
        <f t="shared" si="740"/>
        <v>12</v>
      </c>
      <c r="L2008" s="131">
        <f t="shared" si="741"/>
        <v>1.0014276499999999</v>
      </c>
      <c r="M2008" s="132">
        <f t="shared" si="735"/>
        <v>1.0135003600000001</v>
      </c>
      <c r="N2008" s="132">
        <f t="shared" si="733"/>
        <v>1.2820952757937341</v>
      </c>
      <c r="O2008" s="131">
        <f t="shared" si="734"/>
        <v>1.28392565</v>
      </c>
      <c r="P2008" s="124">
        <f t="shared" si="742"/>
        <v>1283.9256499999999</v>
      </c>
      <c r="Q2008" s="133">
        <f t="shared" si="743"/>
        <v>0</v>
      </c>
      <c r="R2008" s="134">
        <f t="shared" si="744"/>
        <v>0</v>
      </c>
      <c r="S2008" s="124">
        <f t="shared" si="745"/>
        <v>0</v>
      </c>
      <c r="T2008" s="134">
        <f t="shared" si="752"/>
        <v>8.7499999999999994E-2</v>
      </c>
      <c r="U2008" s="133">
        <f t="shared" si="753"/>
        <v>116</v>
      </c>
      <c r="V2008" s="133">
        <v>252</v>
      </c>
      <c r="W2008" s="132">
        <f t="shared" si="736"/>
        <v>1.0393672469999999</v>
      </c>
      <c r="X2008" s="124">
        <f t="shared" si="755"/>
        <v>50.544618</v>
      </c>
      <c r="Y2008" s="136" t="s">
        <v>64</v>
      </c>
      <c r="Z2008" s="127">
        <f t="shared" si="754"/>
        <v>44244</v>
      </c>
      <c r="AA2008" s="6"/>
      <c r="AB2008" s="1"/>
      <c r="AC2008" s="10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6"/>
      <c r="BR2008" s="1"/>
      <c r="BS2008" s="1"/>
      <c r="BT2008" s="1"/>
      <c r="BU2008" s="1"/>
      <c r="BV2008" s="1"/>
      <c r="BW2008" s="1"/>
    </row>
    <row r="2009" spans="1:75" x14ac:dyDescent="0.2">
      <c r="A2009" s="137">
        <f t="shared" si="746"/>
        <v>44230</v>
      </c>
      <c r="B2009" s="124">
        <f t="shared" si="737"/>
        <v>1335.0732499999999</v>
      </c>
      <c r="C2009" s="124">
        <f t="shared" si="747"/>
        <v>1000</v>
      </c>
      <c r="D2009" s="138">
        <f t="shared" si="748"/>
        <v>5560.59</v>
      </c>
      <c r="E2009" s="126">
        <f>IF(K2009=1,VLOOKUP(A2008,[1]Plan1!$DA$106:$DC$226,3),E2008)</f>
        <v>5574.49</v>
      </c>
      <c r="F2009" s="127">
        <f t="shared" si="749"/>
        <v>44212</v>
      </c>
      <c r="G2009" s="128">
        <f t="shared" si="738"/>
        <v>2.4997347403781234E-3</v>
      </c>
      <c r="H2009" s="127">
        <f t="shared" si="750"/>
        <v>44244</v>
      </c>
      <c r="I2009" s="127">
        <f t="shared" si="739"/>
        <v>44244</v>
      </c>
      <c r="J2009" s="130">
        <f t="shared" si="751"/>
        <v>21</v>
      </c>
      <c r="K2009" s="130">
        <f t="shared" si="740"/>
        <v>13</v>
      </c>
      <c r="L2009" s="131">
        <f t="shared" si="741"/>
        <v>1.00154671</v>
      </c>
      <c r="M2009" s="132">
        <f t="shared" si="735"/>
        <v>1.0135003600000001</v>
      </c>
      <c r="N2009" s="132">
        <f t="shared" si="733"/>
        <v>1.2820952757937341</v>
      </c>
      <c r="O2009" s="131">
        <f t="shared" si="734"/>
        <v>1.2840783</v>
      </c>
      <c r="P2009" s="124">
        <f t="shared" si="742"/>
        <v>1284.0782999999999</v>
      </c>
      <c r="Q2009" s="133">
        <f t="shared" si="743"/>
        <v>0</v>
      </c>
      <c r="R2009" s="134">
        <f t="shared" si="744"/>
        <v>0</v>
      </c>
      <c r="S2009" s="124">
        <f t="shared" si="745"/>
        <v>0</v>
      </c>
      <c r="T2009" s="134">
        <f t="shared" si="752"/>
        <v>8.7499999999999994E-2</v>
      </c>
      <c r="U2009" s="133">
        <f t="shared" si="753"/>
        <v>117</v>
      </c>
      <c r="V2009" s="133">
        <v>252</v>
      </c>
      <c r="W2009" s="132">
        <f t="shared" si="736"/>
        <v>1.039713272</v>
      </c>
      <c r="X2009" s="124">
        <f t="shared" si="755"/>
        <v>50.994950000000003</v>
      </c>
      <c r="Y2009" s="136" t="s">
        <v>64</v>
      </c>
      <c r="Z2009" s="127">
        <f t="shared" si="754"/>
        <v>44244</v>
      </c>
      <c r="AA2009" s="6"/>
      <c r="AB2009" s="1"/>
      <c r="AC2009" s="10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6"/>
      <c r="BR2009" s="1"/>
      <c r="BS2009" s="1"/>
      <c r="BT2009" s="1"/>
      <c r="BU2009" s="1"/>
      <c r="BV2009" s="1"/>
      <c r="BW2009" s="1"/>
    </row>
    <row r="2010" spans="1:75" x14ac:dyDescent="0.2">
      <c r="A2010" s="137">
        <f t="shared" si="746"/>
        <v>44231</v>
      </c>
      <c r="B2010" s="124">
        <f t="shared" si="737"/>
        <v>1335.676506</v>
      </c>
      <c r="C2010" s="124">
        <f t="shared" si="747"/>
        <v>1000</v>
      </c>
      <c r="D2010" s="138">
        <f t="shared" si="748"/>
        <v>5560.59</v>
      </c>
      <c r="E2010" s="126">
        <f>IF(K2010=1,VLOOKUP(A2009,[1]Plan1!$DA$106:$DC$226,3),E2009)</f>
        <v>5574.49</v>
      </c>
      <c r="F2010" s="127">
        <f t="shared" si="749"/>
        <v>44212</v>
      </c>
      <c r="G2010" s="128">
        <f t="shared" si="738"/>
        <v>2.4997347403781234E-3</v>
      </c>
      <c r="H2010" s="127">
        <f t="shared" si="750"/>
        <v>44244</v>
      </c>
      <c r="I2010" s="127">
        <f t="shared" si="739"/>
        <v>44244</v>
      </c>
      <c r="J2010" s="130">
        <f t="shared" si="751"/>
        <v>21</v>
      </c>
      <c r="K2010" s="130">
        <f t="shared" si="740"/>
        <v>14</v>
      </c>
      <c r="L2010" s="131">
        <f t="shared" si="741"/>
        <v>1.0016657899999999</v>
      </c>
      <c r="M2010" s="132">
        <f t="shared" si="735"/>
        <v>1.0135003600000001</v>
      </c>
      <c r="N2010" s="132">
        <f t="shared" si="733"/>
        <v>1.2820952757937341</v>
      </c>
      <c r="O2010" s="131">
        <f t="shared" si="734"/>
        <v>1.2842309700000001</v>
      </c>
      <c r="P2010" s="124">
        <f t="shared" si="742"/>
        <v>1284.2309700000001</v>
      </c>
      <c r="Q2010" s="133">
        <f t="shared" si="743"/>
        <v>0</v>
      </c>
      <c r="R2010" s="134">
        <f t="shared" si="744"/>
        <v>0</v>
      </c>
      <c r="S2010" s="124">
        <f t="shared" si="745"/>
        <v>0</v>
      </c>
      <c r="T2010" s="134">
        <f t="shared" si="752"/>
        <v>8.7499999999999994E-2</v>
      </c>
      <c r="U2010" s="133">
        <f t="shared" si="753"/>
        <v>118</v>
      </c>
      <c r="V2010" s="133">
        <v>252</v>
      </c>
      <c r="W2010" s="132">
        <f t="shared" si="736"/>
        <v>1.0400594110000001</v>
      </c>
      <c r="X2010" s="124">
        <f t="shared" si="755"/>
        <v>51.445535999999997</v>
      </c>
      <c r="Y2010" s="136" t="s">
        <v>64</v>
      </c>
      <c r="Z2010" s="127">
        <f t="shared" si="754"/>
        <v>44244</v>
      </c>
      <c r="AA2010" s="6"/>
      <c r="AB2010" s="1"/>
      <c r="AC2010" s="10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6"/>
      <c r="BR2010" s="1"/>
      <c r="BS2010" s="1"/>
      <c r="BT2010" s="1"/>
      <c r="BU2010" s="1"/>
      <c r="BV2010" s="1"/>
      <c r="BW2010" s="1"/>
    </row>
    <row r="2011" spans="1:75" x14ac:dyDescent="0.2">
      <c r="A2011" s="137">
        <f t="shared" si="746"/>
        <v>44232</v>
      </c>
      <c r="B2011" s="124">
        <f t="shared" si="737"/>
        <v>1336.280037</v>
      </c>
      <c r="C2011" s="124">
        <f t="shared" si="747"/>
        <v>1000</v>
      </c>
      <c r="D2011" s="138">
        <f t="shared" si="748"/>
        <v>5560.59</v>
      </c>
      <c r="E2011" s="126">
        <f>IF(K2011=1,VLOOKUP(A2010,[1]Plan1!$DA$106:$DC$226,3),E2010)</f>
        <v>5574.49</v>
      </c>
      <c r="F2011" s="127">
        <f t="shared" si="749"/>
        <v>44212</v>
      </c>
      <c r="G2011" s="128">
        <f t="shared" si="738"/>
        <v>2.4997347403781234E-3</v>
      </c>
      <c r="H2011" s="127">
        <f t="shared" si="750"/>
        <v>44244</v>
      </c>
      <c r="I2011" s="127">
        <f t="shared" si="739"/>
        <v>44244</v>
      </c>
      <c r="J2011" s="130">
        <f t="shared" si="751"/>
        <v>21</v>
      </c>
      <c r="K2011" s="130">
        <f t="shared" si="740"/>
        <v>15</v>
      </c>
      <c r="L2011" s="131">
        <f t="shared" si="741"/>
        <v>1.00178488</v>
      </c>
      <c r="M2011" s="132">
        <f t="shared" si="735"/>
        <v>1.0135003600000001</v>
      </c>
      <c r="N2011" s="132">
        <f t="shared" si="733"/>
        <v>1.2820952757937341</v>
      </c>
      <c r="O2011" s="131">
        <f t="shared" si="734"/>
        <v>1.28438366</v>
      </c>
      <c r="P2011" s="124">
        <f t="shared" si="742"/>
        <v>1284.38366</v>
      </c>
      <c r="Q2011" s="133">
        <f t="shared" si="743"/>
        <v>0</v>
      </c>
      <c r="R2011" s="134">
        <f t="shared" si="744"/>
        <v>0</v>
      </c>
      <c r="S2011" s="124">
        <f t="shared" si="745"/>
        <v>0</v>
      </c>
      <c r="T2011" s="134">
        <f t="shared" si="752"/>
        <v>8.7499999999999994E-2</v>
      </c>
      <c r="U2011" s="133">
        <f t="shared" si="753"/>
        <v>119</v>
      </c>
      <c r="V2011" s="133">
        <v>252</v>
      </c>
      <c r="W2011" s="132">
        <f t="shared" si="736"/>
        <v>1.0404056660000001</v>
      </c>
      <c r="X2011" s="124">
        <f t="shared" si="755"/>
        <v>51.896377000000001</v>
      </c>
      <c r="Y2011" s="136" t="s">
        <v>64</v>
      </c>
      <c r="Z2011" s="127">
        <f t="shared" si="754"/>
        <v>44244</v>
      </c>
      <c r="AA2011" s="6"/>
      <c r="AB2011" s="1"/>
      <c r="AC2011" s="10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6"/>
      <c r="BR2011" s="1"/>
      <c r="BS2011" s="1"/>
      <c r="BT2011" s="1"/>
      <c r="BU2011" s="1"/>
      <c r="BV2011" s="1"/>
      <c r="BW2011" s="1"/>
    </row>
    <row r="2012" spans="1:75" x14ac:dyDescent="0.2">
      <c r="A2012" s="137">
        <f t="shared" si="746"/>
        <v>44233</v>
      </c>
      <c r="B2012" s="124">
        <f t="shared" si="737"/>
        <v>1336.883842</v>
      </c>
      <c r="C2012" s="124">
        <f t="shared" si="747"/>
        <v>1000</v>
      </c>
      <c r="D2012" s="138">
        <f t="shared" si="748"/>
        <v>5560.59</v>
      </c>
      <c r="E2012" s="126">
        <f>IF(K2012=1,VLOOKUP(A2011,[1]Plan1!$DA$106:$DC$226,3),E2011)</f>
        <v>5574.49</v>
      </c>
      <c r="F2012" s="127">
        <f t="shared" si="749"/>
        <v>44212</v>
      </c>
      <c r="G2012" s="128">
        <f t="shared" si="738"/>
        <v>2.4997347403781234E-3</v>
      </c>
      <c r="H2012" s="127">
        <f t="shared" si="750"/>
        <v>44244</v>
      </c>
      <c r="I2012" s="127">
        <f t="shared" si="739"/>
        <v>44244</v>
      </c>
      <c r="J2012" s="130">
        <f t="shared" si="751"/>
        <v>21</v>
      </c>
      <c r="K2012" s="130">
        <f t="shared" si="740"/>
        <v>16</v>
      </c>
      <c r="L2012" s="131">
        <f t="shared" si="741"/>
        <v>1.00190399</v>
      </c>
      <c r="M2012" s="132">
        <f t="shared" si="735"/>
        <v>1.0135003600000001</v>
      </c>
      <c r="N2012" s="132">
        <f t="shared" si="733"/>
        <v>1.2820952757937341</v>
      </c>
      <c r="O2012" s="131">
        <f t="shared" si="734"/>
        <v>1.2845363700000001</v>
      </c>
      <c r="P2012" s="124">
        <f t="shared" si="742"/>
        <v>1284.53637</v>
      </c>
      <c r="Q2012" s="133">
        <f t="shared" si="743"/>
        <v>0</v>
      </c>
      <c r="R2012" s="134">
        <f t="shared" si="744"/>
        <v>0</v>
      </c>
      <c r="S2012" s="124">
        <f t="shared" si="745"/>
        <v>0</v>
      </c>
      <c r="T2012" s="134">
        <f t="shared" si="752"/>
        <v>8.7499999999999994E-2</v>
      </c>
      <c r="U2012" s="133">
        <f t="shared" si="753"/>
        <v>120</v>
      </c>
      <c r="V2012" s="133">
        <v>252</v>
      </c>
      <c r="W2012" s="132">
        <f t="shared" si="736"/>
        <v>1.040752036</v>
      </c>
      <c r="X2012" s="124">
        <f t="shared" si="755"/>
        <v>52.347472000000003</v>
      </c>
      <c r="Y2012" s="136" t="s">
        <v>64</v>
      </c>
      <c r="Z2012" s="127">
        <f t="shared" si="754"/>
        <v>44244</v>
      </c>
      <c r="AA2012" s="6"/>
      <c r="AB2012" s="1"/>
      <c r="AC2012" s="10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6"/>
      <c r="BR2012" s="1"/>
      <c r="BS2012" s="1"/>
      <c r="BT2012" s="1"/>
      <c r="BU2012" s="1"/>
      <c r="BV2012" s="1"/>
      <c r="BW2012" s="1"/>
    </row>
    <row r="2013" spans="1:75" x14ac:dyDescent="0.2">
      <c r="A2013" s="137">
        <f t="shared" si="746"/>
        <v>44234</v>
      </c>
      <c r="B2013" s="124">
        <f t="shared" si="737"/>
        <v>1336.883842</v>
      </c>
      <c r="C2013" s="124">
        <f t="shared" si="747"/>
        <v>1000</v>
      </c>
      <c r="D2013" s="138">
        <f t="shared" si="748"/>
        <v>5560.59</v>
      </c>
      <c r="E2013" s="126">
        <f>IF(K2013=1,VLOOKUP(A2012,[1]Plan1!$DA$106:$DC$226,3),E2012)</f>
        <v>5574.49</v>
      </c>
      <c r="F2013" s="127">
        <f t="shared" si="749"/>
        <v>44212</v>
      </c>
      <c r="G2013" s="128">
        <f t="shared" si="738"/>
        <v>2.4997347403781234E-3</v>
      </c>
      <c r="H2013" s="127">
        <f t="shared" si="750"/>
        <v>44244</v>
      </c>
      <c r="I2013" s="127">
        <f t="shared" si="739"/>
        <v>44244</v>
      </c>
      <c r="J2013" s="130">
        <f t="shared" si="751"/>
        <v>21</v>
      </c>
      <c r="K2013" s="130">
        <f t="shared" si="740"/>
        <v>16</v>
      </c>
      <c r="L2013" s="131">
        <f t="shared" si="741"/>
        <v>1.00190399</v>
      </c>
      <c r="M2013" s="132">
        <f t="shared" si="735"/>
        <v>1.0135003600000001</v>
      </c>
      <c r="N2013" s="132">
        <f t="shared" si="733"/>
        <v>1.2820952757937341</v>
      </c>
      <c r="O2013" s="131">
        <f t="shared" si="734"/>
        <v>1.2845363700000001</v>
      </c>
      <c r="P2013" s="124">
        <f t="shared" si="742"/>
        <v>1284.53637</v>
      </c>
      <c r="Q2013" s="133">
        <f t="shared" si="743"/>
        <v>0</v>
      </c>
      <c r="R2013" s="134">
        <f t="shared" si="744"/>
        <v>0</v>
      </c>
      <c r="S2013" s="124">
        <f t="shared" si="745"/>
        <v>0</v>
      </c>
      <c r="T2013" s="134">
        <f t="shared" si="752"/>
        <v>8.7499999999999994E-2</v>
      </c>
      <c r="U2013" s="133">
        <f t="shared" si="753"/>
        <v>120</v>
      </c>
      <c r="V2013" s="133">
        <v>252</v>
      </c>
      <c r="W2013" s="132">
        <f t="shared" si="736"/>
        <v>1.040752036</v>
      </c>
      <c r="X2013" s="124">
        <f t="shared" si="755"/>
        <v>52.347472000000003</v>
      </c>
      <c r="Y2013" s="136" t="s">
        <v>64</v>
      </c>
      <c r="Z2013" s="127">
        <f t="shared" si="754"/>
        <v>44244</v>
      </c>
      <c r="AA2013" s="6"/>
      <c r="AB2013" s="1"/>
      <c r="AC2013" s="10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6"/>
      <c r="BR2013" s="1"/>
      <c r="BS2013" s="1"/>
      <c r="BT2013" s="1"/>
      <c r="BU2013" s="1"/>
      <c r="BV2013" s="1"/>
      <c r="BW2013" s="1"/>
    </row>
    <row r="2014" spans="1:75" x14ac:dyDescent="0.2">
      <c r="A2014" s="137">
        <f t="shared" si="746"/>
        <v>44235</v>
      </c>
      <c r="B2014" s="124">
        <f t="shared" si="737"/>
        <v>1336.883842</v>
      </c>
      <c r="C2014" s="124">
        <f t="shared" si="747"/>
        <v>1000</v>
      </c>
      <c r="D2014" s="138">
        <f t="shared" si="748"/>
        <v>5560.59</v>
      </c>
      <c r="E2014" s="126">
        <f>IF(K2014=1,VLOOKUP(A2013,[1]Plan1!$DA$106:$DC$226,3),E2013)</f>
        <v>5574.49</v>
      </c>
      <c r="F2014" s="127">
        <f t="shared" si="749"/>
        <v>44212</v>
      </c>
      <c r="G2014" s="128">
        <f t="shared" si="738"/>
        <v>2.4997347403781234E-3</v>
      </c>
      <c r="H2014" s="127">
        <f t="shared" si="750"/>
        <v>44244</v>
      </c>
      <c r="I2014" s="127">
        <f t="shared" si="739"/>
        <v>44244</v>
      </c>
      <c r="J2014" s="130">
        <f t="shared" si="751"/>
        <v>21</v>
      </c>
      <c r="K2014" s="130">
        <f t="shared" si="740"/>
        <v>16</v>
      </c>
      <c r="L2014" s="131">
        <f t="shared" si="741"/>
        <v>1.00190399</v>
      </c>
      <c r="M2014" s="132">
        <f t="shared" si="735"/>
        <v>1.0135003600000001</v>
      </c>
      <c r="N2014" s="132">
        <f t="shared" si="733"/>
        <v>1.2820952757937341</v>
      </c>
      <c r="O2014" s="131">
        <f t="shared" si="734"/>
        <v>1.2845363700000001</v>
      </c>
      <c r="P2014" s="124">
        <f t="shared" si="742"/>
        <v>1284.53637</v>
      </c>
      <c r="Q2014" s="133">
        <f t="shared" si="743"/>
        <v>0</v>
      </c>
      <c r="R2014" s="134">
        <f t="shared" si="744"/>
        <v>0</v>
      </c>
      <c r="S2014" s="124">
        <f t="shared" si="745"/>
        <v>0</v>
      </c>
      <c r="T2014" s="134">
        <f t="shared" si="752"/>
        <v>8.7499999999999994E-2</v>
      </c>
      <c r="U2014" s="133">
        <f t="shared" si="753"/>
        <v>120</v>
      </c>
      <c r="V2014" s="133">
        <v>252</v>
      </c>
      <c r="W2014" s="132">
        <f t="shared" si="736"/>
        <v>1.040752036</v>
      </c>
      <c r="X2014" s="124">
        <f t="shared" si="755"/>
        <v>52.347472000000003</v>
      </c>
      <c r="Y2014" s="136" t="s">
        <v>64</v>
      </c>
      <c r="Z2014" s="127">
        <f t="shared" si="754"/>
        <v>44244</v>
      </c>
      <c r="AA2014" s="6"/>
      <c r="AB2014" s="1"/>
      <c r="AC2014" s="10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6"/>
      <c r="BR2014" s="1"/>
      <c r="BS2014" s="1"/>
      <c r="BT2014" s="1"/>
      <c r="BU2014" s="1"/>
      <c r="BV2014" s="1"/>
      <c r="BW2014" s="1"/>
    </row>
    <row r="2015" spans="1:75" x14ac:dyDescent="0.2">
      <c r="A2015" s="137">
        <f t="shared" si="746"/>
        <v>44236</v>
      </c>
      <c r="B2015" s="124">
        <f t="shared" si="737"/>
        <v>1337.4879120000001</v>
      </c>
      <c r="C2015" s="124">
        <f t="shared" si="747"/>
        <v>1000</v>
      </c>
      <c r="D2015" s="138">
        <f t="shared" si="748"/>
        <v>5560.59</v>
      </c>
      <c r="E2015" s="126">
        <f>IF(K2015=1,VLOOKUP(A2014,[1]Plan1!$DA$106:$DC$226,3),E2014)</f>
        <v>5574.49</v>
      </c>
      <c r="F2015" s="127">
        <f t="shared" si="749"/>
        <v>44212</v>
      </c>
      <c r="G2015" s="128">
        <f t="shared" si="738"/>
        <v>2.4997347403781234E-3</v>
      </c>
      <c r="H2015" s="127">
        <f t="shared" si="750"/>
        <v>44244</v>
      </c>
      <c r="I2015" s="127">
        <f t="shared" si="739"/>
        <v>44244</v>
      </c>
      <c r="J2015" s="130">
        <f t="shared" si="751"/>
        <v>21</v>
      </c>
      <c r="K2015" s="130">
        <f t="shared" si="740"/>
        <v>17</v>
      </c>
      <c r="L2015" s="131">
        <f t="shared" si="741"/>
        <v>1.0020231100000001</v>
      </c>
      <c r="M2015" s="132">
        <f t="shared" si="735"/>
        <v>1.0135003600000001</v>
      </c>
      <c r="N2015" s="132">
        <f t="shared" ref="N2015:N2078" si="756">IF(I2015&gt;I2014,N2014*M2015,N2014)</f>
        <v>1.2820952757937341</v>
      </c>
      <c r="O2015" s="131">
        <f t="shared" si="734"/>
        <v>1.2846890900000001</v>
      </c>
      <c r="P2015" s="124">
        <f t="shared" si="742"/>
        <v>1284.6890900000001</v>
      </c>
      <c r="Q2015" s="133">
        <f t="shared" si="743"/>
        <v>0</v>
      </c>
      <c r="R2015" s="134">
        <f t="shared" si="744"/>
        <v>0</v>
      </c>
      <c r="S2015" s="124">
        <f t="shared" si="745"/>
        <v>0</v>
      </c>
      <c r="T2015" s="134">
        <f t="shared" si="752"/>
        <v>8.7499999999999994E-2</v>
      </c>
      <c r="U2015" s="133">
        <f t="shared" si="753"/>
        <v>121</v>
      </c>
      <c r="V2015" s="133">
        <v>252</v>
      </c>
      <c r="W2015" s="132">
        <f t="shared" si="736"/>
        <v>1.041098522</v>
      </c>
      <c r="X2015" s="124">
        <f t="shared" si="755"/>
        <v>52.798822000000001</v>
      </c>
      <c r="Y2015" s="136" t="s">
        <v>64</v>
      </c>
      <c r="Z2015" s="127">
        <f t="shared" si="754"/>
        <v>44244</v>
      </c>
      <c r="AA2015" s="6"/>
      <c r="AB2015" s="1"/>
      <c r="AC2015" s="10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6"/>
      <c r="BR2015" s="1"/>
      <c r="BS2015" s="1"/>
      <c r="BT2015" s="1"/>
      <c r="BU2015" s="1"/>
      <c r="BV2015" s="1"/>
      <c r="BW2015" s="1"/>
    </row>
    <row r="2016" spans="1:75" x14ac:dyDescent="0.2">
      <c r="A2016" s="137">
        <f t="shared" si="746"/>
        <v>44237</v>
      </c>
      <c r="B2016" s="124">
        <f t="shared" si="737"/>
        <v>1338.092257</v>
      </c>
      <c r="C2016" s="124">
        <f t="shared" si="747"/>
        <v>1000</v>
      </c>
      <c r="D2016" s="138">
        <f t="shared" si="748"/>
        <v>5560.59</v>
      </c>
      <c r="E2016" s="126">
        <f>IF(K2016=1,VLOOKUP(A2015,[1]Plan1!$DA$106:$DC$226,3),E2015)</f>
        <v>5574.49</v>
      </c>
      <c r="F2016" s="127">
        <f t="shared" si="749"/>
        <v>44212</v>
      </c>
      <c r="G2016" s="128">
        <f t="shared" si="738"/>
        <v>2.4997347403781234E-3</v>
      </c>
      <c r="H2016" s="127">
        <f t="shared" si="750"/>
        <v>44244</v>
      </c>
      <c r="I2016" s="127">
        <f t="shared" si="739"/>
        <v>44244</v>
      </c>
      <c r="J2016" s="130">
        <f t="shared" si="751"/>
        <v>21</v>
      </c>
      <c r="K2016" s="130">
        <f t="shared" si="740"/>
        <v>18</v>
      </c>
      <c r="L2016" s="131">
        <f t="shared" si="741"/>
        <v>1.00214224</v>
      </c>
      <c r="M2016" s="132">
        <f t="shared" si="735"/>
        <v>1.0135003600000001</v>
      </c>
      <c r="N2016" s="132">
        <f t="shared" si="756"/>
        <v>1.2820952757937341</v>
      </c>
      <c r="O2016" s="131">
        <f t="shared" si="734"/>
        <v>1.28484183</v>
      </c>
      <c r="P2016" s="124">
        <f t="shared" si="742"/>
        <v>1284.8418300000001</v>
      </c>
      <c r="Q2016" s="133">
        <f t="shared" si="743"/>
        <v>0</v>
      </c>
      <c r="R2016" s="134">
        <f t="shared" si="744"/>
        <v>0</v>
      </c>
      <c r="S2016" s="124">
        <f t="shared" si="745"/>
        <v>0</v>
      </c>
      <c r="T2016" s="134">
        <f t="shared" si="752"/>
        <v>8.7499999999999994E-2</v>
      </c>
      <c r="U2016" s="133">
        <f t="shared" si="753"/>
        <v>122</v>
      </c>
      <c r="V2016" s="133">
        <v>252</v>
      </c>
      <c r="W2016" s="132">
        <f t="shared" si="736"/>
        <v>1.0414451229999999</v>
      </c>
      <c r="X2016" s="124">
        <f t="shared" si="755"/>
        <v>53.250427000000002</v>
      </c>
      <c r="Y2016" s="136" t="s">
        <v>64</v>
      </c>
      <c r="Z2016" s="127">
        <f t="shared" si="754"/>
        <v>44244</v>
      </c>
      <c r="AA2016" s="6"/>
      <c r="AB2016" s="1"/>
      <c r="AC2016" s="10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6"/>
      <c r="BR2016" s="1"/>
      <c r="BS2016" s="1"/>
      <c r="BT2016" s="1"/>
      <c r="BU2016" s="1"/>
      <c r="BV2016" s="1"/>
      <c r="BW2016" s="1"/>
    </row>
    <row r="2017" spans="1:75" x14ac:dyDescent="0.2">
      <c r="A2017" s="137">
        <f t="shared" si="746"/>
        <v>44238</v>
      </c>
      <c r="B2017" s="124">
        <f t="shared" si="737"/>
        <v>1338.6968770000001</v>
      </c>
      <c r="C2017" s="124">
        <f t="shared" si="747"/>
        <v>1000</v>
      </c>
      <c r="D2017" s="138">
        <f t="shared" si="748"/>
        <v>5560.59</v>
      </c>
      <c r="E2017" s="126">
        <f>IF(K2017=1,VLOOKUP(A2016,[1]Plan1!$DA$106:$DC$226,3),E2016)</f>
        <v>5574.49</v>
      </c>
      <c r="F2017" s="127">
        <f t="shared" si="749"/>
        <v>44212</v>
      </c>
      <c r="G2017" s="128">
        <f t="shared" si="738"/>
        <v>2.4997347403781234E-3</v>
      </c>
      <c r="H2017" s="127">
        <f t="shared" si="750"/>
        <v>44244</v>
      </c>
      <c r="I2017" s="127">
        <f t="shared" si="739"/>
        <v>44244</v>
      </c>
      <c r="J2017" s="130">
        <f t="shared" si="751"/>
        <v>21</v>
      </c>
      <c r="K2017" s="130">
        <f t="shared" si="740"/>
        <v>19</v>
      </c>
      <c r="L2017" s="131">
        <f t="shared" si="741"/>
        <v>1.0022613899999999</v>
      </c>
      <c r="M2017" s="132">
        <f t="shared" si="735"/>
        <v>1.0135003600000001</v>
      </c>
      <c r="N2017" s="132">
        <f t="shared" si="756"/>
        <v>1.2820952757937341</v>
      </c>
      <c r="O2017" s="131">
        <f t="shared" si="734"/>
        <v>1.2849945899999999</v>
      </c>
      <c r="P2017" s="124">
        <f t="shared" si="742"/>
        <v>1284.99459</v>
      </c>
      <c r="Q2017" s="133">
        <f t="shared" si="743"/>
        <v>0</v>
      </c>
      <c r="R2017" s="134">
        <f t="shared" si="744"/>
        <v>0</v>
      </c>
      <c r="S2017" s="124">
        <f t="shared" si="745"/>
        <v>0</v>
      </c>
      <c r="T2017" s="134">
        <f t="shared" si="752"/>
        <v>8.7499999999999994E-2</v>
      </c>
      <c r="U2017" s="133">
        <f t="shared" si="753"/>
        <v>123</v>
      </c>
      <c r="V2017" s="133">
        <v>252</v>
      </c>
      <c r="W2017" s="132">
        <f t="shared" si="736"/>
        <v>1.0417918390000001</v>
      </c>
      <c r="X2017" s="124">
        <f t="shared" si="755"/>
        <v>53.702286999999998</v>
      </c>
      <c r="Y2017" s="136" t="s">
        <v>64</v>
      </c>
      <c r="Z2017" s="127">
        <f t="shared" si="754"/>
        <v>44244</v>
      </c>
      <c r="AA2017" s="6"/>
      <c r="AB2017" s="1"/>
      <c r="AC2017" s="10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6"/>
      <c r="BR2017" s="1"/>
      <c r="BS2017" s="1"/>
      <c r="BT2017" s="1"/>
      <c r="BU2017" s="1"/>
      <c r="BV2017" s="1"/>
      <c r="BW2017" s="1"/>
    </row>
    <row r="2018" spans="1:75" x14ac:dyDescent="0.2">
      <c r="A2018" s="137">
        <f t="shared" si="746"/>
        <v>44239</v>
      </c>
      <c r="B2018" s="124">
        <f t="shared" si="737"/>
        <v>1339.3017609999999</v>
      </c>
      <c r="C2018" s="124">
        <f t="shared" si="747"/>
        <v>1000</v>
      </c>
      <c r="D2018" s="138">
        <f t="shared" si="748"/>
        <v>5560.59</v>
      </c>
      <c r="E2018" s="126">
        <f>IF(K2018=1,VLOOKUP(A2017,[1]Plan1!$DA$106:$DC$226,3),E2017)</f>
        <v>5574.49</v>
      </c>
      <c r="F2018" s="127">
        <f t="shared" si="749"/>
        <v>44212</v>
      </c>
      <c r="G2018" s="128">
        <f t="shared" si="738"/>
        <v>2.4997347403781234E-3</v>
      </c>
      <c r="H2018" s="127">
        <f t="shared" si="750"/>
        <v>44244</v>
      </c>
      <c r="I2018" s="127">
        <f t="shared" si="739"/>
        <v>44244</v>
      </c>
      <c r="J2018" s="130">
        <f t="shared" si="751"/>
        <v>21</v>
      </c>
      <c r="K2018" s="130">
        <f t="shared" si="740"/>
        <v>20</v>
      </c>
      <c r="L2018" s="131">
        <f t="shared" si="741"/>
        <v>1.00238055</v>
      </c>
      <c r="M2018" s="132">
        <f t="shared" si="735"/>
        <v>1.0135003600000001</v>
      </c>
      <c r="N2018" s="132">
        <f t="shared" si="756"/>
        <v>1.2820952757937341</v>
      </c>
      <c r="O2018" s="131">
        <f t="shared" si="734"/>
        <v>1.2851473600000001</v>
      </c>
      <c r="P2018" s="124">
        <f t="shared" si="742"/>
        <v>1285.1473599999999</v>
      </c>
      <c r="Q2018" s="133">
        <f t="shared" si="743"/>
        <v>0</v>
      </c>
      <c r="R2018" s="134">
        <f t="shared" si="744"/>
        <v>0</v>
      </c>
      <c r="S2018" s="124">
        <f t="shared" si="745"/>
        <v>0</v>
      </c>
      <c r="T2018" s="134">
        <f t="shared" si="752"/>
        <v>8.7499999999999994E-2</v>
      </c>
      <c r="U2018" s="133">
        <f t="shared" si="753"/>
        <v>124</v>
      </c>
      <c r="V2018" s="133">
        <v>252</v>
      </c>
      <c r="W2018" s="132">
        <f t="shared" si="736"/>
        <v>1.042138671</v>
      </c>
      <c r="X2018" s="124">
        <f t="shared" si="755"/>
        <v>54.154401</v>
      </c>
      <c r="Y2018" s="136" t="s">
        <v>64</v>
      </c>
      <c r="Z2018" s="127">
        <f t="shared" si="754"/>
        <v>44244</v>
      </c>
      <c r="AA2018" s="6"/>
      <c r="AB2018" s="1"/>
      <c r="AC2018" s="10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6"/>
      <c r="BR2018" s="1"/>
      <c r="BS2018" s="1"/>
      <c r="BT2018" s="1"/>
      <c r="BU2018" s="1"/>
      <c r="BV2018" s="1"/>
      <c r="BW2018" s="1"/>
    </row>
    <row r="2019" spans="1:75" x14ac:dyDescent="0.2">
      <c r="A2019" s="137">
        <f t="shared" si="746"/>
        <v>44240</v>
      </c>
      <c r="B2019" s="124">
        <f t="shared" si="737"/>
        <v>1339.906931</v>
      </c>
      <c r="C2019" s="124">
        <f t="shared" si="747"/>
        <v>1000</v>
      </c>
      <c r="D2019" s="138">
        <f t="shared" si="748"/>
        <v>5560.59</v>
      </c>
      <c r="E2019" s="126">
        <f>IF(K2019=1,VLOOKUP(A2018,[1]Plan1!$DA$106:$DC$226,3),E2018)</f>
        <v>5574.49</v>
      </c>
      <c r="F2019" s="127">
        <f t="shared" si="749"/>
        <v>44212</v>
      </c>
      <c r="G2019" s="128">
        <f t="shared" si="738"/>
        <v>2.4997347403781234E-3</v>
      </c>
      <c r="H2019" s="127">
        <f t="shared" si="750"/>
        <v>44244</v>
      </c>
      <c r="I2019" s="127">
        <f t="shared" si="739"/>
        <v>44244</v>
      </c>
      <c r="J2019" s="130">
        <f t="shared" si="751"/>
        <v>21</v>
      </c>
      <c r="K2019" s="130">
        <f t="shared" si="740"/>
        <v>21</v>
      </c>
      <c r="L2019" s="131">
        <f t="shared" si="741"/>
        <v>1.00249973</v>
      </c>
      <c r="M2019" s="132">
        <f t="shared" si="735"/>
        <v>1.0135003600000001</v>
      </c>
      <c r="N2019" s="132">
        <f t="shared" si="756"/>
        <v>1.2820952757937341</v>
      </c>
      <c r="O2019" s="131">
        <f t="shared" si="734"/>
        <v>1.28530016</v>
      </c>
      <c r="P2019" s="124">
        <f t="shared" si="742"/>
        <v>1285.30016</v>
      </c>
      <c r="Q2019" s="133">
        <f t="shared" si="743"/>
        <v>0</v>
      </c>
      <c r="R2019" s="134">
        <f t="shared" si="744"/>
        <v>0</v>
      </c>
      <c r="S2019" s="124">
        <f t="shared" si="745"/>
        <v>0</v>
      </c>
      <c r="T2019" s="134">
        <f t="shared" si="752"/>
        <v>8.7499999999999994E-2</v>
      </c>
      <c r="U2019" s="133">
        <f t="shared" si="753"/>
        <v>125</v>
      </c>
      <c r="V2019" s="133">
        <v>252</v>
      </c>
      <c r="W2019" s="132">
        <f t="shared" si="736"/>
        <v>1.0424856179999999</v>
      </c>
      <c r="X2019" s="124">
        <f t="shared" si="755"/>
        <v>54.606771000000002</v>
      </c>
      <c r="Y2019" s="136" t="s">
        <v>64</v>
      </c>
      <c r="Z2019" s="127">
        <f t="shared" si="754"/>
        <v>44244</v>
      </c>
      <c r="AA2019" s="6"/>
      <c r="AB2019" s="1"/>
      <c r="AC2019" s="10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6"/>
      <c r="BR2019" s="1"/>
      <c r="BS2019" s="1"/>
      <c r="BT2019" s="1"/>
      <c r="BU2019" s="1"/>
      <c r="BV2019" s="1"/>
      <c r="BW2019" s="1"/>
    </row>
    <row r="2020" spans="1:75" x14ac:dyDescent="0.2">
      <c r="A2020" s="137">
        <f t="shared" si="746"/>
        <v>44241</v>
      </c>
      <c r="B2020" s="124">
        <f t="shared" si="737"/>
        <v>1339.906931</v>
      </c>
      <c r="C2020" s="124">
        <f t="shared" si="747"/>
        <v>1000</v>
      </c>
      <c r="D2020" s="138">
        <f t="shared" si="748"/>
        <v>5560.59</v>
      </c>
      <c r="E2020" s="126">
        <f>IF(K2020=1,VLOOKUP(A2019,[1]Plan1!$DA$106:$DC$226,3),E2019)</f>
        <v>5574.49</v>
      </c>
      <c r="F2020" s="127">
        <f t="shared" si="749"/>
        <v>44212</v>
      </c>
      <c r="G2020" s="128">
        <f t="shared" si="738"/>
        <v>2.4997347403781234E-3</v>
      </c>
      <c r="H2020" s="127">
        <f t="shared" si="750"/>
        <v>44244</v>
      </c>
      <c r="I2020" s="127">
        <f t="shared" si="739"/>
        <v>44244</v>
      </c>
      <c r="J2020" s="130">
        <f t="shared" si="751"/>
        <v>21</v>
      </c>
      <c r="K2020" s="130">
        <f t="shared" si="740"/>
        <v>21</v>
      </c>
      <c r="L2020" s="131">
        <f t="shared" si="741"/>
        <v>1.00249973</v>
      </c>
      <c r="M2020" s="132">
        <f t="shared" si="735"/>
        <v>1.0135003600000001</v>
      </c>
      <c r="N2020" s="132">
        <f t="shared" si="756"/>
        <v>1.2820952757937341</v>
      </c>
      <c r="O2020" s="131">
        <f t="shared" si="734"/>
        <v>1.28530016</v>
      </c>
      <c r="P2020" s="124">
        <f t="shared" si="742"/>
        <v>1285.30016</v>
      </c>
      <c r="Q2020" s="133">
        <f t="shared" si="743"/>
        <v>0</v>
      </c>
      <c r="R2020" s="134">
        <f t="shared" si="744"/>
        <v>0</v>
      </c>
      <c r="S2020" s="124">
        <f t="shared" si="745"/>
        <v>0</v>
      </c>
      <c r="T2020" s="134">
        <f t="shared" si="752"/>
        <v>8.7499999999999994E-2</v>
      </c>
      <c r="U2020" s="133">
        <f t="shared" si="753"/>
        <v>125</v>
      </c>
      <c r="V2020" s="133">
        <v>252</v>
      </c>
      <c r="W2020" s="132">
        <f t="shared" si="736"/>
        <v>1.0424856179999999</v>
      </c>
      <c r="X2020" s="124">
        <f t="shared" si="755"/>
        <v>54.606771000000002</v>
      </c>
      <c r="Y2020" s="136" t="s">
        <v>64</v>
      </c>
      <c r="Z2020" s="127">
        <f t="shared" si="754"/>
        <v>44244</v>
      </c>
      <c r="AA2020" s="6"/>
      <c r="AB2020" s="1"/>
      <c r="AC2020" s="10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6"/>
      <c r="BR2020" s="1"/>
      <c r="BS2020" s="1"/>
      <c r="BT2020" s="1"/>
      <c r="BU2020" s="1"/>
      <c r="BV2020" s="1"/>
      <c r="BW2020" s="1"/>
    </row>
    <row r="2021" spans="1:75" x14ac:dyDescent="0.2">
      <c r="A2021" s="137">
        <f t="shared" si="746"/>
        <v>44242</v>
      </c>
      <c r="B2021" s="124">
        <f t="shared" si="737"/>
        <v>1339.906931</v>
      </c>
      <c r="C2021" s="124">
        <f t="shared" si="747"/>
        <v>1000</v>
      </c>
      <c r="D2021" s="138">
        <f t="shared" si="748"/>
        <v>5560.59</v>
      </c>
      <c r="E2021" s="126">
        <f>IF(K2021=1,VLOOKUP(A2020,[1]Plan1!$DA$106:$DC$226,3),E2020)</f>
        <v>5574.49</v>
      </c>
      <c r="F2021" s="127">
        <f t="shared" si="749"/>
        <v>44212</v>
      </c>
      <c r="G2021" s="128">
        <f t="shared" si="738"/>
        <v>2.4997347403781234E-3</v>
      </c>
      <c r="H2021" s="127">
        <f t="shared" si="750"/>
        <v>44270</v>
      </c>
      <c r="I2021" s="127">
        <f t="shared" si="739"/>
        <v>44244</v>
      </c>
      <c r="J2021" s="130">
        <f t="shared" si="751"/>
        <v>21</v>
      </c>
      <c r="K2021" s="130">
        <f t="shared" si="740"/>
        <v>21</v>
      </c>
      <c r="L2021" s="131">
        <f t="shared" si="741"/>
        <v>1.00249973</v>
      </c>
      <c r="M2021" s="132">
        <f t="shared" si="735"/>
        <v>1.0135003600000001</v>
      </c>
      <c r="N2021" s="132">
        <f t="shared" si="756"/>
        <v>1.2820952757937341</v>
      </c>
      <c r="O2021" s="131">
        <f t="shared" si="734"/>
        <v>1.28530016</v>
      </c>
      <c r="P2021" s="124">
        <f t="shared" si="742"/>
        <v>1285.30016</v>
      </c>
      <c r="Q2021" s="133">
        <f t="shared" si="743"/>
        <v>0</v>
      </c>
      <c r="R2021" s="134">
        <f t="shared" si="744"/>
        <v>0</v>
      </c>
      <c r="S2021" s="124">
        <f t="shared" si="745"/>
        <v>0</v>
      </c>
      <c r="T2021" s="134">
        <f t="shared" si="752"/>
        <v>8.7499999999999994E-2</v>
      </c>
      <c r="U2021" s="133">
        <f t="shared" si="753"/>
        <v>125</v>
      </c>
      <c r="V2021" s="133">
        <v>252</v>
      </c>
      <c r="W2021" s="132">
        <f t="shared" si="736"/>
        <v>1.0424856179999999</v>
      </c>
      <c r="X2021" s="124">
        <f t="shared" si="755"/>
        <v>54.606771000000002</v>
      </c>
      <c r="Y2021" s="136" t="s">
        <v>64</v>
      </c>
      <c r="Z2021" s="127">
        <f t="shared" si="754"/>
        <v>44244</v>
      </c>
      <c r="AA2021" s="6"/>
      <c r="AB2021" s="1"/>
      <c r="AC2021" s="10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6"/>
      <c r="BR2021" s="1"/>
      <c r="BS2021" s="1"/>
      <c r="BT2021" s="1"/>
      <c r="BU2021" s="1"/>
      <c r="BV2021" s="1"/>
      <c r="BW2021" s="1"/>
    </row>
    <row r="2022" spans="1:75" x14ac:dyDescent="0.2">
      <c r="A2022" s="137">
        <f t="shared" si="746"/>
        <v>44243</v>
      </c>
      <c r="B2022" s="124">
        <f t="shared" si="737"/>
        <v>1339.906931</v>
      </c>
      <c r="C2022" s="124">
        <f t="shared" si="747"/>
        <v>1000</v>
      </c>
      <c r="D2022" s="138">
        <f t="shared" si="748"/>
        <v>5560.59</v>
      </c>
      <c r="E2022" s="126">
        <f>IF(K2022=1,VLOOKUP(A2021,[1]Plan1!$DA$106:$DC$226,3),E2021)</f>
        <v>5574.49</v>
      </c>
      <c r="F2022" s="127">
        <f t="shared" si="749"/>
        <v>44212</v>
      </c>
      <c r="G2022" s="128">
        <f t="shared" si="738"/>
        <v>2.4997347403781234E-3</v>
      </c>
      <c r="H2022" s="127">
        <f t="shared" si="750"/>
        <v>44270</v>
      </c>
      <c r="I2022" s="127">
        <f t="shared" si="739"/>
        <v>44244</v>
      </c>
      <c r="J2022" s="130">
        <f t="shared" si="751"/>
        <v>21</v>
      </c>
      <c r="K2022" s="130">
        <f t="shared" si="740"/>
        <v>21</v>
      </c>
      <c r="L2022" s="131">
        <f t="shared" si="741"/>
        <v>1.00249973</v>
      </c>
      <c r="M2022" s="132">
        <f t="shared" si="735"/>
        <v>1.0135003600000001</v>
      </c>
      <c r="N2022" s="132">
        <f t="shared" si="756"/>
        <v>1.2820952757937341</v>
      </c>
      <c r="O2022" s="131">
        <f t="shared" si="734"/>
        <v>1.28530016</v>
      </c>
      <c r="P2022" s="124">
        <f t="shared" si="742"/>
        <v>1285.30016</v>
      </c>
      <c r="Q2022" s="133">
        <f t="shared" si="743"/>
        <v>0</v>
      </c>
      <c r="R2022" s="134">
        <f t="shared" si="744"/>
        <v>0</v>
      </c>
      <c r="S2022" s="124">
        <f t="shared" si="745"/>
        <v>0</v>
      </c>
      <c r="T2022" s="134">
        <f t="shared" si="752"/>
        <v>8.7499999999999994E-2</v>
      </c>
      <c r="U2022" s="133">
        <f t="shared" si="753"/>
        <v>125</v>
      </c>
      <c r="V2022" s="133">
        <v>252</v>
      </c>
      <c r="W2022" s="132">
        <f t="shared" si="736"/>
        <v>1.0424856179999999</v>
      </c>
      <c r="X2022" s="124">
        <f t="shared" si="755"/>
        <v>54.606771000000002</v>
      </c>
      <c r="Y2022" s="136" t="s">
        <v>64</v>
      </c>
      <c r="Z2022" s="127">
        <f t="shared" si="754"/>
        <v>44244</v>
      </c>
      <c r="AA2022" s="6"/>
      <c r="AB2022" s="1"/>
      <c r="AC2022" s="10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6"/>
      <c r="BR2022" s="1"/>
      <c r="BS2022" s="1"/>
      <c r="BT2022" s="1"/>
      <c r="BU2022" s="1"/>
      <c r="BV2022" s="1"/>
      <c r="BW2022" s="1"/>
    </row>
    <row r="2023" spans="1:75" x14ac:dyDescent="0.2">
      <c r="A2023" s="137">
        <f t="shared" si="746"/>
        <v>44244</v>
      </c>
      <c r="B2023" s="124">
        <f t="shared" si="737"/>
        <v>1339.906931</v>
      </c>
      <c r="C2023" s="124">
        <f t="shared" si="747"/>
        <v>1000</v>
      </c>
      <c r="D2023" s="138">
        <f t="shared" si="748"/>
        <v>5560.59</v>
      </c>
      <c r="E2023" s="126">
        <f>IF(K2023=1,VLOOKUP(A2022,[1]Plan1!$DA$106:$DC$226,3),E2022)</f>
        <v>5574.49</v>
      </c>
      <c r="F2023" s="127">
        <f t="shared" si="749"/>
        <v>44212</v>
      </c>
      <c r="G2023" s="128">
        <f t="shared" si="738"/>
        <v>2.4997347403781234E-3</v>
      </c>
      <c r="H2023" s="127">
        <f t="shared" si="750"/>
        <v>44270</v>
      </c>
      <c r="I2023" s="127">
        <f t="shared" si="739"/>
        <v>44244</v>
      </c>
      <c r="J2023" s="130">
        <f t="shared" si="751"/>
        <v>21</v>
      </c>
      <c r="K2023" s="130">
        <f t="shared" si="740"/>
        <v>21</v>
      </c>
      <c r="L2023" s="131">
        <f t="shared" si="741"/>
        <v>1.00249973</v>
      </c>
      <c r="M2023" s="132">
        <f t="shared" si="735"/>
        <v>1.0135003600000001</v>
      </c>
      <c r="N2023" s="132">
        <f t="shared" si="756"/>
        <v>1.2820952757937341</v>
      </c>
      <c r="O2023" s="131">
        <f t="shared" si="734"/>
        <v>1.28530016</v>
      </c>
      <c r="P2023" s="124">
        <f t="shared" si="742"/>
        <v>1285.30016</v>
      </c>
      <c r="Q2023" s="133">
        <f t="shared" si="743"/>
        <v>11</v>
      </c>
      <c r="R2023" s="134">
        <f t="shared" si="744"/>
        <v>0</v>
      </c>
      <c r="S2023" s="124">
        <f t="shared" si="745"/>
        <v>0</v>
      </c>
      <c r="T2023" s="134">
        <f t="shared" si="752"/>
        <v>8.7499999999999994E-2</v>
      </c>
      <c r="U2023" s="133">
        <f t="shared" si="753"/>
        <v>125</v>
      </c>
      <c r="V2023" s="133">
        <v>252</v>
      </c>
      <c r="W2023" s="132">
        <f t="shared" si="736"/>
        <v>1.0424856179999999</v>
      </c>
      <c r="X2023" s="124">
        <f t="shared" si="755"/>
        <v>54.606771000000002</v>
      </c>
      <c r="Y2023" s="136" t="s">
        <v>64</v>
      </c>
      <c r="Z2023" s="127">
        <f t="shared" si="754"/>
        <v>44244</v>
      </c>
      <c r="AA2023" s="6"/>
      <c r="AB2023" s="1"/>
      <c r="AC2023" s="10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6"/>
      <c r="BR2023" s="1"/>
      <c r="BS2023" s="1"/>
      <c r="BT2023" s="1"/>
      <c r="BU2023" s="1"/>
      <c r="BV2023" s="1"/>
      <c r="BW2023" s="1"/>
    </row>
    <row r="2024" spans="1:75" x14ac:dyDescent="0.2">
      <c r="A2024" s="137">
        <f t="shared" si="746"/>
        <v>44245</v>
      </c>
      <c r="B2024" s="124">
        <f t="shared" si="737"/>
        <v>1286.3398629999999</v>
      </c>
      <c r="C2024" s="124">
        <f t="shared" si="747"/>
        <v>1000</v>
      </c>
      <c r="D2024" s="138">
        <f t="shared" si="748"/>
        <v>5574.49</v>
      </c>
      <c r="E2024" s="126">
        <f>IF(K2024=1,VLOOKUP(A2023,[1]Plan1!$DA$106:$DC$226,3),E2023)</f>
        <v>5622.43</v>
      </c>
      <c r="F2024" s="127">
        <f t="shared" si="749"/>
        <v>44245</v>
      </c>
      <c r="G2024" s="128">
        <f t="shared" si="738"/>
        <v>8.5998898553949488E-3</v>
      </c>
      <c r="H2024" s="127">
        <f t="shared" si="750"/>
        <v>44270</v>
      </c>
      <c r="I2024" s="127">
        <f t="shared" si="739"/>
        <v>44270</v>
      </c>
      <c r="J2024" s="130">
        <f t="shared" si="751"/>
        <v>18</v>
      </c>
      <c r="K2024" s="130">
        <f t="shared" si="740"/>
        <v>1</v>
      </c>
      <c r="L2024" s="131">
        <f t="shared" si="741"/>
        <v>1.00047584</v>
      </c>
      <c r="M2024" s="132">
        <f t="shared" si="735"/>
        <v>1.00249973</v>
      </c>
      <c r="N2024" s="132">
        <f t="shared" si="756"/>
        <v>1.285300167817494</v>
      </c>
      <c r="O2024" s="131">
        <f t="shared" si="734"/>
        <v>1.2859117600000001</v>
      </c>
      <c r="P2024" s="124">
        <f t="shared" si="742"/>
        <v>1285.91176</v>
      </c>
      <c r="Q2024" s="133">
        <f t="shared" si="743"/>
        <v>0</v>
      </c>
      <c r="R2024" s="134">
        <f t="shared" si="744"/>
        <v>0</v>
      </c>
      <c r="S2024" s="124">
        <f t="shared" si="745"/>
        <v>0</v>
      </c>
      <c r="T2024" s="134">
        <f t="shared" si="752"/>
        <v>8.7499999999999994E-2</v>
      </c>
      <c r="U2024" s="133">
        <f t="shared" si="753"/>
        <v>1</v>
      </c>
      <c r="V2024" s="133">
        <v>252</v>
      </c>
      <c r="W2024" s="132">
        <f t="shared" si="736"/>
        <v>1.000332918</v>
      </c>
      <c r="X2024" s="124">
        <f t="shared" si="755"/>
        <v>0.42810300000000001</v>
      </c>
      <c r="Y2024" s="136" t="s">
        <v>64</v>
      </c>
      <c r="Z2024" s="127">
        <f t="shared" si="754"/>
        <v>44424</v>
      </c>
      <c r="AA2024" s="6"/>
      <c r="AB2024" s="1"/>
      <c r="AC2024" s="10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6"/>
      <c r="BR2024" s="1"/>
      <c r="BS2024" s="1"/>
      <c r="BT2024" s="1"/>
      <c r="BU2024" s="1"/>
      <c r="BV2024" s="1"/>
      <c r="BW2024" s="1"/>
    </row>
    <row r="2025" spans="1:75" x14ac:dyDescent="0.2">
      <c r="A2025" s="137">
        <f t="shared" si="746"/>
        <v>44246</v>
      </c>
      <c r="B2025" s="124">
        <f t="shared" si="737"/>
        <v>1287.3804070000001</v>
      </c>
      <c r="C2025" s="124">
        <f t="shared" si="747"/>
        <v>1000</v>
      </c>
      <c r="D2025" s="138">
        <f t="shared" si="748"/>
        <v>5574.49</v>
      </c>
      <c r="E2025" s="126">
        <f>IF(K2025=1,VLOOKUP(A2024,[1]Plan1!$DA$106:$DC$226,3),E2024)</f>
        <v>5622.43</v>
      </c>
      <c r="F2025" s="127">
        <f t="shared" si="749"/>
        <v>44245</v>
      </c>
      <c r="G2025" s="128">
        <f t="shared" si="738"/>
        <v>8.5998898553949488E-3</v>
      </c>
      <c r="H2025" s="127">
        <f t="shared" si="750"/>
        <v>44270</v>
      </c>
      <c r="I2025" s="127">
        <f t="shared" si="739"/>
        <v>44270</v>
      </c>
      <c r="J2025" s="130">
        <f t="shared" si="751"/>
        <v>18</v>
      </c>
      <c r="K2025" s="130">
        <f t="shared" si="740"/>
        <v>2</v>
      </c>
      <c r="L2025" s="131">
        <f t="shared" si="741"/>
        <v>1.0009519099999999</v>
      </c>
      <c r="M2025" s="132">
        <f t="shared" si="735"/>
        <v>1.00249973</v>
      </c>
      <c r="N2025" s="132">
        <f t="shared" si="756"/>
        <v>1.285300167817494</v>
      </c>
      <c r="O2025" s="131">
        <f t="shared" ref="O2025:O2088" si="757">TRUNC(TRUNC((L2025*N2025),15),8)</f>
        <v>1.2865236499999999</v>
      </c>
      <c r="P2025" s="124">
        <f t="shared" si="742"/>
        <v>1286.5236500000001</v>
      </c>
      <c r="Q2025" s="133">
        <f t="shared" si="743"/>
        <v>0</v>
      </c>
      <c r="R2025" s="134">
        <f t="shared" si="744"/>
        <v>0</v>
      </c>
      <c r="S2025" s="124">
        <f t="shared" si="745"/>
        <v>0</v>
      </c>
      <c r="T2025" s="134">
        <f t="shared" si="752"/>
        <v>8.7499999999999994E-2</v>
      </c>
      <c r="U2025" s="133">
        <f t="shared" si="753"/>
        <v>2</v>
      </c>
      <c r="V2025" s="133">
        <v>252</v>
      </c>
      <c r="W2025" s="132">
        <f t="shared" si="736"/>
        <v>1.000665948</v>
      </c>
      <c r="X2025" s="124">
        <f t="shared" si="755"/>
        <v>0.85675699999999999</v>
      </c>
      <c r="Y2025" s="136" t="s">
        <v>64</v>
      </c>
      <c r="Z2025" s="127">
        <f t="shared" si="754"/>
        <v>44424</v>
      </c>
      <c r="AA2025" s="6"/>
      <c r="AB2025" s="1"/>
      <c r="AC2025" s="10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6"/>
      <c r="BR2025" s="1"/>
      <c r="BS2025" s="1"/>
      <c r="BT2025" s="1"/>
      <c r="BU2025" s="1"/>
      <c r="BV2025" s="1"/>
      <c r="BW2025" s="1"/>
    </row>
    <row r="2026" spans="1:75" x14ac:dyDescent="0.2">
      <c r="A2026" s="137">
        <f t="shared" si="746"/>
        <v>44247</v>
      </c>
      <c r="B2026" s="124">
        <f t="shared" si="737"/>
        <v>1288.421791</v>
      </c>
      <c r="C2026" s="124">
        <f t="shared" si="747"/>
        <v>1000</v>
      </c>
      <c r="D2026" s="138">
        <f t="shared" si="748"/>
        <v>5574.49</v>
      </c>
      <c r="E2026" s="126">
        <f>IF(K2026=1,VLOOKUP(A2025,[1]Plan1!$DA$106:$DC$226,3),E2025)</f>
        <v>5622.43</v>
      </c>
      <c r="F2026" s="127">
        <f t="shared" si="749"/>
        <v>44245</v>
      </c>
      <c r="G2026" s="128">
        <f t="shared" si="738"/>
        <v>8.5998898553949488E-3</v>
      </c>
      <c r="H2026" s="127">
        <f t="shared" si="750"/>
        <v>44270</v>
      </c>
      <c r="I2026" s="127">
        <f t="shared" si="739"/>
        <v>44270</v>
      </c>
      <c r="J2026" s="130">
        <f t="shared" si="751"/>
        <v>18</v>
      </c>
      <c r="K2026" s="130">
        <f t="shared" si="740"/>
        <v>3</v>
      </c>
      <c r="L2026" s="131">
        <f t="shared" si="741"/>
        <v>1.0014282000000001</v>
      </c>
      <c r="M2026" s="132">
        <f t="shared" ref="M2026:M2089" si="758">IF(I2026&gt;I2025,L2025,M2025)</f>
        <v>1.00249973</v>
      </c>
      <c r="N2026" s="132">
        <f t="shared" si="756"/>
        <v>1.285300167817494</v>
      </c>
      <c r="O2026" s="131">
        <f t="shared" si="757"/>
        <v>1.28713583</v>
      </c>
      <c r="P2026" s="124">
        <f t="shared" si="742"/>
        <v>1287.1358299999999</v>
      </c>
      <c r="Q2026" s="133">
        <f t="shared" si="743"/>
        <v>0</v>
      </c>
      <c r="R2026" s="134">
        <f t="shared" si="744"/>
        <v>0</v>
      </c>
      <c r="S2026" s="124">
        <f t="shared" si="745"/>
        <v>0</v>
      </c>
      <c r="T2026" s="134">
        <f t="shared" si="752"/>
        <v>8.7499999999999994E-2</v>
      </c>
      <c r="U2026" s="133">
        <f t="shared" si="753"/>
        <v>3</v>
      </c>
      <c r="V2026" s="133">
        <v>252</v>
      </c>
      <c r="W2026" s="132">
        <f t="shared" si="736"/>
        <v>1.0009990879999999</v>
      </c>
      <c r="X2026" s="124">
        <f t="shared" si="755"/>
        <v>1.2859609999999999</v>
      </c>
      <c r="Y2026" s="136" t="s">
        <v>64</v>
      </c>
      <c r="Z2026" s="127">
        <f t="shared" si="754"/>
        <v>44424</v>
      </c>
      <c r="AA2026" s="6"/>
      <c r="AB2026" s="1"/>
      <c r="AC2026" s="10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6"/>
      <c r="BR2026" s="1"/>
      <c r="BS2026" s="1"/>
      <c r="BT2026" s="1"/>
      <c r="BU2026" s="1"/>
      <c r="BV2026" s="1"/>
      <c r="BW2026" s="1"/>
    </row>
    <row r="2027" spans="1:75" x14ac:dyDescent="0.2">
      <c r="A2027" s="137">
        <f t="shared" si="746"/>
        <v>44248</v>
      </c>
      <c r="B2027" s="124">
        <f t="shared" si="737"/>
        <v>1288.421791</v>
      </c>
      <c r="C2027" s="124">
        <f t="shared" si="747"/>
        <v>1000</v>
      </c>
      <c r="D2027" s="138">
        <f t="shared" si="748"/>
        <v>5574.49</v>
      </c>
      <c r="E2027" s="126">
        <f>IF(K2027=1,VLOOKUP(A2026,[1]Plan1!$DA$106:$DC$226,3),E2026)</f>
        <v>5622.43</v>
      </c>
      <c r="F2027" s="127">
        <f t="shared" si="749"/>
        <v>44245</v>
      </c>
      <c r="G2027" s="128">
        <f t="shared" si="738"/>
        <v>8.5998898553949488E-3</v>
      </c>
      <c r="H2027" s="127">
        <f t="shared" si="750"/>
        <v>44270</v>
      </c>
      <c r="I2027" s="127">
        <f t="shared" si="739"/>
        <v>44270</v>
      </c>
      <c r="J2027" s="130">
        <f t="shared" si="751"/>
        <v>18</v>
      </c>
      <c r="K2027" s="130">
        <f t="shared" si="740"/>
        <v>3</v>
      </c>
      <c r="L2027" s="131">
        <f t="shared" si="741"/>
        <v>1.0014282000000001</v>
      </c>
      <c r="M2027" s="132">
        <f t="shared" si="758"/>
        <v>1.00249973</v>
      </c>
      <c r="N2027" s="132">
        <f t="shared" si="756"/>
        <v>1.285300167817494</v>
      </c>
      <c r="O2027" s="131">
        <f t="shared" si="757"/>
        <v>1.28713583</v>
      </c>
      <c r="P2027" s="124">
        <f t="shared" si="742"/>
        <v>1287.1358299999999</v>
      </c>
      <c r="Q2027" s="133">
        <f t="shared" si="743"/>
        <v>0</v>
      </c>
      <c r="R2027" s="134">
        <f t="shared" si="744"/>
        <v>0</v>
      </c>
      <c r="S2027" s="124">
        <f t="shared" si="745"/>
        <v>0</v>
      </c>
      <c r="T2027" s="134">
        <f t="shared" si="752"/>
        <v>8.7499999999999994E-2</v>
      </c>
      <c r="U2027" s="133">
        <f t="shared" si="753"/>
        <v>3</v>
      </c>
      <c r="V2027" s="133">
        <v>252</v>
      </c>
      <c r="W2027" s="132">
        <f t="shared" si="736"/>
        <v>1.0009990879999999</v>
      </c>
      <c r="X2027" s="124">
        <f t="shared" si="755"/>
        <v>1.2859609999999999</v>
      </c>
      <c r="Y2027" s="136" t="s">
        <v>64</v>
      </c>
      <c r="Z2027" s="127">
        <f t="shared" si="754"/>
        <v>44424</v>
      </c>
      <c r="AA2027" s="6"/>
      <c r="AB2027" s="1"/>
      <c r="AC2027" s="10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6"/>
      <c r="BR2027" s="1"/>
      <c r="BS2027" s="1"/>
      <c r="BT2027" s="1"/>
      <c r="BU2027" s="1"/>
      <c r="BV2027" s="1"/>
      <c r="BW2027" s="1"/>
    </row>
    <row r="2028" spans="1:75" x14ac:dyDescent="0.2">
      <c r="A2028" s="137">
        <f t="shared" si="746"/>
        <v>44249</v>
      </c>
      <c r="B2028" s="124">
        <f t="shared" si="737"/>
        <v>1288.421791</v>
      </c>
      <c r="C2028" s="124">
        <f t="shared" si="747"/>
        <v>1000</v>
      </c>
      <c r="D2028" s="138">
        <f t="shared" si="748"/>
        <v>5574.49</v>
      </c>
      <c r="E2028" s="126">
        <f>IF(K2028=1,VLOOKUP(A2027,[1]Plan1!$DA$106:$DC$226,3),E2027)</f>
        <v>5622.43</v>
      </c>
      <c r="F2028" s="127">
        <f t="shared" si="749"/>
        <v>44245</v>
      </c>
      <c r="G2028" s="128">
        <f t="shared" si="738"/>
        <v>8.5998898553949488E-3</v>
      </c>
      <c r="H2028" s="127">
        <f t="shared" si="750"/>
        <v>44270</v>
      </c>
      <c r="I2028" s="127">
        <f t="shared" si="739"/>
        <v>44270</v>
      </c>
      <c r="J2028" s="130">
        <f t="shared" si="751"/>
        <v>18</v>
      </c>
      <c r="K2028" s="130">
        <f t="shared" si="740"/>
        <v>3</v>
      </c>
      <c r="L2028" s="131">
        <f t="shared" si="741"/>
        <v>1.0014282000000001</v>
      </c>
      <c r="M2028" s="132">
        <f t="shared" si="758"/>
        <v>1.00249973</v>
      </c>
      <c r="N2028" s="132">
        <f t="shared" si="756"/>
        <v>1.285300167817494</v>
      </c>
      <c r="O2028" s="131">
        <f t="shared" si="757"/>
        <v>1.28713583</v>
      </c>
      <c r="P2028" s="124">
        <f t="shared" si="742"/>
        <v>1287.1358299999999</v>
      </c>
      <c r="Q2028" s="133">
        <f t="shared" si="743"/>
        <v>0</v>
      </c>
      <c r="R2028" s="134">
        <f t="shared" si="744"/>
        <v>0</v>
      </c>
      <c r="S2028" s="124">
        <f t="shared" si="745"/>
        <v>0</v>
      </c>
      <c r="T2028" s="134">
        <f t="shared" si="752"/>
        <v>8.7499999999999994E-2</v>
      </c>
      <c r="U2028" s="133">
        <f t="shared" si="753"/>
        <v>3</v>
      </c>
      <c r="V2028" s="133">
        <v>252</v>
      </c>
      <c r="W2028" s="132">
        <f t="shared" si="736"/>
        <v>1.0009990879999999</v>
      </c>
      <c r="X2028" s="124">
        <f t="shared" si="755"/>
        <v>1.2859609999999999</v>
      </c>
      <c r="Y2028" s="136" t="s">
        <v>64</v>
      </c>
      <c r="Z2028" s="127">
        <f t="shared" si="754"/>
        <v>44424</v>
      </c>
      <c r="AA2028" s="6"/>
      <c r="AB2028" s="1"/>
      <c r="AC2028" s="10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6"/>
      <c r="BR2028" s="1"/>
      <c r="BS2028" s="1"/>
      <c r="BT2028" s="1"/>
      <c r="BU2028" s="1"/>
      <c r="BV2028" s="1"/>
      <c r="BW2028" s="1"/>
    </row>
    <row r="2029" spans="1:75" x14ac:dyDescent="0.2">
      <c r="A2029" s="137">
        <f t="shared" si="746"/>
        <v>44250</v>
      </c>
      <c r="B2029" s="124">
        <f t="shared" si="737"/>
        <v>1289.464017</v>
      </c>
      <c r="C2029" s="124">
        <f t="shared" si="747"/>
        <v>1000</v>
      </c>
      <c r="D2029" s="138">
        <f t="shared" si="748"/>
        <v>5574.49</v>
      </c>
      <c r="E2029" s="126">
        <f>IF(K2029=1,VLOOKUP(A2028,[1]Plan1!$DA$106:$DC$226,3),E2028)</f>
        <v>5622.43</v>
      </c>
      <c r="F2029" s="127">
        <f t="shared" si="749"/>
        <v>44245</v>
      </c>
      <c r="G2029" s="128">
        <f t="shared" si="738"/>
        <v>8.5998898553949488E-3</v>
      </c>
      <c r="H2029" s="127">
        <f t="shared" si="750"/>
        <v>44270</v>
      </c>
      <c r="I2029" s="127">
        <f t="shared" si="739"/>
        <v>44270</v>
      </c>
      <c r="J2029" s="130">
        <f t="shared" si="751"/>
        <v>18</v>
      </c>
      <c r="K2029" s="130">
        <f t="shared" si="740"/>
        <v>4</v>
      </c>
      <c r="L2029" s="131">
        <f t="shared" si="741"/>
        <v>1.00190472</v>
      </c>
      <c r="M2029" s="132">
        <f t="shared" si="758"/>
        <v>1.00249973</v>
      </c>
      <c r="N2029" s="132">
        <f t="shared" si="756"/>
        <v>1.285300167817494</v>
      </c>
      <c r="O2029" s="131">
        <f t="shared" si="757"/>
        <v>1.2877483000000001</v>
      </c>
      <c r="P2029" s="124">
        <f t="shared" si="742"/>
        <v>1287.7483</v>
      </c>
      <c r="Q2029" s="133">
        <f t="shared" si="743"/>
        <v>0</v>
      </c>
      <c r="R2029" s="134">
        <f t="shared" si="744"/>
        <v>0</v>
      </c>
      <c r="S2029" s="124">
        <f t="shared" si="745"/>
        <v>0</v>
      </c>
      <c r="T2029" s="134">
        <f t="shared" si="752"/>
        <v>8.7499999999999994E-2</v>
      </c>
      <c r="U2029" s="133">
        <f t="shared" si="753"/>
        <v>4</v>
      </c>
      <c r="V2029" s="133">
        <v>252</v>
      </c>
      <c r="W2029" s="132">
        <f t="shared" si="736"/>
        <v>1.001332339</v>
      </c>
      <c r="X2029" s="124">
        <f t="shared" si="755"/>
        <v>1.7157169999999999</v>
      </c>
      <c r="Y2029" s="136" t="s">
        <v>64</v>
      </c>
      <c r="Z2029" s="127">
        <f t="shared" si="754"/>
        <v>44424</v>
      </c>
      <c r="AA2029" s="6"/>
      <c r="AB2029" s="1"/>
      <c r="AC2029" s="10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6"/>
      <c r="BR2029" s="1"/>
      <c r="BS2029" s="1"/>
      <c r="BT2029" s="1"/>
      <c r="BU2029" s="1"/>
      <c r="BV2029" s="1"/>
      <c r="BW2029" s="1"/>
    </row>
    <row r="2030" spans="1:75" x14ac:dyDescent="0.2">
      <c r="A2030" s="137">
        <f t="shared" si="746"/>
        <v>44251</v>
      </c>
      <c r="B2030" s="124">
        <f t="shared" si="737"/>
        <v>1290.5070939999998</v>
      </c>
      <c r="C2030" s="124">
        <f t="shared" si="747"/>
        <v>1000</v>
      </c>
      <c r="D2030" s="138">
        <f t="shared" si="748"/>
        <v>5574.49</v>
      </c>
      <c r="E2030" s="126">
        <f>IF(K2030=1,VLOOKUP(A2029,[1]Plan1!$DA$106:$DC$226,3),E2029)</f>
        <v>5622.43</v>
      </c>
      <c r="F2030" s="127">
        <f t="shared" si="749"/>
        <v>44245</v>
      </c>
      <c r="G2030" s="128">
        <f t="shared" si="738"/>
        <v>8.5998898553949488E-3</v>
      </c>
      <c r="H2030" s="127">
        <f t="shared" si="750"/>
        <v>44270</v>
      </c>
      <c r="I2030" s="127">
        <f t="shared" si="739"/>
        <v>44270</v>
      </c>
      <c r="J2030" s="130">
        <f t="shared" si="751"/>
        <v>18</v>
      </c>
      <c r="K2030" s="130">
        <f t="shared" si="740"/>
        <v>5</v>
      </c>
      <c r="L2030" s="131">
        <f t="shared" si="741"/>
        <v>1.00238147</v>
      </c>
      <c r="M2030" s="132">
        <f t="shared" si="758"/>
        <v>1.00249973</v>
      </c>
      <c r="N2030" s="132">
        <f t="shared" si="756"/>
        <v>1.285300167817494</v>
      </c>
      <c r="O2030" s="131">
        <f t="shared" si="757"/>
        <v>1.2883610700000001</v>
      </c>
      <c r="P2030" s="124">
        <f t="shared" si="742"/>
        <v>1288.3610699999999</v>
      </c>
      <c r="Q2030" s="133">
        <f t="shared" si="743"/>
        <v>0</v>
      </c>
      <c r="R2030" s="134">
        <f t="shared" si="744"/>
        <v>0</v>
      </c>
      <c r="S2030" s="124">
        <f t="shared" si="745"/>
        <v>0</v>
      </c>
      <c r="T2030" s="134">
        <f t="shared" si="752"/>
        <v>8.7499999999999994E-2</v>
      </c>
      <c r="U2030" s="133">
        <f t="shared" si="753"/>
        <v>5</v>
      </c>
      <c r="V2030" s="133">
        <v>252</v>
      </c>
      <c r="W2030" s="132">
        <f t="shared" si="736"/>
        <v>1.0016657010000001</v>
      </c>
      <c r="X2030" s="124">
        <f t="shared" si="755"/>
        <v>2.1460240000000002</v>
      </c>
      <c r="Y2030" s="136" t="s">
        <v>64</v>
      </c>
      <c r="Z2030" s="127">
        <f t="shared" si="754"/>
        <v>44424</v>
      </c>
      <c r="AA2030" s="6"/>
      <c r="AB2030" s="1"/>
      <c r="AC2030" s="10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6"/>
      <c r="BR2030" s="1"/>
      <c r="BS2030" s="1"/>
      <c r="BT2030" s="1"/>
      <c r="BU2030" s="1"/>
      <c r="BV2030" s="1"/>
      <c r="BW2030" s="1"/>
    </row>
    <row r="2031" spans="1:75" x14ac:dyDescent="0.2">
      <c r="A2031" s="137">
        <f t="shared" si="746"/>
        <v>44252</v>
      </c>
      <c r="B2031" s="124">
        <f t="shared" si="737"/>
        <v>1291.551013</v>
      </c>
      <c r="C2031" s="124">
        <f t="shared" si="747"/>
        <v>1000</v>
      </c>
      <c r="D2031" s="138">
        <f t="shared" si="748"/>
        <v>5574.49</v>
      </c>
      <c r="E2031" s="126">
        <f>IF(K2031=1,VLOOKUP(A2030,[1]Plan1!$DA$106:$DC$226,3),E2030)</f>
        <v>5622.43</v>
      </c>
      <c r="F2031" s="127">
        <f t="shared" si="749"/>
        <v>44245</v>
      </c>
      <c r="G2031" s="128">
        <f t="shared" si="738"/>
        <v>8.5998898553949488E-3</v>
      </c>
      <c r="H2031" s="127">
        <f t="shared" si="750"/>
        <v>44270</v>
      </c>
      <c r="I2031" s="127">
        <f t="shared" si="739"/>
        <v>44270</v>
      </c>
      <c r="J2031" s="130">
        <f t="shared" si="751"/>
        <v>18</v>
      </c>
      <c r="K2031" s="130">
        <f t="shared" si="740"/>
        <v>6</v>
      </c>
      <c r="L2031" s="131">
        <f t="shared" si="741"/>
        <v>1.00285845</v>
      </c>
      <c r="M2031" s="132">
        <f t="shared" si="758"/>
        <v>1.00249973</v>
      </c>
      <c r="N2031" s="132">
        <f t="shared" si="756"/>
        <v>1.285300167817494</v>
      </c>
      <c r="O2031" s="131">
        <f t="shared" si="757"/>
        <v>1.2889741299999999</v>
      </c>
      <c r="P2031" s="124">
        <f t="shared" si="742"/>
        <v>1288.9741300000001</v>
      </c>
      <c r="Q2031" s="133">
        <f t="shared" si="743"/>
        <v>0</v>
      </c>
      <c r="R2031" s="134">
        <f t="shared" si="744"/>
        <v>0</v>
      </c>
      <c r="S2031" s="124">
        <f t="shared" si="745"/>
        <v>0</v>
      </c>
      <c r="T2031" s="134">
        <f t="shared" si="752"/>
        <v>8.7499999999999994E-2</v>
      </c>
      <c r="U2031" s="133">
        <f t="shared" si="753"/>
        <v>6</v>
      </c>
      <c r="V2031" s="133">
        <v>252</v>
      </c>
      <c r="W2031" s="132">
        <f t="shared" si="736"/>
        <v>1.001999174</v>
      </c>
      <c r="X2031" s="124">
        <f t="shared" si="755"/>
        <v>2.576883</v>
      </c>
      <c r="Y2031" s="136" t="s">
        <v>64</v>
      </c>
      <c r="Z2031" s="127">
        <f t="shared" si="754"/>
        <v>44424</v>
      </c>
      <c r="AA2031" s="6"/>
      <c r="AB2031" s="1"/>
      <c r="AC2031" s="10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6"/>
      <c r="BR2031" s="1"/>
      <c r="BS2031" s="1"/>
      <c r="BT2031" s="1"/>
      <c r="BU2031" s="1"/>
      <c r="BV2031" s="1"/>
      <c r="BW2031" s="1"/>
    </row>
    <row r="2032" spans="1:75" x14ac:dyDescent="0.2">
      <c r="A2032" s="137">
        <f t="shared" si="746"/>
        <v>44253</v>
      </c>
      <c r="B2032" s="124">
        <f t="shared" si="737"/>
        <v>1292.595765</v>
      </c>
      <c r="C2032" s="124">
        <f t="shared" si="747"/>
        <v>1000</v>
      </c>
      <c r="D2032" s="138">
        <f t="shared" si="748"/>
        <v>5574.49</v>
      </c>
      <c r="E2032" s="126">
        <f>IF(K2032=1,VLOOKUP(A2031,[1]Plan1!$DA$106:$DC$226,3),E2031)</f>
        <v>5622.43</v>
      </c>
      <c r="F2032" s="127">
        <f t="shared" si="749"/>
        <v>44245</v>
      </c>
      <c r="G2032" s="128">
        <f t="shared" si="738"/>
        <v>8.5998898553949488E-3</v>
      </c>
      <c r="H2032" s="127">
        <f t="shared" si="750"/>
        <v>44270</v>
      </c>
      <c r="I2032" s="127">
        <f t="shared" si="739"/>
        <v>44270</v>
      </c>
      <c r="J2032" s="130">
        <f t="shared" si="751"/>
        <v>18</v>
      </c>
      <c r="K2032" s="130">
        <f t="shared" si="740"/>
        <v>7</v>
      </c>
      <c r="L2032" s="131">
        <f t="shared" si="741"/>
        <v>1.0033356499999999</v>
      </c>
      <c r="M2032" s="132">
        <f t="shared" si="758"/>
        <v>1.00249973</v>
      </c>
      <c r="N2032" s="132">
        <f t="shared" si="756"/>
        <v>1.285300167817494</v>
      </c>
      <c r="O2032" s="131">
        <f t="shared" si="757"/>
        <v>1.2895874700000001</v>
      </c>
      <c r="P2032" s="124">
        <f t="shared" si="742"/>
        <v>1289.5874699999999</v>
      </c>
      <c r="Q2032" s="133">
        <f t="shared" si="743"/>
        <v>0</v>
      </c>
      <c r="R2032" s="134">
        <f t="shared" si="744"/>
        <v>0</v>
      </c>
      <c r="S2032" s="124">
        <f t="shared" si="745"/>
        <v>0</v>
      </c>
      <c r="T2032" s="134">
        <f t="shared" si="752"/>
        <v>8.7499999999999994E-2</v>
      </c>
      <c r="U2032" s="133">
        <f t="shared" si="753"/>
        <v>7</v>
      </c>
      <c r="V2032" s="133">
        <v>252</v>
      </c>
      <c r="W2032" s="132">
        <f t="shared" si="736"/>
        <v>1.0023327580000001</v>
      </c>
      <c r="X2032" s="124">
        <f t="shared" si="755"/>
        <v>3.0082949999999999</v>
      </c>
      <c r="Y2032" s="136" t="s">
        <v>64</v>
      </c>
      <c r="Z2032" s="127">
        <f t="shared" si="754"/>
        <v>44424</v>
      </c>
      <c r="AA2032" s="6"/>
      <c r="AB2032" s="1"/>
      <c r="AC2032" s="10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6"/>
      <c r="BR2032" s="1"/>
      <c r="BS2032" s="1"/>
      <c r="BT2032" s="1"/>
      <c r="BU2032" s="1"/>
      <c r="BV2032" s="1"/>
      <c r="BW2032" s="1"/>
    </row>
    <row r="2033" spans="1:75" x14ac:dyDescent="0.2">
      <c r="A2033" s="137">
        <f t="shared" si="746"/>
        <v>44254</v>
      </c>
      <c r="B2033" s="124">
        <f t="shared" si="737"/>
        <v>1293.64138</v>
      </c>
      <c r="C2033" s="124">
        <f t="shared" si="747"/>
        <v>1000</v>
      </c>
      <c r="D2033" s="138">
        <f t="shared" si="748"/>
        <v>5574.49</v>
      </c>
      <c r="E2033" s="126">
        <f>IF(K2033=1,VLOOKUP(A2032,[1]Plan1!$DA$106:$DC$226,3),E2032)</f>
        <v>5622.43</v>
      </c>
      <c r="F2033" s="127">
        <f t="shared" si="749"/>
        <v>44245</v>
      </c>
      <c r="G2033" s="128">
        <f t="shared" si="738"/>
        <v>8.5998898553949488E-3</v>
      </c>
      <c r="H2033" s="127">
        <f t="shared" si="750"/>
        <v>44270</v>
      </c>
      <c r="I2033" s="127">
        <f t="shared" si="739"/>
        <v>44270</v>
      </c>
      <c r="J2033" s="130">
        <f t="shared" si="751"/>
        <v>18</v>
      </c>
      <c r="K2033" s="130">
        <f t="shared" si="740"/>
        <v>8</v>
      </c>
      <c r="L2033" s="131">
        <f t="shared" si="741"/>
        <v>1.00381308</v>
      </c>
      <c r="M2033" s="132">
        <f t="shared" si="758"/>
        <v>1.00249973</v>
      </c>
      <c r="N2033" s="132">
        <f t="shared" si="756"/>
        <v>1.285300167817494</v>
      </c>
      <c r="O2033" s="131">
        <f t="shared" si="757"/>
        <v>1.2902011200000001</v>
      </c>
      <c r="P2033" s="124">
        <f t="shared" si="742"/>
        <v>1290.2011199999999</v>
      </c>
      <c r="Q2033" s="133">
        <f t="shared" si="743"/>
        <v>0</v>
      </c>
      <c r="R2033" s="134">
        <f t="shared" si="744"/>
        <v>0</v>
      </c>
      <c r="S2033" s="124">
        <f t="shared" si="745"/>
        <v>0</v>
      </c>
      <c r="T2033" s="134">
        <f t="shared" si="752"/>
        <v>8.7499999999999994E-2</v>
      </c>
      <c r="U2033" s="133">
        <f t="shared" si="753"/>
        <v>8</v>
      </c>
      <c r="V2033" s="133">
        <v>252</v>
      </c>
      <c r="W2033" s="132">
        <f t="shared" si="736"/>
        <v>1.002666453</v>
      </c>
      <c r="X2033" s="124">
        <f t="shared" si="755"/>
        <v>3.4402599999999999</v>
      </c>
      <c r="Y2033" s="136" t="s">
        <v>64</v>
      </c>
      <c r="Z2033" s="127">
        <f t="shared" si="754"/>
        <v>44424</v>
      </c>
      <c r="AA2033" s="6"/>
      <c r="AB2033" s="1"/>
      <c r="AC2033" s="10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6"/>
      <c r="BR2033" s="1"/>
      <c r="BS2033" s="1"/>
      <c r="BT2033" s="1"/>
      <c r="BU2033" s="1"/>
      <c r="BV2033" s="1"/>
      <c r="BW2033" s="1"/>
    </row>
    <row r="2034" spans="1:75" x14ac:dyDescent="0.2">
      <c r="A2034" s="137">
        <f t="shared" si="746"/>
        <v>44255</v>
      </c>
      <c r="B2034" s="124">
        <f t="shared" si="737"/>
        <v>1293.64138</v>
      </c>
      <c r="C2034" s="124">
        <f t="shared" si="747"/>
        <v>1000</v>
      </c>
      <c r="D2034" s="138">
        <f t="shared" si="748"/>
        <v>5574.49</v>
      </c>
      <c r="E2034" s="126">
        <f>IF(K2034=1,VLOOKUP(A2033,[1]Plan1!$DA$106:$DC$226,3),E2033)</f>
        <v>5622.43</v>
      </c>
      <c r="F2034" s="127">
        <f t="shared" si="749"/>
        <v>44245</v>
      </c>
      <c r="G2034" s="128">
        <f t="shared" si="738"/>
        <v>8.5998898553949488E-3</v>
      </c>
      <c r="H2034" s="127">
        <f t="shared" si="750"/>
        <v>44270</v>
      </c>
      <c r="I2034" s="127">
        <f t="shared" si="739"/>
        <v>44270</v>
      </c>
      <c r="J2034" s="130">
        <f t="shared" si="751"/>
        <v>18</v>
      </c>
      <c r="K2034" s="130">
        <f t="shared" si="740"/>
        <v>8</v>
      </c>
      <c r="L2034" s="131">
        <f t="shared" si="741"/>
        <v>1.00381308</v>
      </c>
      <c r="M2034" s="132">
        <f t="shared" si="758"/>
        <v>1.00249973</v>
      </c>
      <c r="N2034" s="132">
        <f t="shared" si="756"/>
        <v>1.285300167817494</v>
      </c>
      <c r="O2034" s="131">
        <f t="shared" si="757"/>
        <v>1.2902011200000001</v>
      </c>
      <c r="P2034" s="124">
        <f t="shared" si="742"/>
        <v>1290.2011199999999</v>
      </c>
      <c r="Q2034" s="133">
        <f t="shared" si="743"/>
        <v>0</v>
      </c>
      <c r="R2034" s="134">
        <f t="shared" si="744"/>
        <v>0</v>
      </c>
      <c r="S2034" s="124">
        <f t="shared" si="745"/>
        <v>0</v>
      </c>
      <c r="T2034" s="134">
        <f t="shared" si="752"/>
        <v>8.7499999999999994E-2</v>
      </c>
      <c r="U2034" s="133">
        <f t="shared" si="753"/>
        <v>8</v>
      </c>
      <c r="V2034" s="133">
        <v>252</v>
      </c>
      <c r="W2034" s="132">
        <f t="shared" si="736"/>
        <v>1.002666453</v>
      </c>
      <c r="X2034" s="124">
        <f t="shared" si="755"/>
        <v>3.4402599999999999</v>
      </c>
      <c r="Y2034" s="136" t="s">
        <v>64</v>
      </c>
      <c r="Z2034" s="127">
        <f t="shared" si="754"/>
        <v>44424</v>
      </c>
      <c r="AA2034" s="6"/>
      <c r="AB2034" s="1"/>
      <c r="AC2034" s="10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6"/>
      <c r="BR2034" s="1"/>
      <c r="BS2034" s="1"/>
      <c r="BT2034" s="1"/>
      <c r="BU2034" s="1"/>
      <c r="BV2034" s="1"/>
      <c r="BW2034" s="1"/>
    </row>
    <row r="2035" spans="1:75" x14ac:dyDescent="0.2">
      <c r="A2035" s="137">
        <f t="shared" si="746"/>
        <v>44256</v>
      </c>
      <c r="B2035" s="124">
        <f t="shared" si="737"/>
        <v>1293.64138</v>
      </c>
      <c r="C2035" s="124">
        <f t="shared" si="747"/>
        <v>1000</v>
      </c>
      <c r="D2035" s="138">
        <f t="shared" si="748"/>
        <v>5574.49</v>
      </c>
      <c r="E2035" s="126">
        <f>IF(K2035=1,VLOOKUP(A2034,[1]Plan1!$DA$106:$DC$226,3),E2034)</f>
        <v>5622.43</v>
      </c>
      <c r="F2035" s="127">
        <f t="shared" si="749"/>
        <v>44245</v>
      </c>
      <c r="G2035" s="128">
        <f t="shared" si="738"/>
        <v>8.5998898553949488E-3</v>
      </c>
      <c r="H2035" s="127">
        <f t="shared" si="750"/>
        <v>44270</v>
      </c>
      <c r="I2035" s="127">
        <f t="shared" si="739"/>
        <v>44270</v>
      </c>
      <c r="J2035" s="130">
        <f t="shared" si="751"/>
        <v>18</v>
      </c>
      <c r="K2035" s="130">
        <f t="shared" si="740"/>
        <v>8</v>
      </c>
      <c r="L2035" s="131">
        <f t="shared" si="741"/>
        <v>1.00381308</v>
      </c>
      <c r="M2035" s="132">
        <f t="shared" si="758"/>
        <v>1.00249973</v>
      </c>
      <c r="N2035" s="132">
        <f t="shared" si="756"/>
        <v>1.285300167817494</v>
      </c>
      <c r="O2035" s="131">
        <f t="shared" si="757"/>
        <v>1.2902011200000001</v>
      </c>
      <c r="P2035" s="124">
        <f t="shared" si="742"/>
        <v>1290.2011199999999</v>
      </c>
      <c r="Q2035" s="133">
        <f t="shared" si="743"/>
        <v>0</v>
      </c>
      <c r="R2035" s="134">
        <f t="shared" si="744"/>
        <v>0</v>
      </c>
      <c r="S2035" s="124">
        <f t="shared" si="745"/>
        <v>0</v>
      </c>
      <c r="T2035" s="134">
        <f t="shared" si="752"/>
        <v>8.7499999999999994E-2</v>
      </c>
      <c r="U2035" s="133">
        <f t="shared" si="753"/>
        <v>8</v>
      </c>
      <c r="V2035" s="133">
        <v>252</v>
      </c>
      <c r="W2035" s="132">
        <f t="shared" si="736"/>
        <v>1.002666453</v>
      </c>
      <c r="X2035" s="124">
        <f t="shared" si="755"/>
        <v>3.4402599999999999</v>
      </c>
      <c r="Y2035" s="136" t="s">
        <v>64</v>
      </c>
      <c r="Z2035" s="127">
        <f t="shared" si="754"/>
        <v>44424</v>
      </c>
      <c r="AA2035" s="6"/>
      <c r="AB2035" s="1"/>
      <c r="AC2035" s="10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6"/>
      <c r="BR2035" s="1"/>
      <c r="BS2035" s="1"/>
      <c r="BT2035" s="1"/>
      <c r="BU2035" s="1"/>
      <c r="BV2035" s="1"/>
      <c r="BW2035" s="1"/>
    </row>
    <row r="2036" spans="1:75" x14ac:dyDescent="0.2">
      <c r="A2036" s="137">
        <f t="shared" si="746"/>
        <v>44257</v>
      </c>
      <c r="B2036" s="124">
        <f t="shared" si="737"/>
        <v>1294.687819</v>
      </c>
      <c r="C2036" s="124">
        <f t="shared" si="747"/>
        <v>1000</v>
      </c>
      <c r="D2036" s="138">
        <f t="shared" si="748"/>
        <v>5574.49</v>
      </c>
      <c r="E2036" s="126">
        <f>IF(K2036=1,VLOOKUP(A2035,[1]Plan1!$DA$106:$DC$226,3),E2035)</f>
        <v>5622.43</v>
      </c>
      <c r="F2036" s="127">
        <f t="shared" si="749"/>
        <v>44245</v>
      </c>
      <c r="G2036" s="128">
        <f t="shared" si="738"/>
        <v>8.5998898553949488E-3</v>
      </c>
      <c r="H2036" s="127">
        <f t="shared" si="750"/>
        <v>44270</v>
      </c>
      <c r="I2036" s="127">
        <f t="shared" si="739"/>
        <v>44270</v>
      </c>
      <c r="J2036" s="130">
        <f t="shared" si="751"/>
        <v>18</v>
      </c>
      <c r="K2036" s="130">
        <f t="shared" si="740"/>
        <v>9</v>
      </c>
      <c r="L2036" s="131">
        <f t="shared" si="741"/>
        <v>1.0042907299999999</v>
      </c>
      <c r="M2036" s="132">
        <f t="shared" si="758"/>
        <v>1.00249973</v>
      </c>
      <c r="N2036" s="132">
        <f t="shared" si="756"/>
        <v>1.285300167817494</v>
      </c>
      <c r="O2036" s="131">
        <f t="shared" si="757"/>
        <v>1.29081504</v>
      </c>
      <c r="P2036" s="124">
        <f t="shared" si="742"/>
        <v>1290.81504</v>
      </c>
      <c r="Q2036" s="133">
        <f t="shared" si="743"/>
        <v>0</v>
      </c>
      <c r="R2036" s="134">
        <f t="shared" si="744"/>
        <v>0</v>
      </c>
      <c r="S2036" s="124">
        <f t="shared" si="745"/>
        <v>0</v>
      </c>
      <c r="T2036" s="134">
        <f t="shared" si="752"/>
        <v>8.7499999999999994E-2</v>
      </c>
      <c r="U2036" s="133">
        <f t="shared" si="753"/>
        <v>9</v>
      </c>
      <c r="V2036" s="133">
        <v>252</v>
      </c>
      <c r="W2036" s="132">
        <f t="shared" si="736"/>
        <v>1.003000259</v>
      </c>
      <c r="X2036" s="124">
        <f t="shared" si="755"/>
        <v>3.872779</v>
      </c>
      <c r="Y2036" s="136" t="s">
        <v>64</v>
      </c>
      <c r="Z2036" s="127">
        <f t="shared" si="754"/>
        <v>44424</v>
      </c>
      <c r="AA2036" s="6"/>
      <c r="AB2036" s="1"/>
      <c r="AC2036" s="10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6"/>
      <c r="BR2036" s="1"/>
      <c r="BS2036" s="1"/>
      <c r="BT2036" s="1"/>
      <c r="BU2036" s="1"/>
      <c r="BV2036" s="1"/>
      <c r="BW2036" s="1"/>
    </row>
    <row r="2037" spans="1:75" x14ac:dyDescent="0.2">
      <c r="A2037" s="137">
        <f t="shared" si="746"/>
        <v>44258</v>
      </c>
      <c r="B2037" s="124">
        <f t="shared" si="737"/>
        <v>1295.735122</v>
      </c>
      <c r="C2037" s="124">
        <f t="shared" si="747"/>
        <v>1000</v>
      </c>
      <c r="D2037" s="138">
        <f t="shared" si="748"/>
        <v>5574.49</v>
      </c>
      <c r="E2037" s="126">
        <f>IF(K2037=1,VLOOKUP(A2036,[1]Plan1!$DA$106:$DC$226,3),E2036)</f>
        <v>5622.43</v>
      </c>
      <c r="F2037" s="127">
        <f t="shared" si="749"/>
        <v>44245</v>
      </c>
      <c r="G2037" s="128">
        <f t="shared" si="738"/>
        <v>8.5998898553949488E-3</v>
      </c>
      <c r="H2037" s="127">
        <f t="shared" si="750"/>
        <v>44270</v>
      </c>
      <c r="I2037" s="127">
        <f t="shared" si="739"/>
        <v>44270</v>
      </c>
      <c r="J2037" s="130">
        <f t="shared" si="751"/>
        <v>18</v>
      </c>
      <c r="K2037" s="130">
        <f t="shared" si="740"/>
        <v>10</v>
      </c>
      <c r="L2037" s="131">
        <f t="shared" si="741"/>
        <v>1.0047686199999999</v>
      </c>
      <c r="M2037" s="132">
        <f t="shared" si="758"/>
        <v>1.00249973</v>
      </c>
      <c r="N2037" s="132">
        <f t="shared" si="756"/>
        <v>1.285300167817494</v>
      </c>
      <c r="O2037" s="131">
        <f t="shared" si="757"/>
        <v>1.2914292700000001</v>
      </c>
      <c r="P2037" s="124">
        <f t="shared" si="742"/>
        <v>1291.4292700000001</v>
      </c>
      <c r="Q2037" s="133">
        <f t="shared" si="743"/>
        <v>0</v>
      </c>
      <c r="R2037" s="134">
        <f t="shared" si="744"/>
        <v>0</v>
      </c>
      <c r="S2037" s="124">
        <f t="shared" si="745"/>
        <v>0</v>
      </c>
      <c r="T2037" s="134">
        <f t="shared" si="752"/>
        <v>8.7499999999999994E-2</v>
      </c>
      <c r="U2037" s="133">
        <f t="shared" si="753"/>
        <v>10</v>
      </c>
      <c r="V2037" s="133">
        <v>252</v>
      </c>
      <c r="W2037" s="132">
        <f t="shared" si="736"/>
        <v>1.0033341760000001</v>
      </c>
      <c r="X2037" s="124">
        <f t="shared" si="755"/>
        <v>4.3058519999999998</v>
      </c>
      <c r="Y2037" s="136" t="s">
        <v>64</v>
      </c>
      <c r="Z2037" s="127">
        <f t="shared" si="754"/>
        <v>44424</v>
      </c>
      <c r="AA2037" s="6"/>
      <c r="AB2037" s="1"/>
      <c r="AC2037" s="10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6"/>
      <c r="BR2037" s="1"/>
      <c r="BS2037" s="1"/>
      <c r="BT2037" s="1"/>
      <c r="BU2037" s="1"/>
      <c r="BV2037" s="1"/>
      <c r="BW2037" s="1"/>
    </row>
    <row r="2038" spans="1:75" x14ac:dyDescent="0.2">
      <c r="A2038" s="137">
        <f t="shared" si="746"/>
        <v>44259</v>
      </c>
      <c r="B2038" s="124">
        <f t="shared" si="737"/>
        <v>1296.783271</v>
      </c>
      <c r="C2038" s="124">
        <f t="shared" si="747"/>
        <v>1000</v>
      </c>
      <c r="D2038" s="138">
        <f t="shared" si="748"/>
        <v>5574.49</v>
      </c>
      <c r="E2038" s="126">
        <f>IF(K2038=1,VLOOKUP(A2037,[1]Plan1!$DA$106:$DC$226,3),E2037)</f>
        <v>5622.43</v>
      </c>
      <c r="F2038" s="127">
        <f t="shared" si="749"/>
        <v>44245</v>
      </c>
      <c r="G2038" s="128">
        <f t="shared" si="738"/>
        <v>8.5998898553949488E-3</v>
      </c>
      <c r="H2038" s="127">
        <f t="shared" si="750"/>
        <v>44270</v>
      </c>
      <c r="I2038" s="127">
        <f t="shared" si="739"/>
        <v>44270</v>
      </c>
      <c r="J2038" s="130">
        <f t="shared" si="751"/>
        <v>18</v>
      </c>
      <c r="K2038" s="130">
        <f t="shared" si="740"/>
        <v>11</v>
      </c>
      <c r="L2038" s="131">
        <f t="shared" si="741"/>
        <v>1.0052467300000001</v>
      </c>
      <c r="M2038" s="132">
        <f t="shared" si="758"/>
        <v>1.00249973</v>
      </c>
      <c r="N2038" s="132">
        <f t="shared" si="756"/>
        <v>1.285300167817494</v>
      </c>
      <c r="O2038" s="131">
        <f t="shared" si="757"/>
        <v>1.2920437899999999</v>
      </c>
      <c r="P2038" s="124">
        <f t="shared" si="742"/>
        <v>1292.0437899999999</v>
      </c>
      <c r="Q2038" s="133">
        <f t="shared" si="743"/>
        <v>0</v>
      </c>
      <c r="R2038" s="134">
        <f t="shared" si="744"/>
        <v>0</v>
      </c>
      <c r="S2038" s="124">
        <f t="shared" si="745"/>
        <v>0</v>
      </c>
      <c r="T2038" s="134">
        <f t="shared" si="752"/>
        <v>8.7499999999999994E-2</v>
      </c>
      <c r="U2038" s="133">
        <f t="shared" si="753"/>
        <v>11</v>
      </c>
      <c r="V2038" s="133">
        <v>252</v>
      </c>
      <c r="W2038" s="132">
        <f t="shared" si="736"/>
        <v>1.0036682050000001</v>
      </c>
      <c r="X2038" s="124">
        <f t="shared" si="755"/>
        <v>4.7394809999999996</v>
      </c>
      <c r="Y2038" s="136" t="s">
        <v>64</v>
      </c>
      <c r="Z2038" s="127">
        <f t="shared" si="754"/>
        <v>44424</v>
      </c>
      <c r="AA2038" s="6"/>
      <c r="AB2038" s="1"/>
      <c r="AC2038" s="10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6"/>
      <c r="BR2038" s="1"/>
      <c r="BS2038" s="1"/>
      <c r="BT2038" s="1"/>
      <c r="BU2038" s="1"/>
      <c r="BV2038" s="1"/>
      <c r="BW2038" s="1"/>
    </row>
    <row r="2039" spans="1:75" x14ac:dyDescent="0.2">
      <c r="A2039" s="137">
        <f t="shared" si="746"/>
        <v>44260</v>
      </c>
      <c r="B2039" s="124">
        <f t="shared" si="737"/>
        <v>1297.8322639999999</v>
      </c>
      <c r="C2039" s="124">
        <f t="shared" si="747"/>
        <v>1000</v>
      </c>
      <c r="D2039" s="138">
        <f t="shared" si="748"/>
        <v>5574.49</v>
      </c>
      <c r="E2039" s="126">
        <f>IF(K2039=1,VLOOKUP(A2038,[1]Plan1!$DA$106:$DC$226,3),E2038)</f>
        <v>5622.43</v>
      </c>
      <c r="F2039" s="127">
        <f t="shared" si="749"/>
        <v>44245</v>
      </c>
      <c r="G2039" s="128">
        <f t="shared" si="738"/>
        <v>8.5998898553949488E-3</v>
      </c>
      <c r="H2039" s="127">
        <f t="shared" si="750"/>
        <v>44270</v>
      </c>
      <c r="I2039" s="127">
        <f t="shared" si="739"/>
        <v>44270</v>
      </c>
      <c r="J2039" s="130">
        <f t="shared" si="751"/>
        <v>18</v>
      </c>
      <c r="K2039" s="130">
        <f t="shared" si="740"/>
        <v>12</v>
      </c>
      <c r="L2039" s="131">
        <f t="shared" si="741"/>
        <v>1.00572507</v>
      </c>
      <c r="M2039" s="132">
        <f t="shared" si="758"/>
        <v>1.00249973</v>
      </c>
      <c r="N2039" s="132">
        <f t="shared" si="756"/>
        <v>1.285300167817494</v>
      </c>
      <c r="O2039" s="131">
        <f t="shared" si="757"/>
        <v>1.2926586</v>
      </c>
      <c r="P2039" s="124">
        <f t="shared" si="742"/>
        <v>1292.6586</v>
      </c>
      <c r="Q2039" s="133">
        <f t="shared" si="743"/>
        <v>0</v>
      </c>
      <c r="R2039" s="134">
        <f t="shared" si="744"/>
        <v>0</v>
      </c>
      <c r="S2039" s="124">
        <f t="shared" si="745"/>
        <v>0</v>
      </c>
      <c r="T2039" s="134">
        <f t="shared" si="752"/>
        <v>8.7499999999999994E-2</v>
      </c>
      <c r="U2039" s="133">
        <f t="shared" si="753"/>
        <v>12</v>
      </c>
      <c r="V2039" s="133">
        <v>252</v>
      </c>
      <c r="W2039" s="132">
        <f t="shared" si="736"/>
        <v>1.0040023440000001</v>
      </c>
      <c r="X2039" s="124">
        <f t="shared" si="755"/>
        <v>5.1736639999999996</v>
      </c>
      <c r="Y2039" s="136" t="s">
        <v>64</v>
      </c>
      <c r="Z2039" s="127">
        <f t="shared" si="754"/>
        <v>44424</v>
      </c>
      <c r="AA2039" s="6"/>
      <c r="AB2039" s="1"/>
      <c r="AC2039" s="10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6"/>
      <c r="BR2039" s="1"/>
      <c r="BS2039" s="1"/>
      <c r="BT2039" s="1"/>
      <c r="BU2039" s="1"/>
      <c r="BV2039" s="1"/>
      <c r="BW2039" s="1"/>
    </row>
    <row r="2040" spans="1:75" x14ac:dyDescent="0.2">
      <c r="A2040" s="137">
        <f t="shared" si="746"/>
        <v>44261</v>
      </c>
      <c r="B2040" s="124">
        <f t="shared" si="737"/>
        <v>1298.8820940000001</v>
      </c>
      <c r="C2040" s="124">
        <f t="shared" si="747"/>
        <v>1000</v>
      </c>
      <c r="D2040" s="138">
        <f t="shared" si="748"/>
        <v>5574.49</v>
      </c>
      <c r="E2040" s="126">
        <f>IF(K2040=1,VLOOKUP(A2039,[1]Plan1!$DA$106:$DC$226,3),E2039)</f>
        <v>5622.43</v>
      </c>
      <c r="F2040" s="127">
        <f t="shared" si="749"/>
        <v>44245</v>
      </c>
      <c r="G2040" s="128">
        <f t="shared" si="738"/>
        <v>8.5998898553949488E-3</v>
      </c>
      <c r="H2040" s="127">
        <f t="shared" si="750"/>
        <v>44270</v>
      </c>
      <c r="I2040" s="127">
        <f t="shared" si="739"/>
        <v>44270</v>
      </c>
      <c r="J2040" s="130">
        <f t="shared" si="751"/>
        <v>18</v>
      </c>
      <c r="K2040" s="130">
        <f t="shared" si="740"/>
        <v>13</v>
      </c>
      <c r="L2040" s="131">
        <f t="shared" si="741"/>
        <v>1.0062036299999999</v>
      </c>
      <c r="M2040" s="132">
        <f t="shared" si="758"/>
        <v>1.00249973</v>
      </c>
      <c r="N2040" s="132">
        <f t="shared" si="756"/>
        <v>1.285300167817494</v>
      </c>
      <c r="O2040" s="131">
        <f t="shared" si="757"/>
        <v>1.2932736899999999</v>
      </c>
      <c r="P2040" s="124">
        <f t="shared" si="742"/>
        <v>1293.27369</v>
      </c>
      <c r="Q2040" s="133">
        <f t="shared" si="743"/>
        <v>0</v>
      </c>
      <c r="R2040" s="134">
        <f t="shared" si="744"/>
        <v>0</v>
      </c>
      <c r="S2040" s="124">
        <f t="shared" si="745"/>
        <v>0</v>
      </c>
      <c r="T2040" s="134">
        <f t="shared" si="752"/>
        <v>8.7499999999999994E-2</v>
      </c>
      <c r="U2040" s="133">
        <f t="shared" si="753"/>
        <v>13</v>
      </c>
      <c r="V2040" s="133">
        <v>252</v>
      </c>
      <c r="W2040" s="132">
        <f t="shared" si="736"/>
        <v>1.0043365950000001</v>
      </c>
      <c r="X2040" s="124">
        <f t="shared" si="755"/>
        <v>5.6084040000000002</v>
      </c>
      <c r="Y2040" s="136" t="s">
        <v>64</v>
      </c>
      <c r="Z2040" s="127">
        <f t="shared" si="754"/>
        <v>44424</v>
      </c>
      <c r="AA2040" s="6"/>
      <c r="AB2040" s="1"/>
      <c r="AC2040" s="10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6"/>
      <c r="BR2040" s="1"/>
      <c r="BS2040" s="1"/>
      <c r="BT2040" s="1"/>
      <c r="BU2040" s="1"/>
      <c r="BV2040" s="1"/>
      <c r="BW2040" s="1"/>
    </row>
    <row r="2041" spans="1:75" x14ac:dyDescent="0.2">
      <c r="A2041" s="137">
        <f t="shared" si="746"/>
        <v>44262</v>
      </c>
      <c r="B2041" s="124">
        <f t="shared" si="737"/>
        <v>1298.8820940000001</v>
      </c>
      <c r="C2041" s="124">
        <f t="shared" si="747"/>
        <v>1000</v>
      </c>
      <c r="D2041" s="138">
        <f t="shared" si="748"/>
        <v>5574.49</v>
      </c>
      <c r="E2041" s="126">
        <f>IF(K2041=1,VLOOKUP(A2040,[1]Plan1!$DA$106:$DC$226,3),E2040)</f>
        <v>5622.43</v>
      </c>
      <c r="F2041" s="127">
        <f t="shared" si="749"/>
        <v>44245</v>
      </c>
      <c r="G2041" s="128">
        <f t="shared" si="738"/>
        <v>8.5998898553949488E-3</v>
      </c>
      <c r="H2041" s="127">
        <f t="shared" si="750"/>
        <v>44270</v>
      </c>
      <c r="I2041" s="127">
        <f t="shared" si="739"/>
        <v>44270</v>
      </c>
      <c r="J2041" s="130">
        <f t="shared" si="751"/>
        <v>18</v>
      </c>
      <c r="K2041" s="130">
        <f t="shared" si="740"/>
        <v>13</v>
      </c>
      <c r="L2041" s="131">
        <f t="shared" si="741"/>
        <v>1.0062036299999999</v>
      </c>
      <c r="M2041" s="132">
        <f t="shared" si="758"/>
        <v>1.00249973</v>
      </c>
      <c r="N2041" s="132">
        <f t="shared" si="756"/>
        <v>1.285300167817494</v>
      </c>
      <c r="O2041" s="131">
        <f t="shared" si="757"/>
        <v>1.2932736899999999</v>
      </c>
      <c r="P2041" s="124">
        <f t="shared" si="742"/>
        <v>1293.27369</v>
      </c>
      <c r="Q2041" s="133">
        <f t="shared" si="743"/>
        <v>0</v>
      </c>
      <c r="R2041" s="134">
        <f t="shared" si="744"/>
        <v>0</v>
      </c>
      <c r="S2041" s="124">
        <f t="shared" si="745"/>
        <v>0</v>
      </c>
      <c r="T2041" s="134">
        <f t="shared" si="752"/>
        <v>8.7499999999999994E-2</v>
      </c>
      <c r="U2041" s="133">
        <f t="shared" si="753"/>
        <v>13</v>
      </c>
      <c r="V2041" s="133">
        <v>252</v>
      </c>
      <c r="W2041" s="132">
        <f t="shared" ref="W2041:W2104" si="759">ROUND((1+T2041)^(U2041/V2041),9)</f>
        <v>1.0043365950000001</v>
      </c>
      <c r="X2041" s="124">
        <f t="shared" si="755"/>
        <v>5.6084040000000002</v>
      </c>
      <c r="Y2041" s="136" t="s">
        <v>64</v>
      </c>
      <c r="Z2041" s="127">
        <f t="shared" si="754"/>
        <v>44424</v>
      </c>
      <c r="AA2041" s="6"/>
      <c r="AB2041" s="1"/>
      <c r="AC2041" s="10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6"/>
      <c r="BR2041" s="1"/>
      <c r="BS2041" s="1"/>
      <c r="BT2041" s="1"/>
      <c r="BU2041" s="1"/>
      <c r="BV2041" s="1"/>
      <c r="BW2041" s="1"/>
    </row>
    <row r="2042" spans="1:75" x14ac:dyDescent="0.2">
      <c r="A2042" s="137">
        <f t="shared" si="746"/>
        <v>44263</v>
      </c>
      <c r="B2042" s="124">
        <f t="shared" si="737"/>
        <v>1298.8820940000001</v>
      </c>
      <c r="C2042" s="124">
        <f t="shared" si="747"/>
        <v>1000</v>
      </c>
      <c r="D2042" s="138">
        <f t="shared" si="748"/>
        <v>5574.49</v>
      </c>
      <c r="E2042" s="126">
        <f>IF(K2042=1,VLOOKUP(A2041,[1]Plan1!$DA$106:$DC$226,3),E2041)</f>
        <v>5622.43</v>
      </c>
      <c r="F2042" s="127">
        <f t="shared" si="749"/>
        <v>44245</v>
      </c>
      <c r="G2042" s="128">
        <f t="shared" si="738"/>
        <v>8.5998898553949488E-3</v>
      </c>
      <c r="H2042" s="127">
        <f t="shared" si="750"/>
        <v>44270</v>
      </c>
      <c r="I2042" s="127">
        <f t="shared" si="739"/>
        <v>44270</v>
      </c>
      <c r="J2042" s="130">
        <f t="shared" si="751"/>
        <v>18</v>
      </c>
      <c r="K2042" s="130">
        <f t="shared" si="740"/>
        <v>13</v>
      </c>
      <c r="L2042" s="131">
        <f t="shared" si="741"/>
        <v>1.0062036299999999</v>
      </c>
      <c r="M2042" s="132">
        <f t="shared" si="758"/>
        <v>1.00249973</v>
      </c>
      <c r="N2042" s="132">
        <f t="shared" si="756"/>
        <v>1.285300167817494</v>
      </c>
      <c r="O2042" s="131">
        <f t="shared" si="757"/>
        <v>1.2932736899999999</v>
      </c>
      <c r="P2042" s="124">
        <f t="shared" si="742"/>
        <v>1293.27369</v>
      </c>
      <c r="Q2042" s="133">
        <f t="shared" si="743"/>
        <v>0</v>
      </c>
      <c r="R2042" s="134">
        <f t="shared" si="744"/>
        <v>0</v>
      </c>
      <c r="S2042" s="124">
        <f t="shared" si="745"/>
        <v>0</v>
      </c>
      <c r="T2042" s="134">
        <f t="shared" si="752"/>
        <v>8.7499999999999994E-2</v>
      </c>
      <c r="U2042" s="133">
        <f t="shared" si="753"/>
        <v>13</v>
      </c>
      <c r="V2042" s="133">
        <v>252</v>
      </c>
      <c r="W2042" s="132">
        <f t="shared" si="759"/>
        <v>1.0043365950000001</v>
      </c>
      <c r="X2042" s="124">
        <f t="shared" si="755"/>
        <v>5.6084040000000002</v>
      </c>
      <c r="Y2042" s="136" t="s">
        <v>64</v>
      </c>
      <c r="Z2042" s="127">
        <f t="shared" si="754"/>
        <v>44424</v>
      </c>
      <c r="AA2042" s="6"/>
      <c r="AB2042" s="1"/>
      <c r="AC2042" s="10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6"/>
      <c r="BR2042" s="1"/>
      <c r="BS2042" s="1"/>
      <c r="BT2042" s="1"/>
      <c r="BU2042" s="1"/>
      <c r="BV2042" s="1"/>
      <c r="BW2042" s="1"/>
    </row>
    <row r="2043" spans="1:75" x14ac:dyDescent="0.2">
      <c r="A2043" s="137">
        <f t="shared" si="746"/>
        <v>44264</v>
      </c>
      <c r="B2043" s="124">
        <f t="shared" si="737"/>
        <v>1299.932791</v>
      </c>
      <c r="C2043" s="124">
        <f t="shared" si="747"/>
        <v>1000</v>
      </c>
      <c r="D2043" s="138">
        <f t="shared" si="748"/>
        <v>5574.49</v>
      </c>
      <c r="E2043" s="126">
        <f>IF(K2043=1,VLOOKUP(A2042,[1]Plan1!$DA$106:$DC$226,3),E2042)</f>
        <v>5622.43</v>
      </c>
      <c r="F2043" s="127">
        <f t="shared" si="749"/>
        <v>44245</v>
      </c>
      <c r="G2043" s="128">
        <f t="shared" si="738"/>
        <v>8.5998898553949488E-3</v>
      </c>
      <c r="H2043" s="127">
        <f t="shared" si="750"/>
        <v>44270</v>
      </c>
      <c r="I2043" s="127">
        <f t="shared" si="739"/>
        <v>44270</v>
      </c>
      <c r="J2043" s="130">
        <f t="shared" si="751"/>
        <v>18</v>
      </c>
      <c r="K2043" s="130">
        <f t="shared" si="740"/>
        <v>14</v>
      </c>
      <c r="L2043" s="131">
        <f t="shared" si="741"/>
        <v>1.0066824299999999</v>
      </c>
      <c r="M2043" s="132">
        <f t="shared" si="758"/>
        <v>1.00249973</v>
      </c>
      <c r="N2043" s="132">
        <f t="shared" si="756"/>
        <v>1.285300167817494</v>
      </c>
      <c r="O2043" s="131">
        <f t="shared" si="757"/>
        <v>1.29388909</v>
      </c>
      <c r="P2043" s="124">
        <f t="shared" si="742"/>
        <v>1293.8890899999999</v>
      </c>
      <c r="Q2043" s="133">
        <f t="shared" si="743"/>
        <v>0</v>
      </c>
      <c r="R2043" s="134">
        <f t="shared" si="744"/>
        <v>0</v>
      </c>
      <c r="S2043" s="124">
        <f t="shared" si="745"/>
        <v>0</v>
      </c>
      <c r="T2043" s="134">
        <f t="shared" si="752"/>
        <v>8.7499999999999994E-2</v>
      </c>
      <c r="U2043" s="133">
        <f t="shared" si="753"/>
        <v>14</v>
      </c>
      <c r="V2043" s="133">
        <v>252</v>
      </c>
      <c r="W2043" s="132">
        <f t="shared" si="759"/>
        <v>1.0046709579999999</v>
      </c>
      <c r="X2043" s="124">
        <f t="shared" si="755"/>
        <v>6.0437010000000004</v>
      </c>
      <c r="Y2043" s="136" t="s">
        <v>64</v>
      </c>
      <c r="Z2043" s="127">
        <f t="shared" si="754"/>
        <v>44424</v>
      </c>
      <c r="AA2043" s="6"/>
      <c r="AB2043" s="1"/>
      <c r="AC2043" s="10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6"/>
      <c r="BR2043" s="1"/>
      <c r="BS2043" s="1"/>
      <c r="BT2043" s="1"/>
      <c r="BU2043" s="1"/>
      <c r="BV2043" s="1"/>
      <c r="BW2043" s="1"/>
    </row>
    <row r="2044" spans="1:75" x14ac:dyDescent="0.2">
      <c r="A2044" s="137">
        <f t="shared" si="746"/>
        <v>44265</v>
      </c>
      <c r="B2044" s="124">
        <f t="shared" si="737"/>
        <v>1300.984334</v>
      </c>
      <c r="C2044" s="124">
        <f t="shared" si="747"/>
        <v>1000</v>
      </c>
      <c r="D2044" s="138">
        <f t="shared" si="748"/>
        <v>5574.49</v>
      </c>
      <c r="E2044" s="126">
        <f>IF(K2044=1,VLOOKUP(A2043,[1]Plan1!$DA$106:$DC$226,3),E2043)</f>
        <v>5622.43</v>
      </c>
      <c r="F2044" s="127">
        <f t="shared" si="749"/>
        <v>44245</v>
      </c>
      <c r="G2044" s="128">
        <f t="shared" si="738"/>
        <v>8.5998898553949488E-3</v>
      </c>
      <c r="H2044" s="127">
        <f t="shared" si="750"/>
        <v>44270</v>
      </c>
      <c r="I2044" s="127">
        <f t="shared" si="739"/>
        <v>44270</v>
      </c>
      <c r="J2044" s="130">
        <f t="shared" si="751"/>
        <v>18</v>
      </c>
      <c r="K2044" s="130">
        <f t="shared" si="740"/>
        <v>15</v>
      </c>
      <c r="L2044" s="131">
        <f t="shared" si="741"/>
        <v>1.0071614499999999</v>
      </c>
      <c r="M2044" s="132">
        <f t="shared" si="758"/>
        <v>1.00249973</v>
      </c>
      <c r="N2044" s="132">
        <f t="shared" si="756"/>
        <v>1.285300167817494</v>
      </c>
      <c r="O2044" s="131">
        <f t="shared" si="757"/>
        <v>1.29450478</v>
      </c>
      <c r="P2044" s="124">
        <f t="shared" si="742"/>
        <v>1294.50478</v>
      </c>
      <c r="Q2044" s="133">
        <f t="shared" si="743"/>
        <v>0</v>
      </c>
      <c r="R2044" s="134">
        <f t="shared" si="744"/>
        <v>0</v>
      </c>
      <c r="S2044" s="124">
        <f t="shared" si="745"/>
        <v>0</v>
      </c>
      <c r="T2044" s="134">
        <f t="shared" si="752"/>
        <v>8.7499999999999994E-2</v>
      </c>
      <c r="U2044" s="133">
        <f t="shared" si="753"/>
        <v>15</v>
      </c>
      <c r="V2044" s="133">
        <v>252</v>
      </c>
      <c r="W2044" s="132">
        <f t="shared" si="759"/>
        <v>1.0050054310000001</v>
      </c>
      <c r="X2044" s="124">
        <f t="shared" si="755"/>
        <v>6.4795540000000003</v>
      </c>
      <c r="Y2044" s="136" t="s">
        <v>64</v>
      </c>
      <c r="Z2044" s="127">
        <f t="shared" si="754"/>
        <v>44424</v>
      </c>
      <c r="AA2044" s="6"/>
      <c r="AB2044" s="1"/>
      <c r="AC2044" s="10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6"/>
      <c r="BR2044" s="1"/>
      <c r="BS2044" s="1"/>
      <c r="BT2044" s="1"/>
      <c r="BU2044" s="1"/>
      <c r="BV2044" s="1"/>
      <c r="BW2044" s="1"/>
    </row>
    <row r="2045" spans="1:75" x14ac:dyDescent="0.2">
      <c r="A2045" s="137">
        <f t="shared" si="746"/>
        <v>44266</v>
      </c>
      <c r="B2045" s="124">
        <f t="shared" si="737"/>
        <v>1302.0367249999999</v>
      </c>
      <c r="C2045" s="124">
        <f t="shared" si="747"/>
        <v>1000</v>
      </c>
      <c r="D2045" s="138">
        <f t="shared" si="748"/>
        <v>5574.49</v>
      </c>
      <c r="E2045" s="126">
        <f>IF(K2045=1,VLOOKUP(A2044,[1]Plan1!$DA$106:$DC$226,3),E2044)</f>
        <v>5622.43</v>
      </c>
      <c r="F2045" s="127">
        <f t="shared" si="749"/>
        <v>44245</v>
      </c>
      <c r="G2045" s="128">
        <f t="shared" si="738"/>
        <v>8.5998898553949488E-3</v>
      </c>
      <c r="H2045" s="127">
        <f t="shared" si="750"/>
        <v>44270</v>
      </c>
      <c r="I2045" s="127">
        <f t="shared" si="739"/>
        <v>44270</v>
      </c>
      <c r="J2045" s="130">
        <f t="shared" si="751"/>
        <v>18</v>
      </c>
      <c r="K2045" s="130">
        <f t="shared" si="740"/>
        <v>16</v>
      </c>
      <c r="L2045" s="131">
        <f t="shared" si="741"/>
        <v>1.0076407000000001</v>
      </c>
      <c r="M2045" s="132">
        <f t="shared" si="758"/>
        <v>1.00249973</v>
      </c>
      <c r="N2045" s="132">
        <f t="shared" si="756"/>
        <v>1.285300167817494</v>
      </c>
      <c r="O2045" s="131">
        <f t="shared" si="757"/>
        <v>1.2951207600000001</v>
      </c>
      <c r="P2045" s="124">
        <f t="shared" si="742"/>
        <v>1295.12076</v>
      </c>
      <c r="Q2045" s="133">
        <f t="shared" si="743"/>
        <v>0</v>
      </c>
      <c r="R2045" s="134">
        <f t="shared" si="744"/>
        <v>0</v>
      </c>
      <c r="S2045" s="124">
        <f t="shared" si="745"/>
        <v>0</v>
      </c>
      <c r="T2045" s="134">
        <f t="shared" si="752"/>
        <v>8.7499999999999994E-2</v>
      </c>
      <c r="U2045" s="133">
        <f t="shared" si="753"/>
        <v>16</v>
      </c>
      <c r="V2045" s="133">
        <v>252</v>
      </c>
      <c r="W2045" s="132">
        <f t="shared" si="759"/>
        <v>1.0053400159999999</v>
      </c>
      <c r="X2045" s="124">
        <f t="shared" si="755"/>
        <v>6.9159649999999999</v>
      </c>
      <c r="Y2045" s="136" t="s">
        <v>64</v>
      </c>
      <c r="Z2045" s="127">
        <f t="shared" si="754"/>
        <v>44424</v>
      </c>
      <c r="AA2045" s="6"/>
      <c r="AB2045" s="1"/>
      <c r="AC2045" s="10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6"/>
      <c r="BR2045" s="1"/>
      <c r="BS2045" s="1"/>
      <c r="BT2045" s="1"/>
      <c r="BU2045" s="1"/>
      <c r="BV2045" s="1"/>
      <c r="BW2045" s="1"/>
    </row>
    <row r="2046" spans="1:75" x14ac:dyDescent="0.2">
      <c r="A2046" s="137">
        <f t="shared" si="746"/>
        <v>44267</v>
      </c>
      <c r="B2046" s="124">
        <f t="shared" si="737"/>
        <v>1303.089964</v>
      </c>
      <c r="C2046" s="124">
        <f t="shared" si="747"/>
        <v>1000</v>
      </c>
      <c r="D2046" s="138">
        <f t="shared" si="748"/>
        <v>5574.49</v>
      </c>
      <c r="E2046" s="126">
        <f>IF(K2046=1,VLOOKUP(A2045,[1]Plan1!$DA$106:$DC$226,3),E2045)</f>
        <v>5622.43</v>
      </c>
      <c r="F2046" s="127">
        <f t="shared" si="749"/>
        <v>44245</v>
      </c>
      <c r="G2046" s="128">
        <f t="shared" si="738"/>
        <v>8.5998898553949488E-3</v>
      </c>
      <c r="H2046" s="127">
        <f t="shared" si="750"/>
        <v>44270</v>
      </c>
      <c r="I2046" s="127">
        <f t="shared" si="739"/>
        <v>44270</v>
      </c>
      <c r="J2046" s="130">
        <f t="shared" si="751"/>
        <v>18</v>
      </c>
      <c r="K2046" s="130">
        <f t="shared" si="740"/>
        <v>17</v>
      </c>
      <c r="L2046" s="131">
        <f t="shared" si="741"/>
        <v>1.0081201799999999</v>
      </c>
      <c r="M2046" s="132">
        <f t="shared" si="758"/>
        <v>1.00249973</v>
      </c>
      <c r="N2046" s="132">
        <f t="shared" si="756"/>
        <v>1.285300167817494</v>
      </c>
      <c r="O2046" s="131">
        <f t="shared" si="757"/>
        <v>1.29573703</v>
      </c>
      <c r="P2046" s="124">
        <f t="shared" si="742"/>
        <v>1295.73703</v>
      </c>
      <c r="Q2046" s="133">
        <f t="shared" si="743"/>
        <v>0</v>
      </c>
      <c r="R2046" s="134">
        <f t="shared" si="744"/>
        <v>0</v>
      </c>
      <c r="S2046" s="124">
        <f t="shared" si="745"/>
        <v>0</v>
      </c>
      <c r="T2046" s="134">
        <f t="shared" si="752"/>
        <v>8.7499999999999994E-2</v>
      </c>
      <c r="U2046" s="133">
        <f t="shared" si="753"/>
        <v>17</v>
      </c>
      <c r="V2046" s="133">
        <v>252</v>
      </c>
      <c r="W2046" s="132">
        <f t="shared" si="759"/>
        <v>1.005674712</v>
      </c>
      <c r="X2046" s="124">
        <f t="shared" si="755"/>
        <v>7.3529340000000003</v>
      </c>
      <c r="Y2046" s="136" t="s">
        <v>64</v>
      </c>
      <c r="Z2046" s="127">
        <f t="shared" si="754"/>
        <v>44424</v>
      </c>
      <c r="AA2046" s="6"/>
      <c r="AB2046" s="1"/>
      <c r="AC2046" s="10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6"/>
      <c r="BR2046" s="1"/>
      <c r="BS2046" s="1"/>
      <c r="BT2046" s="1"/>
      <c r="BU2046" s="1"/>
      <c r="BV2046" s="1"/>
      <c r="BW2046" s="1"/>
    </row>
    <row r="2047" spans="1:75" x14ac:dyDescent="0.2">
      <c r="A2047" s="137">
        <f t="shared" si="746"/>
        <v>44268</v>
      </c>
      <c r="B2047" s="124">
        <f t="shared" si="737"/>
        <v>1304.1440519999999</v>
      </c>
      <c r="C2047" s="124">
        <f t="shared" si="747"/>
        <v>1000</v>
      </c>
      <c r="D2047" s="138">
        <f t="shared" si="748"/>
        <v>5574.49</v>
      </c>
      <c r="E2047" s="126">
        <f>IF(K2047=1,VLOOKUP(A2046,[1]Plan1!$DA$106:$DC$226,3),E2046)</f>
        <v>5622.43</v>
      </c>
      <c r="F2047" s="127">
        <f t="shared" si="749"/>
        <v>44245</v>
      </c>
      <c r="G2047" s="128">
        <f t="shared" si="738"/>
        <v>8.5998898553949488E-3</v>
      </c>
      <c r="H2047" s="127">
        <f t="shared" si="750"/>
        <v>44270</v>
      </c>
      <c r="I2047" s="127">
        <f t="shared" si="739"/>
        <v>44270</v>
      </c>
      <c r="J2047" s="130">
        <f t="shared" si="751"/>
        <v>18</v>
      </c>
      <c r="K2047" s="130">
        <f t="shared" si="740"/>
        <v>18</v>
      </c>
      <c r="L2047" s="131">
        <f t="shared" si="741"/>
        <v>1.00859988</v>
      </c>
      <c r="M2047" s="132">
        <f t="shared" si="758"/>
        <v>1.00249973</v>
      </c>
      <c r="N2047" s="132">
        <f t="shared" si="756"/>
        <v>1.285300167817494</v>
      </c>
      <c r="O2047" s="131">
        <f t="shared" si="757"/>
        <v>1.2963535900000001</v>
      </c>
      <c r="P2047" s="124">
        <f t="shared" si="742"/>
        <v>1296.3535899999999</v>
      </c>
      <c r="Q2047" s="133">
        <f t="shared" si="743"/>
        <v>0</v>
      </c>
      <c r="R2047" s="134">
        <f t="shared" si="744"/>
        <v>0</v>
      </c>
      <c r="S2047" s="124">
        <f t="shared" si="745"/>
        <v>0</v>
      </c>
      <c r="T2047" s="134">
        <f t="shared" si="752"/>
        <v>8.7499999999999994E-2</v>
      </c>
      <c r="U2047" s="133">
        <f t="shared" si="753"/>
        <v>18</v>
      </c>
      <c r="V2047" s="133">
        <v>252</v>
      </c>
      <c r="W2047" s="132">
        <f t="shared" si="759"/>
        <v>1.0060095200000001</v>
      </c>
      <c r="X2047" s="124">
        <f t="shared" si="755"/>
        <v>7.7904619999999998</v>
      </c>
      <c r="Y2047" s="136" t="s">
        <v>64</v>
      </c>
      <c r="Z2047" s="127">
        <f t="shared" si="754"/>
        <v>44424</v>
      </c>
      <c r="AA2047" s="6"/>
      <c r="AB2047" s="1"/>
      <c r="AC2047" s="10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6"/>
      <c r="BR2047" s="1"/>
      <c r="BS2047" s="1"/>
      <c r="BT2047" s="1"/>
      <c r="BU2047" s="1"/>
      <c r="BV2047" s="1"/>
      <c r="BW2047" s="1"/>
    </row>
    <row r="2048" spans="1:75" x14ac:dyDescent="0.2">
      <c r="A2048" s="137">
        <f t="shared" si="746"/>
        <v>44269</v>
      </c>
      <c r="B2048" s="124">
        <f t="shared" si="737"/>
        <v>1304.1440519999999</v>
      </c>
      <c r="C2048" s="124">
        <f t="shared" si="747"/>
        <v>1000</v>
      </c>
      <c r="D2048" s="138">
        <f t="shared" si="748"/>
        <v>5574.49</v>
      </c>
      <c r="E2048" s="126">
        <f>IF(K2048=1,VLOOKUP(A2047,[1]Plan1!$DA$106:$DC$226,3),E2047)</f>
        <v>5622.43</v>
      </c>
      <c r="F2048" s="127">
        <f t="shared" si="749"/>
        <v>44245</v>
      </c>
      <c r="G2048" s="128">
        <f t="shared" si="738"/>
        <v>8.5998898553949488E-3</v>
      </c>
      <c r="H2048" s="127">
        <f t="shared" si="750"/>
        <v>44270</v>
      </c>
      <c r="I2048" s="127">
        <f t="shared" si="739"/>
        <v>44270</v>
      </c>
      <c r="J2048" s="130">
        <f t="shared" si="751"/>
        <v>18</v>
      </c>
      <c r="K2048" s="130">
        <f t="shared" si="740"/>
        <v>18</v>
      </c>
      <c r="L2048" s="131">
        <f t="shared" si="741"/>
        <v>1.00859988</v>
      </c>
      <c r="M2048" s="132">
        <f t="shared" si="758"/>
        <v>1.00249973</v>
      </c>
      <c r="N2048" s="132">
        <f t="shared" si="756"/>
        <v>1.285300167817494</v>
      </c>
      <c r="O2048" s="131">
        <f t="shared" si="757"/>
        <v>1.2963535900000001</v>
      </c>
      <c r="P2048" s="124">
        <f t="shared" si="742"/>
        <v>1296.3535899999999</v>
      </c>
      <c r="Q2048" s="133">
        <f t="shared" si="743"/>
        <v>0</v>
      </c>
      <c r="R2048" s="134">
        <f t="shared" si="744"/>
        <v>0</v>
      </c>
      <c r="S2048" s="124">
        <f t="shared" si="745"/>
        <v>0</v>
      </c>
      <c r="T2048" s="134">
        <f t="shared" si="752"/>
        <v>8.7499999999999994E-2</v>
      </c>
      <c r="U2048" s="133">
        <f t="shared" si="753"/>
        <v>18</v>
      </c>
      <c r="V2048" s="133">
        <v>252</v>
      </c>
      <c r="W2048" s="132">
        <f t="shared" si="759"/>
        <v>1.0060095200000001</v>
      </c>
      <c r="X2048" s="124">
        <f t="shared" si="755"/>
        <v>7.7904619999999998</v>
      </c>
      <c r="Y2048" s="136" t="s">
        <v>64</v>
      </c>
      <c r="Z2048" s="127">
        <f t="shared" si="754"/>
        <v>44424</v>
      </c>
      <c r="AA2048" s="6"/>
      <c r="AB2048" s="1"/>
      <c r="AC2048" s="10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6"/>
      <c r="BR2048" s="1"/>
      <c r="BS2048" s="1"/>
      <c r="BT2048" s="1"/>
      <c r="BU2048" s="1"/>
      <c r="BV2048" s="1"/>
      <c r="BW2048" s="1"/>
    </row>
    <row r="2049" spans="1:75" x14ac:dyDescent="0.2">
      <c r="A2049" s="137">
        <f t="shared" si="746"/>
        <v>44270</v>
      </c>
      <c r="B2049" s="124">
        <f t="shared" si="737"/>
        <v>1304.1440519999999</v>
      </c>
      <c r="C2049" s="124">
        <f t="shared" si="747"/>
        <v>1000</v>
      </c>
      <c r="D2049" s="138">
        <f t="shared" si="748"/>
        <v>5574.49</v>
      </c>
      <c r="E2049" s="126">
        <f>IF(K2049=1,VLOOKUP(A2048,[1]Plan1!$DA$106:$DC$226,3),E2048)</f>
        <v>5622.43</v>
      </c>
      <c r="F2049" s="127">
        <f t="shared" si="749"/>
        <v>44245</v>
      </c>
      <c r="G2049" s="128">
        <f t="shared" si="738"/>
        <v>8.5998898553949488E-3</v>
      </c>
      <c r="H2049" s="127">
        <f t="shared" si="750"/>
        <v>44301</v>
      </c>
      <c r="I2049" s="127">
        <f t="shared" si="739"/>
        <v>44270</v>
      </c>
      <c r="J2049" s="130">
        <f t="shared" si="751"/>
        <v>18</v>
      </c>
      <c r="K2049" s="130">
        <f t="shared" si="740"/>
        <v>18</v>
      </c>
      <c r="L2049" s="131">
        <f t="shared" si="741"/>
        <v>1.00859988</v>
      </c>
      <c r="M2049" s="132">
        <f t="shared" si="758"/>
        <v>1.00249973</v>
      </c>
      <c r="N2049" s="132">
        <f t="shared" si="756"/>
        <v>1.285300167817494</v>
      </c>
      <c r="O2049" s="131">
        <f t="shared" si="757"/>
        <v>1.2963535900000001</v>
      </c>
      <c r="P2049" s="124">
        <f t="shared" si="742"/>
        <v>1296.3535899999999</v>
      </c>
      <c r="Q2049" s="133">
        <f t="shared" si="743"/>
        <v>0</v>
      </c>
      <c r="R2049" s="134">
        <f t="shared" si="744"/>
        <v>0</v>
      </c>
      <c r="S2049" s="124">
        <f t="shared" si="745"/>
        <v>0</v>
      </c>
      <c r="T2049" s="134">
        <f t="shared" si="752"/>
        <v>8.7499999999999994E-2</v>
      </c>
      <c r="U2049" s="133">
        <f t="shared" si="753"/>
        <v>18</v>
      </c>
      <c r="V2049" s="133">
        <v>252</v>
      </c>
      <c r="W2049" s="132">
        <f t="shared" si="759"/>
        <v>1.0060095200000001</v>
      </c>
      <c r="X2049" s="124">
        <f t="shared" si="755"/>
        <v>7.7904619999999998</v>
      </c>
      <c r="Y2049" s="136" t="s">
        <v>64</v>
      </c>
      <c r="Z2049" s="127">
        <f t="shared" si="754"/>
        <v>44424</v>
      </c>
      <c r="AA2049" s="6"/>
      <c r="AB2049" s="1"/>
      <c r="AC2049" s="10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6"/>
      <c r="BR2049" s="1"/>
      <c r="BS2049" s="1"/>
      <c r="BT2049" s="1"/>
      <c r="BU2049" s="1"/>
      <c r="BV2049" s="1"/>
      <c r="BW2049" s="1"/>
    </row>
    <row r="2050" spans="1:75" x14ac:dyDescent="0.2">
      <c r="A2050" s="137">
        <f t="shared" si="746"/>
        <v>44271</v>
      </c>
      <c r="B2050" s="124">
        <f t="shared" si="737"/>
        <v>1305.127287</v>
      </c>
      <c r="C2050" s="124">
        <f t="shared" si="747"/>
        <v>1000</v>
      </c>
      <c r="D2050" s="138">
        <f t="shared" si="748"/>
        <v>5622.43</v>
      </c>
      <c r="E2050" s="126">
        <f>IF(K2050=1,VLOOKUP(A2049,[1]Plan1!$DA$106:$DC$226,3),E2049)</f>
        <v>5674.72</v>
      </c>
      <c r="F2050" s="127">
        <f t="shared" si="749"/>
        <v>44271</v>
      </c>
      <c r="G2050" s="128">
        <f t="shared" si="738"/>
        <v>9.3002491805145304E-3</v>
      </c>
      <c r="H2050" s="127">
        <f t="shared" si="750"/>
        <v>44301</v>
      </c>
      <c r="I2050" s="127">
        <f t="shared" si="739"/>
        <v>44301</v>
      </c>
      <c r="J2050" s="130">
        <f t="shared" si="751"/>
        <v>22</v>
      </c>
      <c r="K2050" s="130">
        <f t="shared" si="740"/>
        <v>1</v>
      </c>
      <c r="L2050" s="131">
        <f t="shared" si="741"/>
        <v>1.0004208699999999</v>
      </c>
      <c r="M2050" s="132">
        <f t="shared" si="758"/>
        <v>1.00859988</v>
      </c>
      <c r="N2050" s="132">
        <f t="shared" si="756"/>
        <v>1.2963535950247043</v>
      </c>
      <c r="O2050" s="131">
        <f t="shared" si="757"/>
        <v>1.29689919</v>
      </c>
      <c r="P2050" s="124">
        <f t="shared" si="742"/>
        <v>1296.8991900000001</v>
      </c>
      <c r="Q2050" s="133">
        <f t="shared" si="743"/>
        <v>0</v>
      </c>
      <c r="R2050" s="134">
        <f t="shared" si="744"/>
        <v>0</v>
      </c>
      <c r="S2050" s="124">
        <f t="shared" si="745"/>
        <v>0</v>
      </c>
      <c r="T2050" s="134">
        <f t="shared" si="752"/>
        <v>8.7499999999999994E-2</v>
      </c>
      <c r="U2050" s="133">
        <f t="shared" si="753"/>
        <v>19</v>
      </c>
      <c r="V2050" s="133">
        <v>252</v>
      </c>
      <c r="W2050" s="132">
        <f t="shared" si="759"/>
        <v>1.006344439</v>
      </c>
      <c r="X2050" s="124">
        <f t="shared" si="755"/>
        <v>8.228097</v>
      </c>
      <c r="Y2050" s="136" t="s">
        <v>64</v>
      </c>
      <c r="Z2050" s="127">
        <f t="shared" si="754"/>
        <v>44424</v>
      </c>
      <c r="AA2050" s="6"/>
      <c r="AB2050" s="1"/>
      <c r="AC2050" s="10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6"/>
      <c r="BR2050" s="1"/>
      <c r="BS2050" s="1"/>
      <c r="BT2050" s="1"/>
      <c r="BU2050" s="1"/>
      <c r="BV2050" s="1"/>
      <c r="BW2050" s="1"/>
    </row>
    <row r="2051" spans="1:75" x14ac:dyDescent="0.2">
      <c r="A2051" s="137">
        <f t="shared" si="746"/>
        <v>44272</v>
      </c>
      <c r="B2051" s="124">
        <f t="shared" si="737"/>
        <v>1306.111263</v>
      </c>
      <c r="C2051" s="124">
        <f t="shared" si="747"/>
        <v>1000</v>
      </c>
      <c r="D2051" s="138">
        <f t="shared" si="748"/>
        <v>5622.43</v>
      </c>
      <c r="E2051" s="126">
        <f>IF(K2051=1,VLOOKUP(A2050,[1]Plan1!$DA$106:$DC$226,3),E2050)</f>
        <v>5674.72</v>
      </c>
      <c r="F2051" s="127">
        <f t="shared" si="749"/>
        <v>44271</v>
      </c>
      <c r="G2051" s="128">
        <f t="shared" si="738"/>
        <v>9.3002491805145304E-3</v>
      </c>
      <c r="H2051" s="127">
        <f t="shared" si="750"/>
        <v>44301</v>
      </c>
      <c r="I2051" s="127">
        <f t="shared" si="739"/>
        <v>44301</v>
      </c>
      <c r="J2051" s="130">
        <f t="shared" si="751"/>
        <v>22</v>
      </c>
      <c r="K2051" s="130">
        <f t="shared" si="740"/>
        <v>2</v>
      </c>
      <c r="L2051" s="131">
        <f t="shared" si="741"/>
        <v>1.0008419200000001</v>
      </c>
      <c r="M2051" s="132">
        <f t="shared" si="758"/>
        <v>1.00859988</v>
      </c>
      <c r="N2051" s="132">
        <f t="shared" si="756"/>
        <v>1.2963535950247043</v>
      </c>
      <c r="O2051" s="131">
        <f t="shared" si="757"/>
        <v>1.2974450200000001</v>
      </c>
      <c r="P2051" s="124">
        <f t="shared" si="742"/>
        <v>1297.4450200000001</v>
      </c>
      <c r="Q2051" s="133">
        <f t="shared" si="743"/>
        <v>0</v>
      </c>
      <c r="R2051" s="134">
        <f t="shared" si="744"/>
        <v>0</v>
      </c>
      <c r="S2051" s="124">
        <f t="shared" si="745"/>
        <v>0</v>
      </c>
      <c r="T2051" s="134">
        <f t="shared" si="752"/>
        <v>8.7499999999999994E-2</v>
      </c>
      <c r="U2051" s="133">
        <f t="shared" si="753"/>
        <v>20</v>
      </c>
      <c r="V2051" s="133">
        <v>252</v>
      </c>
      <c r="W2051" s="132">
        <f t="shared" si="759"/>
        <v>1.006679469</v>
      </c>
      <c r="X2051" s="124">
        <f t="shared" si="755"/>
        <v>8.6662429999999997</v>
      </c>
      <c r="Y2051" s="136" t="s">
        <v>64</v>
      </c>
      <c r="Z2051" s="127">
        <f t="shared" si="754"/>
        <v>44424</v>
      </c>
      <c r="AA2051" s="6"/>
      <c r="AB2051" s="1"/>
      <c r="AC2051" s="10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6"/>
      <c r="BR2051" s="1"/>
      <c r="BS2051" s="1"/>
      <c r="BT2051" s="1"/>
      <c r="BU2051" s="1"/>
      <c r="BV2051" s="1"/>
      <c r="BW2051" s="1"/>
    </row>
    <row r="2052" spans="1:75" x14ac:dyDescent="0.2">
      <c r="A2052" s="137">
        <f t="shared" si="746"/>
        <v>44273</v>
      </c>
      <c r="B2052" s="124">
        <f t="shared" si="737"/>
        <v>1307.0959829999999</v>
      </c>
      <c r="C2052" s="124">
        <f t="shared" si="747"/>
        <v>1000</v>
      </c>
      <c r="D2052" s="138">
        <f t="shared" si="748"/>
        <v>5622.43</v>
      </c>
      <c r="E2052" s="126">
        <f>IF(K2052=1,VLOOKUP(A2051,[1]Plan1!$DA$106:$DC$226,3),E2051)</f>
        <v>5674.72</v>
      </c>
      <c r="F2052" s="127">
        <f t="shared" si="749"/>
        <v>44271</v>
      </c>
      <c r="G2052" s="128">
        <f t="shared" si="738"/>
        <v>9.3002491805145304E-3</v>
      </c>
      <c r="H2052" s="127">
        <f t="shared" si="750"/>
        <v>44301</v>
      </c>
      <c r="I2052" s="127">
        <f t="shared" si="739"/>
        <v>44301</v>
      </c>
      <c r="J2052" s="130">
        <f t="shared" si="751"/>
        <v>22</v>
      </c>
      <c r="K2052" s="130">
        <f t="shared" si="740"/>
        <v>3</v>
      </c>
      <c r="L2052" s="131">
        <f t="shared" si="741"/>
        <v>1.00126315</v>
      </c>
      <c r="M2052" s="132">
        <f t="shared" si="758"/>
        <v>1.00859988</v>
      </c>
      <c r="N2052" s="132">
        <f t="shared" si="756"/>
        <v>1.2963535950247043</v>
      </c>
      <c r="O2052" s="131">
        <f t="shared" si="757"/>
        <v>1.2979910800000001</v>
      </c>
      <c r="P2052" s="124">
        <f t="shared" si="742"/>
        <v>1297.99108</v>
      </c>
      <c r="Q2052" s="133">
        <f t="shared" si="743"/>
        <v>0</v>
      </c>
      <c r="R2052" s="134">
        <f t="shared" si="744"/>
        <v>0</v>
      </c>
      <c r="S2052" s="124">
        <f t="shared" si="745"/>
        <v>0</v>
      </c>
      <c r="T2052" s="134">
        <f t="shared" si="752"/>
        <v>8.7499999999999994E-2</v>
      </c>
      <c r="U2052" s="133">
        <f t="shared" si="753"/>
        <v>21</v>
      </c>
      <c r="V2052" s="133">
        <v>252</v>
      </c>
      <c r="W2052" s="132">
        <f t="shared" si="759"/>
        <v>1.0070146120000001</v>
      </c>
      <c r="X2052" s="124">
        <f t="shared" si="755"/>
        <v>9.1049030000000002</v>
      </c>
      <c r="Y2052" s="136" t="s">
        <v>64</v>
      </c>
      <c r="Z2052" s="127">
        <f t="shared" si="754"/>
        <v>44424</v>
      </c>
      <c r="AA2052" s="6"/>
      <c r="AB2052" s="1"/>
      <c r="AC2052" s="10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6"/>
      <c r="BR2052" s="1"/>
      <c r="BS2052" s="1"/>
      <c r="BT2052" s="1"/>
      <c r="BU2052" s="1"/>
      <c r="BV2052" s="1"/>
      <c r="BW2052" s="1"/>
    </row>
    <row r="2053" spans="1:75" x14ac:dyDescent="0.2">
      <c r="A2053" s="137">
        <f t="shared" si="746"/>
        <v>44274</v>
      </c>
      <c r="B2053" s="124">
        <f t="shared" si="737"/>
        <v>1308.0814339999999</v>
      </c>
      <c r="C2053" s="124">
        <f t="shared" si="747"/>
        <v>1000</v>
      </c>
      <c r="D2053" s="138">
        <f t="shared" si="748"/>
        <v>5622.43</v>
      </c>
      <c r="E2053" s="126">
        <f>IF(K2053=1,VLOOKUP(A2052,[1]Plan1!$DA$106:$DC$226,3),E2052)</f>
        <v>5674.72</v>
      </c>
      <c r="F2053" s="127">
        <f t="shared" si="749"/>
        <v>44271</v>
      </c>
      <c r="G2053" s="128">
        <f t="shared" si="738"/>
        <v>9.3002491805145304E-3</v>
      </c>
      <c r="H2053" s="127">
        <f t="shared" si="750"/>
        <v>44301</v>
      </c>
      <c r="I2053" s="127">
        <f t="shared" si="739"/>
        <v>44301</v>
      </c>
      <c r="J2053" s="130">
        <f t="shared" si="751"/>
        <v>22</v>
      </c>
      <c r="K2053" s="130">
        <f t="shared" si="740"/>
        <v>4</v>
      </c>
      <c r="L2053" s="131">
        <f t="shared" si="741"/>
        <v>1.00168455</v>
      </c>
      <c r="M2053" s="132">
        <f t="shared" si="758"/>
        <v>1.00859988</v>
      </c>
      <c r="N2053" s="132">
        <f t="shared" si="756"/>
        <v>1.2963535950247043</v>
      </c>
      <c r="O2053" s="131">
        <f t="shared" si="757"/>
        <v>1.2985373600000001</v>
      </c>
      <c r="P2053" s="124">
        <f t="shared" si="742"/>
        <v>1298.53736</v>
      </c>
      <c r="Q2053" s="133">
        <f t="shared" si="743"/>
        <v>0</v>
      </c>
      <c r="R2053" s="134">
        <f t="shared" si="744"/>
        <v>0</v>
      </c>
      <c r="S2053" s="124">
        <f t="shared" si="745"/>
        <v>0</v>
      </c>
      <c r="T2053" s="134">
        <f t="shared" si="752"/>
        <v>8.7499999999999994E-2</v>
      </c>
      <c r="U2053" s="133">
        <f t="shared" si="753"/>
        <v>22</v>
      </c>
      <c r="V2053" s="133">
        <v>252</v>
      </c>
      <c r="W2053" s="132">
        <f t="shared" si="759"/>
        <v>1.0073498649999999</v>
      </c>
      <c r="X2053" s="124">
        <f t="shared" si="755"/>
        <v>9.5440740000000002</v>
      </c>
      <c r="Y2053" s="136" t="s">
        <v>64</v>
      </c>
      <c r="Z2053" s="127">
        <f t="shared" si="754"/>
        <v>44424</v>
      </c>
      <c r="AA2053" s="6"/>
      <c r="AB2053" s="1"/>
      <c r="AC2053" s="10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6"/>
      <c r="BR2053" s="1"/>
      <c r="BS2053" s="1"/>
      <c r="BT2053" s="1"/>
      <c r="BU2053" s="1"/>
      <c r="BV2053" s="1"/>
      <c r="BW2053" s="1"/>
    </row>
    <row r="2054" spans="1:75" x14ac:dyDescent="0.2">
      <c r="A2054" s="137">
        <f t="shared" si="746"/>
        <v>44275</v>
      </c>
      <c r="B2054" s="124">
        <f t="shared" si="737"/>
        <v>1309.0676389999999</v>
      </c>
      <c r="C2054" s="124">
        <f t="shared" si="747"/>
        <v>1000</v>
      </c>
      <c r="D2054" s="138">
        <f t="shared" si="748"/>
        <v>5622.43</v>
      </c>
      <c r="E2054" s="126">
        <f>IF(K2054=1,VLOOKUP(A2053,[1]Plan1!$DA$106:$DC$226,3),E2053)</f>
        <v>5674.72</v>
      </c>
      <c r="F2054" s="127">
        <f t="shared" si="749"/>
        <v>44271</v>
      </c>
      <c r="G2054" s="128">
        <f t="shared" si="738"/>
        <v>9.3002491805145304E-3</v>
      </c>
      <c r="H2054" s="127">
        <f t="shared" si="750"/>
        <v>44301</v>
      </c>
      <c r="I2054" s="127">
        <f t="shared" si="739"/>
        <v>44301</v>
      </c>
      <c r="J2054" s="130">
        <f t="shared" si="751"/>
        <v>22</v>
      </c>
      <c r="K2054" s="130">
        <f t="shared" si="740"/>
        <v>5</v>
      </c>
      <c r="L2054" s="131">
        <f t="shared" si="741"/>
        <v>1.00210613</v>
      </c>
      <c r="M2054" s="132">
        <f t="shared" si="758"/>
        <v>1.00859988</v>
      </c>
      <c r="N2054" s="132">
        <f t="shared" si="756"/>
        <v>1.2963535950247043</v>
      </c>
      <c r="O2054" s="131">
        <f t="shared" si="757"/>
        <v>1.29908388</v>
      </c>
      <c r="P2054" s="124">
        <f t="shared" si="742"/>
        <v>1299.0838799999999</v>
      </c>
      <c r="Q2054" s="133">
        <f t="shared" si="743"/>
        <v>0</v>
      </c>
      <c r="R2054" s="134">
        <f t="shared" si="744"/>
        <v>0</v>
      </c>
      <c r="S2054" s="124">
        <f t="shared" si="745"/>
        <v>0</v>
      </c>
      <c r="T2054" s="134">
        <f t="shared" si="752"/>
        <v>8.7499999999999994E-2</v>
      </c>
      <c r="U2054" s="133">
        <f t="shared" si="753"/>
        <v>23</v>
      </c>
      <c r="V2054" s="133">
        <v>252</v>
      </c>
      <c r="W2054" s="132">
        <f t="shared" si="759"/>
        <v>1.007685231</v>
      </c>
      <c r="X2054" s="124">
        <f t="shared" si="755"/>
        <v>9.9837589999999992</v>
      </c>
      <c r="Y2054" s="136" t="s">
        <v>64</v>
      </c>
      <c r="Z2054" s="127">
        <f t="shared" si="754"/>
        <v>44424</v>
      </c>
      <c r="AA2054" s="6"/>
      <c r="AB2054" s="1"/>
      <c r="AC2054" s="10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6"/>
      <c r="BR2054" s="1"/>
      <c r="BS2054" s="1"/>
      <c r="BT2054" s="1"/>
      <c r="BU2054" s="1"/>
      <c r="BV2054" s="1"/>
      <c r="BW2054" s="1"/>
    </row>
    <row r="2055" spans="1:75" x14ac:dyDescent="0.2">
      <c r="A2055" s="137">
        <f t="shared" si="746"/>
        <v>44276</v>
      </c>
      <c r="B2055" s="124">
        <f t="shared" si="737"/>
        <v>1309.0676389999999</v>
      </c>
      <c r="C2055" s="124">
        <f t="shared" si="747"/>
        <v>1000</v>
      </c>
      <c r="D2055" s="138">
        <f t="shared" si="748"/>
        <v>5622.43</v>
      </c>
      <c r="E2055" s="126">
        <f>IF(K2055=1,VLOOKUP(A2054,[1]Plan1!$DA$106:$DC$226,3),E2054)</f>
        <v>5674.72</v>
      </c>
      <c r="F2055" s="127">
        <f t="shared" si="749"/>
        <v>44271</v>
      </c>
      <c r="G2055" s="128">
        <f t="shared" si="738"/>
        <v>9.3002491805145304E-3</v>
      </c>
      <c r="H2055" s="127">
        <f t="shared" si="750"/>
        <v>44301</v>
      </c>
      <c r="I2055" s="127">
        <f t="shared" si="739"/>
        <v>44301</v>
      </c>
      <c r="J2055" s="130">
        <f t="shared" si="751"/>
        <v>22</v>
      </c>
      <c r="K2055" s="130">
        <f t="shared" si="740"/>
        <v>5</v>
      </c>
      <c r="L2055" s="131">
        <f t="shared" si="741"/>
        <v>1.00210613</v>
      </c>
      <c r="M2055" s="132">
        <f t="shared" si="758"/>
        <v>1.00859988</v>
      </c>
      <c r="N2055" s="132">
        <f t="shared" si="756"/>
        <v>1.2963535950247043</v>
      </c>
      <c r="O2055" s="131">
        <f t="shared" si="757"/>
        <v>1.29908388</v>
      </c>
      <c r="P2055" s="124">
        <f t="shared" si="742"/>
        <v>1299.0838799999999</v>
      </c>
      <c r="Q2055" s="133">
        <f t="shared" si="743"/>
        <v>0</v>
      </c>
      <c r="R2055" s="134">
        <f t="shared" si="744"/>
        <v>0</v>
      </c>
      <c r="S2055" s="124">
        <f t="shared" si="745"/>
        <v>0</v>
      </c>
      <c r="T2055" s="134">
        <f t="shared" si="752"/>
        <v>8.7499999999999994E-2</v>
      </c>
      <c r="U2055" s="133">
        <f t="shared" si="753"/>
        <v>23</v>
      </c>
      <c r="V2055" s="133">
        <v>252</v>
      </c>
      <c r="W2055" s="132">
        <f t="shared" si="759"/>
        <v>1.007685231</v>
      </c>
      <c r="X2055" s="124">
        <f t="shared" si="755"/>
        <v>9.9837589999999992</v>
      </c>
      <c r="Y2055" s="136" t="s">
        <v>64</v>
      </c>
      <c r="Z2055" s="127">
        <f t="shared" si="754"/>
        <v>44424</v>
      </c>
      <c r="AA2055" s="6"/>
      <c r="AB2055" s="1"/>
      <c r="AC2055" s="10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6"/>
      <c r="BR2055" s="1"/>
      <c r="BS2055" s="1"/>
      <c r="BT2055" s="1"/>
      <c r="BU2055" s="1"/>
      <c r="BV2055" s="1"/>
      <c r="BW2055" s="1"/>
    </row>
    <row r="2056" spans="1:75" x14ac:dyDescent="0.2">
      <c r="A2056" s="137">
        <f t="shared" si="746"/>
        <v>44277</v>
      </c>
      <c r="B2056" s="124">
        <f t="shared" si="737"/>
        <v>1309.0676389999999</v>
      </c>
      <c r="C2056" s="124">
        <f t="shared" si="747"/>
        <v>1000</v>
      </c>
      <c r="D2056" s="138">
        <f t="shared" si="748"/>
        <v>5622.43</v>
      </c>
      <c r="E2056" s="126">
        <f>IF(K2056=1,VLOOKUP(A2055,[1]Plan1!$DA$106:$DC$226,3),E2055)</f>
        <v>5674.72</v>
      </c>
      <c r="F2056" s="127">
        <f t="shared" si="749"/>
        <v>44271</v>
      </c>
      <c r="G2056" s="128">
        <f t="shared" si="738"/>
        <v>9.3002491805145304E-3</v>
      </c>
      <c r="H2056" s="127">
        <f t="shared" si="750"/>
        <v>44301</v>
      </c>
      <c r="I2056" s="127">
        <f t="shared" si="739"/>
        <v>44301</v>
      </c>
      <c r="J2056" s="130">
        <f t="shared" si="751"/>
        <v>22</v>
      </c>
      <c r="K2056" s="130">
        <f t="shared" si="740"/>
        <v>5</v>
      </c>
      <c r="L2056" s="131">
        <f t="shared" si="741"/>
        <v>1.00210613</v>
      </c>
      <c r="M2056" s="132">
        <f t="shared" si="758"/>
        <v>1.00859988</v>
      </c>
      <c r="N2056" s="132">
        <f t="shared" si="756"/>
        <v>1.2963535950247043</v>
      </c>
      <c r="O2056" s="131">
        <f t="shared" si="757"/>
        <v>1.29908388</v>
      </c>
      <c r="P2056" s="124">
        <f t="shared" si="742"/>
        <v>1299.0838799999999</v>
      </c>
      <c r="Q2056" s="133">
        <f t="shared" si="743"/>
        <v>0</v>
      </c>
      <c r="R2056" s="134">
        <f t="shared" si="744"/>
        <v>0</v>
      </c>
      <c r="S2056" s="124">
        <f t="shared" si="745"/>
        <v>0</v>
      </c>
      <c r="T2056" s="134">
        <f t="shared" si="752"/>
        <v>8.7499999999999994E-2</v>
      </c>
      <c r="U2056" s="133">
        <f t="shared" si="753"/>
        <v>23</v>
      </c>
      <c r="V2056" s="133">
        <v>252</v>
      </c>
      <c r="W2056" s="132">
        <f t="shared" si="759"/>
        <v>1.007685231</v>
      </c>
      <c r="X2056" s="124">
        <f t="shared" si="755"/>
        <v>9.9837589999999992</v>
      </c>
      <c r="Y2056" s="136" t="s">
        <v>64</v>
      </c>
      <c r="Z2056" s="127">
        <f t="shared" si="754"/>
        <v>44424</v>
      </c>
      <c r="AA2056" s="6"/>
      <c r="AB2056" s="1"/>
      <c r="AC2056" s="10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6"/>
      <c r="BR2056" s="1"/>
      <c r="BS2056" s="1"/>
      <c r="BT2056" s="1"/>
      <c r="BU2056" s="1"/>
      <c r="BV2056" s="1"/>
      <c r="BW2056" s="1"/>
    </row>
    <row r="2057" spans="1:75" x14ac:dyDescent="0.2">
      <c r="A2057" s="137">
        <f t="shared" si="746"/>
        <v>44278</v>
      </c>
      <c r="B2057" s="124">
        <f t="shared" si="737"/>
        <v>1310.0545870000001</v>
      </c>
      <c r="C2057" s="124">
        <f t="shared" si="747"/>
        <v>1000</v>
      </c>
      <c r="D2057" s="138">
        <f t="shared" si="748"/>
        <v>5622.43</v>
      </c>
      <c r="E2057" s="126">
        <f>IF(K2057=1,VLOOKUP(A2056,[1]Plan1!$DA$106:$DC$226,3),E2056)</f>
        <v>5674.72</v>
      </c>
      <c r="F2057" s="127">
        <f t="shared" si="749"/>
        <v>44271</v>
      </c>
      <c r="G2057" s="128">
        <f t="shared" si="738"/>
        <v>9.3002491805145304E-3</v>
      </c>
      <c r="H2057" s="127">
        <f t="shared" si="750"/>
        <v>44301</v>
      </c>
      <c r="I2057" s="127">
        <f t="shared" si="739"/>
        <v>44301</v>
      </c>
      <c r="J2057" s="130">
        <f t="shared" si="751"/>
        <v>22</v>
      </c>
      <c r="K2057" s="130">
        <f t="shared" si="740"/>
        <v>6</v>
      </c>
      <c r="L2057" s="131">
        <f t="shared" si="741"/>
        <v>1.0025278900000001</v>
      </c>
      <c r="M2057" s="132">
        <f t="shared" si="758"/>
        <v>1.00859988</v>
      </c>
      <c r="N2057" s="132">
        <f t="shared" si="756"/>
        <v>1.2963535950247043</v>
      </c>
      <c r="O2057" s="131">
        <f t="shared" si="757"/>
        <v>1.29963063</v>
      </c>
      <c r="P2057" s="124">
        <f t="shared" si="742"/>
        <v>1299.6306300000001</v>
      </c>
      <c r="Q2057" s="133">
        <f t="shared" si="743"/>
        <v>0</v>
      </c>
      <c r="R2057" s="134">
        <f t="shared" si="744"/>
        <v>0</v>
      </c>
      <c r="S2057" s="124">
        <f t="shared" si="745"/>
        <v>0</v>
      </c>
      <c r="T2057" s="134">
        <f t="shared" si="752"/>
        <v>8.7499999999999994E-2</v>
      </c>
      <c r="U2057" s="133">
        <f t="shared" si="753"/>
        <v>24</v>
      </c>
      <c r="V2057" s="133">
        <v>252</v>
      </c>
      <c r="W2057" s="132">
        <f t="shared" si="759"/>
        <v>1.0080207080000001</v>
      </c>
      <c r="X2057" s="124">
        <f t="shared" si="755"/>
        <v>10.423957</v>
      </c>
      <c r="Y2057" s="136" t="s">
        <v>64</v>
      </c>
      <c r="Z2057" s="127">
        <f t="shared" si="754"/>
        <v>44424</v>
      </c>
      <c r="AA2057" s="6"/>
      <c r="AB2057" s="1"/>
      <c r="AC2057" s="10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6"/>
      <c r="BR2057" s="1"/>
      <c r="BS2057" s="1"/>
      <c r="BT2057" s="1"/>
      <c r="BU2057" s="1"/>
      <c r="BV2057" s="1"/>
      <c r="BW2057" s="1"/>
    </row>
    <row r="2058" spans="1:75" x14ac:dyDescent="0.2">
      <c r="A2058" s="137">
        <f t="shared" si="746"/>
        <v>44279</v>
      </c>
      <c r="B2058" s="124">
        <f t="shared" ref="B2058:B2121" si="760">(P2058+X2058)</f>
        <v>1311.0422779999999</v>
      </c>
      <c r="C2058" s="124">
        <f t="shared" si="747"/>
        <v>1000</v>
      </c>
      <c r="D2058" s="138">
        <f t="shared" si="748"/>
        <v>5622.43</v>
      </c>
      <c r="E2058" s="126">
        <f>IF(K2058=1,VLOOKUP(A2057,[1]Plan1!$DA$106:$DC$226,3),E2057)</f>
        <v>5674.72</v>
      </c>
      <c r="F2058" s="127">
        <f t="shared" si="749"/>
        <v>44271</v>
      </c>
      <c r="G2058" s="128">
        <f t="shared" ref="G2058:G2121" si="761">(E2058/D2058)-1</f>
        <v>9.3002491805145304E-3</v>
      </c>
      <c r="H2058" s="127">
        <f t="shared" si="750"/>
        <v>44301</v>
      </c>
      <c r="I2058" s="127">
        <f t="shared" ref="I2058:I2121" si="762">IF(A2058&gt;I2057,H2058,I2057)</f>
        <v>44301</v>
      </c>
      <c r="J2058" s="130">
        <f t="shared" si="751"/>
        <v>22</v>
      </c>
      <c r="K2058" s="130">
        <f t="shared" ref="K2058:K2121" si="763">(J2058-(NETWORKDAYS(A2058,I2058,AC$118:AC$502)-1))</f>
        <v>7</v>
      </c>
      <c r="L2058" s="131">
        <f t="shared" ref="L2058:L2121" si="764">TRUNC((E2058/D2058)^TRUNC((K2058/J2058),9),8)</f>
        <v>1.0029498299999999</v>
      </c>
      <c r="M2058" s="132">
        <f t="shared" si="758"/>
        <v>1.00859988</v>
      </c>
      <c r="N2058" s="132">
        <f t="shared" si="756"/>
        <v>1.2963535950247043</v>
      </c>
      <c r="O2058" s="131">
        <f t="shared" si="757"/>
        <v>1.30017761</v>
      </c>
      <c r="P2058" s="124">
        <f t="shared" ref="P2058:P2121" si="765">TRUNC(C2058*O2058,6)</f>
        <v>1300.17761</v>
      </c>
      <c r="Q2058" s="133">
        <f t="shared" ref="Q2058:Q2121" si="766">IF(VLOOKUP(A2058,AC$10:AJ$114,8)=VLOOKUP(A2057,AC$10:AJ$114,8),0,VLOOKUP(A2058,AC$10:AJ$114,8))</f>
        <v>0</v>
      </c>
      <c r="R2058" s="134">
        <f t="shared" ref="R2058:R2121" si="767">IF(Q2058&gt;0,VLOOKUP($A2058,$AC$10:$AH$114,6),0)</f>
        <v>0</v>
      </c>
      <c r="S2058" s="124">
        <f t="shared" ref="S2058:S2121" si="768">IF(R2058&gt;0,TRUNC(R2058*P2058,6),0)</f>
        <v>0</v>
      </c>
      <c r="T2058" s="134">
        <f t="shared" si="752"/>
        <v>8.7499999999999994E-2</v>
      </c>
      <c r="U2058" s="133">
        <f t="shared" si="753"/>
        <v>25</v>
      </c>
      <c r="V2058" s="133">
        <v>252</v>
      </c>
      <c r="W2058" s="132">
        <f t="shared" si="759"/>
        <v>1.0083562960000001</v>
      </c>
      <c r="X2058" s="124">
        <f t="shared" si="755"/>
        <v>10.864668</v>
      </c>
      <c r="Y2058" s="136" t="s">
        <v>64</v>
      </c>
      <c r="Z2058" s="127">
        <f t="shared" si="754"/>
        <v>44424</v>
      </c>
      <c r="AA2058" s="6"/>
      <c r="AB2058" s="1"/>
      <c r="AC2058" s="10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6"/>
      <c r="BR2058" s="1"/>
      <c r="BS2058" s="1"/>
      <c r="BT2058" s="1"/>
      <c r="BU2058" s="1"/>
      <c r="BV2058" s="1"/>
      <c r="BW2058" s="1"/>
    </row>
    <row r="2059" spans="1:75" x14ac:dyDescent="0.2">
      <c r="A2059" s="137">
        <f t="shared" ref="A2059:A2122" si="769">(A2058+1)</f>
        <v>44280</v>
      </c>
      <c r="B2059" s="124">
        <f t="shared" si="760"/>
        <v>1312.0307260000002</v>
      </c>
      <c r="C2059" s="124">
        <f t="shared" ref="C2059:C2122" si="770">TRUNC(IF(Q2058&gt;0,VLOOKUP(A2058,$AC$12:$AD$114,2),C2058),6)</f>
        <v>1000</v>
      </c>
      <c r="D2059" s="138">
        <f t="shared" ref="D2059:D2122" si="771">IF(E2059=E2058,D2058,E2058)</f>
        <v>5622.43</v>
      </c>
      <c r="E2059" s="126">
        <f>IF(K2059=1,VLOOKUP(A2058,[1]Plan1!$DA$106:$DC$226,3),E2058)</f>
        <v>5674.72</v>
      </c>
      <c r="F2059" s="127">
        <f t="shared" ref="F2059:F2122" si="772">IF(D2059=D2058,F2058,A2059)</f>
        <v>44271</v>
      </c>
      <c r="G2059" s="128">
        <f t="shared" si="761"/>
        <v>9.3002491805145304E-3</v>
      </c>
      <c r="H2059" s="127">
        <f t="shared" ref="H2059:H2122" si="773">IF(DAY(A2059)=15,VLOOKUP(A2059,AG$118:AL$450,4),H2058)</f>
        <v>44301</v>
      </c>
      <c r="I2059" s="127">
        <f t="shared" si="762"/>
        <v>44301</v>
      </c>
      <c r="J2059" s="130">
        <f t="shared" ref="J2059:J2122" si="774">IF(I2059=I2058,J2058,NETWORKDAYS(I2058,I2059,$AC$118:$AC$502)-1)</f>
        <v>22</v>
      </c>
      <c r="K2059" s="130">
        <f t="shared" si="763"/>
        <v>8</v>
      </c>
      <c r="L2059" s="131">
        <f t="shared" si="764"/>
        <v>1.00337195</v>
      </c>
      <c r="M2059" s="132">
        <f t="shared" si="758"/>
        <v>1.00859988</v>
      </c>
      <c r="N2059" s="132">
        <f t="shared" si="756"/>
        <v>1.2963535950247043</v>
      </c>
      <c r="O2059" s="131">
        <f t="shared" si="757"/>
        <v>1.3007248300000001</v>
      </c>
      <c r="P2059" s="124">
        <f t="shared" si="765"/>
        <v>1300.7248300000001</v>
      </c>
      <c r="Q2059" s="133">
        <f t="shared" si="766"/>
        <v>0</v>
      </c>
      <c r="R2059" s="134">
        <f t="shared" si="767"/>
        <v>0</v>
      </c>
      <c r="S2059" s="124">
        <f t="shared" si="768"/>
        <v>0</v>
      </c>
      <c r="T2059" s="134">
        <f t="shared" ref="T2059:T2122" si="775">(T2058)</f>
        <v>8.7499999999999994E-2</v>
      </c>
      <c r="U2059" s="133">
        <f t="shared" ref="U2059:U2122" si="776">IF(Q2058&gt;0,1,IF(K2059=K2058,U2058,U2058+1))</f>
        <v>26</v>
      </c>
      <c r="V2059" s="133">
        <v>252</v>
      </c>
      <c r="W2059" s="132">
        <f t="shared" si="759"/>
        <v>1.0086919969999999</v>
      </c>
      <c r="X2059" s="124">
        <f t="shared" si="755"/>
        <v>11.305896000000001</v>
      </c>
      <c r="Y2059" s="136" t="s">
        <v>64</v>
      </c>
      <c r="Z2059" s="127">
        <f t="shared" ref="Z2059:Z2122" si="777">IF(Q2058&gt;0,VLOOKUP(A2058,$AC$10:$AK$114,9),Z2058)</f>
        <v>44424</v>
      </c>
      <c r="AA2059" s="6"/>
      <c r="AB2059" s="1"/>
      <c r="AC2059" s="10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6"/>
      <c r="BR2059" s="1"/>
      <c r="BS2059" s="1"/>
      <c r="BT2059" s="1"/>
      <c r="BU2059" s="1"/>
      <c r="BV2059" s="1"/>
      <c r="BW2059" s="1"/>
    </row>
    <row r="2060" spans="1:75" x14ac:dyDescent="0.2">
      <c r="A2060" s="137">
        <f t="shared" si="769"/>
        <v>44281</v>
      </c>
      <c r="B2060" s="124">
        <f t="shared" si="760"/>
        <v>1313.0199069999999</v>
      </c>
      <c r="C2060" s="124">
        <f t="shared" si="770"/>
        <v>1000</v>
      </c>
      <c r="D2060" s="138">
        <f t="shared" si="771"/>
        <v>5622.43</v>
      </c>
      <c r="E2060" s="126">
        <f>IF(K2060=1,VLOOKUP(A2059,[1]Plan1!$DA$106:$DC$226,3),E2059)</f>
        <v>5674.72</v>
      </c>
      <c r="F2060" s="127">
        <f t="shared" si="772"/>
        <v>44271</v>
      </c>
      <c r="G2060" s="128">
        <f t="shared" si="761"/>
        <v>9.3002491805145304E-3</v>
      </c>
      <c r="H2060" s="127">
        <f t="shared" si="773"/>
        <v>44301</v>
      </c>
      <c r="I2060" s="127">
        <f t="shared" si="762"/>
        <v>44301</v>
      </c>
      <c r="J2060" s="130">
        <f t="shared" si="774"/>
        <v>22</v>
      </c>
      <c r="K2060" s="130">
        <f t="shared" si="763"/>
        <v>9</v>
      </c>
      <c r="L2060" s="131">
        <f t="shared" si="764"/>
        <v>1.0037942399999999</v>
      </c>
      <c r="M2060" s="132">
        <f t="shared" si="758"/>
        <v>1.00859988</v>
      </c>
      <c r="N2060" s="132">
        <f t="shared" si="756"/>
        <v>1.2963535950247043</v>
      </c>
      <c r="O2060" s="131">
        <f t="shared" si="757"/>
        <v>1.3012722699999999</v>
      </c>
      <c r="P2060" s="124">
        <f t="shared" si="765"/>
        <v>1301.2722699999999</v>
      </c>
      <c r="Q2060" s="133">
        <f t="shared" si="766"/>
        <v>0</v>
      </c>
      <c r="R2060" s="134">
        <f t="shared" si="767"/>
        <v>0</v>
      </c>
      <c r="S2060" s="124">
        <f t="shared" si="768"/>
        <v>0</v>
      </c>
      <c r="T2060" s="134">
        <f t="shared" si="775"/>
        <v>8.7499999999999994E-2</v>
      </c>
      <c r="U2060" s="133">
        <f t="shared" si="776"/>
        <v>27</v>
      </c>
      <c r="V2060" s="133">
        <v>252</v>
      </c>
      <c r="W2060" s="132">
        <f t="shared" si="759"/>
        <v>1.009027809</v>
      </c>
      <c r="X2060" s="124">
        <f t="shared" si="755"/>
        <v>11.747636999999999</v>
      </c>
      <c r="Y2060" s="136" t="s">
        <v>64</v>
      </c>
      <c r="Z2060" s="127">
        <f t="shared" si="777"/>
        <v>44424</v>
      </c>
      <c r="AA2060" s="6"/>
      <c r="AB2060" s="1"/>
      <c r="AC2060" s="10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6"/>
      <c r="BR2060" s="1"/>
      <c r="BS2060" s="1"/>
      <c r="BT2060" s="1"/>
      <c r="BU2060" s="1"/>
      <c r="BV2060" s="1"/>
      <c r="BW2060" s="1"/>
    </row>
    <row r="2061" spans="1:75" x14ac:dyDescent="0.2">
      <c r="A2061" s="137">
        <f t="shared" si="769"/>
        <v>44282</v>
      </c>
      <c r="B2061" s="124">
        <f t="shared" si="760"/>
        <v>1314.0098340000002</v>
      </c>
      <c r="C2061" s="124">
        <f t="shared" si="770"/>
        <v>1000</v>
      </c>
      <c r="D2061" s="138">
        <f t="shared" si="771"/>
        <v>5622.43</v>
      </c>
      <c r="E2061" s="126">
        <f>IF(K2061=1,VLOOKUP(A2060,[1]Plan1!$DA$106:$DC$226,3),E2060)</f>
        <v>5674.72</v>
      </c>
      <c r="F2061" s="127">
        <f t="shared" si="772"/>
        <v>44271</v>
      </c>
      <c r="G2061" s="128">
        <f t="shared" si="761"/>
        <v>9.3002491805145304E-3</v>
      </c>
      <c r="H2061" s="127">
        <f t="shared" si="773"/>
        <v>44301</v>
      </c>
      <c r="I2061" s="127">
        <f t="shared" si="762"/>
        <v>44301</v>
      </c>
      <c r="J2061" s="130">
        <f t="shared" si="774"/>
        <v>22</v>
      </c>
      <c r="K2061" s="130">
        <f t="shared" si="763"/>
        <v>10</v>
      </c>
      <c r="L2061" s="131">
        <f t="shared" si="764"/>
        <v>1.0042167099999999</v>
      </c>
      <c r="M2061" s="132">
        <f t="shared" si="758"/>
        <v>1.00859988</v>
      </c>
      <c r="N2061" s="132">
        <f t="shared" si="756"/>
        <v>1.2963535950247043</v>
      </c>
      <c r="O2061" s="131">
        <f t="shared" si="757"/>
        <v>1.3018199399999999</v>
      </c>
      <c r="P2061" s="124">
        <f t="shared" si="765"/>
        <v>1301.8199400000001</v>
      </c>
      <c r="Q2061" s="133">
        <f t="shared" si="766"/>
        <v>0</v>
      </c>
      <c r="R2061" s="134">
        <f t="shared" si="767"/>
        <v>0</v>
      </c>
      <c r="S2061" s="124">
        <f t="shared" si="768"/>
        <v>0</v>
      </c>
      <c r="T2061" s="134">
        <f t="shared" si="775"/>
        <v>8.7499999999999994E-2</v>
      </c>
      <c r="U2061" s="133">
        <f t="shared" si="776"/>
        <v>28</v>
      </c>
      <c r="V2061" s="133">
        <v>252</v>
      </c>
      <c r="W2061" s="132">
        <f t="shared" si="759"/>
        <v>1.009363733</v>
      </c>
      <c r="X2061" s="124">
        <f t="shared" si="755"/>
        <v>12.189894000000001</v>
      </c>
      <c r="Y2061" s="136" t="s">
        <v>64</v>
      </c>
      <c r="Z2061" s="127">
        <f t="shared" si="777"/>
        <v>44424</v>
      </c>
      <c r="AA2061" s="6"/>
      <c r="AB2061" s="1"/>
      <c r="AC2061" s="10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6"/>
      <c r="BR2061" s="1"/>
      <c r="BS2061" s="1"/>
      <c r="BT2061" s="1"/>
      <c r="BU2061" s="1"/>
      <c r="BV2061" s="1"/>
      <c r="BW2061" s="1"/>
    </row>
    <row r="2062" spans="1:75" x14ac:dyDescent="0.2">
      <c r="A2062" s="137">
        <f t="shared" si="769"/>
        <v>44283</v>
      </c>
      <c r="B2062" s="124">
        <f t="shared" si="760"/>
        <v>1314.0098340000002</v>
      </c>
      <c r="C2062" s="124">
        <f t="shared" si="770"/>
        <v>1000</v>
      </c>
      <c r="D2062" s="138">
        <f t="shared" si="771"/>
        <v>5622.43</v>
      </c>
      <c r="E2062" s="126">
        <f>IF(K2062=1,VLOOKUP(A2061,[1]Plan1!$DA$106:$DC$226,3),E2061)</f>
        <v>5674.72</v>
      </c>
      <c r="F2062" s="127">
        <f t="shared" si="772"/>
        <v>44271</v>
      </c>
      <c r="G2062" s="128">
        <f t="shared" si="761"/>
        <v>9.3002491805145304E-3</v>
      </c>
      <c r="H2062" s="127">
        <f t="shared" si="773"/>
        <v>44301</v>
      </c>
      <c r="I2062" s="127">
        <f t="shared" si="762"/>
        <v>44301</v>
      </c>
      <c r="J2062" s="130">
        <f t="shared" si="774"/>
        <v>22</v>
      </c>
      <c r="K2062" s="130">
        <f t="shared" si="763"/>
        <v>10</v>
      </c>
      <c r="L2062" s="131">
        <f t="shared" si="764"/>
        <v>1.0042167099999999</v>
      </c>
      <c r="M2062" s="132">
        <f t="shared" si="758"/>
        <v>1.00859988</v>
      </c>
      <c r="N2062" s="132">
        <f t="shared" si="756"/>
        <v>1.2963535950247043</v>
      </c>
      <c r="O2062" s="131">
        <f t="shared" si="757"/>
        <v>1.3018199399999999</v>
      </c>
      <c r="P2062" s="124">
        <f t="shared" si="765"/>
        <v>1301.8199400000001</v>
      </c>
      <c r="Q2062" s="133">
        <f t="shared" si="766"/>
        <v>0</v>
      </c>
      <c r="R2062" s="134">
        <f t="shared" si="767"/>
        <v>0</v>
      </c>
      <c r="S2062" s="124">
        <f t="shared" si="768"/>
        <v>0</v>
      </c>
      <c r="T2062" s="134">
        <f t="shared" si="775"/>
        <v>8.7499999999999994E-2</v>
      </c>
      <c r="U2062" s="133">
        <f t="shared" si="776"/>
        <v>28</v>
      </c>
      <c r="V2062" s="133">
        <v>252</v>
      </c>
      <c r="W2062" s="132">
        <f t="shared" si="759"/>
        <v>1.009363733</v>
      </c>
      <c r="X2062" s="124">
        <f t="shared" si="755"/>
        <v>12.189894000000001</v>
      </c>
      <c r="Y2062" s="136" t="s">
        <v>64</v>
      </c>
      <c r="Z2062" s="127">
        <f t="shared" si="777"/>
        <v>44424</v>
      </c>
      <c r="AA2062" s="6"/>
      <c r="AB2062" s="1"/>
      <c r="AC2062" s="10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6"/>
      <c r="BR2062" s="1"/>
      <c r="BS2062" s="1"/>
      <c r="BT2062" s="1"/>
      <c r="BU2062" s="1"/>
      <c r="BV2062" s="1"/>
      <c r="BW2062" s="1"/>
    </row>
    <row r="2063" spans="1:75" x14ac:dyDescent="0.2">
      <c r="A2063" s="137">
        <f t="shared" si="769"/>
        <v>44284</v>
      </c>
      <c r="B2063" s="124">
        <f t="shared" si="760"/>
        <v>1314.0098340000002</v>
      </c>
      <c r="C2063" s="124">
        <f t="shared" si="770"/>
        <v>1000</v>
      </c>
      <c r="D2063" s="138">
        <f t="shared" si="771"/>
        <v>5622.43</v>
      </c>
      <c r="E2063" s="126">
        <f>IF(K2063=1,VLOOKUP(A2062,[1]Plan1!$DA$106:$DC$226,3),E2062)</f>
        <v>5674.72</v>
      </c>
      <c r="F2063" s="127">
        <f t="shared" si="772"/>
        <v>44271</v>
      </c>
      <c r="G2063" s="128">
        <f t="shared" si="761"/>
        <v>9.3002491805145304E-3</v>
      </c>
      <c r="H2063" s="127">
        <f t="shared" si="773"/>
        <v>44301</v>
      </c>
      <c r="I2063" s="127">
        <f t="shared" si="762"/>
        <v>44301</v>
      </c>
      <c r="J2063" s="130">
        <f t="shared" si="774"/>
        <v>22</v>
      </c>
      <c r="K2063" s="130">
        <f t="shared" si="763"/>
        <v>10</v>
      </c>
      <c r="L2063" s="131">
        <f t="shared" si="764"/>
        <v>1.0042167099999999</v>
      </c>
      <c r="M2063" s="132">
        <f t="shared" si="758"/>
        <v>1.00859988</v>
      </c>
      <c r="N2063" s="132">
        <f t="shared" si="756"/>
        <v>1.2963535950247043</v>
      </c>
      <c r="O2063" s="131">
        <f t="shared" si="757"/>
        <v>1.3018199399999999</v>
      </c>
      <c r="P2063" s="124">
        <f t="shared" si="765"/>
        <v>1301.8199400000001</v>
      </c>
      <c r="Q2063" s="133">
        <f t="shared" si="766"/>
        <v>0</v>
      </c>
      <c r="R2063" s="134">
        <f t="shared" si="767"/>
        <v>0</v>
      </c>
      <c r="S2063" s="124">
        <f t="shared" si="768"/>
        <v>0</v>
      </c>
      <c r="T2063" s="134">
        <f t="shared" si="775"/>
        <v>8.7499999999999994E-2</v>
      </c>
      <c r="U2063" s="133">
        <f t="shared" si="776"/>
        <v>28</v>
      </c>
      <c r="V2063" s="133">
        <v>252</v>
      </c>
      <c r="W2063" s="132">
        <f t="shared" si="759"/>
        <v>1.009363733</v>
      </c>
      <c r="X2063" s="124">
        <f t="shared" si="755"/>
        <v>12.189894000000001</v>
      </c>
      <c r="Y2063" s="136" t="s">
        <v>64</v>
      </c>
      <c r="Z2063" s="127">
        <f t="shared" si="777"/>
        <v>44424</v>
      </c>
      <c r="AA2063" s="6"/>
      <c r="AB2063" s="1"/>
      <c r="AC2063" s="10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6"/>
      <c r="BR2063" s="1"/>
      <c r="BS2063" s="1"/>
      <c r="BT2063" s="1"/>
      <c r="BU2063" s="1"/>
      <c r="BV2063" s="1"/>
      <c r="BW2063" s="1"/>
    </row>
    <row r="2064" spans="1:75" x14ac:dyDescent="0.2">
      <c r="A2064" s="137">
        <f t="shared" si="769"/>
        <v>44285</v>
      </c>
      <c r="B2064" s="124">
        <f t="shared" si="760"/>
        <v>1315.000507</v>
      </c>
      <c r="C2064" s="124">
        <f t="shared" si="770"/>
        <v>1000</v>
      </c>
      <c r="D2064" s="138">
        <f t="shared" si="771"/>
        <v>5622.43</v>
      </c>
      <c r="E2064" s="126">
        <f>IF(K2064=1,VLOOKUP(A2063,[1]Plan1!$DA$106:$DC$226,3),E2063)</f>
        <v>5674.72</v>
      </c>
      <c r="F2064" s="127">
        <f t="shared" si="772"/>
        <v>44271</v>
      </c>
      <c r="G2064" s="128">
        <f t="shared" si="761"/>
        <v>9.3002491805145304E-3</v>
      </c>
      <c r="H2064" s="127">
        <f t="shared" si="773"/>
        <v>44301</v>
      </c>
      <c r="I2064" s="127">
        <f t="shared" si="762"/>
        <v>44301</v>
      </c>
      <c r="J2064" s="130">
        <f t="shared" si="774"/>
        <v>22</v>
      </c>
      <c r="K2064" s="130">
        <f t="shared" si="763"/>
        <v>11</v>
      </c>
      <c r="L2064" s="131">
        <f t="shared" si="764"/>
        <v>1.0046393600000001</v>
      </c>
      <c r="M2064" s="132">
        <f t="shared" si="758"/>
        <v>1.00859988</v>
      </c>
      <c r="N2064" s="132">
        <f t="shared" si="756"/>
        <v>1.2963535950247043</v>
      </c>
      <c r="O2064" s="131">
        <f t="shared" si="757"/>
        <v>1.3023678400000001</v>
      </c>
      <c r="P2064" s="124">
        <f t="shared" si="765"/>
        <v>1302.3678399999999</v>
      </c>
      <c r="Q2064" s="133">
        <f t="shared" si="766"/>
        <v>0</v>
      </c>
      <c r="R2064" s="134">
        <f t="shared" si="767"/>
        <v>0</v>
      </c>
      <c r="S2064" s="124">
        <f t="shared" si="768"/>
        <v>0</v>
      </c>
      <c r="T2064" s="134">
        <f t="shared" si="775"/>
        <v>8.7499999999999994E-2</v>
      </c>
      <c r="U2064" s="133">
        <f t="shared" si="776"/>
        <v>29</v>
      </c>
      <c r="V2064" s="133">
        <v>252</v>
      </c>
      <c r="W2064" s="132">
        <f t="shared" si="759"/>
        <v>1.009699769</v>
      </c>
      <c r="X2064" s="124">
        <f t="shared" ref="X2064:X2127" si="778">TRUNC((P2064*(W2064-1)),6)</f>
        <v>12.632667</v>
      </c>
      <c r="Y2064" s="136" t="s">
        <v>64</v>
      </c>
      <c r="Z2064" s="127">
        <f t="shared" si="777"/>
        <v>44424</v>
      </c>
      <c r="AA2064" s="6"/>
      <c r="AB2064" s="1"/>
      <c r="AC2064" s="10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6"/>
      <c r="BR2064" s="1"/>
      <c r="BS2064" s="1"/>
      <c r="BT2064" s="1"/>
      <c r="BU2064" s="1"/>
      <c r="BV2064" s="1"/>
      <c r="BW2064" s="1"/>
    </row>
    <row r="2065" spans="1:75" x14ac:dyDescent="0.2">
      <c r="A2065" s="137">
        <f t="shared" si="769"/>
        <v>44286</v>
      </c>
      <c r="B2065" s="124">
        <f t="shared" si="760"/>
        <v>1315.991925</v>
      </c>
      <c r="C2065" s="124">
        <f t="shared" si="770"/>
        <v>1000</v>
      </c>
      <c r="D2065" s="138">
        <f t="shared" si="771"/>
        <v>5622.43</v>
      </c>
      <c r="E2065" s="126">
        <f>IF(K2065=1,VLOOKUP(A2064,[1]Plan1!$DA$106:$DC$226,3),E2064)</f>
        <v>5674.72</v>
      </c>
      <c r="F2065" s="127">
        <f t="shared" si="772"/>
        <v>44271</v>
      </c>
      <c r="G2065" s="128">
        <f t="shared" si="761"/>
        <v>9.3002491805145304E-3</v>
      </c>
      <c r="H2065" s="127">
        <f t="shared" si="773"/>
        <v>44301</v>
      </c>
      <c r="I2065" s="127">
        <f t="shared" si="762"/>
        <v>44301</v>
      </c>
      <c r="J2065" s="130">
        <f t="shared" si="774"/>
        <v>22</v>
      </c>
      <c r="K2065" s="130">
        <f t="shared" si="763"/>
        <v>12</v>
      </c>
      <c r="L2065" s="131">
        <f t="shared" si="764"/>
        <v>1.0050621799999999</v>
      </c>
      <c r="M2065" s="132">
        <f t="shared" si="758"/>
        <v>1.00859988</v>
      </c>
      <c r="N2065" s="132">
        <f t="shared" si="756"/>
        <v>1.2963535950247043</v>
      </c>
      <c r="O2065" s="131">
        <f t="shared" si="757"/>
        <v>1.3029159699999999</v>
      </c>
      <c r="P2065" s="124">
        <f t="shared" si="765"/>
        <v>1302.91597</v>
      </c>
      <c r="Q2065" s="133">
        <f t="shared" si="766"/>
        <v>0</v>
      </c>
      <c r="R2065" s="134">
        <f t="shared" si="767"/>
        <v>0</v>
      </c>
      <c r="S2065" s="124">
        <f t="shared" si="768"/>
        <v>0</v>
      </c>
      <c r="T2065" s="134">
        <f t="shared" si="775"/>
        <v>8.7499999999999994E-2</v>
      </c>
      <c r="U2065" s="133">
        <f t="shared" si="776"/>
        <v>30</v>
      </c>
      <c r="V2065" s="133">
        <v>252</v>
      </c>
      <c r="W2065" s="132">
        <f t="shared" si="759"/>
        <v>1.0100359160000001</v>
      </c>
      <c r="X2065" s="124">
        <f t="shared" si="778"/>
        <v>13.075955</v>
      </c>
      <c r="Y2065" s="136" t="s">
        <v>64</v>
      </c>
      <c r="Z2065" s="127">
        <f t="shared" si="777"/>
        <v>44424</v>
      </c>
      <c r="AA2065" s="6"/>
      <c r="AB2065" s="1"/>
      <c r="AC2065" s="10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6"/>
      <c r="BR2065" s="1"/>
      <c r="BS2065" s="1"/>
      <c r="BT2065" s="1"/>
      <c r="BU2065" s="1"/>
      <c r="BV2065" s="1"/>
      <c r="BW2065" s="1"/>
    </row>
    <row r="2066" spans="1:75" x14ac:dyDescent="0.2">
      <c r="A2066" s="137">
        <f t="shared" si="769"/>
        <v>44287</v>
      </c>
      <c r="B2066" s="124">
        <f t="shared" si="760"/>
        <v>1316.984101</v>
      </c>
      <c r="C2066" s="124">
        <f t="shared" si="770"/>
        <v>1000</v>
      </c>
      <c r="D2066" s="138">
        <f t="shared" si="771"/>
        <v>5622.43</v>
      </c>
      <c r="E2066" s="126">
        <f>IF(K2066=1,VLOOKUP(A2065,[1]Plan1!$DA$106:$DC$226,3),E2065)</f>
        <v>5674.72</v>
      </c>
      <c r="F2066" s="127">
        <f t="shared" si="772"/>
        <v>44271</v>
      </c>
      <c r="G2066" s="128">
        <f t="shared" si="761"/>
        <v>9.3002491805145304E-3</v>
      </c>
      <c r="H2066" s="127">
        <f t="shared" si="773"/>
        <v>44301</v>
      </c>
      <c r="I2066" s="127">
        <f t="shared" si="762"/>
        <v>44301</v>
      </c>
      <c r="J2066" s="130">
        <f t="shared" si="774"/>
        <v>22</v>
      </c>
      <c r="K2066" s="130">
        <f t="shared" si="763"/>
        <v>13</v>
      </c>
      <c r="L2066" s="131">
        <f t="shared" si="764"/>
        <v>1.0054851899999999</v>
      </c>
      <c r="M2066" s="132">
        <f t="shared" si="758"/>
        <v>1.00859988</v>
      </c>
      <c r="N2066" s="132">
        <f t="shared" si="756"/>
        <v>1.2963535950247043</v>
      </c>
      <c r="O2066" s="131">
        <f t="shared" si="757"/>
        <v>1.3034643400000001</v>
      </c>
      <c r="P2066" s="124">
        <f t="shared" si="765"/>
        <v>1303.46434</v>
      </c>
      <c r="Q2066" s="133">
        <f t="shared" si="766"/>
        <v>0</v>
      </c>
      <c r="R2066" s="134">
        <f t="shared" si="767"/>
        <v>0</v>
      </c>
      <c r="S2066" s="124">
        <f t="shared" si="768"/>
        <v>0</v>
      </c>
      <c r="T2066" s="134">
        <f t="shared" si="775"/>
        <v>8.7499999999999994E-2</v>
      </c>
      <c r="U2066" s="133">
        <f t="shared" si="776"/>
        <v>31</v>
      </c>
      <c r="V2066" s="133">
        <v>252</v>
      </c>
      <c r="W2066" s="132">
        <f t="shared" si="759"/>
        <v>1.010372176</v>
      </c>
      <c r="X2066" s="124">
        <f t="shared" si="778"/>
        <v>13.519761000000001</v>
      </c>
      <c r="Y2066" s="136" t="s">
        <v>64</v>
      </c>
      <c r="Z2066" s="127">
        <f t="shared" si="777"/>
        <v>44424</v>
      </c>
      <c r="AA2066" s="6"/>
      <c r="AB2066" s="1"/>
      <c r="AC2066" s="10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6"/>
      <c r="BR2066" s="1"/>
      <c r="BS2066" s="1"/>
      <c r="BT2066" s="1"/>
      <c r="BU2066" s="1"/>
      <c r="BV2066" s="1"/>
      <c r="BW2066" s="1"/>
    </row>
    <row r="2067" spans="1:75" x14ac:dyDescent="0.2">
      <c r="A2067" s="137">
        <f t="shared" si="769"/>
        <v>44288</v>
      </c>
      <c r="B2067" s="124">
        <f t="shared" si="760"/>
        <v>1317.9770130000002</v>
      </c>
      <c r="C2067" s="124">
        <f t="shared" si="770"/>
        <v>1000</v>
      </c>
      <c r="D2067" s="138">
        <f t="shared" si="771"/>
        <v>5622.43</v>
      </c>
      <c r="E2067" s="126">
        <f>IF(K2067=1,VLOOKUP(A2066,[1]Plan1!$DA$106:$DC$226,3),E2066)</f>
        <v>5674.72</v>
      </c>
      <c r="F2067" s="127">
        <f t="shared" si="772"/>
        <v>44271</v>
      </c>
      <c r="G2067" s="128">
        <f t="shared" si="761"/>
        <v>9.3002491805145304E-3</v>
      </c>
      <c r="H2067" s="127">
        <f t="shared" si="773"/>
        <v>44301</v>
      </c>
      <c r="I2067" s="127">
        <f t="shared" si="762"/>
        <v>44301</v>
      </c>
      <c r="J2067" s="130">
        <f t="shared" si="774"/>
        <v>22</v>
      </c>
      <c r="K2067" s="130">
        <f t="shared" si="763"/>
        <v>14</v>
      </c>
      <c r="L2067" s="131">
        <f t="shared" si="764"/>
        <v>1.00590837</v>
      </c>
      <c r="M2067" s="132">
        <f t="shared" si="758"/>
        <v>1.00859988</v>
      </c>
      <c r="N2067" s="132">
        <f t="shared" si="756"/>
        <v>1.2963535950247043</v>
      </c>
      <c r="O2067" s="131">
        <f t="shared" si="757"/>
        <v>1.3040129300000001</v>
      </c>
      <c r="P2067" s="124">
        <f t="shared" si="765"/>
        <v>1304.0129300000001</v>
      </c>
      <c r="Q2067" s="133">
        <f t="shared" si="766"/>
        <v>0</v>
      </c>
      <c r="R2067" s="134">
        <f t="shared" si="767"/>
        <v>0</v>
      </c>
      <c r="S2067" s="124">
        <f t="shared" si="768"/>
        <v>0</v>
      </c>
      <c r="T2067" s="134">
        <f t="shared" si="775"/>
        <v>8.7499999999999994E-2</v>
      </c>
      <c r="U2067" s="133">
        <f t="shared" si="776"/>
        <v>32</v>
      </c>
      <c r="V2067" s="133">
        <v>252</v>
      </c>
      <c r="W2067" s="132">
        <f t="shared" si="759"/>
        <v>1.0107085469999999</v>
      </c>
      <c r="X2067" s="124">
        <f t="shared" si="778"/>
        <v>13.964083</v>
      </c>
      <c r="Y2067" s="136" t="s">
        <v>64</v>
      </c>
      <c r="Z2067" s="127">
        <f t="shared" si="777"/>
        <v>44424</v>
      </c>
      <c r="AA2067" s="6"/>
      <c r="AB2067" s="1"/>
      <c r="AC2067" s="10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6"/>
      <c r="BR2067" s="1"/>
      <c r="BS2067" s="1"/>
      <c r="BT2067" s="1"/>
      <c r="BU2067" s="1"/>
      <c r="BV2067" s="1"/>
      <c r="BW2067" s="1"/>
    </row>
    <row r="2068" spans="1:75" x14ac:dyDescent="0.2">
      <c r="A2068" s="137">
        <f t="shared" si="769"/>
        <v>44289</v>
      </c>
      <c r="B2068" s="124">
        <f t="shared" si="760"/>
        <v>1317.9770130000002</v>
      </c>
      <c r="C2068" s="124">
        <f t="shared" si="770"/>
        <v>1000</v>
      </c>
      <c r="D2068" s="138">
        <f t="shared" si="771"/>
        <v>5622.43</v>
      </c>
      <c r="E2068" s="126">
        <f>IF(K2068=1,VLOOKUP(A2067,[1]Plan1!$DA$106:$DC$226,3),E2067)</f>
        <v>5674.72</v>
      </c>
      <c r="F2068" s="127">
        <f t="shared" si="772"/>
        <v>44271</v>
      </c>
      <c r="G2068" s="128">
        <f t="shared" si="761"/>
        <v>9.3002491805145304E-3</v>
      </c>
      <c r="H2068" s="127">
        <f t="shared" si="773"/>
        <v>44301</v>
      </c>
      <c r="I2068" s="127">
        <f t="shared" si="762"/>
        <v>44301</v>
      </c>
      <c r="J2068" s="130">
        <f t="shared" si="774"/>
        <v>22</v>
      </c>
      <c r="K2068" s="130">
        <f t="shared" si="763"/>
        <v>14</v>
      </c>
      <c r="L2068" s="131">
        <f t="shared" si="764"/>
        <v>1.00590837</v>
      </c>
      <c r="M2068" s="132">
        <f t="shared" si="758"/>
        <v>1.00859988</v>
      </c>
      <c r="N2068" s="132">
        <f t="shared" si="756"/>
        <v>1.2963535950247043</v>
      </c>
      <c r="O2068" s="131">
        <f t="shared" si="757"/>
        <v>1.3040129300000001</v>
      </c>
      <c r="P2068" s="124">
        <f t="shared" si="765"/>
        <v>1304.0129300000001</v>
      </c>
      <c r="Q2068" s="133">
        <f t="shared" si="766"/>
        <v>0</v>
      </c>
      <c r="R2068" s="134">
        <f t="shared" si="767"/>
        <v>0</v>
      </c>
      <c r="S2068" s="124">
        <f t="shared" si="768"/>
        <v>0</v>
      </c>
      <c r="T2068" s="134">
        <f t="shared" si="775"/>
        <v>8.7499999999999994E-2</v>
      </c>
      <c r="U2068" s="133">
        <f t="shared" si="776"/>
        <v>32</v>
      </c>
      <c r="V2068" s="133">
        <v>252</v>
      </c>
      <c r="W2068" s="132">
        <f t="shared" si="759"/>
        <v>1.0107085469999999</v>
      </c>
      <c r="X2068" s="124">
        <f t="shared" si="778"/>
        <v>13.964083</v>
      </c>
      <c r="Y2068" s="136" t="s">
        <v>64</v>
      </c>
      <c r="Z2068" s="127">
        <f t="shared" si="777"/>
        <v>44424</v>
      </c>
      <c r="AA2068" s="6"/>
      <c r="AB2068" s="1"/>
      <c r="AC2068" s="10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6"/>
      <c r="BR2068" s="1"/>
      <c r="BS2068" s="1"/>
      <c r="BT2068" s="1"/>
      <c r="BU2068" s="1"/>
      <c r="BV2068" s="1"/>
      <c r="BW2068" s="1"/>
    </row>
    <row r="2069" spans="1:75" x14ac:dyDescent="0.2">
      <c r="A2069" s="137">
        <f t="shared" si="769"/>
        <v>44290</v>
      </c>
      <c r="B2069" s="124">
        <f t="shared" si="760"/>
        <v>1317.9770130000002</v>
      </c>
      <c r="C2069" s="124">
        <f t="shared" si="770"/>
        <v>1000</v>
      </c>
      <c r="D2069" s="138">
        <f t="shared" si="771"/>
        <v>5622.43</v>
      </c>
      <c r="E2069" s="126">
        <f>IF(K2069=1,VLOOKUP(A2068,[1]Plan1!$DA$106:$DC$226,3),E2068)</f>
        <v>5674.72</v>
      </c>
      <c r="F2069" s="127">
        <f t="shared" si="772"/>
        <v>44271</v>
      </c>
      <c r="G2069" s="128">
        <f t="shared" si="761"/>
        <v>9.3002491805145304E-3</v>
      </c>
      <c r="H2069" s="127">
        <f t="shared" si="773"/>
        <v>44301</v>
      </c>
      <c r="I2069" s="127">
        <f t="shared" si="762"/>
        <v>44301</v>
      </c>
      <c r="J2069" s="130">
        <f t="shared" si="774"/>
        <v>22</v>
      </c>
      <c r="K2069" s="130">
        <f t="shared" si="763"/>
        <v>14</v>
      </c>
      <c r="L2069" s="131">
        <f t="shared" si="764"/>
        <v>1.00590837</v>
      </c>
      <c r="M2069" s="132">
        <f t="shared" si="758"/>
        <v>1.00859988</v>
      </c>
      <c r="N2069" s="132">
        <f t="shared" si="756"/>
        <v>1.2963535950247043</v>
      </c>
      <c r="O2069" s="131">
        <f t="shared" si="757"/>
        <v>1.3040129300000001</v>
      </c>
      <c r="P2069" s="124">
        <f t="shared" si="765"/>
        <v>1304.0129300000001</v>
      </c>
      <c r="Q2069" s="133">
        <f t="shared" si="766"/>
        <v>0</v>
      </c>
      <c r="R2069" s="134">
        <f t="shared" si="767"/>
        <v>0</v>
      </c>
      <c r="S2069" s="124">
        <f t="shared" si="768"/>
        <v>0</v>
      </c>
      <c r="T2069" s="134">
        <f t="shared" si="775"/>
        <v>8.7499999999999994E-2</v>
      </c>
      <c r="U2069" s="133">
        <f t="shared" si="776"/>
        <v>32</v>
      </c>
      <c r="V2069" s="133">
        <v>252</v>
      </c>
      <c r="W2069" s="132">
        <f t="shared" si="759"/>
        <v>1.0107085469999999</v>
      </c>
      <c r="X2069" s="124">
        <f t="shared" si="778"/>
        <v>13.964083</v>
      </c>
      <c r="Y2069" s="136" t="s">
        <v>64</v>
      </c>
      <c r="Z2069" s="127">
        <f t="shared" si="777"/>
        <v>44424</v>
      </c>
      <c r="AA2069" s="6"/>
      <c r="AB2069" s="1"/>
      <c r="AC2069" s="10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6"/>
      <c r="BR2069" s="1"/>
      <c r="BS2069" s="1"/>
      <c r="BT2069" s="1"/>
      <c r="BU2069" s="1"/>
      <c r="BV2069" s="1"/>
      <c r="BW2069" s="1"/>
    </row>
    <row r="2070" spans="1:75" x14ac:dyDescent="0.2">
      <c r="A2070" s="137">
        <f t="shared" si="769"/>
        <v>44291</v>
      </c>
      <c r="B2070" s="124">
        <f t="shared" si="760"/>
        <v>1317.9770130000002</v>
      </c>
      <c r="C2070" s="124">
        <f t="shared" si="770"/>
        <v>1000</v>
      </c>
      <c r="D2070" s="138">
        <f t="shared" si="771"/>
        <v>5622.43</v>
      </c>
      <c r="E2070" s="126">
        <f>IF(K2070=1,VLOOKUP(A2069,[1]Plan1!$DA$106:$DC$226,3),E2069)</f>
        <v>5674.72</v>
      </c>
      <c r="F2070" s="127">
        <f t="shared" si="772"/>
        <v>44271</v>
      </c>
      <c r="G2070" s="128">
        <f t="shared" si="761"/>
        <v>9.3002491805145304E-3</v>
      </c>
      <c r="H2070" s="127">
        <f t="shared" si="773"/>
        <v>44301</v>
      </c>
      <c r="I2070" s="127">
        <f t="shared" si="762"/>
        <v>44301</v>
      </c>
      <c r="J2070" s="130">
        <f t="shared" si="774"/>
        <v>22</v>
      </c>
      <c r="K2070" s="130">
        <f t="shared" si="763"/>
        <v>14</v>
      </c>
      <c r="L2070" s="131">
        <f t="shared" si="764"/>
        <v>1.00590837</v>
      </c>
      <c r="M2070" s="132">
        <f t="shared" si="758"/>
        <v>1.00859988</v>
      </c>
      <c r="N2070" s="132">
        <f t="shared" si="756"/>
        <v>1.2963535950247043</v>
      </c>
      <c r="O2070" s="131">
        <f t="shared" si="757"/>
        <v>1.3040129300000001</v>
      </c>
      <c r="P2070" s="124">
        <f t="shared" si="765"/>
        <v>1304.0129300000001</v>
      </c>
      <c r="Q2070" s="133">
        <f t="shared" si="766"/>
        <v>0</v>
      </c>
      <c r="R2070" s="134">
        <f t="shared" si="767"/>
        <v>0</v>
      </c>
      <c r="S2070" s="124">
        <f t="shared" si="768"/>
        <v>0</v>
      </c>
      <c r="T2070" s="134">
        <f t="shared" si="775"/>
        <v>8.7499999999999994E-2</v>
      </c>
      <c r="U2070" s="133">
        <f t="shared" si="776"/>
        <v>32</v>
      </c>
      <c r="V2070" s="133">
        <v>252</v>
      </c>
      <c r="W2070" s="132">
        <f t="shared" si="759"/>
        <v>1.0107085469999999</v>
      </c>
      <c r="X2070" s="124">
        <f t="shared" si="778"/>
        <v>13.964083</v>
      </c>
      <c r="Y2070" s="136" t="s">
        <v>64</v>
      </c>
      <c r="Z2070" s="127">
        <f t="shared" si="777"/>
        <v>44424</v>
      </c>
      <c r="AA2070" s="6"/>
      <c r="AB2070" s="1"/>
      <c r="AC2070" s="10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6"/>
      <c r="BR2070" s="1"/>
      <c r="BS2070" s="1"/>
      <c r="BT2070" s="1"/>
      <c r="BU2070" s="1"/>
      <c r="BV2070" s="1"/>
      <c r="BW2070" s="1"/>
    </row>
    <row r="2071" spans="1:75" x14ac:dyDescent="0.2">
      <c r="A2071" s="137">
        <f t="shared" si="769"/>
        <v>44292</v>
      </c>
      <c r="B2071" s="124">
        <f t="shared" si="760"/>
        <v>1318.9706740000001</v>
      </c>
      <c r="C2071" s="124">
        <f t="shared" si="770"/>
        <v>1000</v>
      </c>
      <c r="D2071" s="138">
        <f t="shared" si="771"/>
        <v>5622.43</v>
      </c>
      <c r="E2071" s="126">
        <f>IF(K2071=1,VLOOKUP(A2070,[1]Plan1!$DA$106:$DC$226,3),E2070)</f>
        <v>5674.72</v>
      </c>
      <c r="F2071" s="127">
        <f t="shared" si="772"/>
        <v>44271</v>
      </c>
      <c r="G2071" s="128">
        <f t="shared" si="761"/>
        <v>9.3002491805145304E-3</v>
      </c>
      <c r="H2071" s="127">
        <f t="shared" si="773"/>
        <v>44301</v>
      </c>
      <c r="I2071" s="127">
        <f t="shared" si="762"/>
        <v>44301</v>
      </c>
      <c r="J2071" s="130">
        <f t="shared" si="774"/>
        <v>22</v>
      </c>
      <c r="K2071" s="130">
        <f t="shared" si="763"/>
        <v>15</v>
      </c>
      <c r="L2071" s="131">
        <f t="shared" si="764"/>
        <v>1.0063317300000001</v>
      </c>
      <c r="M2071" s="132">
        <f t="shared" si="758"/>
        <v>1.00859988</v>
      </c>
      <c r="N2071" s="132">
        <f t="shared" si="756"/>
        <v>1.2963535950247043</v>
      </c>
      <c r="O2071" s="131">
        <f t="shared" si="757"/>
        <v>1.30456175</v>
      </c>
      <c r="P2071" s="124">
        <f t="shared" si="765"/>
        <v>1304.5617500000001</v>
      </c>
      <c r="Q2071" s="133">
        <f t="shared" si="766"/>
        <v>0</v>
      </c>
      <c r="R2071" s="134">
        <f t="shared" si="767"/>
        <v>0</v>
      </c>
      <c r="S2071" s="124">
        <f t="shared" si="768"/>
        <v>0</v>
      </c>
      <c r="T2071" s="134">
        <f t="shared" si="775"/>
        <v>8.7499999999999994E-2</v>
      </c>
      <c r="U2071" s="133">
        <f t="shared" si="776"/>
        <v>33</v>
      </c>
      <c r="V2071" s="133">
        <v>252</v>
      </c>
      <c r="W2071" s="132">
        <f t="shared" si="759"/>
        <v>1.0110450310000001</v>
      </c>
      <c r="X2071" s="124">
        <f t="shared" si="778"/>
        <v>14.408924000000001</v>
      </c>
      <c r="Y2071" s="136" t="s">
        <v>64</v>
      </c>
      <c r="Z2071" s="127">
        <f t="shared" si="777"/>
        <v>44424</v>
      </c>
      <c r="AA2071" s="6"/>
      <c r="AB2071" s="1"/>
      <c r="AC2071" s="10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6"/>
      <c r="BR2071" s="1"/>
      <c r="BS2071" s="1"/>
      <c r="BT2071" s="1"/>
      <c r="BU2071" s="1"/>
      <c r="BV2071" s="1"/>
      <c r="BW2071" s="1"/>
    </row>
    <row r="2072" spans="1:75" x14ac:dyDescent="0.2">
      <c r="A2072" s="137">
        <f t="shared" si="769"/>
        <v>44293</v>
      </c>
      <c r="B2072" s="124">
        <f t="shared" si="760"/>
        <v>1319.9650929999998</v>
      </c>
      <c r="C2072" s="124">
        <f t="shared" si="770"/>
        <v>1000</v>
      </c>
      <c r="D2072" s="138">
        <f t="shared" si="771"/>
        <v>5622.43</v>
      </c>
      <c r="E2072" s="126">
        <f>IF(K2072=1,VLOOKUP(A2071,[1]Plan1!$DA$106:$DC$226,3),E2071)</f>
        <v>5674.72</v>
      </c>
      <c r="F2072" s="127">
        <f t="shared" si="772"/>
        <v>44271</v>
      </c>
      <c r="G2072" s="128">
        <f t="shared" si="761"/>
        <v>9.3002491805145304E-3</v>
      </c>
      <c r="H2072" s="127">
        <f t="shared" si="773"/>
        <v>44301</v>
      </c>
      <c r="I2072" s="127">
        <f t="shared" si="762"/>
        <v>44301</v>
      </c>
      <c r="J2072" s="130">
        <f t="shared" si="774"/>
        <v>22</v>
      </c>
      <c r="K2072" s="130">
        <f t="shared" si="763"/>
        <v>16</v>
      </c>
      <c r="L2072" s="131">
        <f t="shared" si="764"/>
        <v>1.00675527</v>
      </c>
      <c r="M2072" s="132">
        <f t="shared" si="758"/>
        <v>1.00859988</v>
      </c>
      <c r="N2072" s="132">
        <f t="shared" si="756"/>
        <v>1.2963535950247043</v>
      </c>
      <c r="O2072" s="131">
        <f t="shared" si="757"/>
        <v>1.30511081</v>
      </c>
      <c r="P2072" s="124">
        <f t="shared" si="765"/>
        <v>1305.1108099999999</v>
      </c>
      <c r="Q2072" s="133">
        <f t="shared" si="766"/>
        <v>0</v>
      </c>
      <c r="R2072" s="134">
        <f t="shared" si="767"/>
        <v>0</v>
      </c>
      <c r="S2072" s="124">
        <f t="shared" si="768"/>
        <v>0</v>
      </c>
      <c r="T2072" s="134">
        <f t="shared" si="775"/>
        <v>8.7499999999999994E-2</v>
      </c>
      <c r="U2072" s="133">
        <f t="shared" si="776"/>
        <v>34</v>
      </c>
      <c r="V2072" s="133">
        <v>252</v>
      </c>
      <c r="W2072" s="132">
        <f t="shared" si="759"/>
        <v>1.0113816259999999</v>
      </c>
      <c r="X2072" s="124">
        <f t="shared" si="778"/>
        <v>14.854283000000001</v>
      </c>
      <c r="Y2072" s="136" t="s">
        <v>64</v>
      </c>
      <c r="Z2072" s="127">
        <f t="shared" si="777"/>
        <v>44424</v>
      </c>
      <c r="AA2072" s="6"/>
      <c r="AB2072" s="1"/>
      <c r="AC2072" s="10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6"/>
      <c r="BR2072" s="1"/>
      <c r="BS2072" s="1"/>
      <c r="BT2072" s="1"/>
      <c r="BU2072" s="1"/>
      <c r="BV2072" s="1"/>
      <c r="BW2072" s="1"/>
    </row>
    <row r="2073" spans="1:75" x14ac:dyDescent="0.2">
      <c r="A2073" s="137">
        <f t="shared" si="769"/>
        <v>44294</v>
      </c>
      <c r="B2073" s="124">
        <f t="shared" si="760"/>
        <v>1320.960251</v>
      </c>
      <c r="C2073" s="124">
        <f t="shared" si="770"/>
        <v>1000</v>
      </c>
      <c r="D2073" s="138">
        <f t="shared" si="771"/>
        <v>5622.43</v>
      </c>
      <c r="E2073" s="126">
        <f>IF(K2073=1,VLOOKUP(A2072,[1]Plan1!$DA$106:$DC$226,3),E2072)</f>
        <v>5674.72</v>
      </c>
      <c r="F2073" s="127">
        <f t="shared" si="772"/>
        <v>44271</v>
      </c>
      <c r="G2073" s="128">
        <f t="shared" si="761"/>
        <v>9.3002491805145304E-3</v>
      </c>
      <c r="H2073" s="127">
        <f t="shared" si="773"/>
        <v>44301</v>
      </c>
      <c r="I2073" s="127">
        <f t="shared" si="762"/>
        <v>44301</v>
      </c>
      <c r="J2073" s="130">
        <f t="shared" si="774"/>
        <v>22</v>
      </c>
      <c r="K2073" s="130">
        <f t="shared" si="763"/>
        <v>17</v>
      </c>
      <c r="L2073" s="131">
        <f t="shared" si="764"/>
        <v>1.0071789799999999</v>
      </c>
      <c r="M2073" s="132">
        <f t="shared" si="758"/>
        <v>1.00859988</v>
      </c>
      <c r="N2073" s="132">
        <f t="shared" si="756"/>
        <v>1.2963535950247043</v>
      </c>
      <c r="O2073" s="131">
        <f t="shared" si="757"/>
        <v>1.3056600899999999</v>
      </c>
      <c r="P2073" s="124">
        <f t="shared" si="765"/>
        <v>1305.6600900000001</v>
      </c>
      <c r="Q2073" s="133">
        <f t="shared" si="766"/>
        <v>0</v>
      </c>
      <c r="R2073" s="134">
        <f t="shared" si="767"/>
        <v>0</v>
      </c>
      <c r="S2073" s="124">
        <f t="shared" si="768"/>
        <v>0</v>
      </c>
      <c r="T2073" s="134">
        <f t="shared" si="775"/>
        <v>8.7499999999999994E-2</v>
      </c>
      <c r="U2073" s="133">
        <f t="shared" si="776"/>
        <v>35</v>
      </c>
      <c r="V2073" s="133">
        <v>252</v>
      </c>
      <c r="W2073" s="132">
        <f t="shared" si="759"/>
        <v>1.011718334</v>
      </c>
      <c r="X2073" s="124">
        <f t="shared" si="778"/>
        <v>15.300160999999999</v>
      </c>
      <c r="Y2073" s="136" t="s">
        <v>64</v>
      </c>
      <c r="Z2073" s="127">
        <f t="shared" si="777"/>
        <v>44424</v>
      </c>
      <c r="AA2073" s="6"/>
      <c r="AB2073" s="1"/>
      <c r="AC2073" s="10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6"/>
      <c r="BR2073" s="1"/>
      <c r="BS2073" s="1"/>
      <c r="BT2073" s="1"/>
      <c r="BU2073" s="1"/>
      <c r="BV2073" s="1"/>
      <c r="BW2073" s="1"/>
    </row>
    <row r="2074" spans="1:75" x14ac:dyDescent="0.2">
      <c r="A2074" s="137">
        <f t="shared" si="769"/>
        <v>44295</v>
      </c>
      <c r="B2074" s="124">
        <f t="shared" si="760"/>
        <v>1321.9561680000002</v>
      </c>
      <c r="C2074" s="124">
        <f t="shared" si="770"/>
        <v>1000</v>
      </c>
      <c r="D2074" s="138">
        <f t="shared" si="771"/>
        <v>5622.43</v>
      </c>
      <c r="E2074" s="126">
        <f>IF(K2074=1,VLOOKUP(A2073,[1]Plan1!$DA$106:$DC$226,3),E2073)</f>
        <v>5674.72</v>
      </c>
      <c r="F2074" s="127">
        <f t="shared" si="772"/>
        <v>44271</v>
      </c>
      <c r="G2074" s="128">
        <f t="shared" si="761"/>
        <v>9.3002491805145304E-3</v>
      </c>
      <c r="H2074" s="127">
        <f t="shared" si="773"/>
        <v>44301</v>
      </c>
      <c r="I2074" s="127">
        <f t="shared" si="762"/>
        <v>44301</v>
      </c>
      <c r="J2074" s="130">
        <f t="shared" si="774"/>
        <v>22</v>
      </c>
      <c r="K2074" s="130">
        <f t="shared" si="763"/>
        <v>18</v>
      </c>
      <c r="L2074" s="131">
        <f t="shared" si="764"/>
        <v>1.0076028800000001</v>
      </c>
      <c r="M2074" s="132">
        <f t="shared" si="758"/>
        <v>1.00859988</v>
      </c>
      <c r="N2074" s="132">
        <f t="shared" si="756"/>
        <v>1.2963535950247043</v>
      </c>
      <c r="O2074" s="131">
        <f t="shared" si="757"/>
        <v>1.30620961</v>
      </c>
      <c r="P2074" s="124">
        <f t="shared" si="765"/>
        <v>1306.2096100000001</v>
      </c>
      <c r="Q2074" s="133">
        <f t="shared" si="766"/>
        <v>0</v>
      </c>
      <c r="R2074" s="134">
        <f t="shared" si="767"/>
        <v>0</v>
      </c>
      <c r="S2074" s="124">
        <f t="shared" si="768"/>
        <v>0</v>
      </c>
      <c r="T2074" s="134">
        <f t="shared" si="775"/>
        <v>8.7499999999999994E-2</v>
      </c>
      <c r="U2074" s="133">
        <f t="shared" si="776"/>
        <v>36</v>
      </c>
      <c r="V2074" s="133">
        <v>252</v>
      </c>
      <c r="W2074" s="132">
        <f t="shared" si="759"/>
        <v>1.012055154</v>
      </c>
      <c r="X2074" s="124">
        <f t="shared" si="778"/>
        <v>15.746558</v>
      </c>
      <c r="Y2074" s="136" t="s">
        <v>64</v>
      </c>
      <c r="Z2074" s="127">
        <f t="shared" si="777"/>
        <v>44424</v>
      </c>
      <c r="AA2074" s="6"/>
      <c r="AB2074" s="1"/>
      <c r="AC2074" s="10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6"/>
      <c r="BR2074" s="1"/>
      <c r="BS2074" s="1"/>
      <c r="BT2074" s="1"/>
      <c r="BU2074" s="1"/>
      <c r="BV2074" s="1"/>
      <c r="BW2074" s="1"/>
    </row>
    <row r="2075" spans="1:75" x14ac:dyDescent="0.2">
      <c r="A2075" s="137">
        <f t="shared" si="769"/>
        <v>44296</v>
      </c>
      <c r="B2075" s="124">
        <f t="shared" si="760"/>
        <v>1322.9528339999999</v>
      </c>
      <c r="C2075" s="124">
        <f t="shared" si="770"/>
        <v>1000</v>
      </c>
      <c r="D2075" s="138">
        <f t="shared" si="771"/>
        <v>5622.43</v>
      </c>
      <c r="E2075" s="126">
        <f>IF(K2075=1,VLOOKUP(A2074,[1]Plan1!$DA$106:$DC$226,3),E2074)</f>
        <v>5674.72</v>
      </c>
      <c r="F2075" s="127">
        <f t="shared" si="772"/>
        <v>44271</v>
      </c>
      <c r="G2075" s="128">
        <f t="shared" si="761"/>
        <v>9.3002491805145304E-3</v>
      </c>
      <c r="H2075" s="127">
        <f t="shared" si="773"/>
        <v>44301</v>
      </c>
      <c r="I2075" s="127">
        <f t="shared" si="762"/>
        <v>44301</v>
      </c>
      <c r="J2075" s="130">
        <f t="shared" si="774"/>
        <v>22</v>
      </c>
      <c r="K2075" s="130">
        <f t="shared" si="763"/>
        <v>19</v>
      </c>
      <c r="L2075" s="131">
        <f t="shared" si="764"/>
        <v>1.0080269500000001</v>
      </c>
      <c r="M2075" s="132">
        <f t="shared" si="758"/>
        <v>1.00859988</v>
      </c>
      <c r="N2075" s="132">
        <f t="shared" si="756"/>
        <v>1.2963535950247043</v>
      </c>
      <c r="O2075" s="131">
        <f t="shared" si="757"/>
        <v>1.30675936</v>
      </c>
      <c r="P2075" s="124">
        <f t="shared" si="765"/>
        <v>1306.75936</v>
      </c>
      <c r="Q2075" s="133">
        <f t="shared" si="766"/>
        <v>0</v>
      </c>
      <c r="R2075" s="134">
        <f t="shared" si="767"/>
        <v>0</v>
      </c>
      <c r="S2075" s="124">
        <f t="shared" si="768"/>
        <v>0</v>
      </c>
      <c r="T2075" s="134">
        <f t="shared" si="775"/>
        <v>8.7499999999999994E-2</v>
      </c>
      <c r="U2075" s="133">
        <f t="shared" si="776"/>
        <v>37</v>
      </c>
      <c r="V2075" s="133">
        <v>252</v>
      </c>
      <c r="W2075" s="132">
        <f t="shared" si="759"/>
        <v>1.012392086</v>
      </c>
      <c r="X2075" s="124">
        <f t="shared" si="778"/>
        <v>16.193473999999998</v>
      </c>
      <c r="Y2075" s="136" t="s">
        <v>64</v>
      </c>
      <c r="Z2075" s="127">
        <f t="shared" si="777"/>
        <v>44424</v>
      </c>
      <c r="AA2075" s="6"/>
      <c r="AB2075" s="1"/>
      <c r="AC2075" s="10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6"/>
      <c r="BR2075" s="1"/>
      <c r="BS2075" s="1"/>
      <c r="BT2075" s="1"/>
      <c r="BU2075" s="1"/>
      <c r="BV2075" s="1"/>
      <c r="BW2075" s="1"/>
    </row>
    <row r="2076" spans="1:75" x14ac:dyDescent="0.2">
      <c r="A2076" s="137">
        <f t="shared" si="769"/>
        <v>44297</v>
      </c>
      <c r="B2076" s="124">
        <f t="shared" si="760"/>
        <v>1322.9528339999999</v>
      </c>
      <c r="C2076" s="124">
        <f t="shared" si="770"/>
        <v>1000</v>
      </c>
      <c r="D2076" s="138">
        <f t="shared" si="771"/>
        <v>5622.43</v>
      </c>
      <c r="E2076" s="126">
        <f>IF(K2076=1,VLOOKUP(A2075,[1]Plan1!$DA$106:$DC$226,3),E2075)</f>
        <v>5674.72</v>
      </c>
      <c r="F2076" s="127">
        <f t="shared" si="772"/>
        <v>44271</v>
      </c>
      <c r="G2076" s="128">
        <f t="shared" si="761"/>
        <v>9.3002491805145304E-3</v>
      </c>
      <c r="H2076" s="127">
        <f t="shared" si="773"/>
        <v>44301</v>
      </c>
      <c r="I2076" s="127">
        <f t="shared" si="762"/>
        <v>44301</v>
      </c>
      <c r="J2076" s="130">
        <f t="shared" si="774"/>
        <v>22</v>
      </c>
      <c r="K2076" s="130">
        <f t="shared" si="763"/>
        <v>19</v>
      </c>
      <c r="L2076" s="131">
        <f t="shared" si="764"/>
        <v>1.0080269500000001</v>
      </c>
      <c r="M2076" s="132">
        <f t="shared" si="758"/>
        <v>1.00859988</v>
      </c>
      <c r="N2076" s="132">
        <f t="shared" si="756"/>
        <v>1.2963535950247043</v>
      </c>
      <c r="O2076" s="131">
        <f t="shared" si="757"/>
        <v>1.30675936</v>
      </c>
      <c r="P2076" s="124">
        <f t="shared" si="765"/>
        <v>1306.75936</v>
      </c>
      <c r="Q2076" s="133">
        <f t="shared" si="766"/>
        <v>0</v>
      </c>
      <c r="R2076" s="134">
        <f t="shared" si="767"/>
        <v>0</v>
      </c>
      <c r="S2076" s="124">
        <f t="shared" si="768"/>
        <v>0</v>
      </c>
      <c r="T2076" s="134">
        <f t="shared" si="775"/>
        <v>8.7499999999999994E-2</v>
      </c>
      <c r="U2076" s="133">
        <f t="shared" si="776"/>
        <v>37</v>
      </c>
      <c r="V2076" s="133">
        <v>252</v>
      </c>
      <c r="W2076" s="132">
        <f t="shared" si="759"/>
        <v>1.012392086</v>
      </c>
      <c r="X2076" s="124">
        <f t="shared" si="778"/>
        <v>16.193473999999998</v>
      </c>
      <c r="Y2076" s="136" t="s">
        <v>64</v>
      </c>
      <c r="Z2076" s="127">
        <f t="shared" si="777"/>
        <v>44424</v>
      </c>
      <c r="AA2076" s="6"/>
      <c r="AB2076" s="1"/>
      <c r="AC2076" s="10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6"/>
      <c r="BR2076" s="1"/>
      <c r="BS2076" s="1"/>
      <c r="BT2076" s="1"/>
      <c r="BU2076" s="1"/>
      <c r="BV2076" s="1"/>
      <c r="BW2076" s="1"/>
    </row>
    <row r="2077" spans="1:75" x14ac:dyDescent="0.2">
      <c r="A2077" s="137">
        <f t="shared" si="769"/>
        <v>44298</v>
      </c>
      <c r="B2077" s="124">
        <f t="shared" si="760"/>
        <v>1322.9528339999999</v>
      </c>
      <c r="C2077" s="124">
        <f t="shared" si="770"/>
        <v>1000</v>
      </c>
      <c r="D2077" s="138">
        <f t="shared" si="771"/>
        <v>5622.43</v>
      </c>
      <c r="E2077" s="126">
        <f>IF(K2077=1,VLOOKUP(A2076,[1]Plan1!$DA$106:$DC$226,3),E2076)</f>
        <v>5674.72</v>
      </c>
      <c r="F2077" s="127">
        <f t="shared" si="772"/>
        <v>44271</v>
      </c>
      <c r="G2077" s="128">
        <f t="shared" si="761"/>
        <v>9.3002491805145304E-3</v>
      </c>
      <c r="H2077" s="127">
        <f t="shared" si="773"/>
        <v>44301</v>
      </c>
      <c r="I2077" s="127">
        <f t="shared" si="762"/>
        <v>44301</v>
      </c>
      <c r="J2077" s="130">
        <f t="shared" si="774"/>
        <v>22</v>
      </c>
      <c r="K2077" s="130">
        <f t="shared" si="763"/>
        <v>19</v>
      </c>
      <c r="L2077" s="131">
        <f t="shared" si="764"/>
        <v>1.0080269500000001</v>
      </c>
      <c r="M2077" s="132">
        <f t="shared" si="758"/>
        <v>1.00859988</v>
      </c>
      <c r="N2077" s="132">
        <f t="shared" si="756"/>
        <v>1.2963535950247043</v>
      </c>
      <c r="O2077" s="131">
        <f t="shared" si="757"/>
        <v>1.30675936</v>
      </c>
      <c r="P2077" s="124">
        <f t="shared" si="765"/>
        <v>1306.75936</v>
      </c>
      <c r="Q2077" s="133">
        <f t="shared" si="766"/>
        <v>0</v>
      </c>
      <c r="R2077" s="134">
        <f t="shared" si="767"/>
        <v>0</v>
      </c>
      <c r="S2077" s="124">
        <f t="shared" si="768"/>
        <v>0</v>
      </c>
      <c r="T2077" s="134">
        <f t="shared" si="775"/>
        <v>8.7499999999999994E-2</v>
      </c>
      <c r="U2077" s="133">
        <f t="shared" si="776"/>
        <v>37</v>
      </c>
      <c r="V2077" s="133">
        <v>252</v>
      </c>
      <c r="W2077" s="132">
        <f t="shared" si="759"/>
        <v>1.012392086</v>
      </c>
      <c r="X2077" s="124">
        <f t="shared" si="778"/>
        <v>16.193473999999998</v>
      </c>
      <c r="Y2077" s="136" t="s">
        <v>64</v>
      </c>
      <c r="Z2077" s="127">
        <f t="shared" si="777"/>
        <v>44424</v>
      </c>
      <c r="AA2077" s="6"/>
      <c r="AB2077" s="1"/>
      <c r="AC2077" s="10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6"/>
      <c r="BR2077" s="1"/>
      <c r="BS2077" s="1"/>
      <c r="BT2077" s="1"/>
      <c r="BU2077" s="1"/>
      <c r="BV2077" s="1"/>
      <c r="BW2077" s="1"/>
    </row>
    <row r="2078" spans="1:75" x14ac:dyDescent="0.2">
      <c r="A2078" s="137">
        <f t="shared" si="769"/>
        <v>44299</v>
      </c>
      <c r="B2078" s="124">
        <f t="shared" si="760"/>
        <v>1323.9502400000001</v>
      </c>
      <c r="C2078" s="124">
        <f t="shared" si="770"/>
        <v>1000</v>
      </c>
      <c r="D2078" s="138">
        <f t="shared" si="771"/>
        <v>5622.43</v>
      </c>
      <c r="E2078" s="126">
        <f>IF(K2078=1,VLOOKUP(A2077,[1]Plan1!$DA$106:$DC$226,3),E2077)</f>
        <v>5674.72</v>
      </c>
      <c r="F2078" s="127">
        <f t="shared" si="772"/>
        <v>44271</v>
      </c>
      <c r="G2078" s="128">
        <f t="shared" si="761"/>
        <v>9.3002491805145304E-3</v>
      </c>
      <c r="H2078" s="127">
        <f t="shared" si="773"/>
        <v>44301</v>
      </c>
      <c r="I2078" s="127">
        <f t="shared" si="762"/>
        <v>44301</v>
      </c>
      <c r="J2078" s="130">
        <f t="shared" si="774"/>
        <v>22</v>
      </c>
      <c r="K2078" s="130">
        <f t="shared" si="763"/>
        <v>20</v>
      </c>
      <c r="L2078" s="131">
        <f t="shared" si="764"/>
        <v>1.0084512000000001</v>
      </c>
      <c r="M2078" s="132">
        <f t="shared" si="758"/>
        <v>1.00859988</v>
      </c>
      <c r="N2078" s="132">
        <f t="shared" si="756"/>
        <v>1.2963535950247043</v>
      </c>
      <c r="O2078" s="131">
        <f t="shared" si="757"/>
        <v>1.30730933</v>
      </c>
      <c r="P2078" s="124">
        <f t="shared" si="765"/>
        <v>1307.30933</v>
      </c>
      <c r="Q2078" s="133">
        <f t="shared" si="766"/>
        <v>0</v>
      </c>
      <c r="R2078" s="134">
        <f t="shared" si="767"/>
        <v>0</v>
      </c>
      <c r="S2078" s="124">
        <f t="shared" si="768"/>
        <v>0</v>
      </c>
      <c r="T2078" s="134">
        <f t="shared" si="775"/>
        <v>8.7499999999999994E-2</v>
      </c>
      <c r="U2078" s="133">
        <f t="shared" si="776"/>
        <v>38</v>
      </c>
      <c r="V2078" s="133">
        <v>252</v>
      </c>
      <c r="W2078" s="132">
        <f t="shared" si="759"/>
        <v>1.0127291300000001</v>
      </c>
      <c r="X2078" s="124">
        <f t="shared" si="778"/>
        <v>16.640910000000002</v>
      </c>
      <c r="Y2078" s="136" t="s">
        <v>64</v>
      </c>
      <c r="Z2078" s="127">
        <f t="shared" si="777"/>
        <v>44424</v>
      </c>
      <c r="AA2078" s="6"/>
      <c r="AB2078" s="1"/>
      <c r="AC2078" s="10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6"/>
      <c r="BR2078" s="1"/>
      <c r="BS2078" s="1"/>
      <c r="BT2078" s="1"/>
      <c r="BU2078" s="1"/>
      <c r="BV2078" s="1"/>
      <c r="BW2078" s="1"/>
    </row>
    <row r="2079" spans="1:75" x14ac:dyDescent="0.2">
      <c r="A2079" s="137">
        <f t="shared" si="769"/>
        <v>44300</v>
      </c>
      <c r="B2079" s="124">
        <f t="shared" si="760"/>
        <v>1324.948427</v>
      </c>
      <c r="C2079" s="124">
        <f t="shared" si="770"/>
        <v>1000</v>
      </c>
      <c r="D2079" s="138">
        <f t="shared" si="771"/>
        <v>5622.43</v>
      </c>
      <c r="E2079" s="126">
        <f>IF(K2079=1,VLOOKUP(A2078,[1]Plan1!$DA$106:$DC$226,3),E2078)</f>
        <v>5674.72</v>
      </c>
      <c r="F2079" s="127">
        <f t="shared" si="772"/>
        <v>44271</v>
      </c>
      <c r="G2079" s="128">
        <f t="shared" si="761"/>
        <v>9.3002491805145304E-3</v>
      </c>
      <c r="H2079" s="127">
        <f t="shared" si="773"/>
        <v>44301</v>
      </c>
      <c r="I2079" s="127">
        <f t="shared" si="762"/>
        <v>44301</v>
      </c>
      <c r="J2079" s="130">
        <f t="shared" si="774"/>
        <v>22</v>
      </c>
      <c r="K2079" s="130">
        <f t="shared" si="763"/>
        <v>21</v>
      </c>
      <c r="L2079" s="131">
        <f t="shared" si="764"/>
        <v>1.0088756400000001</v>
      </c>
      <c r="M2079" s="132">
        <f t="shared" si="758"/>
        <v>1.00859988</v>
      </c>
      <c r="N2079" s="132">
        <f t="shared" ref="N2079:N2142" si="779">IF(I2079&gt;I2078,N2078*M2079,N2078)</f>
        <v>1.2963535950247043</v>
      </c>
      <c r="O2079" s="131">
        <f t="shared" si="757"/>
        <v>1.30785956</v>
      </c>
      <c r="P2079" s="124">
        <f t="shared" si="765"/>
        <v>1307.8595600000001</v>
      </c>
      <c r="Q2079" s="133">
        <f t="shared" si="766"/>
        <v>0</v>
      </c>
      <c r="R2079" s="134">
        <f t="shared" si="767"/>
        <v>0</v>
      </c>
      <c r="S2079" s="124">
        <f t="shared" si="768"/>
        <v>0</v>
      </c>
      <c r="T2079" s="134">
        <f t="shared" si="775"/>
        <v>8.7499999999999994E-2</v>
      </c>
      <c r="U2079" s="133">
        <f t="shared" si="776"/>
        <v>39</v>
      </c>
      <c r="V2079" s="133">
        <v>252</v>
      </c>
      <c r="W2079" s="132">
        <f t="shared" si="759"/>
        <v>1.0130662859999999</v>
      </c>
      <c r="X2079" s="124">
        <f t="shared" si="778"/>
        <v>17.088867</v>
      </c>
      <c r="Y2079" s="136" t="s">
        <v>64</v>
      </c>
      <c r="Z2079" s="127">
        <f t="shared" si="777"/>
        <v>44424</v>
      </c>
      <c r="AA2079" s="6"/>
      <c r="AB2079" s="1"/>
      <c r="AC2079" s="10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6"/>
      <c r="BR2079" s="1"/>
      <c r="BS2079" s="1"/>
      <c r="BT2079" s="1"/>
      <c r="BU2079" s="1"/>
      <c r="BV2079" s="1"/>
      <c r="BW2079" s="1"/>
    </row>
    <row r="2080" spans="1:75" x14ac:dyDescent="0.2">
      <c r="A2080" s="137">
        <f t="shared" si="769"/>
        <v>44301</v>
      </c>
      <c r="B2080" s="124">
        <f t="shared" si="760"/>
        <v>1325.9473330000001</v>
      </c>
      <c r="C2080" s="124">
        <f t="shared" si="770"/>
        <v>1000</v>
      </c>
      <c r="D2080" s="138">
        <f t="shared" si="771"/>
        <v>5622.43</v>
      </c>
      <c r="E2080" s="126">
        <f>IF(K2080=1,VLOOKUP(A2079,[1]Plan1!$DA$106:$DC$226,3),E2079)</f>
        <v>5674.72</v>
      </c>
      <c r="F2080" s="127">
        <f t="shared" si="772"/>
        <v>44271</v>
      </c>
      <c r="G2080" s="128">
        <f t="shared" si="761"/>
        <v>9.3002491805145304E-3</v>
      </c>
      <c r="H2080" s="127">
        <f t="shared" si="773"/>
        <v>44333</v>
      </c>
      <c r="I2080" s="127">
        <f t="shared" si="762"/>
        <v>44301</v>
      </c>
      <c r="J2080" s="130">
        <f t="shared" si="774"/>
        <v>22</v>
      </c>
      <c r="K2080" s="130">
        <f t="shared" si="763"/>
        <v>22</v>
      </c>
      <c r="L2080" s="131">
        <f t="shared" si="764"/>
        <v>1.00930024</v>
      </c>
      <c r="M2080" s="132">
        <f t="shared" si="758"/>
        <v>1.00859988</v>
      </c>
      <c r="N2080" s="132">
        <f t="shared" si="779"/>
        <v>1.2963535950247043</v>
      </c>
      <c r="O2080" s="131">
        <f t="shared" si="757"/>
        <v>1.3084099899999999</v>
      </c>
      <c r="P2080" s="124">
        <f t="shared" si="765"/>
        <v>1308.4099900000001</v>
      </c>
      <c r="Q2080" s="133">
        <f t="shared" si="766"/>
        <v>0</v>
      </c>
      <c r="R2080" s="134">
        <f t="shared" si="767"/>
        <v>0</v>
      </c>
      <c r="S2080" s="124">
        <f t="shared" si="768"/>
        <v>0</v>
      </c>
      <c r="T2080" s="134">
        <f t="shared" si="775"/>
        <v>8.7499999999999994E-2</v>
      </c>
      <c r="U2080" s="133">
        <f t="shared" si="776"/>
        <v>40</v>
      </c>
      <c r="V2080" s="133">
        <v>252</v>
      </c>
      <c r="W2080" s="132">
        <f t="shared" si="759"/>
        <v>1.0134035539999999</v>
      </c>
      <c r="X2080" s="124">
        <f t="shared" si="778"/>
        <v>17.537343</v>
      </c>
      <c r="Y2080" s="136" t="s">
        <v>64</v>
      </c>
      <c r="Z2080" s="127">
        <f t="shared" si="777"/>
        <v>44424</v>
      </c>
      <c r="AA2080" s="6"/>
      <c r="AB2080" s="1"/>
      <c r="AC2080" s="10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6"/>
      <c r="BR2080" s="1"/>
      <c r="BS2080" s="1"/>
      <c r="BT2080" s="1"/>
      <c r="BU2080" s="1"/>
      <c r="BV2080" s="1"/>
      <c r="BW2080" s="1"/>
    </row>
    <row r="2081" spans="1:75" x14ac:dyDescent="0.2">
      <c r="A2081" s="137">
        <f t="shared" si="769"/>
        <v>44302</v>
      </c>
      <c r="B2081" s="124">
        <f t="shared" si="760"/>
        <v>1326.5842460000001</v>
      </c>
      <c r="C2081" s="124">
        <f t="shared" si="770"/>
        <v>1000</v>
      </c>
      <c r="D2081" s="138">
        <f t="shared" si="771"/>
        <v>5674.72</v>
      </c>
      <c r="E2081" s="126">
        <f>IF(K2081=1,VLOOKUP(A2080,[1]Plan1!$DA$106:$DC$226,3),E2080)</f>
        <v>5692.31</v>
      </c>
      <c r="F2081" s="127">
        <f t="shared" si="772"/>
        <v>44302</v>
      </c>
      <c r="G2081" s="128">
        <f t="shared" si="761"/>
        <v>3.0997124087179806E-3</v>
      </c>
      <c r="H2081" s="127">
        <f t="shared" si="773"/>
        <v>44333</v>
      </c>
      <c r="I2081" s="127">
        <f t="shared" si="762"/>
        <v>44333</v>
      </c>
      <c r="J2081" s="130">
        <f t="shared" si="774"/>
        <v>21</v>
      </c>
      <c r="K2081" s="130">
        <f t="shared" si="763"/>
        <v>1</v>
      </c>
      <c r="L2081" s="131">
        <f t="shared" si="764"/>
        <v>1.00014738</v>
      </c>
      <c r="M2081" s="132">
        <f t="shared" si="758"/>
        <v>1.00930024</v>
      </c>
      <c r="N2081" s="132">
        <f t="shared" si="779"/>
        <v>1.3084099945832968</v>
      </c>
      <c r="O2081" s="131">
        <f t="shared" si="757"/>
        <v>1.3086028199999999</v>
      </c>
      <c r="P2081" s="124">
        <f t="shared" si="765"/>
        <v>1308.6028200000001</v>
      </c>
      <c r="Q2081" s="133">
        <f t="shared" si="766"/>
        <v>0</v>
      </c>
      <c r="R2081" s="134">
        <f t="shared" si="767"/>
        <v>0</v>
      </c>
      <c r="S2081" s="124">
        <f t="shared" si="768"/>
        <v>0</v>
      </c>
      <c r="T2081" s="134">
        <f t="shared" si="775"/>
        <v>8.7499999999999994E-2</v>
      </c>
      <c r="U2081" s="133">
        <f t="shared" si="776"/>
        <v>41</v>
      </c>
      <c r="V2081" s="133">
        <v>252</v>
      </c>
      <c r="W2081" s="132">
        <f t="shared" si="759"/>
        <v>1.013740935</v>
      </c>
      <c r="X2081" s="124">
        <f t="shared" si="778"/>
        <v>17.981425999999999</v>
      </c>
      <c r="Y2081" s="136" t="s">
        <v>64</v>
      </c>
      <c r="Z2081" s="127">
        <f t="shared" si="777"/>
        <v>44424</v>
      </c>
      <c r="AA2081" s="6"/>
      <c r="AB2081" s="1"/>
      <c r="AC2081" s="10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6"/>
      <c r="BR2081" s="1"/>
      <c r="BS2081" s="1"/>
      <c r="BT2081" s="1"/>
      <c r="BU2081" s="1"/>
      <c r="BV2081" s="1"/>
      <c r="BW2081" s="1"/>
    </row>
    <row r="2082" spans="1:75" x14ac:dyDescent="0.2">
      <c r="A2082" s="137">
        <f t="shared" si="769"/>
        <v>44303</v>
      </c>
      <c r="B2082" s="124">
        <f t="shared" si="760"/>
        <v>1327.2214859999999</v>
      </c>
      <c r="C2082" s="124">
        <f t="shared" si="770"/>
        <v>1000</v>
      </c>
      <c r="D2082" s="138">
        <f t="shared" si="771"/>
        <v>5674.72</v>
      </c>
      <c r="E2082" s="126">
        <f>IF(K2082=1,VLOOKUP(A2081,[1]Plan1!$DA$106:$DC$226,3),E2081)</f>
        <v>5692.31</v>
      </c>
      <c r="F2082" s="127">
        <f t="shared" si="772"/>
        <v>44302</v>
      </c>
      <c r="G2082" s="128">
        <f t="shared" si="761"/>
        <v>3.0997124087179806E-3</v>
      </c>
      <c r="H2082" s="127">
        <f t="shared" si="773"/>
        <v>44333</v>
      </c>
      <c r="I2082" s="127">
        <f t="shared" si="762"/>
        <v>44333</v>
      </c>
      <c r="J2082" s="130">
        <f t="shared" si="774"/>
        <v>21</v>
      </c>
      <c r="K2082" s="130">
        <f t="shared" si="763"/>
        <v>2</v>
      </c>
      <c r="L2082" s="131">
        <f t="shared" si="764"/>
        <v>1.0002947900000001</v>
      </c>
      <c r="M2082" s="132">
        <f t="shared" si="758"/>
        <v>1.00930024</v>
      </c>
      <c r="N2082" s="132">
        <f t="shared" si="779"/>
        <v>1.3084099945832968</v>
      </c>
      <c r="O2082" s="131">
        <f t="shared" si="757"/>
        <v>1.3087956999999999</v>
      </c>
      <c r="P2082" s="124">
        <f t="shared" si="765"/>
        <v>1308.7956999999999</v>
      </c>
      <c r="Q2082" s="133">
        <f t="shared" si="766"/>
        <v>0</v>
      </c>
      <c r="R2082" s="134">
        <f t="shared" si="767"/>
        <v>0</v>
      </c>
      <c r="S2082" s="124">
        <f t="shared" si="768"/>
        <v>0</v>
      </c>
      <c r="T2082" s="134">
        <f t="shared" si="775"/>
        <v>8.7499999999999994E-2</v>
      </c>
      <c r="U2082" s="133">
        <f t="shared" si="776"/>
        <v>42</v>
      </c>
      <c r="V2082" s="133">
        <v>252</v>
      </c>
      <c r="W2082" s="132">
        <f t="shared" si="759"/>
        <v>1.0140784279999999</v>
      </c>
      <c r="X2082" s="124">
        <f t="shared" si="778"/>
        <v>18.425785999999999</v>
      </c>
      <c r="Y2082" s="136" t="s">
        <v>64</v>
      </c>
      <c r="Z2082" s="127">
        <f t="shared" si="777"/>
        <v>44424</v>
      </c>
      <c r="AA2082" s="6"/>
      <c r="AB2082" s="1"/>
      <c r="AC2082" s="10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6"/>
      <c r="BR2082" s="1"/>
      <c r="BS2082" s="1"/>
      <c r="BT2082" s="1"/>
      <c r="BU2082" s="1"/>
      <c r="BV2082" s="1"/>
      <c r="BW2082" s="1"/>
    </row>
    <row r="2083" spans="1:75" x14ac:dyDescent="0.2">
      <c r="A2083" s="137">
        <f t="shared" si="769"/>
        <v>44304</v>
      </c>
      <c r="B2083" s="124">
        <f t="shared" si="760"/>
        <v>1327.2214859999999</v>
      </c>
      <c r="C2083" s="124">
        <f t="shared" si="770"/>
        <v>1000</v>
      </c>
      <c r="D2083" s="138">
        <f t="shared" si="771"/>
        <v>5674.72</v>
      </c>
      <c r="E2083" s="126">
        <f>IF(K2083=1,VLOOKUP(A2082,[1]Plan1!$DA$106:$DC$226,3),E2082)</f>
        <v>5692.31</v>
      </c>
      <c r="F2083" s="127">
        <f t="shared" si="772"/>
        <v>44302</v>
      </c>
      <c r="G2083" s="128">
        <f t="shared" si="761"/>
        <v>3.0997124087179806E-3</v>
      </c>
      <c r="H2083" s="127">
        <f t="shared" si="773"/>
        <v>44333</v>
      </c>
      <c r="I2083" s="127">
        <f t="shared" si="762"/>
        <v>44333</v>
      </c>
      <c r="J2083" s="130">
        <f t="shared" si="774"/>
        <v>21</v>
      </c>
      <c r="K2083" s="130">
        <f t="shared" si="763"/>
        <v>2</v>
      </c>
      <c r="L2083" s="131">
        <f t="shared" si="764"/>
        <v>1.0002947900000001</v>
      </c>
      <c r="M2083" s="132">
        <f t="shared" si="758"/>
        <v>1.00930024</v>
      </c>
      <c r="N2083" s="132">
        <f t="shared" si="779"/>
        <v>1.3084099945832968</v>
      </c>
      <c r="O2083" s="131">
        <f t="shared" si="757"/>
        <v>1.3087956999999999</v>
      </c>
      <c r="P2083" s="124">
        <f t="shared" si="765"/>
        <v>1308.7956999999999</v>
      </c>
      <c r="Q2083" s="133">
        <f t="shared" si="766"/>
        <v>0</v>
      </c>
      <c r="R2083" s="134">
        <f t="shared" si="767"/>
        <v>0</v>
      </c>
      <c r="S2083" s="124">
        <f t="shared" si="768"/>
        <v>0</v>
      </c>
      <c r="T2083" s="134">
        <f t="shared" si="775"/>
        <v>8.7499999999999994E-2</v>
      </c>
      <c r="U2083" s="133">
        <f t="shared" si="776"/>
        <v>42</v>
      </c>
      <c r="V2083" s="133">
        <v>252</v>
      </c>
      <c r="W2083" s="132">
        <f t="shared" si="759"/>
        <v>1.0140784279999999</v>
      </c>
      <c r="X2083" s="124">
        <f t="shared" si="778"/>
        <v>18.425785999999999</v>
      </c>
      <c r="Y2083" s="136" t="s">
        <v>64</v>
      </c>
      <c r="Z2083" s="127">
        <f t="shared" si="777"/>
        <v>44424</v>
      </c>
      <c r="AA2083" s="6"/>
      <c r="AB2083" s="1"/>
      <c r="AC2083" s="10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6"/>
      <c r="BR2083" s="1"/>
      <c r="BS2083" s="1"/>
      <c r="BT2083" s="1"/>
      <c r="BU2083" s="1"/>
      <c r="BV2083" s="1"/>
      <c r="BW2083" s="1"/>
    </row>
    <row r="2084" spans="1:75" x14ac:dyDescent="0.2">
      <c r="A2084" s="137">
        <f t="shared" si="769"/>
        <v>44305</v>
      </c>
      <c r="B2084" s="124">
        <f t="shared" si="760"/>
        <v>1327.2214859999999</v>
      </c>
      <c r="C2084" s="124">
        <f t="shared" si="770"/>
        <v>1000</v>
      </c>
      <c r="D2084" s="138">
        <f t="shared" si="771"/>
        <v>5674.72</v>
      </c>
      <c r="E2084" s="126">
        <f>IF(K2084=1,VLOOKUP(A2083,[1]Plan1!$DA$106:$DC$226,3),E2083)</f>
        <v>5692.31</v>
      </c>
      <c r="F2084" s="127">
        <f t="shared" si="772"/>
        <v>44302</v>
      </c>
      <c r="G2084" s="128">
        <f t="shared" si="761"/>
        <v>3.0997124087179806E-3</v>
      </c>
      <c r="H2084" s="127">
        <f t="shared" si="773"/>
        <v>44333</v>
      </c>
      <c r="I2084" s="127">
        <f t="shared" si="762"/>
        <v>44333</v>
      </c>
      <c r="J2084" s="130">
        <f t="shared" si="774"/>
        <v>21</v>
      </c>
      <c r="K2084" s="130">
        <f t="shared" si="763"/>
        <v>2</v>
      </c>
      <c r="L2084" s="131">
        <f t="shared" si="764"/>
        <v>1.0002947900000001</v>
      </c>
      <c r="M2084" s="132">
        <f t="shared" si="758"/>
        <v>1.00930024</v>
      </c>
      <c r="N2084" s="132">
        <f t="shared" si="779"/>
        <v>1.3084099945832968</v>
      </c>
      <c r="O2084" s="131">
        <f t="shared" si="757"/>
        <v>1.3087956999999999</v>
      </c>
      <c r="P2084" s="124">
        <f t="shared" si="765"/>
        <v>1308.7956999999999</v>
      </c>
      <c r="Q2084" s="133">
        <f t="shared" si="766"/>
        <v>0</v>
      </c>
      <c r="R2084" s="134">
        <f t="shared" si="767"/>
        <v>0</v>
      </c>
      <c r="S2084" s="124">
        <f t="shared" si="768"/>
        <v>0</v>
      </c>
      <c r="T2084" s="134">
        <f t="shared" si="775"/>
        <v>8.7499999999999994E-2</v>
      </c>
      <c r="U2084" s="133">
        <f t="shared" si="776"/>
        <v>42</v>
      </c>
      <c r="V2084" s="133">
        <v>252</v>
      </c>
      <c r="W2084" s="132">
        <f t="shared" si="759"/>
        <v>1.0140784279999999</v>
      </c>
      <c r="X2084" s="124">
        <f t="shared" si="778"/>
        <v>18.425785999999999</v>
      </c>
      <c r="Y2084" s="136" t="s">
        <v>64</v>
      </c>
      <c r="Z2084" s="127">
        <f t="shared" si="777"/>
        <v>44424</v>
      </c>
      <c r="AA2084" s="6"/>
      <c r="AB2084" s="1"/>
      <c r="AC2084" s="10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6"/>
      <c r="BR2084" s="1"/>
      <c r="BS2084" s="1"/>
      <c r="BT2084" s="1"/>
      <c r="BU2084" s="1"/>
      <c r="BV2084" s="1"/>
      <c r="BW2084" s="1"/>
    </row>
    <row r="2085" spans="1:75" x14ac:dyDescent="0.2">
      <c r="A2085" s="137">
        <f t="shared" si="769"/>
        <v>44306</v>
      </c>
      <c r="B2085" s="124">
        <f t="shared" si="760"/>
        <v>1327.8590119999999</v>
      </c>
      <c r="C2085" s="124">
        <f t="shared" si="770"/>
        <v>1000</v>
      </c>
      <c r="D2085" s="138">
        <f t="shared" si="771"/>
        <v>5674.72</v>
      </c>
      <c r="E2085" s="126">
        <f>IF(K2085=1,VLOOKUP(A2084,[1]Plan1!$DA$106:$DC$226,3),E2084)</f>
        <v>5692.31</v>
      </c>
      <c r="F2085" s="127">
        <f t="shared" si="772"/>
        <v>44302</v>
      </c>
      <c r="G2085" s="128">
        <f t="shared" si="761"/>
        <v>3.0997124087179806E-3</v>
      </c>
      <c r="H2085" s="127">
        <f t="shared" si="773"/>
        <v>44333</v>
      </c>
      <c r="I2085" s="127">
        <f t="shared" si="762"/>
        <v>44333</v>
      </c>
      <c r="J2085" s="130">
        <f t="shared" si="774"/>
        <v>21</v>
      </c>
      <c r="K2085" s="130">
        <f t="shared" si="763"/>
        <v>3</v>
      </c>
      <c r="L2085" s="131">
        <f t="shared" si="764"/>
        <v>1.00044222</v>
      </c>
      <c r="M2085" s="132">
        <f t="shared" si="758"/>
        <v>1.00930024</v>
      </c>
      <c r="N2085" s="132">
        <f t="shared" si="779"/>
        <v>1.3084099945832968</v>
      </c>
      <c r="O2085" s="131">
        <f t="shared" si="757"/>
        <v>1.30898859</v>
      </c>
      <c r="P2085" s="124">
        <f t="shared" si="765"/>
        <v>1308.9885899999999</v>
      </c>
      <c r="Q2085" s="133">
        <f t="shared" si="766"/>
        <v>0</v>
      </c>
      <c r="R2085" s="134">
        <f t="shared" si="767"/>
        <v>0</v>
      </c>
      <c r="S2085" s="124">
        <f t="shared" si="768"/>
        <v>0</v>
      </c>
      <c r="T2085" s="134">
        <f t="shared" si="775"/>
        <v>8.7499999999999994E-2</v>
      </c>
      <c r="U2085" s="133">
        <f t="shared" si="776"/>
        <v>43</v>
      </c>
      <c r="V2085" s="133">
        <v>252</v>
      </c>
      <c r="W2085" s="132">
        <f t="shared" si="759"/>
        <v>1.0144160330000001</v>
      </c>
      <c r="X2085" s="124">
        <f t="shared" si="778"/>
        <v>18.870422000000001</v>
      </c>
      <c r="Y2085" s="136" t="s">
        <v>64</v>
      </c>
      <c r="Z2085" s="127">
        <f t="shared" si="777"/>
        <v>44424</v>
      </c>
      <c r="AA2085" s="6"/>
      <c r="AB2085" s="1"/>
      <c r="AC2085" s="10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6"/>
      <c r="BR2085" s="1"/>
      <c r="BS2085" s="1"/>
      <c r="BT2085" s="1"/>
      <c r="BU2085" s="1"/>
      <c r="BV2085" s="1"/>
      <c r="BW2085" s="1"/>
    </row>
    <row r="2086" spans="1:75" x14ac:dyDescent="0.2">
      <c r="A2086" s="137">
        <f t="shared" si="769"/>
        <v>44307</v>
      </c>
      <c r="B2086" s="124">
        <f t="shared" si="760"/>
        <v>1328.4968680000002</v>
      </c>
      <c r="C2086" s="124">
        <f t="shared" si="770"/>
        <v>1000</v>
      </c>
      <c r="D2086" s="138">
        <f t="shared" si="771"/>
        <v>5674.72</v>
      </c>
      <c r="E2086" s="126">
        <f>IF(K2086=1,VLOOKUP(A2085,[1]Plan1!$DA$106:$DC$226,3),E2085)</f>
        <v>5692.31</v>
      </c>
      <c r="F2086" s="127">
        <f t="shared" si="772"/>
        <v>44302</v>
      </c>
      <c r="G2086" s="128">
        <f t="shared" si="761"/>
        <v>3.0997124087179806E-3</v>
      </c>
      <c r="H2086" s="127">
        <f t="shared" si="773"/>
        <v>44333</v>
      </c>
      <c r="I2086" s="127">
        <f t="shared" si="762"/>
        <v>44333</v>
      </c>
      <c r="J2086" s="130">
        <f t="shared" si="774"/>
        <v>21</v>
      </c>
      <c r="K2086" s="130">
        <f t="shared" si="763"/>
        <v>4</v>
      </c>
      <c r="L2086" s="131">
        <f t="shared" si="764"/>
        <v>1.00058968</v>
      </c>
      <c r="M2086" s="132">
        <f t="shared" si="758"/>
        <v>1.00930024</v>
      </c>
      <c r="N2086" s="132">
        <f t="shared" si="779"/>
        <v>1.3084099945832968</v>
      </c>
      <c r="O2086" s="131">
        <f t="shared" si="757"/>
        <v>1.30918153</v>
      </c>
      <c r="P2086" s="124">
        <f t="shared" si="765"/>
        <v>1309.1815300000001</v>
      </c>
      <c r="Q2086" s="133">
        <f t="shared" si="766"/>
        <v>0</v>
      </c>
      <c r="R2086" s="134">
        <f t="shared" si="767"/>
        <v>0</v>
      </c>
      <c r="S2086" s="124">
        <f t="shared" si="768"/>
        <v>0</v>
      </c>
      <c r="T2086" s="134">
        <f t="shared" si="775"/>
        <v>8.7499999999999994E-2</v>
      </c>
      <c r="U2086" s="133">
        <f t="shared" si="776"/>
        <v>44</v>
      </c>
      <c r="V2086" s="133">
        <v>252</v>
      </c>
      <c r="W2086" s="132">
        <f t="shared" si="759"/>
        <v>1.014753751</v>
      </c>
      <c r="X2086" s="124">
        <f t="shared" si="778"/>
        <v>19.315338000000001</v>
      </c>
      <c r="Y2086" s="136" t="s">
        <v>64</v>
      </c>
      <c r="Z2086" s="127">
        <f t="shared" si="777"/>
        <v>44424</v>
      </c>
      <c r="AA2086" s="6"/>
      <c r="AB2086" s="1"/>
      <c r="AC2086" s="10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6"/>
      <c r="BR2086" s="1"/>
      <c r="BS2086" s="1"/>
      <c r="BT2086" s="1"/>
      <c r="BU2086" s="1"/>
      <c r="BV2086" s="1"/>
      <c r="BW2086" s="1"/>
    </row>
    <row r="2087" spans="1:75" x14ac:dyDescent="0.2">
      <c r="A2087" s="137">
        <f t="shared" si="769"/>
        <v>44308</v>
      </c>
      <c r="B2087" s="124">
        <f t="shared" si="760"/>
        <v>1328.4968680000002</v>
      </c>
      <c r="C2087" s="124">
        <f t="shared" si="770"/>
        <v>1000</v>
      </c>
      <c r="D2087" s="138">
        <f t="shared" si="771"/>
        <v>5674.72</v>
      </c>
      <c r="E2087" s="126">
        <f>IF(K2087=1,VLOOKUP(A2086,[1]Plan1!$DA$106:$DC$226,3),E2086)</f>
        <v>5692.31</v>
      </c>
      <c r="F2087" s="127">
        <f t="shared" si="772"/>
        <v>44302</v>
      </c>
      <c r="G2087" s="128">
        <f t="shared" si="761"/>
        <v>3.0997124087179806E-3</v>
      </c>
      <c r="H2087" s="127">
        <f t="shared" si="773"/>
        <v>44333</v>
      </c>
      <c r="I2087" s="127">
        <f t="shared" si="762"/>
        <v>44333</v>
      </c>
      <c r="J2087" s="130">
        <f t="shared" si="774"/>
        <v>21</v>
      </c>
      <c r="K2087" s="130">
        <f t="shared" si="763"/>
        <v>4</v>
      </c>
      <c r="L2087" s="131">
        <f t="shared" si="764"/>
        <v>1.00058968</v>
      </c>
      <c r="M2087" s="132">
        <f t="shared" si="758"/>
        <v>1.00930024</v>
      </c>
      <c r="N2087" s="132">
        <f t="shared" si="779"/>
        <v>1.3084099945832968</v>
      </c>
      <c r="O2087" s="131">
        <f t="shared" si="757"/>
        <v>1.30918153</v>
      </c>
      <c r="P2087" s="124">
        <f t="shared" si="765"/>
        <v>1309.1815300000001</v>
      </c>
      <c r="Q2087" s="133">
        <f t="shared" si="766"/>
        <v>0</v>
      </c>
      <c r="R2087" s="134">
        <f t="shared" si="767"/>
        <v>0</v>
      </c>
      <c r="S2087" s="124">
        <f t="shared" si="768"/>
        <v>0</v>
      </c>
      <c r="T2087" s="134">
        <f t="shared" si="775"/>
        <v>8.7499999999999994E-2</v>
      </c>
      <c r="U2087" s="133">
        <f t="shared" si="776"/>
        <v>44</v>
      </c>
      <c r="V2087" s="133">
        <v>252</v>
      </c>
      <c r="W2087" s="132">
        <f t="shared" si="759"/>
        <v>1.014753751</v>
      </c>
      <c r="X2087" s="124">
        <f t="shared" si="778"/>
        <v>19.315338000000001</v>
      </c>
      <c r="Y2087" s="136" t="s">
        <v>64</v>
      </c>
      <c r="Z2087" s="127">
        <f t="shared" si="777"/>
        <v>44424</v>
      </c>
      <c r="AA2087" s="6"/>
      <c r="AB2087" s="1"/>
      <c r="AC2087" s="10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6"/>
      <c r="BR2087" s="1"/>
      <c r="BS2087" s="1"/>
      <c r="BT2087" s="1"/>
      <c r="BU2087" s="1"/>
      <c r="BV2087" s="1"/>
      <c r="BW2087" s="1"/>
    </row>
    <row r="2088" spans="1:75" x14ac:dyDescent="0.2">
      <c r="A2088" s="137">
        <f t="shared" si="769"/>
        <v>44309</v>
      </c>
      <c r="B2088" s="124">
        <f t="shared" si="760"/>
        <v>1329.1350109999998</v>
      </c>
      <c r="C2088" s="124">
        <f t="shared" si="770"/>
        <v>1000</v>
      </c>
      <c r="D2088" s="138">
        <f t="shared" si="771"/>
        <v>5674.72</v>
      </c>
      <c r="E2088" s="126">
        <f>IF(K2088=1,VLOOKUP(A2087,[1]Plan1!$DA$106:$DC$226,3),E2087)</f>
        <v>5692.31</v>
      </c>
      <c r="F2088" s="127">
        <f t="shared" si="772"/>
        <v>44302</v>
      </c>
      <c r="G2088" s="128">
        <f t="shared" si="761"/>
        <v>3.0997124087179806E-3</v>
      </c>
      <c r="H2088" s="127">
        <f t="shared" si="773"/>
        <v>44333</v>
      </c>
      <c r="I2088" s="127">
        <f t="shared" si="762"/>
        <v>44333</v>
      </c>
      <c r="J2088" s="130">
        <f t="shared" si="774"/>
        <v>21</v>
      </c>
      <c r="K2088" s="130">
        <f t="shared" si="763"/>
        <v>5</v>
      </c>
      <c r="L2088" s="131">
        <f t="shared" si="764"/>
        <v>1.00073715</v>
      </c>
      <c r="M2088" s="132">
        <f t="shared" si="758"/>
        <v>1.00930024</v>
      </c>
      <c r="N2088" s="132">
        <f t="shared" si="779"/>
        <v>1.3084099945832968</v>
      </c>
      <c r="O2088" s="131">
        <f t="shared" si="757"/>
        <v>1.30937448</v>
      </c>
      <c r="P2088" s="124">
        <f t="shared" si="765"/>
        <v>1309.3744799999999</v>
      </c>
      <c r="Q2088" s="133">
        <f t="shared" si="766"/>
        <v>0</v>
      </c>
      <c r="R2088" s="134">
        <f t="shared" si="767"/>
        <v>0</v>
      </c>
      <c r="S2088" s="124">
        <f t="shared" si="768"/>
        <v>0</v>
      </c>
      <c r="T2088" s="134">
        <f t="shared" si="775"/>
        <v>8.7499999999999994E-2</v>
      </c>
      <c r="U2088" s="133">
        <f t="shared" si="776"/>
        <v>45</v>
      </c>
      <c r="V2088" s="133">
        <v>252</v>
      </c>
      <c r="W2088" s="132">
        <f t="shared" si="759"/>
        <v>1.0150915810000001</v>
      </c>
      <c r="X2088" s="124">
        <f t="shared" si="778"/>
        <v>19.760531</v>
      </c>
      <c r="Y2088" s="136" t="s">
        <v>64</v>
      </c>
      <c r="Z2088" s="127">
        <f t="shared" si="777"/>
        <v>44424</v>
      </c>
      <c r="AA2088" s="6"/>
      <c r="AB2088" s="1"/>
      <c r="AC2088" s="10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6"/>
      <c r="BR2088" s="1"/>
      <c r="BS2088" s="1"/>
      <c r="BT2088" s="1"/>
      <c r="BU2088" s="1"/>
      <c r="BV2088" s="1"/>
      <c r="BW2088" s="1"/>
    </row>
    <row r="2089" spans="1:75" x14ac:dyDescent="0.2">
      <c r="A2089" s="137">
        <f t="shared" si="769"/>
        <v>44310</v>
      </c>
      <c r="B2089" s="124">
        <f t="shared" si="760"/>
        <v>1329.7734719999999</v>
      </c>
      <c r="C2089" s="124">
        <f t="shared" si="770"/>
        <v>1000</v>
      </c>
      <c r="D2089" s="138">
        <f t="shared" si="771"/>
        <v>5674.72</v>
      </c>
      <c r="E2089" s="126">
        <f>IF(K2089=1,VLOOKUP(A2088,[1]Plan1!$DA$106:$DC$226,3),E2088)</f>
        <v>5692.31</v>
      </c>
      <c r="F2089" s="127">
        <f t="shared" si="772"/>
        <v>44302</v>
      </c>
      <c r="G2089" s="128">
        <f t="shared" si="761"/>
        <v>3.0997124087179806E-3</v>
      </c>
      <c r="H2089" s="127">
        <f t="shared" si="773"/>
        <v>44333</v>
      </c>
      <c r="I2089" s="127">
        <f t="shared" si="762"/>
        <v>44333</v>
      </c>
      <c r="J2089" s="130">
        <f t="shared" si="774"/>
        <v>21</v>
      </c>
      <c r="K2089" s="130">
        <f t="shared" si="763"/>
        <v>6</v>
      </c>
      <c r="L2089" s="131">
        <f t="shared" si="764"/>
        <v>1.0008846499999999</v>
      </c>
      <c r="M2089" s="132">
        <f t="shared" si="758"/>
        <v>1.00930024</v>
      </c>
      <c r="N2089" s="132">
        <f t="shared" si="779"/>
        <v>1.3084099945832968</v>
      </c>
      <c r="O2089" s="131">
        <f t="shared" ref="O2089:O2152" si="780">TRUNC(TRUNC((L2089*N2089),15),8)</f>
        <v>1.30956747</v>
      </c>
      <c r="P2089" s="124">
        <f t="shared" si="765"/>
        <v>1309.56747</v>
      </c>
      <c r="Q2089" s="133">
        <f t="shared" si="766"/>
        <v>0</v>
      </c>
      <c r="R2089" s="134">
        <f t="shared" si="767"/>
        <v>0</v>
      </c>
      <c r="S2089" s="124">
        <f t="shared" si="768"/>
        <v>0</v>
      </c>
      <c r="T2089" s="134">
        <f t="shared" si="775"/>
        <v>8.7499999999999994E-2</v>
      </c>
      <c r="U2089" s="133">
        <f t="shared" si="776"/>
        <v>46</v>
      </c>
      <c r="V2089" s="133">
        <v>252</v>
      </c>
      <c r="W2089" s="132">
        <f t="shared" si="759"/>
        <v>1.015429524</v>
      </c>
      <c r="X2089" s="124">
        <f t="shared" si="778"/>
        <v>20.206002000000002</v>
      </c>
      <c r="Y2089" s="136" t="s">
        <v>64</v>
      </c>
      <c r="Z2089" s="127">
        <f t="shared" si="777"/>
        <v>44424</v>
      </c>
      <c r="AA2089" s="6"/>
      <c r="AB2089" s="1"/>
      <c r="AC2089" s="10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6"/>
      <c r="BR2089" s="1"/>
      <c r="BS2089" s="1"/>
      <c r="BT2089" s="1"/>
      <c r="BU2089" s="1"/>
      <c r="BV2089" s="1"/>
      <c r="BW2089" s="1"/>
    </row>
    <row r="2090" spans="1:75" x14ac:dyDescent="0.2">
      <c r="A2090" s="137">
        <f t="shared" si="769"/>
        <v>44311</v>
      </c>
      <c r="B2090" s="124">
        <f t="shared" si="760"/>
        <v>1329.7734719999999</v>
      </c>
      <c r="C2090" s="124">
        <f t="shared" si="770"/>
        <v>1000</v>
      </c>
      <c r="D2090" s="138">
        <f t="shared" si="771"/>
        <v>5674.72</v>
      </c>
      <c r="E2090" s="126">
        <f>IF(K2090=1,VLOOKUP(A2089,[1]Plan1!$DA$106:$DC$226,3),E2089)</f>
        <v>5692.31</v>
      </c>
      <c r="F2090" s="127">
        <f t="shared" si="772"/>
        <v>44302</v>
      </c>
      <c r="G2090" s="128">
        <f t="shared" si="761"/>
        <v>3.0997124087179806E-3</v>
      </c>
      <c r="H2090" s="127">
        <f t="shared" si="773"/>
        <v>44333</v>
      </c>
      <c r="I2090" s="127">
        <f t="shared" si="762"/>
        <v>44333</v>
      </c>
      <c r="J2090" s="130">
        <f t="shared" si="774"/>
        <v>21</v>
      </c>
      <c r="K2090" s="130">
        <f t="shared" si="763"/>
        <v>6</v>
      </c>
      <c r="L2090" s="131">
        <f t="shared" si="764"/>
        <v>1.0008846499999999</v>
      </c>
      <c r="M2090" s="132">
        <f t="shared" ref="M2090:M2153" si="781">IF(I2090&gt;I2089,L2089,M2089)</f>
        <v>1.00930024</v>
      </c>
      <c r="N2090" s="132">
        <f t="shared" si="779"/>
        <v>1.3084099945832968</v>
      </c>
      <c r="O2090" s="131">
        <f t="shared" si="780"/>
        <v>1.30956747</v>
      </c>
      <c r="P2090" s="124">
        <f t="shared" si="765"/>
        <v>1309.56747</v>
      </c>
      <c r="Q2090" s="133">
        <f t="shared" si="766"/>
        <v>0</v>
      </c>
      <c r="R2090" s="134">
        <f t="shared" si="767"/>
        <v>0</v>
      </c>
      <c r="S2090" s="124">
        <f t="shared" si="768"/>
        <v>0</v>
      </c>
      <c r="T2090" s="134">
        <f t="shared" si="775"/>
        <v>8.7499999999999994E-2</v>
      </c>
      <c r="U2090" s="133">
        <f t="shared" si="776"/>
        <v>46</v>
      </c>
      <c r="V2090" s="133">
        <v>252</v>
      </c>
      <c r="W2090" s="132">
        <f t="shared" si="759"/>
        <v>1.015429524</v>
      </c>
      <c r="X2090" s="124">
        <f t="shared" si="778"/>
        <v>20.206002000000002</v>
      </c>
      <c r="Y2090" s="136" t="s">
        <v>64</v>
      </c>
      <c r="Z2090" s="127">
        <f t="shared" si="777"/>
        <v>44424</v>
      </c>
      <c r="AA2090" s="6"/>
      <c r="AB2090" s="1"/>
      <c r="AC2090" s="10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6"/>
      <c r="BR2090" s="1"/>
      <c r="BS2090" s="1"/>
      <c r="BT2090" s="1"/>
      <c r="BU2090" s="1"/>
      <c r="BV2090" s="1"/>
      <c r="BW2090" s="1"/>
    </row>
    <row r="2091" spans="1:75" x14ac:dyDescent="0.2">
      <c r="A2091" s="137">
        <f t="shared" si="769"/>
        <v>44312</v>
      </c>
      <c r="B2091" s="124">
        <f t="shared" si="760"/>
        <v>1329.7734719999999</v>
      </c>
      <c r="C2091" s="124">
        <f t="shared" si="770"/>
        <v>1000</v>
      </c>
      <c r="D2091" s="138">
        <f t="shared" si="771"/>
        <v>5674.72</v>
      </c>
      <c r="E2091" s="126">
        <f>IF(K2091=1,VLOOKUP(A2090,[1]Plan1!$DA$106:$DC$226,3),E2090)</f>
        <v>5692.31</v>
      </c>
      <c r="F2091" s="127">
        <f t="shared" si="772"/>
        <v>44302</v>
      </c>
      <c r="G2091" s="128">
        <f t="shared" si="761"/>
        <v>3.0997124087179806E-3</v>
      </c>
      <c r="H2091" s="127">
        <f t="shared" si="773"/>
        <v>44333</v>
      </c>
      <c r="I2091" s="127">
        <f t="shared" si="762"/>
        <v>44333</v>
      </c>
      <c r="J2091" s="130">
        <f t="shared" si="774"/>
        <v>21</v>
      </c>
      <c r="K2091" s="130">
        <f t="shared" si="763"/>
        <v>6</v>
      </c>
      <c r="L2091" s="131">
        <f t="shared" si="764"/>
        <v>1.0008846499999999</v>
      </c>
      <c r="M2091" s="132">
        <f t="shared" si="781"/>
        <v>1.00930024</v>
      </c>
      <c r="N2091" s="132">
        <f t="shared" si="779"/>
        <v>1.3084099945832968</v>
      </c>
      <c r="O2091" s="131">
        <f t="shared" si="780"/>
        <v>1.30956747</v>
      </c>
      <c r="P2091" s="124">
        <f t="shared" si="765"/>
        <v>1309.56747</v>
      </c>
      <c r="Q2091" s="133">
        <f t="shared" si="766"/>
        <v>0</v>
      </c>
      <c r="R2091" s="134">
        <f t="shared" si="767"/>
        <v>0</v>
      </c>
      <c r="S2091" s="124">
        <f t="shared" si="768"/>
        <v>0</v>
      </c>
      <c r="T2091" s="134">
        <f t="shared" si="775"/>
        <v>8.7499999999999994E-2</v>
      </c>
      <c r="U2091" s="133">
        <f t="shared" si="776"/>
        <v>46</v>
      </c>
      <c r="V2091" s="133">
        <v>252</v>
      </c>
      <c r="W2091" s="132">
        <f t="shared" si="759"/>
        <v>1.015429524</v>
      </c>
      <c r="X2091" s="124">
        <f t="shared" si="778"/>
        <v>20.206002000000002</v>
      </c>
      <c r="Y2091" s="136" t="s">
        <v>64</v>
      </c>
      <c r="Z2091" s="127">
        <f t="shared" si="777"/>
        <v>44424</v>
      </c>
      <c r="AA2091" s="6"/>
      <c r="AB2091" s="1"/>
      <c r="AC2091" s="10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6"/>
      <c r="BR2091" s="1"/>
      <c r="BS2091" s="1"/>
      <c r="BT2091" s="1"/>
      <c r="BU2091" s="1"/>
      <c r="BV2091" s="1"/>
      <c r="BW2091" s="1"/>
    </row>
    <row r="2092" spans="1:75" x14ac:dyDescent="0.2">
      <c r="A2092" s="137">
        <f t="shared" si="769"/>
        <v>44313</v>
      </c>
      <c r="B2092" s="124">
        <f t="shared" si="760"/>
        <v>1330.412241</v>
      </c>
      <c r="C2092" s="124">
        <f t="shared" si="770"/>
        <v>1000</v>
      </c>
      <c r="D2092" s="138">
        <f t="shared" si="771"/>
        <v>5674.72</v>
      </c>
      <c r="E2092" s="126">
        <f>IF(K2092=1,VLOOKUP(A2091,[1]Plan1!$DA$106:$DC$226,3),E2091)</f>
        <v>5692.31</v>
      </c>
      <c r="F2092" s="127">
        <f t="shared" si="772"/>
        <v>44302</v>
      </c>
      <c r="G2092" s="128">
        <f t="shared" si="761"/>
        <v>3.0997124087179806E-3</v>
      </c>
      <c r="H2092" s="127">
        <f t="shared" si="773"/>
        <v>44333</v>
      </c>
      <c r="I2092" s="127">
        <f t="shared" si="762"/>
        <v>44333</v>
      </c>
      <c r="J2092" s="130">
        <f t="shared" si="774"/>
        <v>21</v>
      </c>
      <c r="K2092" s="130">
        <f t="shared" si="763"/>
        <v>7</v>
      </c>
      <c r="L2092" s="131">
        <f t="shared" si="764"/>
        <v>1.00103217</v>
      </c>
      <c r="M2092" s="132">
        <f t="shared" si="781"/>
        <v>1.00930024</v>
      </c>
      <c r="N2092" s="132">
        <f t="shared" si="779"/>
        <v>1.3084099945832968</v>
      </c>
      <c r="O2092" s="131">
        <f t="shared" si="780"/>
        <v>1.3097604899999999</v>
      </c>
      <c r="P2092" s="124">
        <f t="shared" si="765"/>
        <v>1309.7604899999999</v>
      </c>
      <c r="Q2092" s="133">
        <f t="shared" si="766"/>
        <v>0</v>
      </c>
      <c r="R2092" s="134">
        <f t="shared" si="767"/>
        <v>0</v>
      </c>
      <c r="S2092" s="124">
        <f t="shared" si="768"/>
        <v>0</v>
      </c>
      <c r="T2092" s="134">
        <f t="shared" si="775"/>
        <v>8.7499999999999994E-2</v>
      </c>
      <c r="U2092" s="133">
        <f t="shared" si="776"/>
        <v>47</v>
      </c>
      <c r="V2092" s="133">
        <v>252</v>
      </c>
      <c r="W2092" s="132">
        <f t="shared" si="759"/>
        <v>1.015767579</v>
      </c>
      <c r="X2092" s="124">
        <f t="shared" si="778"/>
        <v>20.651751000000001</v>
      </c>
      <c r="Y2092" s="136" t="s">
        <v>64</v>
      </c>
      <c r="Z2092" s="127">
        <f t="shared" si="777"/>
        <v>44424</v>
      </c>
      <c r="AA2092" s="6"/>
      <c r="AB2092" s="1"/>
      <c r="AC2092" s="10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6"/>
      <c r="BR2092" s="1"/>
      <c r="BS2092" s="1"/>
      <c r="BT2092" s="1"/>
      <c r="BU2092" s="1"/>
      <c r="BV2092" s="1"/>
      <c r="BW2092" s="1"/>
    </row>
    <row r="2093" spans="1:75" x14ac:dyDescent="0.2">
      <c r="A2093" s="137">
        <f t="shared" si="769"/>
        <v>44314</v>
      </c>
      <c r="B2093" s="124">
        <f t="shared" si="760"/>
        <v>1331.0513100000001</v>
      </c>
      <c r="C2093" s="124">
        <f t="shared" si="770"/>
        <v>1000</v>
      </c>
      <c r="D2093" s="138">
        <f t="shared" si="771"/>
        <v>5674.72</v>
      </c>
      <c r="E2093" s="126">
        <f>IF(K2093=1,VLOOKUP(A2092,[1]Plan1!$DA$106:$DC$226,3),E2092)</f>
        <v>5692.31</v>
      </c>
      <c r="F2093" s="127">
        <f t="shared" si="772"/>
        <v>44302</v>
      </c>
      <c r="G2093" s="128">
        <f t="shared" si="761"/>
        <v>3.0997124087179806E-3</v>
      </c>
      <c r="H2093" s="127">
        <f t="shared" si="773"/>
        <v>44333</v>
      </c>
      <c r="I2093" s="127">
        <f t="shared" si="762"/>
        <v>44333</v>
      </c>
      <c r="J2093" s="130">
        <f t="shared" si="774"/>
        <v>21</v>
      </c>
      <c r="K2093" s="130">
        <f t="shared" si="763"/>
        <v>8</v>
      </c>
      <c r="L2093" s="131">
        <f t="shared" si="764"/>
        <v>1.0011797099999999</v>
      </c>
      <c r="M2093" s="132">
        <f t="shared" si="781"/>
        <v>1.00930024</v>
      </c>
      <c r="N2093" s="132">
        <f t="shared" si="779"/>
        <v>1.3084099945832968</v>
      </c>
      <c r="O2093" s="131">
        <f t="shared" si="780"/>
        <v>1.30995353</v>
      </c>
      <c r="P2093" s="124">
        <f t="shared" si="765"/>
        <v>1309.95353</v>
      </c>
      <c r="Q2093" s="133">
        <f t="shared" si="766"/>
        <v>0</v>
      </c>
      <c r="R2093" s="134">
        <f t="shared" si="767"/>
        <v>0</v>
      </c>
      <c r="S2093" s="124">
        <f t="shared" si="768"/>
        <v>0</v>
      </c>
      <c r="T2093" s="134">
        <f t="shared" si="775"/>
        <v>8.7499999999999994E-2</v>
      </c>
      <c r="U2093" s="133">
        <f t="shared" si="776"/>
        <v>48</v>
      </c>
      <c r="V2093" s="133">
        <v>252</v>
      </c>
      <c r="W2093" s="132">
        <f t="shared" si="759"/>
        <v>1.0161057469999999</v>
      </c>
      <c r="X2093" s="124">
        <f t="shared" si="778"/>
        <v>21.09778</v>
      </c>
      <c r="Y2093" s="136" t="s">
        <v>64</v>
      </c>
      <c r="Z2093" s="127">
        <f t="shared" si="777"/>
        <v>44424</v>
      </c>
      <c r="AA2093" s="6"/>
      <c r="AB2093" s="1"/>
      <c r="AC2093" s="10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6"/>
      <c r="BR2093" s="1"/>
      <c r="BS2093" s="1"/>
      <c r="BT2093" s="1"/>
      <c r="BU2093" s="1"/>
      <c r="BV2093" s="1"/>
      <c r="BW2093" s="1"/>
    </row>
    <row r="2094" spans="1:75" x14ac:dyDescent="0.2">
      <c r="A2094" s="137">
        <f t="shared" si="769"/>
        <v>44315</v>
      </c>
      <c r="B2094" s="124">
        <f t="shared" si="760"/>
        <v>1331.6906860000001</v>
      </c>
      <c r="C2094" s="124">
        <f t="shared" si="770"/>
        <v>1000</v>
      </c>
      <c r="D2094" s="138">
        <f t="shared" si="771"/>
        <v>5674.72</v>
      </c>
      <c r="E2094" s="126">
        <f>IF(K2094=1,VLOOKUP(A2093,[1]Plan1!$DA$106:$DC$226,3),E2093)</f>
        <v>5692.31</v>
      </c>
      <c r="F2094" s="127">
        <f t="shared" si="772"/>
        <v>44302</v>
      </c>
      <c r="G2094" s="128">
        <f t="shared" si="761"/>
        <v>3.0997124087179806E-3</v>
      </c>
      <c r="H2094" s="127">
        <f t="shared" si="773"/>
        <v>44333</v>
      </c>
      <c r="I2094" s="127">
        <f t="shared" si="762"/>
        <v>44333</v>
      </c>
      <c r="J2094" s="130">
        <f t="shared" si="774"/>
        <v>21</v>
      </c>
      <c r="K2094" s="130">
        <f t="shared" si="763"/>
        <v>9</v>
      </c>
      <c r="L2094" s="131">
        <f t="shared" si="764"/>
        <v>1.00132727</v>
      </c>
      <c r="M2094" s="132">
        <f t="shared" si="781"/>
        <v>1.00930024</v>
      </c>
      <c r="N2094" s="132">
        <f t="shared" si="779"/>
        <v>1.3084099945832968</v>
      </c>
      <c r="O2094" s="131">
        <f t="shared" si="780"/>
        <v>1.3101465999999999</v>
      </c>
      <c r="P2094" s="124">
        <f t="shared" si="765"/>
        <v>1310.1466</v>
      </c>
      <c r="Q2094" s="133">
        <f t="shared" si="766"/>
        <v>0</v>
      </c>
      <c r="R2094" s="134">
        <f t="shared" si="767"/>
        <v>0</v>
      </c>
      <c r="S2094" s="124">
        <f t="shared" si="768"/>
        <v>0</v>
      </c>
      <c r="T2094" s="134">
        <f t="shared" si="775"/>
        <v>8.7499999999999994E-2</v>
      </c>
      <c r="U2094" s="133">
        <f t="shared" si="776"/>
        <v>49</v>
      </c>
      <c r="V2094" s="133">
        <v>252</v>
      </c>
      <c r="W2094" s="132">
        <f t="shared" si="759"/>
        <v>1.0164440269999999</v>
      </c>
      <c r="X2094" s="124">
        <f t="shared" si="778"/>
        <v>21.544086</v>
      </c>
      <c r="Y2094" s="136" t="s">
        <v>64</v>
      </c>
      <c r="Z2094" s="127">
        <f t="shared" si="777"/>
        <v>44424</v>
      </c>
      <c r="AA2094" s="6"/>
      <c r="AB2094" s="1"/>
      <c r="AC2094" s="10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6"/>
      <c r="BR2094" s="1"/>
      <c r="BS2094" s="1"/>
      <c r="BT2094" s="1"/>
      <c r="BU2094" s="1"/>
      <c r="BV2094" s="1"/>
      <c r="BW2094" s="1"/>
    </row>
    <row r="2095" spans="1:75" x14ac:dyDescent="0.2">
      <c r="A2095" s="137">
        <f t="shared" si="769"/>
        <v>44316</v>
      </c>
      <c r="B2095" s="124">
        <f t="shared" si="760"/>
        <v>1332.330371</v>
      </c>
      <c r="C2095" s="124">
        <f t="shared" si="770"/>
        <v>1000</v>
      </c>
      <c r="D2095" s="138">
        <f t="shared" si="771"/>
        <v>5674.72</v>
      </c>
      <c r="E2095" s="126">
        <f>IF(K2095=1,VLOOKUP(A2094,[1]Plan1!$DA$106:$DC$226,3),E2094)</f>
        <v>5692.31</v>
      </c>
      <c r="F2095" s="127">
        <f t="shared" si="772"/>
        <v>44302</v>
      </c>
      <c r="G2095" s="128">
        <f t="shared" si="761"/>
        <v>3.0997124087179806E-3</v>
      </c>
      <c r="H2095" s="127">
        <f t="shared" si="773"/>
        <v>44333</v>
      </c>
      <c r="I2095" s="127">
        <f t="shared" si="762"/>
        <v>44333</v>
      </c>
      <c r="J2095" s="130">
        <f t="shared" si="774"/>
        <v>21</v>
      </c>
      <c r="K2095" s="130">
        <f t="shared" si="763"/>
        <v>10</v>
      </c>
      <c r="L2095" s="131">
        <f t="shared" si="764"/>
        <v>1.0014748499999999</v>
      </c>
      <c r="M2095" s="132">
        <f t="shared" si="781"/>
        <v>1.00930024</v>
      </c>
      <c r="N2095" s="132">
        <f t="shared" si="779"/>
        <v>1.3084099945832968</v>
      </c>
      <c r="O2095" s="131">
        <f t="shared" si="780"/>
        <v>1.3103397000000001</v>
      </c>
      <c r="P2095" s="124">
        <f t="shared" si="765"/>
        <v>1310.3397</v>
      </c>
      <c r="Q2095" s="133">
        <f t="shared" si="766"/>
        <v>0</v>
      </c>
      <c r="R2095" s="134">
        <f t="shared" si="767"/>
        <v>0</v>
      </c>
      <c r="S2095" s="124">
        <f t="shared" si="768"/>
        <v>0</v>
      </c>
      <c r="T2095" s="134">
        <f t="shared" si="775"/>
        <v>8.7499999999999994E-2</v>
      </c>
      <c r="U2095" s="133">
        <f t="shared" si="776"/>
        <v>50</v>
      </c>
      <c r="V2095" s="133">
        <v>252</v>
      </c>
      <c r="W2095" s="132">
        <f t="shared" si="759"/>
        <v>1.01678242</v>
      </c>
      <c r="X2095" s="124">
        <f t="shared" si="778"/>
        <v>21.990670999999999</v>
      </c>
      <c r="Y2095" s="136" t="s">
        <v>64</v>
      </c>
      <c r="Z2095" s="127">
        <f t="shared" si="777"/>
        <v>44424</v>
      </c>
      <c r="AA2095" s="6"/>
      <c r="AB2095" s="1"/>
      <c r="AC2095" s="10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6"/>
      <c r="BR2095" s="1"/>
      <c r="BS2095" s="1"/>
      <c r="BT2095" s="1"/>
      <c r="BU2095" s="1"/>
      <c r="BV2095" s="1"/>
      <c r="BW2095" s="1"/>
    </row>
    <row r="2096" spans="1:75" x14ac:dyDescent="0.2">
      <c r="A2096" s="137">
        <f t="shared" si="769"/>
        <v>44317</v>
      </c>
      <c r="B2096" s="124">
        <f t="shared" si="760"/>
        <v>1332.9703650000001</v>
      </c>
      <c r="C2096" s="124">
        <f t="shared" si="770"/>
        <v>1000</v>
      </c>
      <c r="D2096" s="138">
        <f t="shared" si="771"/>
        <v>5674.72</v>
      </c>
      <c r="E2096" s="126">
        <f>IF(K2096=1,VLOOKUP(A2095,[1]Plan1!$DA$106:$DC$226,3),E2095)</f>
        <v>5692.31</v>
      </c>
      <c r="F2096" s="127">
        <f t="shared" si="772"/>
        <v>44302</v>
      </c>
      <c r="G2096" s="128">
        <f t="shared" si="761"/>
        <v>3.0997124087179806E-3</v>
      </c>
      <c r="H2096" s="127">
        <f t="shared" si="773"/>
        <v>44333</v>
      </c>
      <c r="I2096" s="127">
        <f t="shared" si="762"/>
        <v>44333</v>
      </c>
      <c r="J2096" s="130">
        <f t="shared" si="774"/>
        <v>21</v>
      </c>
      <c r="K2096" s="130">
        <f t="shared" si="763"/>
        <v>11</v>
      </c>
      <c r="L2096" s="131">
        <f t="shared" si="764"/>
        <v>1.0016224600000001</v>
      </c>
      <c r="M2096" s="132">
        <f t="shared" si="781"/>
        <v>1.00930024</v>
      </c>
      <c r="N2096" s="132">
        <f t="shared" si="779"/>
        <v>1.3084099945832968</v>
      </c>
      <c r="O2096" s="131">
        <f t="shared" si="780"/>
        <v>1.3105328300000001</v>
      </c>
      <c r="P2096" s="124">
        <f t="shared" si="765"/>
        <v>1310.5328300000001</v>
      </c>
      <c r="Q2096" s="133">
        <f t="shared" si="766"/>
        <v>0</v>
      </c>
      <c r="R2096" s="134">
        <f t="shared" si="767"/>
        <v>0</v>
      </c>
      <c r="S2096" s="124">
        <f t="shared" si="768"/>
        <v>0</v>
      </c>
      <c r="T2096" s="134">
        <f t="shared" si="775"/>
        <v>8.7499999999999994E-2</v>
      </c>
      <c r="U2096" s="133">
        <f t="shared" si="776"/>
        <v>51</v>
      </c>
      <c r="V2096" s="133">
        <v>252</v>
      </c>
      <c r="W2096" s="132">
        <f t="shared" si="759"/>
        <v>1.017120926</v>
      </c>
      <c r="X2096" s="124">
        <f t="shared" si="778"/>
        <v>22.437535</v>
      </c>
      <c r="Y2096" s="136" t="s">
        <v>64</v>
      </c>
      <c r="Z2096" s="127">
        <f t="shared" si="777"/>
        <v>44424</v>
      </c>
      <c r="AA2096" s="6"/>
      <c r="AB2096" s="1"/>
      <c r="AC2096" s="10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6"/>
      <c r="BR2096" s="1"/>
      <c r="BS2096" s="1"/>
      <c r="BT2096" s="1"/>
      <c r="BU2096" s="1"/>
      <c r="BV2096" s="1"/>
      <c r="BW2096" s="1"/>
    </row>
    <row r="2097" spans="1:75" x14ac:dyDescent="0.2">
      <c r="A2097" s="137">
        <f t="shared" si="769"/>
        <v>44318</v>
      </c>
      <c r="B2097" s="124">
        <f t="shared" si="760"/>
        <v>1332.9703650000001</v>
      </c>
      <c r="C2097" s="124">
        <f t="shared" si="770"/>
        <v>1000</v>
      </c>
      <c r="D2097" s="138">
        <f t="shared" si="771"/>
        <v>5674.72</v>
      </c>
      <c r="E2097" s="126">
        <f>IF(K2097=1,VLOOKUP(A2096,[1]Plan1!$DA$106:$DC$226,3),E2096)</f>
        <v>5692.31</v>
      </c>
      <c r="F2097" s="127">
        <f t="shared" si="772"/>
        <v>44302</v>
      </c>
      <c r="G2097" s="128">
        <f t="shared" si="761"/>
        <v>3.0997124087179806E-3</v>
      </c>
      <c r="H2097" s="127">
        <f t="shared" si="773"/>
        <v>44333</v>
      </c>
      <c r="I2097" s="127">
        <f t="shared" si="762"/>
        <v>44333</v>
      </c>
      <c r="J2097" s="130">
        <f t="shared" si="774"/>
        <v>21</v>
      </c>
      <c r="K2097" s="130">
        <f t="shared" si="763"/>
        <v>11</v>
      </c>
      <c r="L2097" s="131">
        <f t="shared" si="764"/>
        <v>1.0016224600000001</v>
      </c>
      <c r="M2097" s="132">
        <f t="shared" si="781"/>
        <v>1.00930024</v>
      </c>
      <c r="N2097" s="132">
        <f t="shared" si="779"/>
        <v>1.3084099945832968</v>
      </c>
      <c r="O2097" s="131">
        <f t="shared" si="780"/>
        <v>1.3105328300000001</v>
      </c>
      <c r="P2097" s="124">
        <f t="shared" si="765"/>
        <v>1310.5328300000001</v>
      </c>
      <c r="Q2097" s="133">
        <f t="shared" si="766"/>
        <v>0</v>
      </c>
      <c r="R2097" s="134">
        <f t="shared" si="767"/>
        <v>0</v>
      </c>
      <c r="S2097" s="124">
        <f t="shared" si="768"/>
        <v>0</v>
      </c>
      <c r="T2097" s="134">
        <f t="shared" si="775"/>
        <v>8.7499999999999994E-2</v>
      </c>
      <c r="U2097" s="133">
        <f t="shared" si="776"/>
        <v>51</v>
      </c>
      <c r="V2097" s="133">
        <v>252</v>
      </c>
      <c r="W2097" s="132">
        <f t="shared" si="759"/>
        <v>1.017120926</v>
      </c>
      <c r="X2097" s="124">
        <f t="shared" si="778"/>
        <v>22.437535</v>
      </c>
      <c r="Y2097" s="136" t="s">
        <v>64</v>
      </c>
      <c r="Z2097" s="127">
        <f t="shared" si="777"/>
        <v>44424</v>
      </c>
      <c r="AA2097" s="6"/>
      <c r="AB2097" s="1"/>
      <c r="AC2097" s="10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6"/>
      <c r="BR2097" s="1"/>
      <c r="BS2097" s="1"/>
      <c r="BT2097" s="1"/>
      <c r="BU2097" s="1"/>
      <c r="BV2097" s="1"/>
      <c r="BW2097" s="1"/>
    </row>
    <row r="2098" spans="1:75" x14ac:dyDescent="0.2">
      <c r="A2098" s="137">
        <f t="shared" si="769"/>
        <v>44319</v>
      </c>
      <c r="B2098" s="124">
        <f t="shared" si="760"/>
        <v>1332.9703650000001</v>
      </c>
      <c r="C2098" s="124">
        <f t="shared" si="770"/>
        <v>1000</v>
      </c>
      <c r="D2098" s="138">
        <f t="shared" si="771"/>
        <v>5674.72</v>
      </c>
      <c r="E2098" s="126">
        <f>IF(K2098=1,VLOOKUP(A2097,[1]Plan1!$DA$106:$DC$226,3),E2097)</f>
        <v>5692.31</v>
      </c>
      <c r="F2098" s="127">
        <f t="shared" si="772"/>
        <v>44302</v>
      </c>
      <c r="G2098" s="128">
        <f t="shared" si="761"/>
        <v>3.0997124087179806E-3</v>
      </c>
      <c r="H2098" s="127">
        <f t="shared" si="773"/>
        <v>44333</v>
      </c>
      <c r="I2098" s="127">
        <f t="shared" si="762"/>
        <v>44333</v>
      </c>
      <c r="J2098" s="130">
        <f t="shared" si="774"/>
        <v>21</v>
      </c>
      <c r="K2098" s="130">
        <f t="shared" si="763"/>
        <v>11</v>
      </c>
      <c r="L2098" s="131">
        <f t="shared" si="764"/>
        <v>1.0016224600000001</v>
      </c>
      <c r="M2098" s="132">
        <f t="shared" si="781"/>
        <v>1.00930024</v>
      </c>
      <c r="N2098" s="132">
        <f t="shared" si="779"/>
        <v>1.3084099945832968</v>
      </c>
      <c r="O2098" s="131">
        <f t="shared" si="780"/>
        <v>1.3105328300000001</v>
      </c>
      <c r="P2098" s="124">
        <f t="shared" si="765"/>
        <v>1310.5328300000001</v>
      </c>
      <c r="Q2098" s="133">
        <f t="shared" si="766"/>
        <v>0</v>
      </c>
      <c r="R2098" s="134">
        <f t="shared" si="767"/>
        <v>0</v>
      </c>
      <c r="S2098" s="124">
        <f t="shared" si="768"/>
        <v>0</v>
      </c>
      <c r="T2098" s="134">
        <f t="shared" si="775"/>
        <v>8.7499999999999994E-2</v>
      </c>
      <c r="U2098" s="133">
        <f t="shared" si="776"/>
        <v>51</v>
      </c>
      <c r="V2098" s="133">
        <v>252</v>
      </c>
      <c r="W2098" s="132">
        <f t="shared" si="759"/>
        <v>1.017120926</v>
      </c>
      <c r="X2098" s="124">
        <f t="shared" si="778"/>
        <v>22.437535</v>
      </c>
      <c r="Y2098" s="136" t="s">
        <v>64</v>
      </c>
      <c r="Z2098" s="127">
        <f t="shared" si="777"/>
        <v>44424</v>
      </c>
      <c r="AA2098" s="6"/>
      <c r="AB2098" s="1"/>
      <c r="AC2098" s="10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6"/>
      <c r="BR2098" s="1"/>
      <c r="BS2098" s="1"/>
      <c r="BT2098" s="1"/>
      <c r="BU2098" s="1"/>
      <c r="BV2098" s="1"/>
      <c r="BW2098" s="1"/>
    </row>
    <row r="2099" spans="1:75" x14ac:dyDescent="0.2">
      <c r="A2099" s="137">
        <f t="shared" si="769"/>
        <v>44320</v>
      </c>
      <c r="B2099" s="124">
        <f t="shared" si="760"/>
        <v>1333.6106569999999</v>
      </c>
      <c r="C2099" s="124">
        <f t="shared" si="770"/>
        <v>1000</v>
      </c>
      <c r="D2099" s="138">
        <f t="shared" si="771"/>
        <v>5674.72</v>
      </c>
      <c r="E2099" s="126">
        <f>IF(K2099=1,VLOOKUP(A2098,[1]Plan1!$DA$106:$DC$226,3),E2098)</f>
        <v>5692.31</v>
      </c>
      <c r="F2099" s="127">
        <f t="shared" si="772"/>
        <v>44302</v>
      </c>
      <c r="G2099" s="128">
        <f t="shared" si="761"/>
        <v>3.0997124087179806E-3</v>
      </c>
      <c r="H2099" s="127">
        <f t="shared" si="773"/>
        <v>44333</v>
      </c>
      <c r="I2099" s="127">
        <f t="shared" si="762"/>
        <v>44333</v>
      </c>
      <c r="J2099" s="130">
        <f t="shared" si="774"/>
        <v>21</v>
      </c>
      <c r="K2099" s="130">
        <f t="shared" si="763"/>
        <v>12</v>
      </c>
      <c r="L2099" s="131">
        <f t="shared" si="764"/>
        <v>1.00177008</v>
      </c>
      <c r="M2099" s="132">
        <f t="shared" si="781"/>
        <v>1.00930024</v>
      </c>
      <c r="N2099" s="132">
        <f t="shared" si="779"/>
        <v>1.3084099945832968</v>
      </c>
      <c r="O2099" s="131">
        <f t="shared" si="780"/>
        <v>1.31072598</v>
      </c>
      <c r="P2099" s="124">
        <f t="shared" si="765"/>
        <v>1310.7259799999999</v>
      </c>
      <c r="Q2099" s="133">
        <f t="shared" si="766"/>
        <v>0</v>
      </c>
      <c r="R2099" s="134">
        <f t="shared" si="767"/>
        <v>0</v>
      </c>
      <c r="S2099" s="124">
        <f t="shared" si="768"/>
        <v>0</v>
      </c>
      <c r="T2099" s="134">
        <f t="shared" si="775"/>
        <v>8.7499999999999994E-2</v>
      </c>
      <c r="U2099" s="133">
        <f t="shared" si="776"/>
        <v>52</v>
      </c>
      <c r="V2099" s="133">
        <v>252</v>
      </c>
      <c r="W2099" s="132">
        <f t="shared" si="759"/>
        <v>1.017459544</v>
      </c>
      <c r="X2099" s="124">
        <f t="shared" si="778"/>
        <v>22.884677</v>
      </c>
      <c r="Y2099" s="136" t="s">
        <v>64</v>
      </c>
      <c r="Z2099" s="127">
        <f t="shared" si="777"/>
        <v>44424</v>
      </c>
      <c r="AA2099" s="6"/>
      <c r="AB2099" s="1"/>
      <c r="AC2099" s="10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6"/>
      <c r="BR2099" s="1"/>
      <c r="BS2099" s="1"/>
      <c r="BT2099" s="1"/>
      <c r="BU2099" s="1"/>
      <c r="BV2099" s="1"/>
      <c r="BW2099" s="1"/>
    </row>
    <row r="2100" spans="1:75" x14ac:dyDescent="0.2">
      <c r="A2100" s="137">
        <f t="shared" si="769"/>
        <v>44321</v>
      </c>
      <c r="B2100" s="124">
        <f t="shared" si="760"/>
        <v>1334.2512689999999</v>
      </c>
      <c r="C2100" s="124">
        <f t="shared" si="770"/>
        <v>1000</v>
      </c>
      <c r="D2100" s="138">
        <f t="shared" si="771"/>
        <v>5674.72</v>
      </c>
      <c r="E2100" s="126">
        <f>IF(K2100=1,VLOOKUP(A2099,[1]Plan1!$DA$106:$DC$226,3),E2099)</f>
        <v>5692.31</v>
      </c>
      <c r="F2100" s="127">
        <f t="shared" si="772"/>
        <v>44302</v>
      </c>
      <c r="G2100" s="128">
        <f t="shared" si="761"/>
        <v>3.0997124087179806E-3</v>
      </c>
      <c r="H2100" s="127">
        <f t="shared" si="773"/>
        <v>44333</v>
      </c>
      <c r="I2100" s="127">
        <f t="shared" si="762"/>
        <v>44333</v>
      </c>
      <c r="J2100" s="130">
        <f t="shared" si="774"/>
        <v>21</v>
      </c>
      <c r="K2100" s="130">
        <f t="shared" si="763"/>
        <v>13</v>
      </c>
      <c r="L2100" s="131">
        <f t="shared" si="764"/>
        <v>1.00191773</v>
      </c>
      <c r="M2100" s="132">
        <f t="shared" si="781"/>
        <v>1.00930024</v>
      </c>
      <c r="N2100" s="132">
        <f t="shared" si="779"/>
        <v>1.3084099945832968</v>
      </c>
      <c r="O2100" s="131">
        <f t="shared" si="780"/>
        <v>1.31091917</v>
      </c>
      <c r="P2100" s="124">
        <f t="shared" si="765"/>
        <v>1310.9191699999999</v>
      </c>
      <c r="Q2100" s="133">
        <f t="shared" si="766"/>
        <v>0</v>
      </c>
      <c r="R2100" s="134">
        <f t="shared" si="767"/>
        <v>0</v>
      </c>
      <c r="S2100" s="124">
        <f t="shared" si="768"/>
        <v>0</v>
      </c>
      <c r="T2100" s="134">
        <f t="shared" si="775"/>
        <v>8.7499999999999994E-2</v>
      </c>
      <c r="U2100" s="133">
        <f t="shared" si="776"/>
        <v>53</v>
      </c>
      <c r="V2100" s="133">
        <v>252</v>
      </c>
      <c r="W2100" s="132">
        <f t="shared" si="759"/>
        <v>1.0177982750000001</v>
      </c>
      <c r="X2100" s="124">
        <f t="shared" si="778"/>
        <v>23.332098999999999</v>
      </c>
      <c r="Y2100" s="136" t="s">
        <v>64</v>
      </c>
      <c r="Z2100" s="127">
        <f t="shared" si="777"/>
        <v>44424</v>
      </c>
      <c r="AA2100" s="6"/>
      <c r="AB2100" s="1"/>
      <c r="AC2100" s="10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6"/>
      <c r="BR2100" s="1"/>
      <c r="BS2100" s="1"/>
      <c r="BT2100" s="1"/>
      <c r="BU2100" s="1"/>
      <c r="BV2100" s="1"/>
      <c r="BW2100" s="1"/>
    </row>
    <row r="2101" spans="1:75" x14ac:dyDescent="0.2">
      <c r="A2101" s="137">
        <f t="shared" si="769"/>
        <v>44322</v>
      </c>
      <c r="B2101" s="124">
        <f t="shared" si="760"/>
        <v>1334.8921809999999</v>
      </c>
      <c r="C2101" s="124">
        <f t="shared" si="770"/>
        <v>1000</v>
      </c>
      <c r="D2101" s="138">
        <f t="shared" si="771"/>
        <v>5674.72</v>
      </c>
      <c r="E2101" s="126">
        <f>IF(K2101=1,VLOOKUP(A2100,[1]Plan1!$DA$106:$DC$226,3),E2100)</f>
        <v>5692.31</v>
      </c>
      <c r="F2101" s="127">
        <f t="shared" si="772"/>
        <v>44302</v>
      </c>
      <c r="G2101" s="128">
        <f t="shared" si="761"/>
        <v>3.0997124087179806E-3</v>
      </c>
      <c r="H2101" s="127">
        <f t="shared" si="773"/>
        <v>44333</v>
      </c>
      <c r="I2101" s="127">
        <f t="shared" si="762"/>
        <v>44333</v>
      </c>
      <c r="J2101" s="130">
        <f t="shared" si="774"/>
        <v>21</v>
      </c>
      <c r="K2101" s="130">
        <f t="shared" si="763"/>
        <v>14</v>
      </c>
      <c r="L2101" s="131">
        <f t="shared" si="764"/>
        <v>1.0020654</v>
      </c>
      <c r="M2101" s="132">
        <f t="shared" si="781"/>
        <v>1.00930024</v>
      </c>
      <c r="N2101" s="132">
        <f t="shared" si="779"/>
        <v>1.3084099945832968</v>
      </c>
      <c r="O2101" s="131">
        <f t="shared" si="780"/>
        <v>1.31111238</v>
      </c>
      <c r="P2101" s="124">
        <f t="shared" si="765"/>
        <v>1311.11238</v>
      </c>
      <c r="Q2101" s="133">
        <f t="shared" si="766"/>
        <v>0</v>
      </c>
      <c r="R2101" s="134">
        <f t="shared" si="767"/>
        <v>0</v>
      </c>
      <c r="S2101" s="124">
        <f t="shared" si="768"/>
        <v>0</v>
      </c>
      <c r="T2101" s="134">
        <f t="shared" si="775"/>
        <v>8.7499999999999994E-2</v>
      </c>
      <c r="U2101" s="133">
        <f t="shared" si="776"/>
        <v>54</v>
      </c>
      <c r="V2101" s="133">
        <v>252</v>
      </c>
      <c r="W2101" s="132">
        <f t="shared" si="759"/>
        <v>1.0181371189999999</v>
      </c>
      <c r="X2101" s="124">
        <f t="shared" si="778"/>
        <v>23.779800999999999</v>
      </c>
      <c r="Y2101" s="136" t="s">
        <v>64</v>
      </c>
      <c r="Z2101" s="127">
        <f t="shared" si="777"/>
        <v>44424</v>
      </c>
      <c r="AA2101" s="6"/>
      <c r="AB2101" s="1"/>
      <c r="AC2101" s="10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6"/>
      <c r="BR2101" s="1"/>
      <c r="BS2101" s="1"/>
      <c r="BT2101" s="1"/>
      <c r="BU2101" s="1"/>
      <c r="BV2101" s="1"/>
      <c r="BW2101" s="1"/>
    </row>
    <row r="2102" spans="1:75" x14ac:dyDescent="0.2">
      <c r="A2102" s="137">
        <f t="shared" si="769"/>
        <v>44323</v>
      </c>
      <c r="B2102" s="124">
        <f t="shared" si="760"/>
        <v>1335.533412</v>
      </c>
      <c r="C2102" s="124">
        <f t="shared" si="770"/>
        <v>1000</v>
      </c>
      <c r="D2102" s="138">
        <f t="shared" si="771"/>
        <v>5674.72</v>
      </c>
      <c r="E2102" s="126">
        <f>IF(K2102=1,VLOOKUP(A2101,[1]Plan1!$DA$106:$DC$226,3),E2101)</f>
        <v>5692.31</v>
      </c>
      <c r="F2102" s="127">
        <f t="shared" si="772"/>
        <v>44302</v>
      </c>
      <c r="G2102" s="128">
        <f t="shared" si="761"/>
        <v>3.0997124087179806E-3</v>
      </c>
      <c r="H2102" s="127">
        <f t="shared" si="773"/>
        <v>44333</v>
      </c>
      <c r="I2102" s="127">
        <f t="shared" si="762"/>
        <v>44333</v>
      </c>
      <c r="J2102" s="130">
        <f t="shared" si="774"/>
        <v>21</v>
      </c>
      <c r="K2102" s="130">
        <f t="shared" si="763"/>
        <v>15</v>
      </c>
      <c r="L2102" s="131">
        <f t="shared" si="764"/>
        <v>1.0022131000000001</v>
      </c>
      <c r="M2102" s="132">
        <f t="shared" si="781"/>
        <v>1.00930024</v>
      </c>
      <c r="N2102" s="132">
        <f t="shared" si="779"/>
        <v>1.3084099945832968</v>
      </c>
      <c r="O2102" s="131">
        <f t="shared" si="780"/>
        <v>1.3113056300000001</v>
      </c>
      <c r="P2102" s="124">
        <f t="shared" si="765"/>
        <v>1311.3056300000001</v>
      </c>
      <c r="Q2102" s="133">
        <f t="shared" si="766"/>
        <v>0</v>
      </c>
      <c r="R2102" s="134">
        <f t="shared" si="767"/>
        <v>0</v>
      </c>
      <c r="S2102" s="124">
        <f t="shared" si="768"/>
        <v>0</v>
      </c>
      <c r="T2102" s="134">
        <f t="shared" si="775"/>
        <v>8.7499999999999994E-2</v>
      </c>
      <c r="U2102" s="133">
        <f t="shared" si="776"/>
        <v>55</v>
      </c>
      <c r="V2102" s="133">
        <v>252</v>
      </c>
      <c r="W2102" s="132">
        <f t="shared" si="759"/>
        <v>1.018476076</v>
      </c>
      <c r="X2102" s="124">
        <f t="shared" si="778"/>
        <v>24.227782000000001</v>
      </c>
      <c r="Y2102" s="136" t="s">
        <v>64</v>
      </c>
      <c r="Z2102" s="127">
        <f t="shared" si="777"/>
        <v>44424</v>
      </c>
      <c r="AA2102" s="6"/>
      <c r="AB2102" s="1"/>
      <c r="AC2102" s="10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6"/>
      <c r="BR2102" s="1"/>
      <c r="BS2102" s="1"/>
      <c r="BT2102" s="1"/>
      <c r="BU2102" s="1"/>
      <c r="BV2102" s="1"/>
      <c r="BW2102" s="1"/>
    </row>
    <row r="2103" spans="1:75" x14ac:dyDescent="0.2">
      <c r="A2103" s="137">
        <f t="shared" si="769"/>
        <v>44324</v>
      </c>
      <c r="B2103" s="124">
        <f t="shared" si="760"/>
        <v>1336.174941</v>
      </c>
      <c r="C2103" s="124">
        <f t="shared" si="770"/>
        <v>1000</v>
      </c>
      <c r="D2103" s="138">
        <f t="shared" si="771"/>
        <v>5674.72</v>
      </c>
      <c r="E2103" s="126">
        <f>IF(K2103=1,VLOOKUP(A2102,[1]Plan1!$DA$106:$DC$226,3),E2102)</f>
        <v>5692.31</v>
      </c>
      <c r="F2103" s="127">
        <f t="shared" si="772"/>
        <v>44302</v>
      </c>
      <c r="G2103" s="128">
        <f t="shared" si="761"/>
        <v>3.0997124087179806E-3</v>
      </c>
      <c r="H2103" s="127">
        <f t="shared" si="773"/>
        <v>44333</v>
      </c>
      <c r="I2103" s="127">
        <f t="shared" si="762"/>
        <v>44333</v>
      </c>
      <c r="J2103" s="130">
        <f t="shared" si="774"/>
        <v>21</v>
      </c>
      <c r="K2103" s="130">
        <f t="shared" si="763"/>
        <v>16</v>
      </c>
      <c r="L2103" s="131">
        <f t="shared" si="764"/>
        <v>1.0023608100000001</v>
      </c>
      <c r="M2103" s="132">
        <f t="shared" si="781"/>
        <v>1.00930024</v>
      </c>
      <c r="N2103" s="132">
        <f t="shared" si="779"/>
        <v>1.3084099945832968</v>
      </c>
      <c r="O2103" s="131">
        <f t="shared" si="780"/>
        <v>1.3114988999999999</v>
      </c>
      <c r="P2103" s="124">
        <f t="shared" si="765"/>
        <v>1311.4989</v>
      </c>
      <c r="Q2103" s="133">
        <f t="shared" si="766"/>
        <v>0</v>
      </c>
      <c r="R2103" s="134">
        <f t="shared" si="767"/>
        <v>0</v>
      </c>
      <c r="S2103" s="124">
        <f t="shared" si="768"/>
        <v>0</v>
      </c>
      <c r="T2103" s="134">
        <f t="shared" si="775"/>
        <v>8.7499999999999994E-2</v>
      </c>
      <c r="U2103" s="133">
        <f t="shared" si="776"/>
        <v>56</v>
      </c>
      <c r="V2103" s="133">
        <v>252</v>
      </c>
      <c r="W2103" s="132">
        <f t="shared" si="759"/>
        <v>1.018815145</v>
      </c>
      <c r="X2103" s="124">
        <f t="shared" si="778"/>
        <v>24.676041000000001</v>
      </c>
      <c r="Y2103" s="136" t="s">
        <v>64</v>
      </c>
      <c r="Z2103" s="127">
        <f t="shared" si="777"/>
        <v>44424</v>
      </c>
      <c r="AA2103" s="6"/>
      <c r="AB2103" s="1"/>
      <c r="AC2103" s="10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6"/>
      <c r="BR2103" s="1"/>
      <c r="BS2103" s="1"/>
      <c r="BT2103" s="1"/>
      <c r="BU2103" s="1"/>
      <c r="BV2103" s="1"/>
      <c r="BW2103" s="1"/>
    </row>
    <row r="2104" spans="1:75" x14ac:dyDescent="0.2">
      <c r="A2104" s="137">
        <f t="shared" si="769"/>
        <v>44325</v>
      </c>
      <c r="B2104" s="124">
        <f t="shared" si="760"/>
        <v>1336.174941</v>
      </c>
      <c r="C2104" s="124">
        <f t="shared" si="770"/>
        <v>1000</v>
      </c>
      <c r="D2104" s="138">
        <f t="shared" si="771"/>
        <v>5674.72</v>
      </c>
      <c r="E2104" s="126">
        <f>IF(K2104=1,VLOOKUP(A2103,[1]Plan1!$DA$106:$DC$226,3),E2103)</f>
        <v>5692.31</v>
      </c>
      <c r="F2104" s="127">
        <f t="shared" si="772"/>
        <v>44302</v>
      </c>
      <c r="G2104" s="128">
        <f t="shared" si="761"/>
        <v>3.0997124087179806E-3</v>
      </c>
      <c r="H2104" s="127">
        <f t="shared" si="773"/>
        <v>44333</v>
      </c>
      <c r="I2104" s="127">
        <f t="shared" si="762"/>
        <v>44333</v>
      </c>
      <c r="J2104" s="130">
        <f t="shared" si="774"/>
        <v>21</v>
      </c>
      <c r="K2104" s="130">
        <f t="shared" si="763"/>
        <v>16</v>
      </c>
      <c r="L2104" s="131">
        <f t="shared" si="764"/>
        <v>1.0023608100000001</v>
      </c>
      <c r="M2104" s="132">
        <f t="shared" si="781"/>
        <v>1.00930024</v>
      </c>
      <c r="N2104" s="132">
        <f t="shared" si="779"/>
        <v>1.3084099945832968</v>
      </c>
      <c r="O2104" s="131">
        <f t="shared" si="780"/>
        <v>1.3114988999999999</v>
      </c>
      <c r="P2104" s="124">
        <f t="shared" si="765"/>
        <v>1311.4989</v>
      </c>
      <c r="Q2104" s="133">
        <f t="shared" si="766"/>
        <v>0</v>
      </c>
      <c r="R2104" s="134">
        <f t="shared" si="767"/>
        <v>0</v>
      </c>
      <c r="S2104" s="124">
        <f t="shared" si="768"/>
        <v>0</v>
      </c>
      <c r="T2104" s="134">
        <f t="shared" si="775"/>
        <v>8.7499999999999994E-2</v>
      </c>
      <c r="U2104" s="133">
        <f t="shared" si="776"/>
        <v>56</v>
      </c>
      <c r="V2104" s="133">
        <v>252</v>
      </c>
      <c r="W2104" s="132">
        <f t="shared" si="759"/>
        <v>1.018815145</v>
      </c>
      <c r="X2104" s="124">
        <f t="shared" si="778"/>
        <v>24.676041000000001</v>
      </c>
      <c r="Y2104" s="136" t="s">
        <v>64</v>
      </c>
      <c r="Z2104" s="127">
        <f t="shared" si="777"/>
        <v>44424</v>
      </c>
      <c r="AA2104" s="6"/>
      <c r="AB2104" s="1"/>
      <c r="AC2104" s="10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6"/>
      <c r="BR2104" s="1"/>
      <c r="BS2104" s="1"/>
      <c r="BT2104" s="1"/>
      <c r="BU2104" s="1"/>
      <c r="BV2104" s="1"/>
      <c r="BW2104" s="1"/>
    </row>
    <row r="2105" spans="1:75" x14ac:dyDescent="0.2">
      <c r="A2105" s="137">
        <f t="shared" si="769"/>
        <v>44326</v>
      </c>
      <c r="B2105" s="124">
        <f t="shared" si="760"/>
        <v>1336.174941</v>
      </c>
      <c r="C2105" s="124">
        <f t="shared" si="770"/>
        <v>1000</v>
      </c>
      <c r="D2105" s="138">
        <f t="shared" si="771"/>
        <v>5674.72</v>
      </c>
      <c r="E2105" s="126">
        <f>IF(K2105=1,VLOOKUP(A2104,[1]Plan1!$DA$106:$DC$226,3),E2104)</f>
        <v>5692.31</v>
      </c>
      <c r="F2105" s="127">
        <f t="shared" si="772"/>
        <v>44302</v>
      </c>
      <c r="G2105" s="128">
        <f t="shared" si="761"/>
        <v>3.0997124087179806E-3</v>
      </c>
      <c r="H2105" s="127">
        <f t="shared" si="773"/>
        <v>44333</v>
      </c>
      <c r="I2105" s="127">
        <f t="shared" si="762"/>
        <v>44333</v>
      </c>
      <c r="J2105" s="130">
        <f t="shared" si="774"/>
        <v>21</v>
      </c>
      <c r="K2105" s="130">
        <f t="shared" si="763"/>
        <v>16</v>
      </c>
      <c r="L2105" s="131">
        <f t="shared" si="764"/>
        <v>1.0023608100000001</v>
      </c>
      <c r="M2105" s="132">
        <f t="shared" si="781"/>
        <v>1.00930024</v>
      </c>
      <c r="N2105" s="132">
        <f t="shared" si="779"/>
        <v>1.3084099945832968</v>
      </c>
      <c r="O2105" s="131">
        <f t="shared" si="780"/>
        <v>1.3114988999999999</v>
      </c>
      <c r="P2105" s="124">
        <f t="shared" si="765"/>
        <v>1311.4989</v>
      </c>
      <c r="Q2105" s="133">
        <f t="shared" si="766"/>
        <v>0</v>
      </c>
      <c r="R2105" s="134">
        <f t="shared" si="767"/>
        <v>0</v>
      </c>
      <c r="S2105" s="124">
        <f t="shared" si="768"/>
        <v>0</v>
      </c>
      <c r="T2105" s="134">
        <f t="shared" si="775"/>
        <v>8.7499999999999994E-2</v>
      </c>
      <c r="U2105" s="133">
        <f t="shared" si="776"/>
        <v>56</v>
      </c>
      <c r="V2105" s="133">
        <v>252</v>
      </c>
      <c r="W2105" s="132">
        <f t="shared" ref="W2105:W2168" si="782">ROUND((1+T2105)^(U2105/V2105),9)</f>
        <v>1.018815145</v>
      </c>
      <c r="X2105" s="124">
        <f t="shared" si="778"/>
        <v>24.676041000000001</v>
      </c>
      <c r="Y2105" s="136" t="s">
        <v>64</v>
      </c>
      <c r="Z2105" s="127">
        <f t="shared" si="777"/>
        <v>44424</v>
      </c>
      <c r="AA2105" s="6"/>
      <c r="AB2105" s="1"/>
      <c r="AC2105" s="10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6"/>
      <c r="BR2105" s="1"/>
      <c r="BS2105" s="1"/>
      <c r="BT2105" s="1"/>
      <c r="BU2105" s="1"/>
      <c r="BV2105" s="1"/>
      <c r="BW2105" s="1"/>
    </row>
    <row r="2106" spans="1:75" x14ac:dyDescent="0.2">
      <c r="A2106" s="137">
        <f t="shared" si="769"/>
        <v>44327</v>
      </c>
      <c r="B2106" s="124">
        <f t="shared" si="760"/>
        <v>1336.8167819999999</v>
      </c>
      <c r="C2106" s="124">
        <f t="shared" si="770"/>
        <v>1000</v>
      </c>
      <c r="D2106" s="138">
        <f t="shared" si="771"/>
        <v>5674.72</v>
      </c>
      <c r="E2106" s="126">
        <f>IF(K2106=1,VLOOKUP(A2105,[1]Plan1!$DA$106:$DC$226,3),E2105)</f>
        <v>5692.31</v>
      </c>
      <c r="F2106" s="127">
        <f t="shared" si="772"/>
        <v>44302</v>
      </c>
      <c r="G2106" s="128">
        <f t="shared" si="761"/>
        <v>3.0997124087179806E-3</v>
      </c>
      <c r="H2106" s="127">
        <f t="shared" si="773"/>
        <v>44333</v>
      </c>
      <c r="I2106" s="127">
        <f t="shared" si="762"/>
        <v>44333</v>
      </c>
      <c r="J2106" s="130">
        <f t="shared" si="774"/>
        <v>21</v>
      </c>
      <c r="K2106" s="130">
        <f t="shared" si="763"/>
        <v>17</v>
      </c>
      <c r="L2106" s="131">
        <f t="shared" si="764"/>
        <v>1.0025085499999999</v>
      </c>
      <c r="M2106" s="132">
        <f t="shared" si="781"/>
        <v>1.00930024</v>
      </c>
      <c r="N2106" s="132">
        <f t="shared" si="779"/>
        <v>1.3084099945832968</v>
      </c>
      <c r="O2106" s="131">
        <f t="shared" si="780"/>
        <v>1.3116922</v>
      </c>
      <c r="P2106" s="124">
        <f t="shared" si="765"/>
        <v>1311.6922</v>
      </c>
      <c r="Q2106" s="133">
        <f t="shared" si="766"/>
        <v>0</v>
      </c>
      <c r="R2106" s="134">
        <f t="shared" si="767"/>
        <v>0</v>
      </c>
      <c r="S2106" s="124">
        <f t="shared" si="768"/>
        <v>0</v>
      </c>
      <c r="T2106" s="134">
        <f t="shared" si="775"/>
        <v>8.7499999999999994E-2</v>
      </c>
      <c r="U2106" s="133">
        <f t="shared" si="776"/>
        <v>57</v>
      </c>
      <c r="V2106" s="133">
        <v>252</v>
      </c>
      <c r="W2106" s="132">
        <f t="shared" si="782"/>
        <v>1.0191543279999999</v>
      </c>
      <c r="X2106" s="124">
        <f t="shared" si="778"/>
        <v>25.124582</v>
      </c>
      <c r="Y2106" s="136" t="s">
        <v>64</v>
      </c>
      <c r="Z2106" s="127">
        <f t="shared" si="777"/>
        <v>44424</v>
      </c>
      <c r="AA2106" s="6"/>
      <c r="AB2106" s="1"/>
      <c r="AC2106" s="10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6"/>
      <c r="BR2106" s="1"/>
      <c r="BS2106" s="1"/>
      <c r="BT2106" s="1"/>
      <c r="BU2106" s="1"/>
      <c r="BV2106" s="1"/>
      <c r="BW2106" s="1"/>
    </row>
    <row r="2107" spans="1:75" x14ac:dyDescent="0.2">
      <c r="A2107" s="137">
        <f t="shared" si="769"/>
        <v>44328</v>
      </c>
      <c r="B2107" s="124">
        <f t="shared" si="760"/>
        <v>1337.4589210000001</v>
      </c>
      <c r="C2107" s="124">
        <f t="shared" si="770"/>
        <v>1000</v>
      </c>
      <c r="D2107" s="138">
        <f t="shared" si="771"/>
        <v>5674.72</v>
      </c>
      <c r="E2107" s="126">
        <f>IF(K2107=1,VLOOKUP(A2106,[1]Plan1!$DA$106:$DC$226,3),E2106)</f>
        <v>5692.31</v>
      </c>
      <c r="F2107" s="127">
        <f t="shared" si="772"/>
        <v>44302</v>
      </c>
      <c r="G2107" s="128">
        <f t="shared" si="761"/>
        <v>3.0997124087179806E-3</v>
      </c>
      <c r="H2107" s="127">
        <f t="shared" si="773"/>
        <v>44333</v>
      </c>
      <c r="I2107" s="127">
        <f t="shared" si="762"/>
        <v>44333</v>
      </c>
      <c r="J2107" s="130">
        <f t="shared" si="774"/>
        <v>21</v>
      </c>
      <c r="K2107" s="130">
        <f t="shared" si="763"/>
        <v>18</v>
      </c>
      <c r="L2107" s="131">
        <f t="shared" si="764"/>
        <v>1.0026562999999999</v>
      </c>
      <c r="M2107" s="132">
        <f t="shared" si="781"/>
        <v>1.00930024</v>
      </c>
      <c r="N2107" s="132">
        <f t="shared" si="779"/>
        <v>1.3084099945832968</v>
      </c>
      <c r="O2107" s="131">
        <f t="shared" si="780"/>
        <v>1.3118855199999999</v>
      </c>
      <c r="P2107" s="124">
        <f t="shared" si="765"/>
        <v>1311.88552</v>
      </c>
      <c r="Q2107" s="133">
        <f t="shared" si="766"/>
        <v>0</v>
      </c>
      <c r="R2107" s="134">
        <f t="shared" si="767"/>
        <v>0</v>
      </c>
      <c r="S2107" s="124">
        <f t="shared" si="768"/>
        <v>0</v>
      </c>
      <c r="T2107" s="134">
        <f t="shared" si="775"/>
        <v>8.7499999999999994E-2</v>
      </c>
      <c r="U2107" s="133">
        <f t="shared" si="776"/>
        <v>58</v>
      </c>
      <c r="V2107" s="133">
        <v>252</v>
      </c>
      <c r="W2107" s="132">
        <f t="shared" si="782"/>
        <v>1.019493623</v>
      </c>
      <c r="X2107" s="124">
        <f t="shared" si="778"/>
        <v>25.573401</v>
      </c>
      <c r="Y2107" s="136" t="s">
        <v>64</v>
      </c>
      <c r="Z2107" s="127">
        <f t="shared" si="777"/>
        <v>44424</v>
      </c>
      <c r="AA2107" s="6"/>
      <c r="AB2107" s="1"/>
      <c r="AC2107" s="10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6"/>
      <c r="BR2107" s="1"/>
      <c r="BS2107" s="1"/>
      <c r="BT2107" s="1"/>
      <c r="BU2107" s="1"/>
      <c r="BV2107" s="1"/>
      <c r="BW2107" s="1"/>
    </row>
    <row r="2108" spans="1:75" x14ac:dyDescent="0.2">
      <c r="A2108" s="137">
        <f t="shared" si="769"/>
        <v>44329</v>
      </c>
      <c r="B2108" s="124">
        <f t="shared" si="760"/>
        <v>1338.1013809999999</v>
      </c>
      <c r="C2108" s="124">
        <f t="shared" si="770"/>
        <v>1000</v>
      </c>
      <c r="D2108" s="138">
        <f t="shared" si="771"/>
        <v>5674.72</v>
      </c>
      <c r="E2108" s="126">
        <f>IF(K2108=1,VLOOKUP(A2107,[1]Plan1!$DA$106:$DC$226,3),E2107)</f>
        <v>5692.31</v>
      </c>
      <c r="F2108" s="127">
        <f t="shared" si="772"/>
        <v>44302</v>
      </c>
      <c r="G2108" s="128">
        <f t="shared" si="761"/>
        <v>3.0997124087179806E-3</v>
      </c>
      <c r="H2108" s="127">
        <f t="shared" si="773"/>
        <v>44333</v>
      </c>
      <c r="I2108" s="127">
        <f t="shared" si="762"/>
        <v>44333</v>
      </c>
      <c r="J2108" s="130">
        <f t="shared" si="774"/>
        <v>21</v>
      </c>
      <c r="K2108" s="130">
        <f t="shared" si="763"/>
        <v>19</v>
      </c>
      <c r="L2108" s="131">
        <f t="shared" si="764"/>
        <v>1.00280408</v>
      </c>
      <c r="M2108" s="132">
        <f t="shared" si="781"/>
        <v>1.00930024</v>
      </c>
      <c r="N2108" s="132">
        <f t="shared" si="779"/>
        <v>1.3084099945832968</v>
      </c>
      <c r="O2108" s="131">
        <f t="shared" si="780"/>
        <v>1.3120788800000001</v>
      </c>
      <c r="P2108" s="124">
        <f t="shared" si="765"/>
        <v>1312.07888</v>
      </c>
      <c r="Q2108" s="133">
        <f t="shared" si="766"/>
        <v>0</v>
      </c>
      <c r="R2108" s="134">
        <f t="shared" si="767"/>
        <v>0</v>
      </c>
      <c r="S2108" s="124">
        <f t="shared" si="768"/>
        <v>0</v>
      </c>
      <c r="T2108" s="134">
        <f t="shared" si="775"/>
        <v>8.7499999999999994E-2</v>
      </c>
      <c r="U2108" s="133">
        <f t="shared" si="776"/>
        <v>59</v>
      </c>
      <c r="V2108" s="133">
        <v>252</v>
      </c>
      <c r="W2108" s="132">
        <f t="shared" si="782"/>
        <v>1.0198330309999999</v>
      </c>
      <c r="X2108" s="124">
        <f t="shared" si="778"/>
        <v>26.022500999999998</v>
      </c>
      <c r="Y2108" s="136" t="s">
        <v>64</v>
      </c>
      <c r="Z2108" s="127">
        <f t="shared" si="777"/>
        <v>44424</v>
      </c>
      <c r="AA2108" s="6"/>
      <c r="AB2108" s="1"/>
      <c r="AC2108" s="10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6"/>
      <c r="BR2108" s="1"/>
      <c r="BS2108" s="1"/>
      <c r="BT2108" s="1"/>
      <c r="BU2108" s="1"/>
      <c r="BV2108" s="1"/>
      <c r="BW2108" s="1"/>
    </row>
    <row r="2109" spans="1:75" x14ac:dyDescent="0.2">
      <c r="A2109" s="137">
        <f t="shared" si="769"/>
        <v>44330</v>
      </c>
      <c r="B2109" s="124">
        <f t="shared" si="760"/>
        <v>1338.74414</v>
      </c>
      <c r="C2109" s="124">
        <f t="shared" si="770"/>
        <v>1000</v>
      </c>
      <c r="D2109" s="138">
        <f t="shared" si="771"/>
        <v>5674.72</v>
      </c>
      <c r="E2109" s="126">
        <f>IF(K2109=1,VLOOKUP(A2108,[1]Plan1!$DA$106:$DC$226,3),E2108)</f>
        <v>5692.31</v>
      </c>
      <c r="F2109" s="127">
        <f t="shared" si="772"/>
        <v>44302</v>
      </c>
      <c r="G2109" s="128">
        <f t="shared" si="761"/>
        <v>3.0997124087179806E-3</v>
      </c>
      <c r="H2109" s="127">
        <f t="shared" si="773"/>
        <v>44333</v>
      </c>
      <c r="I2109" s="127">
        <f t="shared" si="762"/>
        <v>44333</v>
      </c>
      <c r="J2109" s="130">
        <f t="shared" si="774"/>
        <v>21</v>
      </c>
      <c r="K2109" s="130">
        <f t="shared" si="763"/>
        <v>20</v>
      </c>
      <c r="L2109" s="131">
        <f t="shared" si="764"/>
        <v>1.0029518799999999</v>
      </c>
      <c r="M2109" s="132">
        <f t="shared" si="781"/>
        <v>1.00930024</v>
      </c>
      <c r="N2109" s="132">
        <f t="shared" si="779"/>
        <v>1.3084099945832968</v>
      </c>
      <c r="O2109" s="131">
        <f t="shared" si="780"/>
        <v>1.3122722600000001</v>
      </c>
      <c r="P2109" s="124">
        <f t="shared" si="765"/>
        <v>1312.27226</v>
      </c>
      <c r="Q2109" s="133">
        <f t="shared" si="766"/>
        <v>0</v>
      </c>
      <c r="R2109" s="134">
        <f t="shared" si="767"/>
        <v>0</v>
      </c>
      <c r="S2109" s="124">
        <f t="shared" si="768"/>
        <v>0</v>
      </c>
      <c r="T2109" s="134">
        <f t="shared" si="775"/>
        <v>8.7499999999999994E-2</v>
      </c>
      <c r="U2109" s="133">
        <f t="shared" si="776"/>
        <v>60</v>
      </c>
      <c r="V2109" s="133">
        <v>252</v>
      </c>
      <c r="W2109" s="132">
        <f t="shared" si="782"/>
        <v>1.020172552</v>
      </c>
      <c r="X2109" s="124">
        <f t="shared" si="778"/>
        <v>26.471879999999999</v>
      </c>
      <c r="Y2109" s="136" t="s">
        <v>64</v>
      </c>
      <c r="Z2109" s="127">
        <f t="shared" si="777"/>
        <v>44424</v>
      </c>
      <c r="AA2109" s="6"/>
      <c r="AB2109" s="1"/>
      <c r="AC2109" s="10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6"/>
      <c r="BR2109" s="1"/>
      <c r="BS2109" s="1"/>
      <c r="BT2109" s="1"/>
      <c r="BU2109" s="1"/>
      <c r="BV2109" s="1"/>
      <c r="BW2109" s="1"/>
    </row>
    <row r="2110" spans="1:75" x14ac:dyDescent="0.2">
      <c r="A2110" s="137">
        <f t="shared" si="769"/>
        <v>44331</v>
      </c>
      <c r="B2110" s="124">
        <f t="shared" si="760"/>
        <v>1339.387221</v>
      </c>
      <c r="C2110" s="124">
        <f t="shared" si="770"/>
        <v>1000</v>
      </c>
      <c r="D2110" s="138">
        <f t="shared" si="771"/>
        <v>5674.72</v>
      </c>
      <c r="E2110" s="126">
        <f>IF(K2110=1,VLOOKUP(A2109,[1]Plan1!$DA$106:$DC$226,3),E2109)</f>
        <v>5692.31</v>
      </c>
      <c r="F2110" s="127">
        <f t="shared" si="772"/>
        <v>44302</v>
      </c>
      <c r="G2110" s="128">
        <f t="shared" si="761"/>
        <v>3.0997124087179806E-3</v>
      </c>
      <c r="H2110" s="127">
        <f t="shared" si="773"/>
        <v>44362</v>
      </c>
      <c r="I2110" s="127">
        <f t="shared" si="762"/>
        <v>44333</v>
      </c>
      <c r="J2110" s="130">
        <f t="shared" si="774"/>
        <v>21</v>
      </c>
      <c r="K2110" s="130">
        <f t="shared" si="763"/>
        <v>21</v>
      </c>
      <c r="L2110" s="131">
        <f t="shared" si="764"/>
        <v>1.0030997100000001</v>
      </c>
      <c r="M2110" s="132">
        <f t="shared" si="781"/>
        <v>1.00930024</v>
      </c>
      <c r="N2110" s="132">
        <f t="shared" si="779"/>
        <v>1.3084099945832968</v>
      </c>
      <c r="O2110" s="131">
        <f t="shared" si="780"/>
        <v>1.3124656800000001</v>
      </c>
      <c r="P2110" s="124">
        <f t="shared" si="765"/>
        <v>1312.46568</v>
      </c>
      <c r="Q2110" s="133">
        <f t="shared" si="766"/>
        <v>0</v>
      </c>
      <c r="R2110" s="134">
        <f t="shared" si="767"/>
        <v>0</v>
      </c>
      <c r="S2110" s="124">
        <f t="shared" si="768"/>
        <v>0</v>
      </c>
      <c r="T2110" s="134">
        <f t="shared" si="775"/>
        <v>8.7499999999999994E-2</v>
      </c>
      <c r="U2110" s="133">
        <f t="shared" si="776"/>
        <v>61</v>
      </c>
      <c r="V2110" s="133">
        <v>252</v>
      </c>
      <c r="W2110" s="132">
        <f t="shared" si="782"/>
        <v>1.020512187</v>
      </c>
      <c r="X2110" s="124">
        <f t="shared" si="778"/>
        <v>26.921541000000001</v>
      </c>
      <c r="Y2110" s="136" t="s">
        <v>64</v>
      </c>
      <c r="Z2110" s="127">
        <f t="shared" si="777"/>
        <v>44424</v>
      </c>
      <c r="AA2110" s="6"/>
      <c r="AB2110" s="1"/>
      <c r="AC2110" s="10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6"/>
      <c r="BR2110" s="1"/>
      <c r="BS2110" s="1"/>
      <c r="BT2110" s="1"/>
      <c r="BU2110" s="1"/>
      <c r="BV2110" s="1"/>
      <c r="BW2110" s="1"/>
    </row>
    <row r="2111" spans="1:75" x14ac:dyDescent="0.2">
      <c r="A2111" s="137">
        <f t="shared" si="769"/>
        <v>44332</v>
      </c>
      <c r="B2111" s="124">
        <f t="shared" si="760"/>
        <v>1339.387221</v>
      </c>
      <c r="C2111" s="124">
        <f t="shared" si="770"/>
        <v>1000</v>
      </c>
      <c r="D2111" s="138">
        <f t="shared" si="771"/>
        <v>5674.72</v>
      </c>
      <c r="E2111" s="126">
        <f>IF(K2111=1,VLOOKUP(A2110,[1]Plan1!$DA$106:$DC$226,3),E2110)</f>
        <v>5692.31</v>
      </c>
      <c r="F2111" s="127">
        <f t="shared" si="772"/>
        <v>44302</v>
      </c>
      <c r="G2111" s="128">
        <f t="shared" si="761"/>
        <v>3.0997124087179806E-3</v>
      </c>
      <c r="H2111" s="127">
        <f t="shared" si="773"/>
        <v>44362</v>
      </c>
      <c r="I2111" s="127">
        <f t="shared" si="762"/>
        <v>44333</v>
      </c>
      <c r="J2111" s="130">
        <f t="shared" si="774"/>
        <v>21</v>
      </c>
      <c r="K2111" s="130">
        <f t="shared" si="763"/>
        <v>21</v>
      </c>
      <c r="L2111" s="131">
        <f t="shared" si="764"/>
        <v>1.0030997100000001</v>
      </c>
      <c r="M2111" s="132">
        <f t="shared" si="781"/>
        <v>1.00930024</v>
      </c>
      <c r="N2111" s="132">
        <f t="shared" si="779"/>
        <v>1.3084099945832968</v>
      </c>
      <c r="O2111" s="131">
        <f t="shared" si="780"/>
        <v>1.3124656800000001</v>
      </c>
      <c r="P2111" s="124">
        <f t="shared" si="765"/>
        <v>1312.46568</v>
      </c>
      <c r="Q2111" s="133">
        <f t="shared" si="766"/>
        <v>0</v>
      </c>
      <c r="R2111" s="134">
        <f t="shared" si="767"/>
        <v>0</v>
      </c>
      <c r="S2111" s="124">
        <f t="shared" si="768"/>
        <v>0</v>
      </c>
      <c r="T2111" s="134">
        <f t="shared" si="775"/>
        <v>8.7499999999999994E-2</v>
      </c>
      <c r="U2111" s="133">
        <f t="shared" si="776"/>
        <v>61</v>
      </c>
      <c r="V2111" s="133">
        <v>252</v>
      </c>
      <c r="W2111" s="132">
        <f t="shared" si="782"/>
        <v>1.020512187</v>
      </c>
      <c r="X2111" s="124">
        <f t="shared" si="778"/>
        <v>26.921541000000001</v>
      </c>
      <c r="Y2111" s="136" t="s">
        <v>64</v>
      </c>
      <c r="Z2111" s="127">
        <f t="shared" si="777"/>
        <v>44424</v>
      </c>
      <c r="AA2111" s="6"/>
      <c r="AB2111" s="1"/>
      <c r="AC2111" s="10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6"/>
      <c r="BR2111" s="1"/>
      <c r="BS2111" s="1"/>
      <c r="BT2111" s="1"/>
      <c r="BU2111" s="1"/>
      <c r="BV2111" s="1"/>
      <c r="BW2111" s="1"/>
    </row>
    <row r="2112" spans="1:75" x14ac:dyDescent="0.2">
      <c r="A2112" s="137">
        <f t="shared" si="769"/>
        <v>44333</v>
      </c>
      <c r="B2112" s="124">
        <f t="shared" si="760"/>
        <v>1339.387221</v>
      </c>
      <c r="C2112" s="124">
        <f t="shared" si="770"/>
        <v>1000</v>
      </c>
      <c r="D2112" s="138">
        <f t="shared" si="771"/>
        <v>5674.72</v>
      </c>
      <c r="E2112" s="126">
        <f>IF(K2112=1,VLOOKUP(A2111,[1]Plan1!$DA$106:$DC$226,3),E2111)</f>
        <v>5692.31</v>
      </c>
      <c r="F2112" s="127">
        <f t="shared" si="772"/>
        <v>44302</v>
      </c>
      <c r="G2112" s="128">
        <f t="shared" si="761"/>
        <v>3.0997124087179806E-3</v>
      </c>
      <c r="H2112" s="127">
        <f t="shared" si="773"/>
        <v>44362</v>
      </c>
      <c r="I2112" s="127">
        <f t="shared" si="762"/>
        <v>44333</v>
      </c>
      <c r="J2112" s="130">
        <f t="shared" si="774"/>
        <v>21</v>
      </c>
      <c r="K2112" s="130">
        <f t="shared" si="763"/>
        <v>21</v>
      </c>
      <c r="L2112" s="131">
        <f t="shared" si="764"/>
        <v>1.0030997100000001</v>
      </c>
      <c r="M2112" s="132">
        <f t="shared" si="781"/>
        <v>1.00930024</v>
      </c>
      <c r="N2112" s="132">
        <f t="shared" si="779"/>
        <v>1.3084099945832968</v>
      </c>
      <c r="O2112" s="131">
        <f t="shared" si="780"/>
        <v>1.3124656800000001</v>
      </c>
      <c r="P2112" s="124">
        <f t="shared" si="765"/>
        <v>1312.46568</v>
      </c>
      <c r="Q2112" s="133">
        <f t="shared" si="766"/>
        <v>0</v>
      </c>
      <c r="R2112" s="134">
        <f t="shared" si="767"/>
        <v>0</v>
      </c>
      <c r="S2112" s="124">
        <f t="shared" si="768"/>
        <v>0</v>
      </c>
      <c r="T2112" s="134">
        <f t="shared" si="775"/>
        <v>8.7499999999999994E-2</v>
      </c>
      <c r="U2112" s="133">
        <f t="shared" si="776"/>
        <v>61</v>
      </c>
      <c r="V2112" s="133">
        <v>252</v>
      </c>
      <c r="W2112" s="132">
        <f t="shared" si="782"/>
        <v>1.020512187</v>
      </c>
      <c r="X2112" s="124">
        <f t="shared" si="778"/>
        <v>26.921541000000001</v>
      </c>
      <c r="Y2112" s="136" t="s">
        <v>64</v>
      </c>
      <c r="Z2112" s="127">
        <f t="shared" si="777"/>
        <v>44424</v>
      </c>
      <c r="AA2112" s="6"/>
      <c r="AB2112" s="1"/>
      <c r="AC2112" s="10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6"/>
      <c r="BR2112" s="1"/>
      <c r="BS2112" s="1"/>
      <c r="BT2112" s="1"/>
      <c r="BU2112" s="1"/>
      <c r="BV2112" s="1"/>
      <c r="BW2112" s="1"/>
    </row>
    <row r="2113" spans="1:75" x14ac:dyDescent="0.2">
      <c r="A2113" s="137">
        <f t="shared" si="769"/>
        <v>44334</v>
      </c>
      <c r="B2113" s="124">
        <f t="shared" si="760"/>
        <v>1340.387011</v>
      </c>
      <c r="C2113" s="124">
        <f t="shared" si="770"/>
        <v>1000</v>
      </c>
      <c r="D2113" s="138">
        <f t="shared" si="771"/>
        <v>5692.31</v>
      </c>
      <c r="E2113" s="126">
        <f>IF(K2113=1,VLOOKUP(A2112,[1]Plan1!$DA$106:$DC$226,3),E2112)</f>
        <v>5739.56</v>
      </c>
      <c r="F2113" s="127">
        <f t="shared" si="772"/>
        <v>44334</v>
      </c>
      <c r="G2113" s="128">
        <f t="shared" si="761"/>
        <v>8.3006723105383262E-3</v>
      </c>
      <c r="H2113" s="127">
        <f t="shared" si="773"/>
        <v>44362</v>
      </c>
      <c r="I2113" s="127">
        <f t="shared" si="762"/>
        <v>44362</v>
      </c>
      <c r="J2113" s="130">
        <f t="shared" si="774"/>
        <v>20</v>
      </c>
      <c r="K2113" s="130">
        <f t="shared" si="763"/>
        <v>1</v>
      </c>
      <c r="L2113" s="131">
        <f t="shared" si="764"/>
        <v>1.0004134</v>
      </c>
      <c r="M2113" s="132">
        <f t="shared" si="781"/>
        <v>1.0030997100000001</v>
      </c>
      <c r="N2113" s="132">
        <f t="shared" si="779"/>
        <v>1.3124656861276067</v>
      </c>
      <c r="O2113" s="131">
        <f t="shared" si="780"/>
        <v>1.31300825</v>
      </c>
      <c r="P2113" s="124">
        <f t="shared" si="765"/>
        <v>1313.0082500000001</v>
      </c>
      <c r="Q2113" s="133">
        <f t="shared" si="766"/>
        <v>0</v>
      </c>
      <c r="R2113" s="134">
        <f t="shared" si="767"/>
        <v>0</v>
      </c>
      <c r="S2113" s="124">
        <f t="shared" si="768"/>
        <v>0</v>
      </c>
      <c r="T2113" s="134">
        <f t="shared" si="775"/>
        <v>8.7499999999999994E-2</v>
      </c>
      <c r="U2113" s="133">
        <f t="shared" si="776"/>
        <v>62</v>
      </c>
      <c r="V2113" s="133">
        <v>252</v>
      </c>
      <c r="W2113" s="132">
        <f t="shared" si="782"/>
        <v>1.020851934</v>
      </c>
      <c r="X2113" s="124">
        <f t="shared" si="778"/>
        <v>27.378761000000001</v>
      </c>
      <c r="Y2113" s="136" t="s">
        <v>64</v>
      </c>
      <c r="Z2113" s="127">
        <f t="shared" si="777"/>
        <v>44424</v>
      </c>
      <c r="AA2113" s="6"/>
      <c r="AB2113" s="1"/>
      <c r="AC2113" s="10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6"/>
      <c r="BR2113" s="1"/>
      <c r="BS2113" s="1"/>
      <c r="BT2113" s="1"/>
      <c r="BU2113" s="1"/>
      <c r="BV2113" s="1"/>
      <c r="BW2113" s="1"/>
    </row>
    <row r="2114" spans="1:75" x14ac:dyDescent="0.2">
      <c r="A2114" s="137">
        <f t="shared" si="769"/>
        <v>44335</v>
      </c>
      <c r="B2114" s="124">
        <f t="shared" si="760"/>
        <v>1341.387563</v>
      </c>
      <c r="C2114" s="124">
        <f t="shared" si="770"/>
        <v>1000</v>
      </c>
      <c r="D2114" s="138">
        <f t="shared" si="771"/>
        <v>5692.31</v>
      </c>
      <c r="E2114" s="126">
        <f>IF(K2114=1,VLOOKUP(A2113,[1]Plan1!$DA$106:$DC$226,3),E2113)</f>
        <v>5739.56</v>
      </c>
      <c r="F2114" s="127">
        <f t="shared" si="772"/>
        <v>44334</v>
      </c>
      <c r="G2114" s="128">
        <f t="shared" si="761"/>
        <v>8.3006723105383262E-3</v>
      </c>
      <c r="H2114" s="127">
        <f t="shared" si="773"/>
        <v>44362</v>
      </c>
      <c r="I2114" s="127">
        <f t="shared" si="762"/>
        <v>44362</v>
      </c>
      <c r="J2114" s="130">
        <f t="shared" si="774"/>
        <v>20</v>
      </c>
      <c r="K2114" s="130">
        <f t="shared" si="763"/>
        <v>2</v>
      </c>
      <c r="L2114" s="131">
        <f t="shared" si="764"/>
        <v>1.00082698</v>
      </c>
      <c r="M2114" s="132">
        <f t="shared" si="781"/>
        <v>1.0030997100000001</v>
      </c>
      <c r="N2114" s="132">
        <f t="shared" si="779"/>
        <v>1.3124656861276067</v>
      </c>
      <c r="O2114" s="131">
        <f t="shared" si="780"/>
        <v>1.31355106</v>
      </c>
      <c r="P2114" s="124">
        <f t="shared" si="765"/>
        <v>1313.55106</v>
      </c>
      <c r="Q2114" s="133">
        <f t="shared" si="766"/>
        <v>0</v>
      </c>
      <c r="R2114" s="134">
        <f t="shared" si="767"/>
        <v>0</v>
      </c>
      <c r="S2114" s="124">
        <f t="shared" si="768"/>
        <v>0</v>
      </c>
      <c r="T2114" s="134">
        <f t="shared" si="775"/>
        <v>8.7499999999999994E-2</v>
      </c>
      <c r="U2114" s="133">
        <f t="shared" si="776"/>
        <v>63</v>
      </c>
      <c r="V2114" s="133">
        <v>252</v>
      </c>
      <c r="W2114" s="132">
        <f t="shared" si="782"/>
        <v>1.0211917939999999</v>
      </c>
      <c r="X2114" s="124">
        <f t="shared" si="778"/>
        <v>27.836503</v>
      </c>
      <c r="Y2114" s="136" t="s">
        <v>64</v>
      </c>
      <c r="Z2114" s="127">
        <f t="shared" si="777"/>
        <v>44424</v>
      </c>
      <c r="AA2114" s="6"/>
      <c r="AB2114" s="1"/>
      <c r="AC2114" s="10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6"/>
      <c r="BR2114" s="1"/>
      <c r="BS2114" s="1"/>
      <c r="BT2114" s="1"/>
      <c r="BU2114" s="1"/>
      <c r="BV2114" s="1"/>
      <c r="BW2114" s="1"/>
    </row>
    <row r="2115" spans="1:75" x14ac:dyDescent="0.2">
      <c r="A2115" s="137">
        <f t="shared" si="769"/>
        <v>44336</v>
      </c>
      <c r="B2115" s="124">
        <f t="shared" si="760"/>
        <v>1342.3888690000001</v>
      </c>
      <c r="C2115" s="124">
        <f t="shared" si="770"/>
        <v>1000</v>
      </c>
      <c r="D2115" s="138">
        <f t="shared" si="771"/>
        <v>5692.31</v>
      </c>
      <c r="E2115" s="126">
        <f>IF(K2115=1,VLOOKUP(A2114,[1]Plan1!$DA$106:$DC$226,3),E2114)</f>
        <v>5739.56</v>
      </c>
      <c r="F2115" s="127">
        <f t="shared" si="772"/>
        <v>44334</v>
      </c>
      <c r="G2115" s="128">
        <f t="shared" si="761"/>
        <v>8.3006723105383262E-3</v>
      </c>
      <c r="H2115" s="127">
        <f t="shared" si="773"/>
        <v>44362</v>
      </c>
      <c r="I2115" s="127">
        <f t="shared" si="762"/>
        <v>44362</v>
      </c>
      <c r="J2115" s="130">
        <f t="shared" si="774"/>
        <v>20</v>
      </c>
      <c r="K2115" s="130">
        <f t="shared" si="763"/>
        <v>3</v>
      </c>
      <c r="L2115" s="131">
        <f t="shared" si="764"/>
        <v>1.0012407299999999</v>
      </c>
      <c r="M2115" s="132">
        <f t="shared" si="781"/>
        <v>1.0030997100000001</v>
      </c>
      <c r="N2115" s="132">
        <f t="shared" si="779"/>
        <v>1.3124656861276067</v>
      </c>
      <c r="O2115" s="131">
        <f t="shared" si="780"/>
        <v>1.3140940999999999</v>
      </c>
      <c r="P2115" s="124">
        <f t="shared" si="765"/>
        <v>1314.0941</v>
      </c>
      <c r="Q2115" s="133">
        <f t="shared" si="766"/>
        <v>0</v>
      </c>
      <c r="R2115" s="134">
        <f t="shared" si="767"/>
        <v>0</v>
      </c>
      <c r="S2115" s="124">
        <f t="shared" si="768"/>
        <v>0</v>
      </c>
      <c r="T2115" s="134">
        <f t="shared" si="775"/>
        <v>8.7499999999999994E-2</v>
      </c>
      <c r="U2115" s="133">
        <f t="shared" si="776"/>
        <v>64</v>
      </c>
      <c r="V2115" s="133">
        <v>252</v>
      </c>
      <c r="W2115" s="132">
        <f t="shared" si="782"/>
        <v>1.021531768</v>
      </c>
      <c r="X2115" s="124">
        <f t="shared" si="778"/>
        <v>28.294768999999999</v>
      </c>
      <c r="Y2115" s="136" t="s">
        <v>64</v>
      </c>
      <c r="Z2115" s="127">
        <f t="shared" si="777"/>
        <v>44424</v>
      </c>
      <c r="AA2115" s="6"/>
      <c r="AB2115" s="1"/>
      <c r="AC2115" s="10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6"/>
      <c r="BR2115" s="1"/>
      <c r="BS2115" s="1"/>
      <c r="BT2115" s="1"/>
      <c r="BU2115" s="1"/>
      <c r="BV2115" s="1"/>
      <c r="BW2115" s="1"/>
    </row>
    <row r="2116" spans="1:75" x14ac:dyDescent="0.2">
      <c r="A2116" s="137">
        <f t="shared" si="769"/>
        <v>44337</v>
      </c>
      <c r="B2116" s="124">
        <f t="shared" si="760"/>
        <v>1343.390897</v>
      </c>
      <c r="C2116" s="124">
        <f t="shared" si="770"/>
        <v>1000</v>
      </c>
      <c r="D2116" s="138">
        <f t="shared" si="771"/>
        <v>5692.31</v>
      </c>
      <c r="E2116" s="126">
        <f>IF(K2116=1,VLOOKUP(A2115,[1]Plan1!$DA$106:$DC$226,3),E2115)</f>
        <v>5739.56</v>
      </c>
      <c r="F2116" s="127">
        <f t="shared" si="772"/>
        <v>44334</v>
      </c>
      <c r="G2116" s="128">
        <f t="shared" si="761"/>
        <v>8.3006723105383262E-3</v>
      </c>
      <c r="H2116" s="127">
        <f t="shared" si="773"/>
        <v>44362</v>
      </c>
      <c r="I2116" s="127">
        <f t="shared" si="762"/>
        <v>44362</v>
      </c>
      <c r="J2116" s="130">
        <f t="shared" si="774"/>
        <v>20</v>
      </c>
      <c r="K2116" s="130">
        <f t="shared" si="763"/>
        <v>4</v>
      </c>
      <c r="L2116" s="131">
        <f t="shared" si="764"/>
        <v>1.0016546399999999</v>
      </c>
      <c r="M2116" s="132">
        <f t="shared" si="781"/>
        <v>1.0030997100000001</v>
      </c>
      <c r="N2116" s="132">
        <f t="shared" si="779"/>
        <v>1.3124656861276067</v>
      </c>
      <c r="O2116" s="131">
        <f t="shared" si="780"/>
        <v>1.31463734</v>
      </c>
      <c r="P2116" s="124">
        <f t="shared" si="765"/>
        <v>1314.63734</v>
      </c>
      <c r="Q2116" s="133">
        <f t="shared" si="766"/>
        <v>0</v>
      </c>
      <c r="R2116" s="134">
        <f t="shared" si="767"/>
        <v>0</v>
      </c>
      <c r="S2116" s="124">
        <f t="shared" si="768"/>
        <v>0</v>
      </c>
      <c r="T2116" s="134">
        <f t="shared" si="775"/>
        <v>8.7499999999999994E-2</v>
      </c>
      <c r="U2116" s="133">
        <f t="shared" si="776"/>
        <v>65</v>
      </c>
      <c r="V2116" s="133">
        <v>252</v>
      </c>
      <c r="W2116" s="132">
        <f t="shared" si="782"/>
        <v>1.0218718550000001</v>
      </c>
      <c r="X2116" s="124">
        <f t="shared" si="778"/>
        <v>28.753557000000001</v>
      </c>
      <c r="Y2116" s="136" t="s">
        <v>64</v>
      </c>
      <c r="Z2116" s="127">
        <f t="shared" si="777"/>
        <v>44424</v>
      </c>
      <c r="AA2116" s="6"/>
      <c r="AB2116" s="1"/>
      <c r="AC2116" s="10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6"/>
      <c r="BR2116" s="1"/>
      <c r="BS2116" s="1"/>
      <c r="BT2116" s="1"/>
      <c r="BU2116" s="1"/>
      <c r="BV2116" s="1"/>
      <c r="BW2116" s="1"/>
    </row>
    <row r="2117" spans="1:75" x14ac:dyDescent="0.2">
      <c r="A2117" s="137">
        <f t="shared" si="769"/>
        <v>44338</v>
      </c>
      <c r="B2117" s="124">
        <f t="shared" si="760"/>
        <v>1344.3936880000001</v>
      </c>
      <c r="C2117" s="124">
        <f t="shared" si="770"/>
        <v>1000</v>
      </c>
      <c r="D2117" s="138">
        <f t="shared" si="771"/>
        <v>5692.31</v>
      </c>
      <c r="E2117" s="126">
        <f>IF(K2117=1,VLOOKUP(A2116,[1]Plan1!$DA$106:$DC$226,3),E2116)</f>
        <v>5739.56</v>
      </c>
      <c r="F2117" s="127">
        <f t="shared" si="772"/>
        <v>44334</v>
      </c>
      <c r="G2117" s="128">
        <f t="shared" si="761"/>
        <v>8.3006723105383262E-3</v>
      </c>
      <c r="H2117" s="127">
        <f t="shared" si="773"/>
        <v>44362</v>
      </c>
      <c r="I2117" s="127">
        <f t="shared" si="762"/>
        <v>44362</v>
      </c>
      <c r="J2117" s="130">
        <f t="shared" si="774"/>
        <v>20</v>
      </c>
      <c r="K2117" s="130">
        <f t="shared" si="763"/>
        <v>5</v>
      </c>
      <c r="L2117" s="131">
        <f t="shared" si="764"/>
        <v>1.00206873</v>
      </c>
      <c r="M2117" s="132">
        <f t="shared" si="781"/>
        <v>1.0030997100000001</v>
      </c>
      <c r="N2117" s="132">
        <f t="shared" si="779"/>
        <v>1.3124656861276067</v>
      </c>
      <c r="O2117" s="131">
        <f t="shared" si="780"/>
        <v>1.3151808199999999</v>
      </c>
      <c r="P2117" s="124">
        <f t="shared" si="765"/>
        <v>1315.18082</v>
      </c>
      <c r="Q2117" s="133">
        <f t="shared" si="766"/>
        <v>0</v>
      </c>
      <c r="R2117" s="134">
        <f t="shared" si="767"/>
        <v>0</v>
      </c>
      <c r="S2117" s="124">
        <f t="shared" si="768"/>
        <v>0</v>
      </c>
      <c r="T2117" s="134">
        <f t="shared" si="775"/>
        <v>8.7499999999999994E-2</v>
      </c>
      <c r="U2117" s="133">
        <f t="shared" si="776"/>
        <v>66</v>
      </c>
      <c r="V2117" s="133">
        <v>252</v>
      </c>
      <c r="W2117" s="132">
        <f t="shared" si="782"/>
        <v>1.022212055</v>
      </c>
      <c r="X2117" s="124">
        <f t="shared" si="778"/>
        <v>29.212868</v>
      </c>
      <c r="Y2117" s="136" t="s">
        <v>64</v>
      </c>
      <c r="Z2117" s="127">
        <f t="shared" si="777"/>
        <v>44424</v>
      </c>
      <c r="AA2117" s="6"/>
      <c r="AB2117" s="1"/>
      <c r="AC2117" s="10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6"/>
      <c r="BR2117" s="1"/>
      <c r="BS2117" s="1"/>
      <c r="BT2117" s="1"/>
      <c r="BU2117" s="1"/>
      <c r="BV2117" s="1"/>
      <c r="BW2117" s="1"/>
    </row>
    <row r="2118" spans="1:75" x14ac:dyDescent="0.2">
      <c r="A2118" s="137">
        <f t="shared" si="769"/>
        <v>44339</v>
      </c>
      <c r="B2118" s="124">
        <f t="shared" si="760"/>
        <v>1344.3936880000001</v>
      </c>
      <c r="C2118" s="124">
        <f t="shared" si="770"/>
        <v>1000</v>
      </c>
      <c r="D2118" s="138">
        <f t="shared" si="771"/>
        <v>5692.31</v>
      </c>
      <c r="E2118" s="126">
        <f>IF(K2118=1,VLOOKUP(A2117,[1]Plan1!$DA$106:$DC$226,3),E2117)</f>
        <v>5739.56</v>
      </c>
      <c r="F2118" s="127">
        <f t="shared" si="772"/>
        <v>44334</v>
      </c>
      <c r="G2118" s="128">
        <f t="shared" si="761"/>
        <v>8.3006723105383262E-3</v>
      </c>
      <c r="H2118" s="127">
        <f t="shared" si="773"/>
        <v>44362</v>
      </c>
      <c r="I2118" s="127">
        <f t="shared" si="762"/>
        <v>44362</v>
      </c>
      <c r="J2118" s="130">
        <f t="shared" si="774"/>
        <v>20</v>
      </c>
      <c r="K2118" s="130">
        <f t="shared" si="763"/>
        <v>5</v>
      </c>
      <c r="L2118" s="131">
        <f t="shared" si="764"/>
        <v>1.00206873</v>
      </c>
      <c r="M2118" s="132">
        <f t="shared" si="781"/>
        <v>1.0030997100000001</v>
      </c>
      <c r="N2118" s="132">
        <f t="shared" si="779"/>
        <v>1.3124656861276067</v>
      </c>
      <c r="O2118" s="131">
        <f t="shared" si="780"/>
        <v>1.3151808199999999</v>
      </c>
      <c r="P2118" s="124">
        <f t="shared" si="765"/>
        <v>1315.18082</v>
      </c>
      <c r="Q2118" s="133">
        <f t="shared" si="766"/>
        <v>0</v>
      </c>
      <c r="R2118" s="134">
        <f t="shared" si="767"/>
        <v>0</v>
      </c>
      <c r="S2118" s="124">
        <f t="shared" si="768"/>
        <v>0</v>
      </c>
      <c r="T2118" s="134">
        <f t="shared" si="775"/>
        <v>8.7499999999999994E-2</v>
      </c>
      <c r="U2118" s="133">
        <f t="shared" si="776"/>
        <v>66</v>
      </c>
      <c r="V2118" s="133">
        <v>252</v>
      </c>
      <c r="W2118" s="132">
        <f t="shared" si="782"/>
        <v>1.022212055</v>
      </c>
      <c r="X2118" s="124">
        <f t="shared" si="778"/>
        <v>29.212868</v>
      </c>
      <c r="Y2118" s="136" t="s">
        <v>64</v>
      </c>
      <c r="Z2118" s="127">
        <f t="shared" si="777"/>
        <v>44424</v>
      </c>
      <c r="AA2118" s="6"/>
      <c r="AB2118" s="1"/>
      <c r="AC2118" s="10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6"/>
      <c r="BR2118" s="1"/>
      <c r="BS2118" s="1"/>
      <c r="BT2118" s="1"/>
      <c r="BU2118" s="1"/>
      <c r="BV2118" s="1"/>
      <c r="BW2118" s="1"/>
    </row>
    <row r="2119" spans="1:75" x14ac:dyDescent="0.2">
      <c r="A2119" s="137">
        <f t="shared" si="769"/>
        <v>44340</v>
      </c>
      <c r="B2119" s="124">
        <f t="shared" si="760"/>
        <v>1344.3936880000001</v>
      </c>
      <c r="C2119" s="124">
        <f t="shared" si="770"/>
        <v>1000</v>
      </c>
      <c r="D2119" s="138">
        <f t="shared" si="771"/>
        <v>5692.31</v>
      </c>
      <c r="E2119" s="126">
        <f>IF(K2119=1,VLOOKUP(A2118,[1]Plan1!$DA$106:$DC$226,3),E2118)</f>
        <v>5739.56</v>
      </c>
      <c r="F2119" s="127">
        <f t="shared" si="772"/>
        <v>44334</v>
      </c>
      <c r="G2119" s="128">
        <f t="shared" si="761"/>
        <v>8.3006723105383262E-3</v>
      </c>
      <c r="H2119" s="127">
        <f t="shared" si="773"/>
        <v>44362</v>
      </c>
      <c r="I2119" s="127">
        <f t="shared" si="762"/>
        <v>44362</v>
      </c>
      <c r="J2119" s="130">
        <f t="shared" si="774"/>
        <v>20</v>
      </c>
      <c r="K2119" s="130">
        <f t="shared" si="763"/>
        <v>5</v>
      </c>
      <c r="L2119" s="131">
        <f t="shared" si="764"/>
        <v>1.00206873</v>
      </c>
      <c r="M2119" s="132">
        <f t="shared" si="781"/>
        <v>1.0030997100000001</v>
      </c>
      <c r="N2119" s="132">
        <f t="shared" si="779"/>
        <v>1.3124656861276067</v>
      </c>
      <c r="O2119" s="131">
        <f t="shared" si="780"/>
        <v>1.3151808199999999</v>
      </c>
      <c r="P2119" s="124">
        <f t="shared" si="765"/>
        <v>1315.18082</v>
      </c>
      <c r="Q2119" s="133">
        <f t="shared" si="766"/>
        <v>0</v>
      </c>
      <c r="R2119" s="134">
        <f t="shared" si="767"/>
        <v>0</v>
      </c>
      <c r="S2119" s="124">
        <f t="shared" si="768"/>
        <v>0</v>
      </c>
      <c r="T2119" s="134">
        <f t="shared" si="775"/>
        <v>8.7499999999999994E-2</v>
      </c>
      <c r="U2119" s="133">
        <f t="shared" si="776"/>
        <v>66</v>
      </c>
      <c r="V2119" s="133">
        <v>252</v>
      </c>
      <c r="W2119" s="132">
        <f t="shared" si="782"/>
        <v>1.022212055</v>
      </c>
      <c r="X2119" s="124">
        <f t="shared" si="778"/>
        <v>29.212868</v>
      </c>
      <c r="Y2119" s="136" t="s">
        <v>64</v>
      </c>
      <c r="Z2119" s="127">
        <f t="shared" si="777"/>
        <v>44424</v>
      </c>
      <c r="AA2119" s="6"/>
      <c r="AB2119" s="1"/>
      <c r="AC2119" s="10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6"/>
      <c r="BR2119" s="1"/>
      <c r="BS2119" s="1"/>
      <c r="BT2119" s="1"/>
      <c r="BU2119" s="1"/>
      <c r="BV2119" s="1"/>
      <c r="BW2119" s="1"/>
    </row>
    <row r="2120" spans="1:75" x14ac:dyDescent="0.2">
      <c r="A2120" s="137">
        <f t="shared" si="769"/>
        <v>44341</v>
      </c>
      <c r="B2120" s="124">
        <f t="shared" si="760"/>
        <v>1345.3972329999999</v>
      </c>
      <c r="C2120" s="124">
        <f t="shared" si="770"/>
        <v>1000</v>
      </c>
      <c r="D2120" s="138">
        <f t="shared" si="771"/>
        <v>5692.31</v>
      </c>
      <c r="E2120" s="126">
        <f>IF(K2120=1,VLOOKUP(A2119,[1]Plan1!$DA$106:$DC$226,3),E2119)</f>
        <v>5739.56</v>
      </c>
      <c r="F2120" s="127">
        <f t="shared" si="772"/>
        <v>44334</v>
      </c>
      <c r="G2120" s="128">
        <f t="shared" si="761"/>
        <v>8.3006723105383262E-3</v>
      </c>
      <c r="H2120" s="127">
        <f t="shared" si="773"/>
        <v>44362</v>
      </c>
      <c r="I2120" s="127">
        <f t="shared" si="762"/>
        <v>44362</v>
      </c>
      <c r="J2120" s="130">
        <f t="shared" si="774"/>
        <v>20</v>
      </c>
      <c r="K2120" s="130">
        <f t="shared" si="763"/>
        <v>6</v>
      </c>
      <c r="L2120" s="131">
        <f t="shared" si="764"/>
        <v>1.002483</v>
      </c>
      <c r="M2120" s="132">
        <f t="shared" si="781"/>
        <v>1.0030997100000001</v>
      </c>
      <c r="N2120" s="132">
        <f t="shared" si="779"/>
        <v>1.3124656861276067</v>
      </c>
      <c r="O2120" s="131">
        <f t="shared" si="780"/>
        <v>1.31572453</v>
      </c>
      <c r="P2120" s="124">
        <f t="shared" si="765"/>
        <v>1315.72453</v>
      </c>
      <c r="Q2120" s="133">
        <f t="shared" si="766"/>
        <v>0</v>
      </c>
      <c r="R2120" s="134">
        <f t="shared" si="767"/>
        <v>0</v>
      </c>
      <c r="S2120" s="124">
        <f t="shared" si="768"/>
        <v>0</v>
      </c>
      <c r="T2120" s="134">
        <f t="shared" si="775"/>
        <v>8.7499999999999994E-2</v>
      </c>
      <c r="U2120" s="133">
        <f t="shared" si="776"/>
        <v>67</v>
      </c>
      <c r="V2120" s="133">
        <v>252</v>
      </c>
      <c r="W2120" s="132">
        <f t="shared" si="782"/>
        <v>1.0225523679999999</v>
      </c>
      <c r="X2120" s="124">
        <f t="shared" si="778"/>
        <v>29.672702999999998</v>
      </c>
      <c r="Y2120" s="136" t="s">
        <v>64</v>
      </c>
      <c r="Z2120" s="127">
        <f t="shared" si="777"/>
        <v>44424</v>
      </c>
      <c r="AA2120" s="6"/>
      <c r="AB2120" s="1"/>
      <c r="AC2120" s="10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6"/>
      <c r="BR2120" s="1"/>
      <c r="BS2120" s="1"/>
      <c r="BT2120" s="1"/>
      <c r="BU2120" s="1"/>
      <c r="BV2120" s="1"/>
      <c r="BW2120" s="1"/>
    </row>
    <row r="2121" spans="1:75" x14ac:dyDescent="0.2">
      <c r="A2121" s="137">
        <f t="shared" si="769"/>
        <v>44342</v>
      </c>
      <c r="B2121" s="124">
        <f t="shared" si="760"/>
        <v>1346.4015220000001</v>
      </c>
      <c r="C2121" s="124">
        <f t="shared" si="770"/>
        <v>1000</v>
      </c>
      <c r="D2121" s="138">
        <f t="shared" si="771"/>
        <v>5692.31</v>
      </c>
      <c r="E2121" s="126">
        <f>IF(K2121=1,VLOOKUP(A2120,[1]Plan1!$DA$106:$DC$226,3),E2120)</f>
        <v>5739.56</v>
      </c>
      <c r="F2121" s="127">
        <f t="shared" si="772"/>
        <v>44334</v>
      </c>
      <c r="G2121" s="128">
        <f t="shared" si="761"/>
        <v>8.3006723105383262E-3</v>
      </c>
      <c r="H2121" s="127">
        <f t="shared" si="773"/>
        <v>44362</v>
      </c>
      <c r="I2121" s="127">
        <f t="shared" si="762"/>
        <v>44362</v>
      </c>
      <c r="J2121" s="130">
        <f t="shared" si="774"/>
        <v>20</v>
      </c>
      <c r="K2121" s="130">
        <f t="shared" si="763"/>
        <v>7</v>
      </c>
      <c r="L2121" s="131">
        <f t="shared" si="764"/>
        <v>1.00289743</v>
      </c>
      <c r="M2121" s="132">
        <f t="shared" si="781"/>
        <v>1.0030997100000001</v>
      </c>
      <c r="N2121" s="132">
        <f t="shared" si="779"/>
        <v>1.3124656861276067</v>
      </c>
      <c r="O2121" s="131">
        <f t="shared" si="780"/>
        <v>1.3162684600000001</v>
      </c>
      <c r="P2121" s="124">
        <f t="shared" si="765"/>
        <v>1316.26846</v>
      </c>
      <c r="Q2121" s="133">
        <f t="shared" si="766"/>
        <v>0</v>
      </c>
      <c r="R2121" s="134">
        <f t="shared" si="767"/>
        <v>0</v>
      </c>
      <c r="S2121" s="124">
        <f t="shared" si="768"/>
        <v>0</v>
      </c>
      <c r="T2121" s="134">
        <f t="shared" si="775"/>
        <v>8.7499999999999994E-2</v>
      </c>
      <c r="U2121" s="133">
        <f t="shared" si="776"/>
        <v>68</v>
      </c>
      <c r="V2121" s="133">
        <v>252</v>
      </c>
      <c r="W2121" s="132">
        <f t="shared" si="782"/>
        <v>1.0228927940000001</v>
      </c>
      <c r="X2121" s="124">
        <f t="shared" si="778"/>
        <v>30.133061999999999</v>
      </c>
      <c r="Y2121" s="136" t="s">
        <v>64</v>
      </c>
      <c r="Z2121" s="127">
        <f t="shared" si="777"/>
        <v>44424</v>
      </c>
      <c r="AA2121" s="6"/>
      <c r="AB2121" s="1"/>
      <c r="AC2121" s="10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6"/>
      <c r="BR2121" s="1"/>
      <c r="BS2121" s="1"/>
      <c r="BT2121" s="1"/>
      <c r="BU2121" s="1"/>
      <c r="BV2121" s="1"/>
      <c r="BW2121" s="1"/>
    </row>
    <row r="2122" spans="1:75" x14ac:dyDescent="0.2">
      <c r="A2122" s="137">
        <f t="shared" si="769"/>
        <v>44343</v>
      </c>
      <c r="B2122" s="124">
        <f t="shared" ref="B2122:B2185" si="783">(P2122+X2122)</f>
        <v>1347.406557</v>
      </c>
      <c r="C2122" s="124">
        <f t="shared" si="770"/>
        <v>1000</v>
      </c>
      <c r="D2122" s="138">
        <f t="shared" si="771"/>
        <v>5692.31</v>
      </c>
      <c r="E2122" s="126">
        <f>IF(K2122=1,VLOOKUP(A2121,[1]Plan1!$DA$106:$DC$226,3),E2121)</f>
        <v>5739.56</v>
      </c>
      <c r="F2122" s="127">
        <f t="shared" si="772"/>
        <v>44334</v>
      </c>
      <c r="G2122" s="128">
        <f t="shared" ref="G2122:G2185" si="784">(E2122/D2122)-1</f>
        <v>8.3006723105383262E-3</v>
      </c>
      <c r="H2122" s="127">
        <f t="shared" si="773"/>
        <v>44362</v>
      </c>
      <c r="I2122" s="127">
        <f t="shared" ref="I2122:I2185" si="785">IF(A2122&gt;I2121,H2122,I2121)</f>
        <v>44362</v>
      </c>
      <c r="J2122" s="130">
        <f t="shared" si="774"/>
        <v>20</v>
      </c>
      <c r="K2122" s="130">
        <f t="shared" ref="K2122:K2185" si="786">(J2122-(NETWORKDAYS(A2122,I2122,AC$118:AC$502)-1))</f>
        <v>8</v>
      </c>
      <c r="L2122" s="131">
        <f t="shared" ref="L2122:L2185" si="787">TRUNC((E2122/D2122)^TRUNC((K2122/J2122),9),8)</f>
        <v>1.00331203</v>
      </c>
      <c r="M2122" s="132">
        <f t="shared" si="781"/>
        <v>1.0030997100000001</v>
      </c>
      <c r="N2122" s="132">
        <f t="shared" si="779"/>
        <v>1.3124656861276067</v>
      </c>
      <c r="O2122" s="131">
        <f t="shared" si="780"/>
        <v>1.3168126099999999</v>
      </c>
      <c r="P2122" s="124">
        <f t="shared" ref="P2122:P2185" si="788">TRUNC(C2122*O2122,6)</f>
        <v>1316.8126099999999</v>
      </c>
      <c r="Q2122" s="133">
        <f t="shared" ref="Q2122:Q2185" si="789">IF(VLOOKUP(A2122,AC$10:AJ$114,8)=VLOOKUP(A2121,AC$10:AJ$114,8),0,VLOOKUP(A2122,AC$10:AJ$114,8))</f>
        <v>0</v>
      </c>
      <c r="R2122" s="134">
        <f t="shared" ref="R2122:R2185" si="790">IF(Q2122&gt;0,VLOOKUP($A2122,$AC$10:$AH$114,6),0)</f>
        <v>0</v>
      </c>
      <c r="S2122" s="124">
        <f t="shared" ref="S2122:S2185" si="791">IF(R2122&gt;0,TRUNC(R2122*P2122,6),0)</f>
        <v>0</v>
      </c>
      <c r="T2122" s="134">
        <f t="shared" si="775"/>
        <v>8.7499999999999994E-2</v>
      </c>
      <c r="U2122" s="133">
        <f t="shared" si="776"/>
        <v>69</v>
      </c>
      <c r="V2122" s="133">
        <v>252</v>
      </c>
      <c r="W2122" s="132">
        <f t="shared" si="782"/>
        <v>1.0232333339999999</v>
      </c>
      <c r="X2122" s="124">
        <f t="shared" si="778"/>
        <v>30.593947</v>
      </c>
      <c r="Y2122" s="136" t="s">
        <v>64</v>
      </c>
      <c r="Z2122" s="127">
        <f t="shared" si="777"/>
        <v>44424</v>
      </c>
      <c r="AA2122" s="6"/>
      <c r="AB2122" s="1"/>
      <c r="AC2122" s="10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6"/>
      <c r="BR2122" s="1"/>
      <c r="BS2122" s="1"/>
      <c r="BT2122" s="1"/>
      <c r="BU2122" s="1"/>
      <c r="BV2122" s="1"/>
      <c r="BW2122" s="1"/>
    </row>
    <row r="2123" spans="1:75" x14ac:dyDescent="0.2">
      <c r="A2123" s="137">
        <f t="shared" ref="A2123:A2186" si="792">(A2122+1)</f>
        <v>44344</v>
      </c>
      <c r="B2123" s="124">
        <f t="shared" si="783"/>
        <v>1348.4123460000001</v>
      </c>
      <c r="C2123" s="124">
        <f t="shared" ref="C2123:C2186" si="793">TRUNC(IF(Q2122&gt;0,VLOOKUP(A2122,$AC$12:$AD$114,2),C2122),6)</f>
        <v>1000</v>
      </c>
      <c r="D2123" s="138">
        <f t="shared" ref="D2123:D2186" si="794">IF(E2123=E2122,D2122,E2122)</f>
        <v>5692.31</v>
      </c>
      <c r="E2123" s="126">
        <f>IF(K2123=1,VLOOKUP(A2122,[1]Plan1!$DA$106:$DC$226,3),E2122)</f>
        <v>5739.56</v>
      </c>
      <c r="F2123" s="127">
        <f t="shared" ref="F2123:F2186" si="795">IF(D2123=D2122,F2122,A2123)</f>
        <v>44334</v>
      </c>
      <c r="G2123" s="128">
        <f t="shared" si="784"/>
        <v>8.3006723105383262E-3</v>
      </c>
      <c r="H2123" s="127">
        <f t="shared" ref="H2123:H2186" si="796">IF(DAY(A2123)=15,VLOOKUP(A2123,AG$118:AL$450,4),H2122)</f>
        <v>44362</v>
      </c>
      <c r="I2123" s="127">
        <f t="shared" si="785"/>
        <v>44362</v>
      </c>
      <c r="J2123" s="130">
        <f t="shared" ref="J2123:J2186" si="797">IF(I2123=I2122,J2122,NETWORKDAYS(I2122,I2123,$AC$118:$AC$502)-1)</f>
        <v>20</v>
      </c>
      <c r="K2123" s="130">
        <f t="shared" si="786"/>
        <v>9</v>
      </c>
      <c r="L2123" s="131">
        <f t="shared" si="787"/>
        <v>1.0037268100000001</v>
      </c>
      <c r="M2123" s="132">
        <f t="shared" si="781"/>
        <v>1.0030997100000001</v>
      </c>
      <c r="N2123" s="132">
        <f t="shared" si="779"/>
        <v>1.3124656861276067</v>
      </c>
      <c r="O2123" s="131">
        <f t="shared" si="780"/>
        <v>1.3173569899999999</v>
      </c>
      <c r="P2123" s="124">
        <f t="shared" si="788"/>
        <v>1317.35699</v>
      </c>
      <c r="Q2123" s="133">
        <f t="shared" si="789"/>
        <v>0</v>
      </c>
      <c r="R2123" s="134">
        <f t="shared" si="790"/>
        <v>0</v>
      </c>
      <c r="S2123" s="124">
        <f t="shared" si="791"/>
        <v>0</v>
      </c>
      <c r="T2123" s="134">
        <f t="shared" ref="T2123:T2186" si="798">(T2122)</f>
        <v>8.7499999999999994E-2</v>
      </c>
      <c r="U2123" s="133">
        <f t="shared" ref="U2123:U2186" si="799">IF(Q2122&gt;0,1,IF(K2123=K2122,U2122,U2122+1))</f>
        <v>70</v>
      </c>
      <c r="V2123" s="133">
        <v>252</v>
      </c>
      <c r="W2123" s="132">
        <f t="shared" si="782"/>
        <v>1.023573987</v>
      </c>
      <c r="X2123" s="124">
        <f t="shared" si="778"/>
        <v>31.055356</v>
      </c>
      <c r="Y2123" s="136" t="s">
        <v>64</v>
      </c>
      <c r="Z2123" s="127">
        <f t="shared" ref="Z2123:Z2186" si="800">IF(Q2122&gt;0,VLOOKUP(A2122,$AC$10:$AK$114,9),Z2122)</f>
        <v>44424</v>
      </c>
      <c r="AA2123" s="6"/>
      <c r="AB2123" s="1"/>
      <c r="AC2123" s="10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6"/>
      <c r="BR2123" s="1"/>
      <c r="BS2123" s="1"/>
      <c r="BT2123" s="1"/>
      <c r="BU2123" s="1"/>
      <c r="BV2123" s="1"/>
      <c r="BW2123" s="1"/>
    </row>
    <row r="2124" spans="1:75" x14ac:dyDescent="0.2">
      <c r="A2124" s="137">
        <f t="shared" si="792"/>
        <v>44345</v>
      </c>
      <c r="B2124" s="124">
        <f t="shared" si="783"/>
        <v>1349.4188819999999</v>
      </c>
      <c r="C2124" s="124">
        <f t="shared" si="793"/>
        <v>1000</v>
      </c>
      <c r="D2124" s="138">
        <f t="shared" si="794"/>
        <v>5692.31</v>
      </c>
      <c r="E2124" s="126">
        <f>IF(K2124=1,VLOOKUP(A2123,[1]Plan1!$DA$106:$DC$226,3),E2123)</f>
        <v>5739.56</v>
      </c>
      <c r="F2124" s="127">
        <f t="shared" si="795"/>
        <v>44334</v>
      </c>
      <c r="G2124" s="128">
        <f t="shared" si="784"/>
        <v>8.3006723105383262E-3</v>
      </c>
      <c r="H2124" s="127">
        <f t="shared" si="796"/>
        <v>44362</v>
      </c>
      <c r="I2124" s="127">
        <f t="shared" si="785"/>
        <v>44362</v>
      </c>
      <c r="J2124" s="130">
        <f t="shared" si="797"/>
        <v>20</v>
      </c>
      <c r="K2124" s="130">
        <f t="shared" si="786"/>
        <v>10</v>
      </c>
      <c r="L2124" s="131">
        <f t="shared" si="787"/>
        <v>1.0041417500000001</v>
      </c>
      <c r="M2124" s="132">
        <f t="shared" si="781"/>
        <v>1.0030997100000001</v>
      </c>
      <c r="N2124" s="132">
        <f t="shared" si="779"/>
        <v>1.3124656861276067</v>
      </c>
      <c r="O2124" s="131">
        <f t="shared" si="780"/>
        <v>1.31790159</v>
      </c>
      <c r="P2124" s="124">
        <f t="shared" si="788"/>
        <v>1317.9015899999999</v>
      </c>
      <c r="Q2124" s="133">
        <f t="shared" si="789"/>
        <v>0</v>
      </c>
      <c r="R2124" s="134">
        <f t="shared" si="790"/>
        <v>0</v>
      </c>
      <c r="S2124" s="124">
        <f t="shared" si="791"/>
        <v>0</v>
      </c>
      <c r="T2124" s="134">
        <f t="shared" si="798"/>
        <v>8.7499999999999994E-2</v>
      </c>
      <c r="U2124" s="133">
        <f t="shared" si="799"/>
        <v>71</v>
      </c>
      <c r="V2124" s="133">
        <v>252</v>
      </c>
      <c r="W2124" s="132">
        <f t="shared" si="782"/>
        <v>1.023914754</v>
      </c>
      <c r="X2124" s="124">
        <f t="shared" si="778"/>
        <v>31.517292000000001</v>
      </c>
      <c r="Y2124" s="136" t="s">
        <v>64</v>
      </c>
      <c r="Z2124" s="127">
        <f t="shared" si="800"/>
        <v>44424</v>
      </c>
      <c r="AA2124" s="6"/>
      <c r="AB2124" s="1"/>
      <c r="AC2124" s="10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6"/>
      <c r="BR2124" s="1"/>
      <c r="BS2124" s="1"/>
      <c r="BT2124" s="1"/>
      <c r="BU2124" s="1"/>
      <c r="BV2124" s="1"/>
      <c r="BW2124" s="1"/>
    </row>
    <row r="2125" spans="1:75" x14ac:dyDescent="0.2">
      <c r="A2125" s="137">
        <f t="shared" si="792"/>
        <v>44346</v>
      </c>
      <c r="B2125" s="124">
        <f t="shared" si="783"/>
        <v>1349.4188819999999</v>
      </c>
      <c r="C2125" s="124">
        <f t="shared" si="793"/>
        <v>1000</v>
      </c>
      <c r="D2125" s="138">
        <f t="shared" si="794"/>
        <v>5692.31</v>
      </c>
      <c r="E2125" s="126">
        <f>IF(K2125=1,VLOOKUP(A2124,[1]Plan1!$DA$106:$DC$226,3),E2124)</f>
        <v>5739.56</v>
      </c>
      <c r="F2125" s="127">
        <f t="shared" si="795"/>
        <v>44334</v>
      </c>
      <c r="G2125" s="128">
        <f t="shared" si="784"/>
        <v>8.3006723105383262E-3</v>
      </c>
      <c r="H2125" s="127">
        <f t="shared" si="796"/>
        <v>44362</v>
      </c>
      <c r="I2125" s="127">
        <f t="shared" si="785"/>
        <v>44362</v>
      </c>
      <c r="J2125" s="130">
        <f t="shared" si="797"/>
        <v>20</v>
      </c>
      <c r="K2125" s="130">
        <f t="shared" si="786"/>
        <v>10</v>
      </c>
      <c r="L2125" s="131">
        <f t="shared" si="787"/>
        <v>1.0041417500000001</v>
      </c>
      <c r="M2125" s="132">
        <f t="shared" si="781"/>
        <v>1.0030997100000001</v>
      </c>
      <c r="N2125" s="132">
        <f t="shared" si="779"/>
        <v>1.3124656861276067</v>
      </c>
      <c r="O2125" s="131">
        <f t="shared" si="780"/>
        <v>1.31790159</v>
      </c>
      <c r="P2125" s="124">
        <f t="shared" si="788"/>
        <v>1317.9015899999999</v>
      </c>
      <c r="Q2125" s="133">
        <f t="shared" si="789"/>
        <v>0</v>
      </c>
      <c r="R2125" s="134">
        <f t="shared" si="790"/>
        <v>0</v>
      </c>
      <c r="S2125" s="124">
        <f t="shared" si="791"/>
        <v>0</v>
      </c>
      <c r="T2125" s="134">
        <f t="shared" si="798"/>
        <v>8.7499999999999994E-2</v>
      </c>
      <c r="U2125" s="133">
        <f t="shared" si="799"/>
        <v>71</v>
      </c>
      <c r="V2125" s="133">
        <v>252</v>
      </c>
      <c r="W2125" s="132">
        <f t="shared" si="782"/>
        <v>1.023914754</v>
      </c>
      <c r="X2125" s="124">
        <f t="shared" si="778"/>
        <v>31.517292000000001</v>
      </c>
      <c r="Y2125" s="136" t="s">
        <v>64</v>
      </c>
      <c r="Z2125" s="127">
        <f t="shared" si="800"/>
        <v>44424</v>
      </c>
      <c r="AA2125" s="6"/>
      <c r="AB2125" s="1"/>
      <c r="AC2125" s="10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6"/>
      <c r="BR2125" s="1"/>
      <c r="BS2125" s="1"/>
      <c r="BT2125" s="1"/>
      <c r="BU2125" s="1"/>
      <c r="BV2125" s="1"/>
      <c r="BW2125" s="1"/>
    </row>
    <row r="2126" spans="1:75" x14ac:dyDescent="0.2">
      <c r="A2126" s="137">
        <f t="shared" si="792"/>
        <v>44347</v>
      </c>
      <c r="B2126" s="124">
        <f t="shared" si="783"/>
        <v>1349.4188819999999</v>
      </c>
      <c r="C2126" s="124">
        <f t="shared" si="793"/>
        <v>1000</v>
      </c>
      <c r="D2126" s="138">
        <f t="shared" si="794"/>
        <v>5692.31</v>
      </c>
      <c r="E2126" s="126">
        <f>IF(K2126=1,VLOOKUP(A2125,[1]Plan1!$DA$106:$DC$226,3),E2125)</f>
        <v>5739.56</v>
      </c>
      <c r="F2126" s="127">
        <f t="shared" si="795"/>
        <v>44334</v>
      </c>
      <c r="G2126" s="128">
        <f t="shared" si="784"/>
        <v>8.3006723105383262E-3</v>
      </c>
      <c r="H2126" s="127">
        <f t="shared" si="796"/>
        <v>44362</v>
      </c>
      <c r="I2126" s="127">
        <f t="shared" si="785"/>
        <v>44362</v>
      </c>
      <c r="J2126" s="130">
        <f t="shared" si="797"/>
        <v>20</v>
      </c>
      <c r="K2126" s="130">
        <f t="shared" si="786"/>
        <v>10</v>
      </c>
      <c r="L2126" s="131">
        <f t="shared" si="787"/>
        <v>1.0041417500000001</v>
      </c>
      <c r="M2126" s="132">
        <f t="shared" si="781"/>
        <v>1.0030997100000001</v>
      </c>
      <c r="N2126" s="132">
        <f t="shared" si="779"/>
        <v>1.3124656861276067</v>
      </c>
      <c r="O2126" s="131">
        <f t="shared" si="780"/>
        <v>1.31790159</v>
      </c>
      <c r="P2126" s="124">
        <f t="shared" si="788"/>
        <v>1317.9015899999999</v>
      </c>
      <c r="Q2126" s="133">
        <f t="shared" si="789"/>
        <v>0</v>
      </c>
      <c r="R2126" s="134">
        <f t="shared" si="790"/>
        <v>0</v>
      </c>
      <c r="S2126" s="124">
        <f t="shared" si="791"/>
        <v>0</v>
      </c>
      <c r="T2126" s="134">
        <f t="shared" si="798"/>
        <v>8.7499999999999994E-2</v>
      </c>
      <c r="U2126" s="133">
        <f t="shared" si="799"/>
        <v>71</v>
      </c>
      <c r="V2126" s="133">
        <v>252</v>
      </c>
      <c r="W2126" s="132">
        <f t="shared" si="782"/>
        <v>1.023914754</v>
      </c>
      <c r="X2126" s="124">
        <f t="shared" si="778"/>
        <v>31.517292000000001</v>
      </c>
      <c r="Y2126" s="136" t="s">
        <v>64</v>
      </c>
      <c r="Z2126" s="127">
        <f t="shared" si="800"/>
        <v>44424</v>
      </c>
      <c r="AA2126" s="6"/>
      <c r="AB2126" s="1"/>
      <c r="AC2126" s="10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6"/>
      <c r="BR2126" s="1"/>
      <c r="BS2126" s="1"/>
      <c r="BT2126" s="1"/>
      <c r="BU2126" s="1"/>
      <c r="BV2126" s="1"/>
      <c r="BW2126" s="1"/>
    </row>
    <row r="2127" spans="1:75" x14ac:dyDescent="0.2">
      <c r="A2127" s="137">
        <f t="shared" si="792"/>
        <v>44348</v>
      </c>
      <c r="B2127" s="124">
        <f t="shared" si="783"/>
        <v>1350.4261730000001</v>
      </c>
      <c r="C2127" s="124">
        <f t="shared" si="793"/>
        <v>1000</v>
      </c>
      <c r="D2127" s="138">
        <f t="shared" si="794"/>
        <v>5692.31</v>
      </c>
      <c r="E2127" s="126">
        <f>IF(K2127=1,VLOOKUP(A2126,[1]Plan1!$DA$106:$DC$226,3),E2126)</f>
        <v>5739.56</v>
      </c>
      <c r="F2127" s="127">
        <f t="shared" si="795"/>
        <v>44334</v>
      </c>
      <c r="G2127" s="128">
        <f t="shared" si="784"/>
        <v>8.3006723105383262E-3</v>
      </c>
      <c r="H2127" s="127">
        <f t="shared" si="796"/>
        <v>44362</v>
      </c>
      <c r="I2127" s="127">
        <f t="shared" si="785"/>
        <v>44362</v>
      </c>
      <c r="J2127" s="130">
        <f t="shared" si="797"/>
        <v>20</v>
      </c>
      <c r="K2127" s="130">
        <f t="shared" si="786"/>
        <v>11</v>
      </c>
      <c r="L2127" s="131">
        <f t="shared" si="787"/>
        <v>1.00455687</v>
      </c>
      <c r="M2127" s="132">
        <f t="shared" si="781"/>
        <v>1.0030997100000001</v>
      </c>
      <c r="N2127" s="132">
        <f t="shared" si="779"/>
        <v>1.3124656861276067</v>
      </c>
      <c r="O2127" s="131">
        <f t="shared" si="780"/>
        <v>1.3184464199999999</v>
      </c>
      <c r="P2127" s="124">
        <f t="shared" si="788"/>
        <v>1318.44642</v>
      </c>
      <c r="Q2127" s="133">
        <f t="shared" si="789"/>
        <v>0</v>
      </c>
      <c r="R2127" s="134">
        <f t="shared" si="790"/>
        <v>0</v>
      </c>
      <c r="S2127" s="124">
        <f t="shared" si="791"/>
        <v>0</v>
      </c>
      <c r="T2127" s="134">
        <f t="shared" si="798"/>
        <v>8.7499999999999994E-2</v>
      </c>
      <c r="U2127" s="133">
        <f t="shared" si="799"/>
        <v>72</v>
      </c>
      <c r="V2127" s="133">
        <v>252</v>
      </c>
      <c r="W2127" s="132">
        <f t="shared" si="782"/>
        <v>1.024255634</v>
      </c>
      <c r="X2127" s="124">
        <f t="shared" si="778"/>
        <v>31.979752999999999</v>
      </c>
      <c r="Y2127" s="136" t="s">
        <v>64</v>
      </c>
      <c r="Z2127" s="127">
        <f t="shared" si="800"/>
        <v>44424</v>
      </c>
      <c r="AA2127" s="6"/>
      <c r="AB2127" s="1"/>
      <c r="AC2127" s="10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6"/>
      <c r="BR2127" s="1"/>
      <c r="BS2127" s="1"/>
      <c r="BT2127" s="1"/>
      <c r="BU2127" s="1"/>
      <c r="BV2127" s="1"/>
      <c r="BW2127" s="1"/>
    </row>
    <row r="2128" spans="1:75" x14ac:dyDescent="0.2">
      <c r="A2128" s="137">
        <f t="shared" si="792"/>
        <v>44349</v>
      </c>
      <c r="B2128" s="124">
        <f t="shared" si="783"/>
        <v>1351.4342119999999</v>
      </c>
      <c r="C2128" s="124">
        <f t="shared" si="793"/>
        <v>1000</v>
      </c>
      <c r="D2128" s="138">
        <f t="shared" si="794"/>
        <v>5692.31</v>
      </c>
      <c r="E2128" s="126">
        <f>IF(K2128=1,VLOOKUP(A2127,[1]Plan1!$DA$106:$DC$226,3),E2127)</f>
        <v>5739.56</v>
      </c>
      <c r="F2128" s="127">
        <f t="shared" si="795"/>
        <v>44334</v>
      </c>
      <c r="G2128" s="128">
        <f t="shared" si="784"/>
        <v>8.3006723105383262E-3</v>
      </c>
      <c r="H2128" s="127">
        <f t="shared" si="796"/>
        <v>44362</v>
      </c>
      <c r="I2128" s="127">
        <f t="shared" si="785"/>
        <v>44362</v>
      </c>
      <c r="J2128" s="130">
        <f t="shared" si="797"/>
        <v>20</v>
      </c>
      <c r="K2128" s="130">
        <f t="shared" si="786"/>
        <v>12</v>
      </c>
      <c r="L2128" s="131">
        <f t="shared" si="787"/>
        <v>1.0049721599999999</v>
      </c>
      <c r="M2128" s="132">
        <f t="shared" si="781"/>
        <v>1.0030997100000001</v>
      </c>
      <c r="N2128" s="132">
        <f t="shared" si="779"/>
        <v>1.3124656861276067</v>
      </c>
      <c r="O2128" s="131">
        <f t="shared" si="780"/>
        <v>1.3189914700000001</v>
      </c>
      <c r="P2128" s="124">
        <f t="shared" si="788"/>
        <v>1318.9914699999999</v>
      </c>
      <c r="Q2128" s="133">
        <f t="shared" si="789"/>
        <v>0</v>
      </c>
      <c r="R2128" s="134">
        <f t="shared" si="790"/>
        <v>0</v>
      </c>
      <c r="S2128" s="124">
        <f t="shared" si="791"/>
        <v>0</v>
      </c>
      <c r="T2128" s="134">
        <f t="shared" si="798"/>
        <v>8.7499999999999994E-2</v>
      </c>
      <c r="U2128" s="133">
        <f t="shared" si="799"/>
        <v>73</v>
      </c>
      <c r="V2128" s="133">
        <v>252</v>
      </c>
      <c r="W2128" s="132">
        <f t="shared" si="782"/>
        <v>1.0245966280000001</v>
      </c>
      <c r="X2128" s="124">
        <f t="shared" ref="X2128:X2191" si="801">TRUNC((P2128*(W2128-1)),6)</f>
        <v>32.442742000000003</v>
      </c>
      <c r="Y2128" s="136" t="s">
        <v>64</v>
      </c>
      <c r="Z2128" s="127">
        <f t="shared" si="800"/>
        <v>44424</v>
      </c>
      <c r="AA2128" s="6"/>
      <c r="AB2128" s="1"/>
      <c r="AC2128" s="10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6"/>
      <c r="BR2128" s="1"/>
      <c r="BS2128" s="1"/>
      <c r="BT2128" s="1"/>
      <c r="BU2128" s="1"/>
      <c r="BV2128" s="1"/>
      <c r="BW2128" s="1"/>
    </row>
    <row r="2129" spans="1:75" x14ac:dyDescent="0.2">
      <c r="A2129" s="137">
        <f t="shared" si="792"/>
        <v>44350</v>
      </c>
      <c r="B2129" s="124">
        <f t="shared" si="783"/>
        <v>1352.4430070000001</v>
      </c>
      <c r="C2129" s="124">
        <f t="shared" si="793"/>
        <v>1000</v>
      </c>
      <c r="D2129" s="138">
        <f t="shared" si="794"/>
        <v>5692.31</v>
      </c>
      <c r="E2129" s="126">
        <f>IF(K2129=1,VLOOKUP(A2128,[1]Plan1!$DA$106:$DC$226,3),E2128)</f>
        <v>5739.56</v>
      </c>
      <c r="F2129" s="127">
        <f t="shared" si="795"/>
        <v>44334</v>
      </c>
      <c r="G2129" s="128">
        <f t="shared" si="784"/>
        <v>8.3006723105383262E-3</v>
      </c>
      <c r="H2129" s="127">
        <f t="shared" si="796"/>
        <v>44362</v>
      </c>
      <c r="I2129" s="127">
        <f t="shared" si="785"/>
        <v>44362</v>
      </c>
      <c r="J2129" s="130">
        <f t="shared" si="797"/>
        <v>20</v>
      </c>
      <c r="K2129" s="130">
        <f t="shared" si="786"/>
        <v>13</v>
      </c>
      <c r="L2129" s="131">
        <f t="shared" si="787"/>
        <v>1.00538762</v>
      </c>
      <c r="M2129" s="132">
        <f t="shared" si="781"/>
        <v>1.0030997100000001</v>
      </c>
      <c r="N2129" s="132">
        <f t="shared" si="779"/>
        <v>1.3124656861276067</v>
      </c>
      <c r="O2129" s="131">
        <f t="shared" si="780"/>
        <v>1.3195367499999999</v>
      </c>
      <c r="P2129" s="124">
        <f t="shared" si="788"/>
        <v>1319.53675</v>
      </c>
      <c r="Q2129" s="133">
        <f t="shared" si="789"/>
        <v>0</v>
      </c>
      <c r="R2129" s="134">
        <f t="shared" si="790"/>
        <v>0</v>
      </c>
      <c r="S2129" s="124">
        <f t="shared" si="791"/>
        <v>0</v>
      </c>
      <c r="T2129" s="134">
        <f t="shared" si="798"/>
        <v>8.7499999999999994E-2</v>
      </c>
      <c r="U2129" s="133">
        <f t="shared" si="799"/>
        <v>74</v>
      </c>
      <c r="V2129" s="133">
        <v>252</v>
      </c>
      <c r="W2129" s="132">
        <f t="shared" si="782"/>
        <v>1.024937735</v>
      </c>
      <c r="X2129" s="124">
        <f t="shared" si="801"/>
        <v>32.906256999999997</v>
      </c>
      <c r="Y2129" s="136" t="s">
        <v>64</v>
      </c>
      <c r="Z2129" s="127">
        <f t="shared" si="800"/>
        <v>44424</v>
      </c>
      <c r="AA2129" s="6"/>
      <c r="AB2129" s="1"/>
      <c r="AC2129" s="10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6"/>
      <c r="BR2129" s="1"/>
      <c r="BS2129" s="1"/>
      <c r="BT2129" s="1"/>
      <c r="BU2129" s="1"/>
      <c r="BV2129" s="1"/>
      <c r="BW2129" s="1"/>
    </row>
    <row r="2130" spans="1:75" x14ac:dyDescent="0.2">
      <c r="A2130" s="137">
        <f t="shared" si="792"/>
        <v>44351</v>
      </c>
      <c r="B2130" s="124">
        <f t="shared" si="783"/>
        <v>1352.4430070000001</v>
      </c>
      <c r="C2130" s="124">
        <f t="shared" si="793"/>
        <v>1000</v>
      </c>
      <c r="D2130" s="138">
        <f t="shared" si="794"/>
        <v>5692.31</v>
      </c>
      <c r="E2130" s="126">
        <f>IF(K2130=1,VLOOKUP(A2129,[1]Plan1!$DA$106:$DC$226,3),E2129)</f>
        <v>5739.56</v>
      </c>
      <c r="F2130" s="127">
        <f t="shared" si="795"/>
        <v>44334</v>
      </c>
      <c r="G2130" s="128">
        <f t="shared" si="784"/>
        <v>8.3006723105383262E-3</v>
      </c>
      <c r="H2130" s="127">
        <f t="shared" si="796"/>
        <v>44362</v>
      </c>
      <c r="I2130" s="127">
        <f t="shared" si="785"/>
        <v>44362</v>
      </c>
      <c r="J2130" s="130">
        <f t="shared" si="797"/>
        <v>20</v>
      </c>
      <c r="K2130" s="130">
        <f t="shared" si="786"/>
        <v>13</v>
      </c>
      <c r="L2130" s="131">
        <f t="shared" si="787"/>
        <v>1.00538762</v>
      </c>
      <c r="M2130" s="132">
        <f t="shared" si="781"/>
        <v>1.0030997100000001</v>
      </c>
      <c r="N2130" s="132">
        <f t="shared" si="779"/>
        <v>1.3124656861276067</v>
      </c>
      <c r="O2130" s="131">
        <f t="shared" si="780"/>
        <v>1.3195367499999999</v>
      </c>
      <c r="P2130" s="124">
        <f t="shared" si="788"/>
        <v>1319.53675</v>
      </c>
      <c r="Q2130" s="133">
        <f t="shared" si="789"/>
        <v>0</v>
      </c>
      <c r="R2130" s="134">
        <f t="shared" si="790"/>
        <v>0</v>
      </c>
      <c r="S2130" s="124">
        <f t="shared" si="791"/>
        <v>0</v>
      </c>
      <c r="T2130" s="134">
        <f t="shared" si="798"/>
        <v>8.7499999999999994E-2</v>
      </c>
      <c r="U2130" s="133">
        <f t="shared" si="799"/>
        <v>74</v>
      </c>
      <c r="V2130" s="133">
        <v>252</v>
      </c>
      <c r="W2130" s="132">
        <f t="shared" si="782"/>
        <v>1.024937735</v>
      </c>
      <c r="X2130" s="124">
        <f t="shared" si="801"/>
        <v>32.906256999999997</v>
      </c>
      <c r="Y2130" s="136" t="s">
        <v>64</v>
      </c>
      <c r="Z2130" s="127">
        <f t="shared" si="800"/>
        <v>44424</v>
      </c>
      <c r="AA2130" s="6"/>
      <c r="AB2130" s="1"/>
      <c r="AC2130" s="10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6"/>
      <c r="BR2130" s="1"/>
      <c r="BS2130" s="1"/>
      <c r="BT2130" s="1"/>
      <c r="BU2130" s="1"/>
      <c r="BV2130" s="1"/>
      <c r="BW2130" s="1"/>
    </row>
    <row r="2131" spans="1:75" x14ac:dyDescent="0.2">
      <c r="A2131" s="137">
        <f t="shared" si="792"/>
        <v>44352</v>
      </c>
      <c r="B2131" s="124">
        <f t="shared" si="783"/>
        <v>1353.4525609999998</v>
      </c>
      <c r="C2131" s="124">
        <f t="shared" si="793"/>
        <v>1000</v>
      </c>
      <c r="D2131" s="138">
        <f t="shared" si="794"/>
        <v>5692.31</v>
      </c>
      <c r="E2131" s="126">
        <f>IF(K2131=1,VLOOKUP(A2130,[1]Plan1!$DA$106:$DC$226,3),E2130)</f>
        <v>5739.56</v>
      </c>
      <c r="F2131" s="127">
        <f t="shared" si="795"/>
        <v>44334</v>
      </c>
      <c r="G2131" s="128">
        <f t="shared" si="784"/>
        <v>8.3006723105383262E-3</v>
      </c>
      <c r="H2131" s="127">
        <f t="shared" si="796"/>
        <v>44362</v>
      </c>
      <c r="I2131" s="127">
        <f t="shared" si="785"/>
        <v>44362</v>
      </c>
      <c r="J2131" s="130">
        <f t="shared" si="797"/>
        <v>20</v>
      </c>
      <c r="K2131" s="130">
        <f t="shared" si="786"/>
        <v>14</v>
      </c>
      <c r="L2131" s="131">
        <f t="shared" si="787"/>
        <v>1.00580326</v>
      </c>
      <c r="M2131" s="132">
        <f t="shared" si="781"/>
        <v>1.0030997100000001</v>
      </c>
      <c r="N2131" s="132">
        <f t="shared" si="779"/>
        <v>1.3124656861276067</v>
      </c>
      <c r="O2131" s="131">
        <f t="shared" si="780"/>
        <v>1.32008226</v>
      </c>
      <c r="P2131" s="124">
        <f t="shared" si="788"/>
        <v>1320.0822599999999</v>
      </c>
      <c r="Q2131" s="133">
        <f t="shared" si="789"/>
        <v>0</v>
      </c>
      <c r="R2131" s="134">
        <f t="shared" si="790"/>
        <v>0</v>
      </c>
      <c r="S2131" s="124">
        <f t="shared" si="791"/>
        <v>0</v>
      </c>
      <c r="T2131" s="134">
        <f t="shared" si="798"/>
        <v>8.7499999999999994E-2</v>
      </c>
      <c r="U2131" s="133">
        <f t="shared" si="799"/>
        <v>75</v>
      </c>
      <c r="V2131" s="133">
        <v>252</v>
      </c>
      <c r="W2131" s="132">
        <f t="shared" si="782"/>
        <v>1.025278956</v>
      </c>
      <c r="X2131" s="124">
        <f t="shared" si="801"/>
        <v>33.370300999999998</v>
      </c>
      <c r="Y2131" s="136" t="s">
        <v>64</v>
      </c>
      <c r="Z2131" s="127">
        <f t="shared" si="800"/>
        <v>44424</v>
      </c>
      <c r="AA2131" s="6"/>
      <c r="AB2131" s="1"/>
      <c r="AC2131" s="10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6"/>
      <c r="BR2131" s="1"/>
      <c r="BS2131" s="1"/>
      <c r="BT2131" s="1"/>
      <c r="BU2131" s="1"/>
      <c r="BV2131" s="1"/>
      <c r="BW2131" s="1"/>
    </row>
    <row r="2132" spans="1:75" x14ac:dyDescent="0.2">
      <c r="A2132" s="137">
        <f t="shared" si="792"/>
        <v>44353</v>
      </c>
      <c r="B2132" s="124">
        <f t="shared" si="783"/>
        <v>1353.4525609999998</v>
      </c>
      <c r="C2132" s="124">
        <f t="shared" si="793"/>
        <v>1000</v>
      </c>
      <c r="D2132" s="138">
        <f t="shared" si="794"/>
        <v>5692.31</v>
      </c>
      <c r="E2132" s="126">
        <f>IF(K2132=1,VLOOKUP(A2131,[1]Plan1!$DA$106:$DC$226,3),E2131)</f>
        <v>5739.56</v>
      </c>
      <c r="F2132" s="127">
        <f t="shared" si="795"/>
        <v>44334</v>
      </c>
      <c r="G2132" s="128">
        <f t="shared" si="784"/>
        <v>8.3006723105383262E-3</v>
      </c>
      <c r="H2132" s="127">
        <f t="shared" si="796"/>
        <v>44362</v>
      </c>
      <c r="I2132" s="127">
        <f t="shared" si="785"/>
        <v>44362</v>
      </c>
      <c r="J2132" s="130">
        <f t="shared" si="797"/>
        <v>20</v>
      </c>
      <c r="K2132" s="130">
        <f t="shared" si="786"/>
        <v>14</v>
      </c>
      <c r="L2132" s="131">
        <f t="shared" si="787"/>
        <v>1.00580326</v>
      </c>
      <c r="M2132" s="132">
        <f t="shared" si="781"/>
        <v>1.0030997100000001</v>
      </c>
      <c r="N2132" s="132">
        <f t="shared" si="779"/>
        <v>1.3124656861276067</v>
      </c>
      <c r="O2132" s="131">
        <f t="shared" si="780"/>
        <v>1.32008226</v>
      </c>
      <c r="P2132" s="124">
        <f t="shared" si="788"/>
        <v>1320.0822599999999</v>
      </c>
      <c r="Q2132" s="133">
        <f t="shared" si="789"/>
        <v>0</v>
      </c>
      <c r="R2132" s="134">
        <f t="shared" si="790"/>
        <v>0</v>
      </c>
      <c r="S2132" s="124">
        <f t="shared" si="791"/>
        <v>0</v>
      </c>
      <c r="T2132" s="134">
        <f t="shared" si="798"/>
        <v>8.7499999999999994E-2</v>
      </c>
      <c r="U2132" s="133">
        <f t="shared" si="799"/>
        <v>75</v>
      </c>
      <c r="V2132" s="133">
        <v>252</v>
      </c>
      <c r="W2132" s="132">
        <f t="shared" si="782"/>
        <v>1.025278956</v>
      </c>
      <c r="X2132" s="124">
        <f t="shared" si="801"/>
        <v>33.370300999999998</v>
      </c>
      <c r="Y2132" s="136" t="s">
        <v>64</v>
      </c>
      <c r="Z2132" s="127">
        <f t="shared" si="800"/>
        <v>44424</v>
      </c>
      <c r="AA2132" s="6"/>
      <c r="AB2132" s="1"/>
      <c r="AC2132" s="10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6"/>
      <c r="BR2132" s="1"/>
      <c r="BS2132" s="1"/>
      <c r="BT2132" s="1"/>
      <c r="BU2132" s="1"/>
      <c r="BV2132" s="1"/>
      <c r="BW2132" s="1"/>
    </row>
    <row r="2133" spans="1:75" x14ac:dyDescent="0.2">
      <c r="A2133" s="137">
        <f t="shared" si="792"/>
        <v>44354</v>
      </c>
      <c r="B2133" s="124">
        <f t="shared" si="783"/>
        <v>1353.4525609999998</v>
      </c>
      <c r="C2133" s="124">
        <f t="shared" si="793"/>
        <v>1000</v>
      </c>
      <c r="D2133" s="138">
        <f t="shared" si="794"/>
        <v>5692.31</v>
      </c>
      <c r="E2133" s="126">
        <f>IF(K2133=1,VLOOKUP(A2132,[1]Plan1!$DA$106:$DC$226,3),E2132)</f>
        <v>5739.56</v>
      </c>
      <c r="F2133" s="127">
        <f t="shared" si="795"/>
        <v>44334</v>
      </c>
      <c r="G2133" s="128">
        <f t="shared" si="784"/>
        <v>8.3006723105383262E-3</v>
      </c>
      <c r="H2133" s="127">
        <f t="shared" si="796"/>
        <v>44362</v>
      </c>
      <c r="I2133" s="127">
        <f t="shared" si="785"/>
        <v>44362</v>
      </c>
      <c r="J2133" s="130">
        <f t="shared" si="797"/>
        <v>20</v>
      </c>
      <c r="K2133" s="130">
        <f t="shared" si="786"/>
        <v>14</v>
      </c>
      <c r="L2133" s="131">
        <f t="shared" si="787"/>
        <v>1.00580326</v>
      </c>
      <c r="M2133" s="132">
        <f t="shared" si="781"/>
        <v>1.0030997100000001</v>
      </c>
      <c r="N2133" s="132">
        <f t="shared" si="779"/>
        <v>1.3124656861276067</v>
      </c>
      <c r="O2133" s="131">
        <f t="shared" si="780"/>
        <v>1.32008226</v>
      </c>
      <c r="P2133" s="124">
        <f t="shared" si="788"/>
        <v>1320.0822599999999</v>
      </c>
      <c r="Q2133" s="133">
        <f t="shared" si="789"/>
        <v>0</v>
      </c>
      <c r="R2133" s="134">
        <f t="shared" si="790"/>
        <v>0</v>
      </c>
      <c r="S2133" s="124">
        <f t="shared" si="791"/>
        <v>0</v>
      </c>
      <c r="T2133" s="134">
        <f t="shared" si="798"/>
        <v>8.7499999999999994E-2</v>
      </c>
      <c r="U2133" s="133">
        <f t="shared" si="799"/>
        <v>75</v>
      </c>
      <c r="V2133" s="133">
        <v>252</v>
      </c>
      <c r="W2133" s="132">
        <f t="shared" si="782"/>
        <v>1.025278956</v>
      </c>
      <c r="X2133" s="124">
        <f t="shared" si="801"/>
        <v>33.370300999999998</v>
      </c>
      <c r="Y2133" s="136" t="s">
        <v>64</v>
      </c>
      <c r="Z2133" s="127">
        <f t="shared" si="800"/>
        <v>44424</v>
      </c>
      <c r="AA2133" s="6"/>
      <c r="AB2133" s="1"/>
      <c r="AC2133" s="10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6"/>
      <c r="BR2133" s="1"/>
      <c r="BS2133" s="1"/>
      <c r="BT2133" s="1"/>
      <c r="BU2133" s="1"/>
      <c r="BV2133" s="1"/>
      <c r="BW2133" s="1"/>
    </row>
    <row r="2134" spans="1:75" x14ac:dyDescent="0.2">
      <c r="A2134" s="137">
        <f t="shared" si="792"/>
        <v>44355</v>
      </c>
      <c r="B2134" s="124">
        <f t="shared" si="783"/>
        <v>1354.462851</v>
      </c>
      <c r="C2134" s="124">
        <f t="shared" si="793"/>
        <v>1000</v>
      </c>
      <c r="D2134" s="138">
        <f t="shared" si="794"/>
        <v>5692.31</v>
      </c>
      <c r="E2134" s="126">
        <f>IF(K2134=1,VLOOKUP(A2133,[1]Plan1!$DA$106:$DC$226,3),E2133)</f>
        <v>5739.56</v>
      </c>
      <c r="F2134" s="127">
        <f t="shared" si="795"/>
        <v>44334</v>
      </c>
      <c r="G2134" s="128">
        <f t="shared" si="784"/>
        <v>8.3006723105383262E-3</v>
      </c>
      <c r="H2134" s="127">
        <f t="shared" si="796"/>
        <v>44362</v>
      </c>
      <c r="I2134" s="127">
        <f t="shared" si="785"/>
        <v>44362</v>
      </c>
      <c r="J2134" s="130">
        <f t="shared" si="797"/>
        <v>20</v>
      </c>
      <c r="K2134" s="130">
        <f t="shared" si="786"/>
        <v>15</v>
      </c>
      <c r="L2134" s="131">
        <f t="shared" si="787"/>
        <v>1.0062190600000001</v>
      </c>
      <c r="M2134" s="132">
        <f t="shared" si="781"/>
        <v>1.0030997100000001</v>
      </c>
      <c r="N2134" s="132">
        <f t="shared" si="779"/>
        <v>1.3124656861276067</v>
      </c>
      <c r="O2134" s="131">
        <f t="shared" si="780"/>
        <v>1.32062798</v>
      </c>
      <c r="P2134" s="124">
        <f t="shared" si="788"/>
        <v>1320.62798</v>
      </c>
      <c r="Q2134" s="133">
        <f t="shared" si="789"/>
        <v>0</v>
      </c>
      <c r="R2134" s="134">
        <f t="shared" si="790"/>
        <v>0</v>
      </c>
      <c r="S2134" s="124">
        <f t="shared" si="791"/>
        <v>0</v>
      </c>
      <c r="T2134" s="134">
        <f t="shared" si="798"/>
        <v>8.7499999999999994E-2</v>
      </c>
      <c r="U2134" s="133">
        <f t="shared" si="799"/>
        <v>76</v>
      </c>
      <c r="V2134" s="133">
        <v>252</v>
      </c>
      <c r="W2134" s="132">
        <f t="shared" si="782"/>
        <v>1.02562029</v>
      </c>
      <c r="X2134" s="124">
        <f t="shared" si="801"/>
        <v>33.834871</v>
      </c>
      <c r="Y2134" s="136" t="s">
        <v>64</v>
      </c>
      <c r="Z2134" s="127">
        <f t="shared" si="800"/>
        <v>44424</v>
      </c>
      <c r="AA2134" s="6"/>
      <c r="AB2134" s="1"/>
      <c r="AC2134" s="10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6"/>
      <c r="BR2134" s="1"/>
      <c r="BS2134" s="1"/>
      <c r="BT2134" s="1"/>
      <c r="BU2134" s="1"/>
      <c r="BV2134" s="1"/>
      <c r="BW2134" s="1"/>
    </row>
    <row r="2135" spans="1:75" x14ac:dyDescent="0.2">
      <c r="A2135" s="137">
        <f t="shared" si="792"/>
        <v>44356</v>
      </c>
      <c r="B2135" s="124">
        <f t="shared" si="783"/>
        <v>1355.4739109999998</v>
      </c>
      <c r="C2135" s="124">
        <f t="shared" si="793"/>
        <v>1000</v>
      </c>
      <c r="D2135" s="138">
        <f t="shared" si="794"/>
        <v>5692.31</v>
      </c>
      <c r="E2135" s="126">
        <f>IF(K2135=1,VLOOKUP(A2134,[1]Plan1!$DA$106:$DC$226,3),E2134)</f>
        <v>5739.56</v>
      </c>
      <c r="F2135" s="127">
        <f t="shared" si="795"/>
        <v>44334</v>
      </c>
      <c r="G2135" s="128">
        <f t="shared" si="784"/>
        <v>8.3006723105383262E-3</v>
      </c>
      <c r="H2135" s="127">
        <f t="shared" si="796"/>
        <v>44362</v>
      </c>
      <c r="I2135" s="127">
        <f t="shared" si="785"/>
        <v>44362</v>
      </c>
      <c r="J2135" s="130">
        <f t="shared" si="797"/>
        <v>20</v>
      </c>
      <c r="K2135" s="130">
        <f t="shared" si="786"/>
        <v>16</v>
      </c>
      <c r="L2135" s="131">
        <f t="shared" si="787"/>
        <v>1.0066350399999999</v>
      </c>
      <c r="M2135" s="132">
        <f t="shared" si="781"/>
        <v>1.0030997100000001</v>
      </c>
      <c r="N2135" s="132">
        <f t="shared" si="779"/>
        <v>1.3124656861276067</v>
      </c>
      <c r="O2135" s="131">
        <f t="shared" si="780"/>
        <v>1.32117394</v>
      </c>
      <c r="P2135" s="124">
        <f t="shared" si="788"/>
        <v>1321.1739399999999</v>
      </c>
      <c r="Q2135" s="133">
        <f t="shared" si="789"/>
        <v>0</v>
      </c>
      <c r="R2135" s="134">
        <f t="shared" si="790"/>
        <v>0</v>
      </c>
      <c r="S2135" s="124">
        <f t="shared" si="791"/>
        <v>0</v>
      </c>
      <c r="T2135" s="134">
        <f t="shared" si="798"/>
        <v>8.7499999999999994E-2</v>
      </c>
      <c r="U2135" s="133">
        <f t="shared" si="799"/>
        <v>77</v>
      </c>
      <c r="V2135" s="133">
        <v>252</v>
      </c>
      <c r="W2135" s="132">
        <f t="shared" si="782"/>
        <v>1.0259617379999999</v>
      </c>
      <c r="X2135" s="124">
        <f t="shared" si="801"/>
        <v>34.299970999999999</v>
      </c>
      <c r="Y2135" s="136" t="s">
        <v>64</v>
      </c>
      <c r="Z2135" s="127">
        <f t="shared" si="800"/>
        <v>44424</v>
      </c>
      <c r="AA2135" s="6"/>
      <c r="AB2135" s="1"/>
      <c r="AC2135" s="10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6"/>
      <c r="BR2135" s="1"/>
      <c r="BS2135" s="1"/>
      <c r="BT2135" s="1"/>
      <c r="BU2135" s="1"/>
      <c r="BV2135" s="1"/>
      <c r="BW2135" s="1"/>
    </row>
    <row r="2136" spans="1:75" x14ac:dyDescent="0.2">
      <c r="A2136" s="137">
        <f t="shared" si="792"/>
        <v>44357</v>
      </c>
      <c r="B2136" s="124">
        <f t="shared" si="783"/>
        <v>1356.485729</v>
      </c>
      <c r="C2136" s="124">
        <f t="shared" si="793"/>
        <v>1000</v>
      </c>
      <c r="D2136" s="138">
        <f t="shared" si="794"/>
        <v>5692.31</v>
      </c>
      <c r="E2136" s="126">
        <f>IF(K2136=1,VLOOKUP(A2135,[1]Plan1!$DA$106:$DC$226,3),E2135)</f>
        <v>5739.56</v>
      </c>
      <c r="F2136" s="127">
        <f t="shared" si="795"/>
        <v>44334</v>
      </c>
      <c r="G2136" s="128">
        <f t="shared" si="784"/>
        <v>8.3006723105383262E-3</v>
      </c>
      <c r="H2136" s="127">
        <f t="shared" si="796"/>
        <v>44362</v>
      </c>
      <c r="I2136" s="127">
        <f t="shared" si="785"/>
        <v>44362</v>
      </c>
      <c r="J2136" s="130">
        <f t="shared" si="797"/>
        <v>20</v>
      </c>
      <c r="K2136" s="130">
        <f t="shared" si="786"/>
        <v>17</v>
      </c>
      <c r="L2136" s="131">
        <f t="shared" si="787"/>
        <v>1.0070511900000001</v>
      </c>
      <c r="M2136" s="132">
        <f t="shared" si="781"/>
        <v>1.0030997100000001</v>
      </c>
      <c r="N2136" s="132">
        <f t="shared" si="779"/>
        <v>1.3124656861276067</v>
      </c>
      <c r="O2136" s="131">
        <f t="shared" si="780"/>
        <v>1.3217201300000001</v>
      </c>
      <c r="P2136" s="124">
        <f t="shared" si="788"/>
        <v>1321.7201299999999</v>
      </c>
      <c r="Q2136" s="133">
        <f t="shared" si="789"/>
        <v>0</v>
      </c>
      <c r="R2136" s="134">
        <f t="shared" si="790"/>
        <v>0</v>
      </c>
      <c r="S2136" s="124">
        <f t="shared" si="791"/>
        <v>0</v>
      </c>
      <c r="T2136" s="134">
        <f t="shared" si="798"/>
        <v>8.7499999999999994E-2</v>
      </c>
      <c r="U2136" s="133">
        <f t="shared" si="799"/>
        <v>78</v>
      </c>
      <c r="V2136" s="133">
        <v>252</v>
      </c>
      <c r="W2136" s="132">
        <f t="shared" si="782"/>
        <v>1.0263032990000001</v>
      </c>
      <c r="X2136" s="124">
        <f t="shared" si="801"/>
        <v>34.765599000000002</v>
      </c>
      <c r="Y2136" s="136" t="s">
        <v>64</v>
      </c>
      <c r="Z2136" s="127">
        <f t="shared" si="800"/>
        <v>44424</v>
      </c>
      <c r="AA2136" s="6"/>
      <c r="AB2136" s="1"/>
      <c r="AC2136" s="10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6"/>
      <c r="BR2136" s="1"/>
      <c r="BS2136" s="1"/>
      <c r="BT2136" s="1"/>
      <c r="BU2136" s="1"/>
      <c r="BV2136" s="1"/>
      <c r="BW2136" s="1"/>
    </row>
    <row r="2137" spans="1:75" x14ac:dyDescent="0.2">
      <c r="A2137" s="137">
        <f t="shared" si="792"/>
        <v>44358</v>
      </c>
      <c r="B2137" s="124">
        <f t="shared" si="783"/>
        <v>1357.498288</v>
      </c>
      <c r="C2137" s="124">
        <f t="shared" si="793"/>
        <v>1000</v>
      </c>
      <c r="D2137" s="138">
        <f t="shared" si="794"/>
        <v>5692.31</v>
      </c>
      <c r="E2137" s="126">
        <f>IF(K2137=1,VLOOKUP(A2136,[1]Plan1!$DA$106:$DC$226,3),E2136)</f>
        <v>5739.56</v>
      </c>
      <c r="F2137" s="127">
        <f t="shared" si="795"/>
        <v>44334</v>
      </c>
      <c r="G2137" s="128">
        <f t="shared" si="784"/>
        <v>8.3006723105383262E-3</v>
      </c>
      <c r="H2137" s="127">
        <f t="shared" si="796"/>
        <v>44362</v>
      </c>
      <c r="I2137" s="127">
        <f t="shared" si="785"/>
        <v>44362</v>
      </c>
      <c r="J2137" s="130">
        <f t="shared" si="797"/>
        <v>20</v>
      </c>
      <c r="K2137" s="130">
        <f t="shared" si="786"/>
        <v>18</v>
      </c>
      <c r="L2137" s="131">
        <f t="shared" si="787"/>
        <v>1.0074675099999999</v>
      </c>
      <c r="M2137" s="132">
        <f t="shared" si="781"/>
        <v>1.0030997100000001</v>
      </c>
      <c r="N2137" s="132">
        <f t="shared" si="779"/>
        <v>1.3124656861276067</v>
      </c>
      <c r="O2137" s="131">
        <f t="shared" si="780"/>
        <v>1.3222665300000001</v>
      </c>
      <c r="P2137" s="124">
        <f t="shared" si="788"/>
        <v>1322.2665300000001</v>
      </c>
      <c r="Q2137" s="133">
        <f t="shared" si="789"/>
        <v>0</v>
      </c>
      <c r="R2137" s="134">
        <f t="shared" si="790"/>
        <v>0</v>
      </c>
      <c r="S2137" s="124">
        <f t="shared" si="791"/>
        <v>0</v>
      </c>
      <c r="T2137" s="134">
        <f t="shared" si="798"/>
        <v>8.7499999999999994E-2</v>
      </c>
      <c r="U2137" s="133">
        <f t="shared" si="799"/>
        <v>79</v>
      </c>
      <c r="V2137" s="133">
        <v>252</v>
      </c>
      <c r="W2137" s="132">
        <f t="shared" si="782"/>
        <v>1.026644975</v>
      </c>
      <c r="X2137" s="124">
        <f t="shared" si="801"/>
        <v>35.231757999999999</v>
      </c>
      <c r="Y2137" s="136" t="s">
        <v>64</v>
      </c>
      <c r="Z2137" s="127">
        <f t="shared" si="800"/>
        <v>44424</v>
      </c>
      <c r="AA2137" s="6"/>
      <c r="AB2137" s="1"/>
      <c r="AC2137" s="10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6"/>
      <c r="BR2137" s="1"/>
      <c r="BS2137" s="1"/>
      <c r="BT2137" s="1"/>
      <c r="BU2137" s="1"/>
      <c r="BV2137" s="1"/>
      <c r="BW2137" s="1"/>
    </row>
    <row r="2138" spans="1:75" x14ac:dyDescent="0.2">
      <c r="A2138" s="137">
        <f t="shared" si="792"/>
        <v>44359</v>
      </c>
      <c r="B2138" s="124">
        <f t="shared" si="783"/>
        <v>1358.511606</v>
      </c>
      <c r="C2138" s="124">
        <f t="shared" si="793"/>
        <v>1000</v>
      </c>
      <c r="D2138" s="138">
        <f t="shared" si="794"/>
        <v>5692.31</v>
      </c>
      <c r="E2138" s="126">
        <f>IF(K2138=1,VLOOKUP(A2137,[1]Plan1!$DA$106:$DC$226,3),E2137)</f>
        <v>5739.56</v>
      </c>
      <c r="F2138" s="127">
        <f t="shared" si="795"/>
        <v>44334</v>
      </c>
      <c r="G2138" s="128">
        <f t="shared" si="784"/>
        <v>8.3006723105383262E-3</v>
      </c>
      <c r="H2138" s="127">
        <f t="shared" si="796"/>
        <v>44362</v>
      </c>
      <c r="I2138" s="127">
        <f t="shared" si="785"/>
        <v>44362</v>
      </c>
      <c r="J2138" s="130">
        <f t="shared" si="797"/>
        <v>20</v>
      </c>
      <c r="K2138" s="130">
        <f t="shared" si="786"/>
        <v>19</v>
      </c>
      <c r="L2138" s="131">
        <f t="shared" si="787"/>
        <v>1.007884</v>
      </c>
      <c r="M2138" s="132">
        <f t="shared" si="781"/>
        <v>1.0030997100000001</v>
      </c>
      <c r="N2138" s="132">
        <f t="shared" si="779"/>
        <v>1.3124656861276067</v>
      </c>
      <c r="O2138" s="131">
        <f t="shared" si="780"/>
        <v>1.3228131599999999</v>
      </c>
      <c r="P2138" s="124">
        <f t="shared" si="788"/>
        <v>1322.8131599999999</v>
      </c>
      <c r="Q2138" s="133">
        <f t="shared" si="789"/>
        <v>0</v>
      </c>
      <c r="R2138" s="134">
        <f t="shared" si="790"/>
        <v>0</v>
      </c>
      <c r="S2138" s="124">
        <f t="shared" si="791"/>
        <v>0</v>
      </c>
      <c r="T2138" s="134">
        <f t="shared" si="798"/>
        <v>8.7499999999999994E-2</v>
      </c>
      <c r="U2138" s="133">
        <f t="shared" si="799"/>
        <v>80</v>
      </c>
      <c r="V2138" s="133">
        <v>252</v>
      </c>
      <c r="W2138" s="132">
        <f t="shared" si="782"/>
        <v>1.0269867640000001</v>
      </c>
      <c r="X2138" s="124">
        <f t="shared" si="801"/>
        <v>35.698445999999997</v>
      </c>
      <c r="Y2138" s="136" t="s">
        <v>64</v>
      </c>
      <c r="Z2138" s="127">
        <f t="shared" si="800"/>
        <v>44424</v>
      </c>
      <c r="AA2138" s="6"/>
      <c r="AB2138" s="1"/>
      <c r="AC2138" s="10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6"/>
      <c r="BR2138" s="1"/>
      <c r="BS2138" s="1"/>
      <c r="BT2138" s="1"/>
      <c r="BU2138" s="1"/>
      <c r="BV2138" s="1"/>
      <c r="BW2138" s="1"/>
    </row>
    <row r="2139" spans="1:75" x14ac:dyDescent="0.2">
      <c r="A2139" s="137">
        <f t="shared" si="792"/>
        <v>44360</v>
      </c>
      <c r="B2139" s="124">
        <f t="shared" si="783"/>
        <v>1358.511606</v>
      </c>
      <c r="C2139" s="124">
        <f t="shared" si="793"/>
        <v>1000</v>
      </c>
      <c r="D2139" s="138">
        <f t="shared" si="794"/>
        <v>5692.31</v>
      </c>
      <c r="E2139" s="126">
        <f>IF(K2139=1,VLOOKUP(A2138,[1]Plan1!$DA$106:$DC$226,3),E2138)</f>
        <v>5739.56</v>
      </c>
      <c r="F2139" s="127">
        <f t="shared" si="795"/>
        <v>44334</v>
      </c>
      <c r="G2139" s="128">
        <f t="shared" si="784"/>
        <v>8.3006723105383262E-3</v>
      </c>
      <c r="H2139" s="127">
        <f t="shared" si="796"/>
        <v>44362</v>
      </c>
      <c r="I2139" s="127">
        <f t="shared" si="785"/>
        <v>44362</v>
      </c>
      <c r="J2139" s="130">
        <f t="shared" si="797"/>
        <v>20</v>
      </c>
      <c r="K2139" s="130">
        <f t="shared" si="786"/>
        <v>19</v>
      </c>
      <c r="L2139" s="131">
        <f t="shared" si="787"/>
        <v>1.007884</v>
      </c>
      <c r="M2139" s="132">
        <f t="shared" si="781"/>
        <v>1.0030997100000001</v>
      </c>
      <c r="N2139" s="132">
        <f t="shared" si="779"/>
        <v>1.3124656861276067</v>
      </c>
      <c r="O2139" s="131">
        <f t="shared" si="780"/>
        <v>1.3228131599999999</v>
      </c>
      <c r="P2139" s="124">
        <f t="shared" si="788"/>
        <v>1322.8131599999999</v>
      </c>
      <c r="Q2139" s="133">
        <f t="shared" si="789"/>
        <v>0</v>
      </c>
      <c r="R2139" s="134">
        <f t="shared" si="790"/>
        <v>0</v>
      </c>
      <c r="S2139" s="124">
        <f t="shared" si="791"/>
        <v>0</v>
      </c>
      <c r="T2139" s="134">
        <f t="shared" si="798"/>
        <v>8.7499999999999994E-2</v>
      </c>
      <c r="U2139" s="133">
        <f t="shared" si="799"/>
        <v>80</v>
      </c>
      <c r="V2139" s="133">
        <v>252</v>
      </c>
      <c r="W2139" s="132">
        <f t="shared" si="782"/>
        <v>1.0269867640000001</v>
      </c>
      <c r="X2139" s="124">
        <f t="shared" si="801"/>
        <v>35.698445999999997</v>
      </c>
      <c r="Y2139" s="136" t="s">
        <v>64</v>
      </c>
      <c r="Z2139" s="127">
        <f t="shared" si="800"/>
        <v>44424</v>
      </c>
      <c r="AA2139" s="6"/>
      <c r="AB2139" s="1"/>
      <c r="AC2139" s="10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6"/>
      <c r="BR2139" s="1"/>
      <c r="BS2139" s="1"/>
      <c r="BT2139" s="1"/>
      <c r="BU2139" s="1"/>
      <c r="BV2139" s="1"/>
      <c r="BW2139" s="1"/>
    </row>
    <row r="2140" spans="1:75" x14ac:dyDescent="0.2">
      <c r="A2140" s="137">
        <f t="shared" si="792"/>
        <v>44361</v>
      </c>
      <c r="B2140" s="124">
        <f t="shared" si="783"/>
        <v>1358.511606</v>
      </c>
      <c r="C2140" s="124">
        <f t="shared" si="793"/>
        <v>1000</v>
      </c>
      <c r="D2140" s="138">
        <f t="shared" si="794"/>
        <v>5692.31</v>
      </c>
      <c r="E2140" s="126">
        <f>IF(K2140=1,VLOOKUP(A2139,[1]Plan1!$DA$106:$DC$226,3),E2139)</f>
        <v>5739.56</v>
      </c>
      <c r="F2140" s="127">
        <f t="shared" si="795"/>
        <v>44334</v>
      </c>
      <c r="G2140" s="128">
        <f t="shared" si="784"/>
        <v>8.3006723105383262E-3</v>
      </c>
      <c r="H2140" s="127">
        <f t="shared" si="796"/>
        <v>44362</v>
      </c>
      <c r="I2140" s="127">
        <f t="shared" si="785"/>
        <v>44362</v>
      </c>
      <c r="J2140" s="130">
        <f t="shared" si="797"/>
        <v>20</v>
      </c>
      <c r="K2140" s="130">
        <f t="shared" si="786"/>
        <v>19</v>
      </c>
      <c r="L2140" s="131">
        <f t="shared" si="787"/>
        <v>1.007884</v>
      </c>
      <c r="M2140" s="132">
        <f t="shared" si="781"/>
        <v>1.0030997100000001</v>
      </c>
      <c r="N2140" s="132">
        <f t="shared" si="779"/>
        <v>1.3124656861276067</v>
      </c>
      <c r="O2140" s="131">
        <f t="shared" si="780"/>
        <v>1.3228131599999999</v>
      </c>
      <c r="P2140" s="124">
        <f t="shared" si="788"/>
        <v>1322.8131599999999</v>
      </c>
      <c r="Q2140" s="133">
        <f t="shared" si="789"/>
        <v>0</v>
      </c>
      <c r="R2140" s="134">
        <f t="shared" si="790"/>
        <v>0</v>
      </c>
      <c r="S2140" s="124">
        <f t="shared" si="791"/>
        <v>0</v>
      </c>
      <c r="T2140" s="134">
        <f t="shared" si="798"/>
        <v>8.7499999999999994E-2</v>
      </c>
      <c r="U2140" s="133">
        <f t="shared" si="799"/>
        <v>80</v>
      </c>
      <c r="V2140" s="133">
        <v>252</v>
      </c>
      <c r="W2140" s="132">
        <f t="shared" si="782"/>
        <v>1.0269867640000001</v>
      </c>
      <c r="X2140" s="124">
        <f t="shared" si="801"/>
        <v>35.698445999999997</v>
      </c>
      <c r="Y2140" s="136" t="s">
        <v>64</v>
      </c>
      <c r="Z2140" s="127">
        <f t="shared" si="800"/>
        <v>44424</v>
      </c>
      <c r="AA2140" s="6"/>
      <c r="AB2140" s="1"/>
      <c r="AC2140" s="10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6"/>
      <c r="BR2140" s="1"/>
      <c r="BS2140" s="1"/>
      <c r="BT2140" s="1"/>
      <c r="BU2140" s="1"/>
      <c r="BV2140" s="1"/>
      <c r="BW2140" s="1"/>
    </row>
    <row r="2141" spans="1:75" x14ac:dyDescent="0.2">
      <c r="A2141" s="137">
        <f t="shared" si="792"/>
        <v>44362</v>
      </c>
      <c r="B2141" s="124">
        <f t="shared" si="783"/>
        <v>1359.525695</v>
      </c>
      <c r="C2141" s="124">
        <f t="shared" si="793"/>
        <v>1000</v>
      </c>
      <c r="D2141" s="138">
        <f t="shared" si="794"/>
        <v>5692.31</v>
      </c>
      <c r="E2141" s="126">
        <f>IF(K2141=1,VLOOKUP(A2140,[1]Plan1!$DA$106:$DC$226,3),E2140)</f>
        <v>5739.56</v>
      </c>
      <c r="F2141" s="127">
        <f t="shared" si="795"/>
        <v>44334</v>
      </c>
      <c r="G2141" s="128">
        <f t="shared" si="784"/>
        <v>8.3006723105383262E-3</v>
      </c>
      <c r="H2141" s="127">
        <f t="shared" si="796"/>
        <v>44392</v>
      </c>
      <c r="I2141" s="127">
        <f t="shared" si="785"/>
        <v>44362</v>
      </c>
      <c r="J2141" s="130">
        <f t="shared" si="797"/>
        <v>20</v>
      </c>
      <c r="K2141" s="130">
        <f t="shared" si="786"/>
        <v>20</v>
      </c>
      <c r="L2141" s="131">
        <f t="shared" si="787"/>
        <v>1.0083006699999999</v>
      </c>
      <c r="M2141" s="132">
        <f t="shared" si="781"/>
        <v>1.0030997100000001</v>
      </c>
      <c r="N2141" s="132">
        <f t="shared" si="779"/>
        <v>1.3124656861276067</v>
      </c>
      <c r="O2141" s="131">
        <f t="shared" si="780"/>
        <v>1.3233600299999999</v>
      </c>
      <c r="P2141" s="124">
        <f t="shared" si="788"/>
        <v>1323.3600300000001</v>
      </c>
      <c r="Q2141" s="133">
        <f t="shared" si="789"/>
        <v>0</v>
      </c>
      <c r="R2141" s="134">
        <f t="shared" si="790"/>
        <v>0</v>
      </c>
      <c r="S2141" s="124">
        <f t="shared" si="791"/>
        <v>0</v>
      </c>
      <c r="T2141" s="134">
        <f t="shared" si="798"/>
        <v>8.7499999999999994E-2</v>
      </c>
      <c r="U2141" s="133">
        <f t="shared" si="799"/>
        <v>81</v>
      </c>
      <c r="V2141" s="133">
        <v>252</v>
      </c>
      <c r="W2141" s="132">
        <f t="shared" si="782"/>
        <v>1.0273286669999999</v>
      </c>
      <c r="X2141" s="124">
        <f t="shared" si="801"/>
        <v>36.165664999999997</v>
      </c>
      <c r="Y2141" s="136" t="s">
        <v>64</v>
      </c>
      <c r="Z2141" s="127">
        <f t="shared" si="800"/>
        <v>44424</v>
      </c>
      <c r="AA2141" s="6"/>
      <c r="AB2141" s="1"/>
      <c r="AC2141" s="10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6"/>
      <c r="BR2141" s="1"/>
      <c r="BS2141" s="1"/>
      <c r="BT2141" s="1"/>
      <c r="BU2141" s="1"/>
      <c r="BV2141" s="1"/>
      <c r="BW2141" s="1"/>
    </row>
    <row r="2142" spans="1:75" x14ac:dyDescent="0.2">
      <c r="A2142" s="137">
        <f t="shared" si="792"/>
        <v>44363</v>
      </c>
      <c r="B2142" s="124">
        <f t="shared" si="783"/>
        <v>1360.3051050000001</v>
      </c>
      <c r="C2142" s="124">
        <f t="shared" si="793"/>
        <v>1000</v>
      </c>
      <c r="D2142" s="138">
        <f t="shared" si="794"/>
        <v>5739.56</v>
      </c>
      <c r="E2142" s="126">
        <f>IF(K2142=1,VLOOKUP(A2141,[1]Plan1!$DA$106:$DC$226,3),E2141)</f>
        <v>5769.98</v>
      </c>
      <c r="F2142" s="127">
        <f t="shared" si="795"/>
        <v>44363</v>
      </c>
      <c r="G2142" s="128">
        <f t="shared" si="784"/>
        <v>5.3000578441551038E-3</v>
      </c>
      <c r="H2142" s="127">
        <f t="shared" si="796"/>
        <v>44392</v>
      </c>
      <c r="I2142" s="127">
        <f t="shared" si="785"/>
        <v>44392</v>
      </c>
      <c r="J2142" s="130">
        <f t="shared" si="797"/>
        <v>22</v>
      </c>
      <c r="K2142" s="130">
        <f t="shared" si="786"/>
        <v>1</v>
      </c>
      <c r="L2142" s="131">
        <f t="shared" si="787"/>
        <v>1.0002403</v>
      </c>
      <c r="M2142" s="132">
        <f t="shared" si="781"/>
        <v>1.0083006699999999</v>
      </c>
      <c r="N2142" s="132">
        <f t="shared" si="779"/>
        <v>1.3233600306744755</v>
      </c>
      <c r="O2142" s="131">
        <f t="shared" si="780"/>
        <v>1.3236780299999999</v>
      </c>
      <c r="P2142" s="124">
        <f t="shared" si="788"/>
        <v>1323.67803</v>
      </c>
      <c r="Q2142" s="133">
        <f t="shared" si="789"/>
        <v>0</v>
      </c>
      <c r="R2142" s="134">
        <f t="shared" si="790"/>
        <v>0</v>
      </c>
      <c r="S2142" s="124">
        <f t="shared" si="791"/>
        <v>0</v>
      </c>
      <c r="T2142" s="134">
        <f t="shared" si="798"/>
        <v>8.7499999999999994E-2</v>
      </c>
      <c r="U2142" s="133">
        <f t="shared" si="799"/>
        <v>82</v>
      </c>
      <c r="V2142" s="133">
        <v>252</v>
      </c>
      <c r="W2142" s="132">
        <f t="shared" si="782"/>
        <v>1.027670683</v>
      </c>
      <c r="X2142" s="124">
        <f t="shared" si="801"/>
        <v>36.627074999999998</v>
      </c>
      <c r="Y2142" s="136" t="s">
        <v>64</v>
      </c>
      <c r="Z2142" s="127">
        <f t="shared" si="800"/>
        <v>44424</v>
      </c>
      <c r="AA2142" s="6"/>
      <c r="AB2142" s="1"/>
      <c r="AC2142" s="10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6"/>
      <c r="BR2142" s="1"/>
      <c r="BS2142" s="1"/>
      <c r="BT2142" s="1"/>
      <c r="BU2142" s="1"/>
      <c r="BV2142" s="1"/>
      <c r="BW2142" s="1"/>
    </row>
    <row r="2143" spans="1:75" x14ac:dyDescent="0.2">
      <c r="A2143" s="137">
        <f t="shared" si="792"/>
        <v>44364</v>
      </c>
      <c r="B2143" s="124">
        <f t="shared" si="783"/>
        <v>1361.0849660000001</v>
      </c>
      <c r="C2143" s="124">
        <f t="shared" si="793"/>
        <v>1000</v>
      </c>
      <c r="D2143" s="138">
        <f t="shared" si="794"/>
        <v>5739.56</v>
      </c>
      <c r="E2143" s="126">
        <f>IF(K2143=1,VLOOKUP(A2142,[1]Plan1!$DA$106:$DC$226,3),E2142)</f>
        <v>5769.98</v>
      </c>
      <c r="F2143" s="127">
        <f t="shared" si="795"/>
        <v>44363</v>
      </c>
      <c r="G2143" s="128">
        <f t="shared" si="784"/>
        <v>5.3000578441551038E-3</v>
      </c>
      <c r="H2143" s="127">
        <f t="shared" si="796"/>
        <v>44392</v>
      </c>
      <c r="I2143" s="127">
        <f t="shared" si="785"/>
        <v>44392</v>
      </c>
      <c r="J2143" s="130">
        <f t="shared" si="797"/>
        <v>22</v>
      </c>
      <c r="K2143" s="130">
        <f t="shared" si="786"/>
        <v>2</v>
      </c>
      <c r="L2143" s="131">
        <f t="shared" si="787"/>
        <v>1.00048066</v>
      </c>
      <c r="M2143" s="132">
        <f t="shared" si="781"/>
        <v>1.0083006699999999</v>
      </c>
      <c r="N2143" s="132">
        <f t="shared" ref="N2143:N2206" si="802">IF(I2143&gt;I2142,N2142*M2143,N2142)</f>
        <v>1.3233600306744755</v>
      </c>
      <c r="O2143" s="131">
        <f t="shared" si="780"/>
        <v>1.3239961099999999</v>
      </c>
      <c r="P2143" s="124">
        <f t="shared" si="788"/>
        <v>1323.99611</v>
      </c>
      <c r="Q2143" s="133">
        <f t="shared" si="789"/>
        <v>0</v>
      </c>
      <c r="R2143" s="134">
        <f t="shared" si="790"/>
        <v>0</v>
      </c>
      <c r="S2143" s="124">
        <f t="shared" si="791"/>
        <v>0</v>
      </c>
      <c r="T2143" s="134">
        <f t="shared" si="798"/>
        <v>8.7499999999999994E-2</v>
      </c>
      <c r="U2143" s="133">
        <f t="shared" si="799"/>
        <v>83</v>
      </c>
      <c r="V2143" s="133">
        <v>252</v>
      </c>
      <c r="W2143" s="132">
        <f t="shared" si="782"/>
        <v>1.028012814</v>
      </c>
      <c r="X2143" s="124">
        <f t="shared" si="801"/>
        <v>37.088856</v>
      </c>
      <c r="Y2143" s="136" t="s">
        <v>64</v>
      </c>
      <c r="Z2143" s="127">
        <f t="shared" si="800"/>
        <v>44424</v>
      </c>
      <c r="AA2143" s="6"/>
      <c r="AB2143" s="1"/>
      <c r="AC2143" s="10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6"/>
      <c r="BR2143" s="1"/>
      <c r="BS2143" s="1"/>
      <c r="BT2143" s="1"/>
      <c r="BU2143" s="1"/>
      <c r="BV2143" s="1"/>
      <c r="BW2143" s="1"/>
    </row>
    <row r="2144" spans="1:75" x14ac:dyDescent="0.2">
      <c r="A2144" s="137">
        <f t="shared" si="792"/>
        <v>44365</v>
      </c>
      <c r="B2144" s="124">
        <f t="shared" si="783"/>
        <v>1361.8652770000001</v>
      </c>
      <c r="C2144" s="124">
        <f t="shared" si="793"/>
        <v>1000</v>
      </c>
      <c r="D2144" s="138">
        <f t="shared" si="794"/>
        <v>5739.56</v>
      </c>
      <c r="E2144" s="126">
        <f>IF(K2144=1,VLOOKUP(A2143,[1]Plan1!$DA$106:$DC$226,3),E2143)</f>
        <v>5769.98</v>
      </c>
      <c r="F2144" s="127">
        <f t="shared" si="795"/>
        <v>44363</v>
      </c>
      <c r="G2144" s="128">
        <f t="shared" si="784"/>
        <v>5.3000578441551038E-3</v>
      </c>
      <c r="H2144" s="127">
        <f t="shared" si="796"/>
        <v>44392</v>
      </c>
      <c r="I2144" s="127">
        <f t="shared" si="785"/>
        <v>44392</v>
      </c>
      <c r="J2144" s="130">
        <f t="shared" si="797"/>
        <v>22</v>
      </c>
      <c r="K2144" s="130">
        <f t="shared" si="786"/>
        <v>3</v>
      </c>
      <c r="L2144" s="131">
        <f t="shared" si="787"/>
        <v>1.0007210799999999</v>
      </c>
      <c r="M2144" s="132">
        <f t="shared" si="781"/>
        <v>1.0083006699999999</v>
      </c>
      <c r="N2144" s="132">
        <f t="shared" si="802"/>
        <v>1.3233600306744755</v>
      </c>
      <c r="O2144" s="131">
        <f t="shared" si="780"/>
        <v>1.3243142699999999</v>
      </c>
      <c r="P2144" s="124">
        <f t="shared" si="788"/>
        <v>1324.3142700000001</v>
      </c>
      <c r="Q2144" s="133">
        <f t="shared" si="789"/>
        <v>0</v>
      </c>
      <c r="R2144" s="134">
        <f t="shared" si="790"/>
        <v>0</v>
      </c>
      <c r="S2144" s="124">
        <f t="shared" si="791"/>
        <v>0</v>
      </c>
      <c r="T2144" s="134">
        <f t="shared" si="798"/>
        <v>8.7499999999999994E-2</v>
      </c>
      <c r="U2144" s="133">
        <f t="shared" si="799"/>
        <v>84</v>
      </c>
      <c r="V2144" s="133">
        <v>252</v>
      </c>
      <c r="W2144" s="132">
        <f t="shared" si="782"/>
        <v>1.028355058</v>
      </c>
      <c r="X2144" s="124">
        <f t="shared" si="801"/>
        <v>37.551006999999998</v>
      </c>
      <c r="Y2144" s="136" t="s">
        <v>64</v>
      </c>
      <c r="Z2144" s="127">
        <f t="shared" si="800"/>
        <v>44424</v>
      </c>
      <c r="AA2144" s="6"/>
      <c r="AB2144" s="1"/>
      <c r="AC2144" s="10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6"/>
      <c r="BR2144" s="1"/>
      <c r="BS2144" s="1"/>
      <c r="BT2144" s="1"/>
      <c r="BU2144" s="1"/>
      <c r="BV2144" s="1"/>
      <c r="BW2144" s="1"/>
    </row>
    <row r="2145" spans="1:75" x14ac:dyDescent="0.2">
      <c r="A2145" s="137">
        <f t="shared" si="792"/>
        <v>44366</v>
      </c>
      <c r="B2145" s="124">
        <f t="shared" si="783"/>
        <v>1362.6460500000001</v>
      </c>
      <c r="C2145" s="124">
        <f t="shared" si="793"/>
        <v>1000</v>
      </c>
      <c r="D2145" s="138">
        <f t="shared" si="794"/>
        <v>5739.56</v>
      </c>
      <c r="E2145" s="126">
        <f>IF(K2145=1,VLOOKUP(A2144,[1]Plan1!$DA$106:$DC$226,3),E2144)</f>
        <v>5769.98</v>
      </c>
      <c r="F2145" s="127">
        <f t="shared" si="795"/>
        <v>44363</v>
      </c>
      <c r="G2145" s="128">
        <f t="shared" si="784"/>
        <v>5.3000578441551038E-3</v>
      </c>
      <c r="H2145" s="127">
        <f t="shared" si="796"/>
        <v>44392</v>
      </c>
      <c r="I2145" s="127">
        <f t="shared" si="785"/>
        <v>44392</v>
      </c>
      <c r="J2145" s="130">
        <f t="shared" si="797"/>
        <v>22</v>
      </c>
      <c r="K2145" s="130">
        <f t="shared" si="786"/>
        <v>4</v>
      </c>
      <c r="L2145" s="131">
        <f t="shared" si="787"/>
        <v>1.0009615599999999</v>
      </c>
      <c r="M2145" s="132">
        <f t="shared" si="781"/>
        <v>1.0083006699999999</v>
      </c>
      <c r="N2145" s="132">
        <f t="shared" si="802"/>
        <v>1.3233600306744755</v>
      </c>
      <c r="O2145" s="131">
        <f t="shared" si="780"/>
        <v>1.32463252</v>
      </c>
      <c r="P2145" s="124">
        <f t="shared" si="788"/>
        <v>1324.6325200000001</v>
      </c>
      <c r="Q2145" s="133">
        <f t="shared" si="789"/>
        <v>0</v>
      </c>
      <c r="R2145" s="134">
        <f t="shared" si="790"/>
        <v>0</v>
      </c>
      <c r="S2145" s="124">
        <f t="shared" si="791"/>
        <v>0</v>
      </c>
      <c r="T2145" s="134">
        <f t="shared" si="798"/>
        <v>8.7499999999999994E-2</v>
      </c>
      <c r="U2145" s="133">
        <f t="shared" si="799"/>
        <v>85</v>
      </c>
      <c r="V2145" s="133">
        <v>252</v>
      </c>
      <c r="W2145" s="132">
        <f t="shared" si="782"/>
        <v>1.028697416</v>
      </c>
      <c r="X2145" s="124">
        <f t="shared" si="801"/>
        <v>38.013530000000003</v>
      </c>
      <c r="Y2145" s="136" t="s">
        <v>64</v>
      </c>
      <c r="Z2145" s="127">
        <f t="shared" si="800"/>
        <v>44424</v>
      </c>
      <c r="AA2145" s="6"/>
      <c r="AB2145" s="1"/>
      <c r="AC2145" s="10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6"/>
      <c r="BR2145" s="1"/>
      <c r="BS2145" s="1"/>
      <c r="BT2145" s="1"/>
      <c r="BU2145" s="1"/>
      <c r="BV2145" s="1"/>
      <c r="BW2145" s="1"/>
    </row>
    <row r="2146" spans="1:75" x14ac:dyDescent="0.2">
      <c r="A2146" s="137">
        <f t="shared" si="792"/>
        <v>44367</v>
      </c>
      <c r="B2146" s="124">
        <f t="shared" si="783"/>
        <v>1362.6460500000001</v>
      </c>
      <c r="C2146" s="124">
        <f t="shared" si="793"/>
        <v>1000</v>
      </c>
      <c r="D2146" s="138">
        <f t="shared" si="794"/>
        <v>5739.56</v>
      </c>
      <c r="E2146" s="126">
        <f>IF(K2146=1,VLOOKUP(A2145,[1]Plan1!$DA$106:$DC$226,3),E2145)</f>
        <v>5769.98</v>
      </c>
      <c r="F2146" s="127">
        <f t="shared" si="795"/>
        <v>44363</v>
      </c>
      <c r="G2146" s="128">
        <f t="shared" si="784"/>
        <v>5.3000578441551038E-3</v>
      </c>
      <c r="H2146" s="127">
        <f t="shared" si="796"/>
        <v>44392</v>
      </c>
      <c r="I2146" s="127">
        <f t="shared" si="785"/>
        <v>44392</v>
      </c>
      <c r="J2146" s="130">
        <f t="shared" si="797"/>
        <v>22</v>
      </c>
      <c r="K2146" s="130">
        <f t="shared" si="786"/>
        <v>4</v>
      </c>
      <c r="L2146" s="131">
        <f t="shared" si="787"/>
        <v>1.0009615599999999</v>
      </c>
      <c r="M2146" s="132">
        <f t="shared" si="781"/>
        <v>1.0083006699999999</v>
      </c>
      <c r="N2146" s="132">
        <f t="shared" si="802"/>
        <v>1.3233600306744755</v>
      </c>
      <c r="O2146" s="131">
        <f t="shared" si="780"/>
        <v>1.32463252</v>
      </c>
      <c r="P2146" s="124">
        <f t="shared" si="788"/>
        <v>1324.6325200000001</v>
      </c>
      <c r="Q2146" s="133">
        <f t="shared" si="789"/>
        <v>0</v>
      </c>
      <c r="R2146" s="134">
        <f t="shared" si="790"/>
        <v>0</v>
      </c>
      <c r="S2146" s="124">
        <f t="shared" si="791"/>
        <v>0</v>
      </c>
      <c r="T2146" s="134">
        <f t="shared" si="798"/>
        <v>8.7499999999999994E-2</v>
      </c>
      <c r="U2146" s="133">
        <f t="shared" si="799"/>
        <v>85</v>
      </c>
      <c r="V2146" s="133">
        <v>252</v>
      </c>
      <c r="W2146" s="132">
        <f t="shared" si="782"/>
        <v>1.028697416</v>
      </c>
      <c r="X2146" s="124">
        <f t="shared" si="801"/>
        <v>38.013530000000003</v>
      </c>
      <c r="Y2146" s="136" t="s">
        <v>64</v>
      </c>
      <c r="Z2146" s="127">
        <f t="shared" si="800"/>
        <v>44424</v>
      </c>
      <c r="AA2146" s="6"/>
      <c r="AB2146" s="1"/>
      <c r="AC2146" s="10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6"/>
      <c r="BR2146" s="1"/>
      <c r="BS2146" s="1"/>
      <c r="BT2146" s="1"/>
      <c r="BU2146" s="1"/>
      <c r="BV2146" s="1"/>
      <c r="BW2146" s="1"/>
    </row>
    <row r="2147" spans="1:75" x14ac:dyDescent="0.2">
      <c r="A2147" s="137">
        <f t="shared" si="792"/>
        <v>44368</v>
      </c>
      <c r="B2147" s="124">
        <f t="shared" si="783"/>
        <v>1362.6460500000001</v>
      </c>
      <c r="C2147" s="124">
        <f t="shared" si="793"/>
        <v>1000</v>
      </c>
      <c r="D2147" s="138">
        <f t="shared" si="794"/>
        <v>5739.56</v>
      </c>
      <c r="E2147" s="126">
        <f>IF(K2147=1,VLOOKUP(A2146,[1]Plan1!$DA$106:$DC$226,3),E2146)</f>
        <v>5769.98</v>
      </c>
      <c r="F2147" s="127">
        <f t="shared" si="795"/>
        <v>44363</v>
      </c>
      <c r="G2147" s="128">
        <f t="shared" si="784"/>
        <v>5.3000578441551038E-3</v>
      </c>
      <c r="H2147" s="127">
        <f t="shared" si="796"/>
        <v>44392</v>
      </c>
      <c r="I2147" s="127">
        <f t="shared" si="785"/>
        <v>44392</v>
      </c>
      <c r="J2147" s="130">
        <f t="shared" si="797"/>
        <v>22</v>
      </c>
      <c r="K2147" s="130">
        <f t="shared" si="786"/>
        <v>4</v>
      </c>
      <c r="L2147" s="131">
        <f t="shared" si="787"/>
        <v>1.0009615599999999</v>
      </c>
      <c r="M2147" s="132">
        <f t="shared" si="781"/>
        <v>1.0083006699999999</v>
      </c>
      <c r="N2147" s="132">
        <f t="shared" si="802"/>
        <v>1.3233600306744755</v>
      </c>
      <c r="O2147" s="131">
        <f t="shared" si="780"/>
        <v>1.32463252</v>
      </c>
      <c r="P2147" s="124">
        <f t="shared" si="788"/>
        <v>1324.6325200000001</v>
      </c>
      <c r="Q2147" s="133">
        <f t="shared" si="789"/>
        <v>0</v>
      </c>
      <c r="R2147" s="134">
        <f t="shared" si="790"/>
        <v>0</v>
      </c>
      <c r="S2147" s="124">
        <f t="shared" si="791"/>
        <v>0</v>
      </c>
      <c r="T2147" s="134">
        <f t="shared" si="798"/>
        <v>8.7499999999999994E-2</v>
      </c>
      <c r="U2147" s="133">
        <f t="shared" si="799"/>
        <v>85</v>
      </c>
      <c r="V2147" s="133">
        <v>252</v>
      </c>
      <c r="W2147" s="132">
        <f t="shared" si="782"/>
        <v>1.028697416</v>
      </c>
      <c r="X2147" s="124">
        <f t="shared" si="801"/>
        <v>38.013530000000003</v>
      </c>
      <c r="Y2147" s="136" t="s">
        <v>64</v>
      </c>
      <c r="Z2147" s="127">
        <f t="shared" si="800"/>
        <v>44424</v>
      </c>
      <c r="AA2147" s="6"/>
      <c r="AB2147" s="1"/>
      <c r="AC2147" s="10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6"/>
      <c r="BR2147" s="1"/>
      <c r="BS2147" s="1"/>
      <c r="BT2147" s="1"/>
      <c r="BU2147" s="1"/>
      <c r="BV2147" s="1"/>
      <c r="BW2147" s="1"/>
    </row>
    <row r="2148" spans="1:75" x14ac:dyDescent="0.2">
      <c r="A2148" s="137">
        <f t="shared" si="792"/>
        <v>44369</v>
      </c>
      <c r="B2148" s="124">
        <f t="shared" si="783"/>
        <v>1363.427244</v>
      </c>
      <c r="C2148" s="124">
        <f t="shared" si="793"/>
        <v>1000</v>
      </c>
      <c r="D2148" s="138">
        <f t="shared" si="794"/>
        <v>5739.56</v>
      </c>
      <c r="E2148" s="126">
        <f>IF(K2148=1,VLOOKUP(A2147,[1]Plan1!$DA$106:$DC$226,3),E2147)</f>
        <v>5769.98</v>
      </c>
      <c r="F2148" s="127">
        <f t="shared" si="795"/>
        <v>44363</v>
      </c>
      <c r="G2148" s="128">
        <f t="shared" si="784"/>
        <v>5.3000578441551038E-3</v>
      </c>
      <c r="H2148" s="127">
        <f t="shared" si="796"/>
        <v>44392</v>
      </c>
      <c r="I2148" s="127">
        <f t="shared" si="785"/>
        <v>44392</v>
      </c>
      <c r="J2148" s="130">
        <f t="shared" si="797"/>
        <v>22</v>
      </c>
      <c r="K2148" s="130">
        <f t="shared" si="786"/>
        <v>5</v>
      </c>
      <c r="L2148" s="131">
        <f t="shared" si="787"/>
        <v>1.00120209</v>
      </c>
      <c r="M2148" s="132">
        <f t="shared" si="781"/>
        <v>1.0083006699999999</v>
      </c>
      <c r="N2148" s="132">
        <f t="shared" si="802"/>
        <v>1.3233600306744755</v>
      </c>
      <c r="O2148" s="131">
        <f t="shared" si="780"/>
        <v>1.32495082</v>
      </c>
      <c r="P2148" s="124">
        <f t="shared" si="788"/>
        <v>1324.95082</v>
      </c>
      <c r="Q2148" s="133">
        <f t="shared" si="789"/>
        <v>0</v>
      </c>
      <c r="R2148" s="134">
        <f t="shared" si="790"/>
        <v>0</v>
      </c>
      <c r="S2148" s="124">
        <f t="shared" si="791"/>
        <v>0</v>
      </c>
      <c r="T2148" s="134">
        <f t="shared" si="798"/>
        <v>8.7499999999999994E-2</v>
      </c>
      <c r="U2148" s="133">
        <f t="shared" si="799"/>
        <v>86</v>
      </c>
      <c r="V2148" s="133">
        <v>252</v>
      </c>
      <c r="W2148" s="132">
        <f t="shared" si="782"/>
        <v>1.0290398890000001</v>
      </c>
      <c r="X2148" s="124">
        <f t="shared" si="801"/>
        <v>38.476424000000002</v>
      </c>
      <c r="Y2148" s="136" t="s">
        <v>64</v>
      </c>
      <c r="Z2148" s="127">
        <f t="shared" si="800"/>
        <v>44424</v>
      </c>
      <c r="AA2148" s="6"/>
      <c r="AB2148" s="1"/>
      <c r="AC2148" s="10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6"/>
      <c r="BR2148" s="1"/>
      <c r="BS2148" s="1"/>
      <c r="BT2148" s="1"/>
      <c r="BU2148" s="1"/>
      <c r="BV2148" s="1"/>
      <c r="BW2148" s="1"/>
    </row>
    <row r="2149" spans="1:75" x14ac:dyDescent="0.2">
      <c r="A2149" s="137">
        <f t="shared" si="792"/>
        <v>44370</v>
      </c>
      <c r="B2149" s="124">
        <f t="shared" si="783"/>
        <v>1364.2089089999999</v>
      </c>
      <c r="C2149" s="124">
        <f t="shared" si="793"/>
        <v>1000</v>
      </c>
      <c r="D2149" s="138">
        <f t="shared" si="794"/>
        <v>5739.56</v>
      </c>
      <c r="E2149" s="126">
        <f>IF(K2149=1,VLOOKUP(A2148,[1]Plan1!$DA$106:$DC$226,3),E2148)</f>
        <v>5769.98</v>
      </c>
      <c r="F2149" s="127">
        <f t="shared" si="795"/>
        <v>44363</v>
      </c>
      <c r="G2149" s="128">
        <f t="shared" si="784"/>
        <v>5.3000578441551038E-3</v>
      </c>
      <c r="H2149" s="127">
        <f t="shared" si="796"/>
        <v>44392</v>
      </c>
      <c r="I2149" s="127">
        <f t="shared" si="785"/>
        <v>44392</v>
      </c>
      <c r="J2149" s="130">
        <f t="shared" si="797"/>
        <v>22</v>
      </c>
      <c r="K2149" s="130">
        <f t="shared" si="786"/>
        <v>6</v>
      </c>
      <c r="L2149" s="131">
        <f t="shared" si="787"/>
        <v>1.00144269</v>
      </c>
      <c r="M2149" s="132">
        <f t="shared" si="781"/>
        <v>1.0083006699999999</v>
      </c>
      <c r="N2149" s="132">
        <f t="shared" si="802"/>
        <v>1.3233600306744755</v>
      </c>
      <c r="O2149" s="131">
        <f t="shared" si="780"/>
        <v>1.32526922</v>
      </c>
      <c r="P2149" s="124">
        <f t="shared" si="788"/>
        <v>1325.2692199999999</v>
      </c>
      <c r="Q2149" s="133">
        <f t="shared" si="789"/>
        <v>0</v>
      </c>
      <c r="R2149" s="134">
        <f t="shared" si="790"/>
        <v>0</v>
      </c>
      <c r="S2149" s="124">
        <f t="shared" si="791"/>
        <v>0</v>
      </c>
      <c r="T2149" s="134">
        <f t="shared" si="798"/>
        <v>8.7499999999999994E-2</v>
      </c>
      <c r="U2149" s="133">
        <f t="shared" si="799"/>
        <v>87</v>
      </c>
      <c r="V2149" s="133">
        <v>252</v>
      </c>
      <c r="W2149" s="132">
        <f t="shared" si="782"/>
        <v>1.029382475</v>
      </c>
      <c r="X2149" s="124">
        <f t="shared" si="801"/>
        <v>38.939689000000001</v>
      </c>
      <c r="Y2149" s="136" t="s">
        <v>64</v>
      </c>
      <c r="Z2149" s="127">
        <f t="shared" si="800"/>
        <v>44424</v>
      </c>
      <c r="AA2149" s="6"/>
      <c r="AB2149" s="1"/>
      <c r="AC2149" s="10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6"/>
      <c r="BR2149" s="1"/>
      <c r="BS2149" s="1"/>
      <c r="BT2149" s="1"/>
      <c r="BU2149" s="1"/>
      <c r="BV2149" s="1"/>
      <c r="BW2149" s="1"/>
    </row>
    <row r="2150" spans="1:75" x14ac:dyDescent="0.2">
      <c r="A2150" s="137">
        <f t="shared" si="792"/>
        <v>44371</v>
      </c>
      <c r="B2150" s="124">
        <f t="shared" si="783"/>
        <v>1364.9910170000001</v>
      </c>
      <c r="C2150" s="124">
        <f t="shared" si="793"/>
        <v>1000</v>
      </c>
      <c r="D2150" s="138">
        <f t="shared" si="794"/>
        <v>5739.56</v>
      </c>
      <c r="E2150" s="126">
        <f>IF(K2150=1,VLOOKUP(A2149,[1]Plan1!$DA$106:$DC$226,3),E2149)</f>
        <v>5769.98</v>
      </c>
      <c r="F2150" s="127">
        <f t="shared" si="795"/>
        <v>44363</v>
      </c>
      <c r="G2150" s="128">
        <f t="shared" si="784"/>
        <v>5.3000578441551038E-3</v>
      </c>
      <c r="H2150" s="127">
        <f t="shared" si="796"/>
        <v>44392</v>
      </c>
      <c r="I2150" s="127">
        <f t="shared" si="785"/>
        <v>44392</v>
      </c>
      <c r="J2150" s="130">
        <f t="shared" si="797"/>
        <v>22</v>
      </c>
      <c r="K2150" s="130">
        <f t="shared" si="786"/>
        <v>7</v>
      </c>
      <c r="L2150" s="131">
        <f t="shared" si="787"/>
        <v>1.00168334</v>
      </c>
      <c r="M2150" s="132">
        <f t="shared" si="781"/>
        <v>1.0083006699999999</v>
      </c>
      <c r="N2150" s="132">
        <f t="shared" si="802"/>
        <v>1.3233600306744755</v>
      </c>
      <c r="O2150" s="131">
        <f t="shared" si="780"/>
        <v>1.3255876900000001</v>
      </c>
      <c r="P2150" s="124">
        <f t="shared" si="788"/>
        <v>1325.5876900000001</v>
      </c>
      <c r="Q2150" s="133">
        <f t="shared" si="789"/>
        <v>0</v>
      </c>
      <c r="R2150" s="134">
        <f t="shared" si="790"/>
        <v>0</v>
      </c>
      <c r="S2150" s="124">
        <f t="shared" si="791"/>
        <v>0</v>
      </c>
      <c r="T2150" s="134">
        <f t="shared" si="798"/>
        <v>8.7499999999999994E-2</v>
      </c>
      <c r="U2150" s="133">
        <f t="shared" si="799"/>
        <v>88</v>
      </c>
      <c r="V2150" s="133">
        <v>252</v>
      </c>
      <c r="W2150" s="132">
        <f t="shared" si="782"/>
        <v>1.0297251759999999</v>
      </c>
      <c r="X2150" s="124">
        <f t="shared" si="801"/>
        <v>39.403326999999997</v>
      </c>
      <c r="Y2150" s="136" t="s">
        <v>64</v>
      </c>
      <c r="Z2150" s="127">
        <f t="shared" si="800"/>
        <v>44424</v>
      </c>
      <c r="AA2150" s="6"/>
      <c r="AB2150" s="1"/>
      <c r="AC2150" s="10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6"/>
      <c r="BR2150" s="1"/>
      <c r="BS2150" s="1"/>
      <c r="BT2150" s="1"/>
      <c r="BU2150" s="1"/>
      <c r="BV2150" s="1"/>
      <c r="BW2150" s="1"/>
    </row>
    <row r="2151" spans="1:75" x14ac:dyDescent="0.2">
      <c r="A2151" s="137">
        <f t="shared" si="792"/>
        <v>44372</v>
      </c>
      <c r="B2151" s="124">
        <f t="shared" si="783"/>
        <v>1365.7735749999999</v>
      </c>
      <c r="C2151" s="124">
        <f t="shared" si="793"/>
        <v>1000</v>
      </c>
      <c r="D2151" s="138">
        <f t="shared" si="794"/>
        <v>5739.56</v>
      </c>
      <c r="E2151" s="126">
        <f>IF(K2151=1,VLOOKUP(A2150,[1]Plan1!$DA$106:$DC$226,3),E2150)</f>
        <v>5769.98</v>
      </c>
      <c r="F2151" s="127">
        <f t="shared" si="795"/>
        <v>44363</v>
      </c>
      <c r="G2151" s="128">
        <f t="shared" si="784"/>
        <v>5.3000578441551038E-3</v>
      </c>
      <c r="H2151" s="127">
        <f t="shared" si="796"/>
        <v>44392</v>
      </c>
      <c r="I2151" s="127">
        <f t="shared" si="785"/>
        <v>44392</v>
      </c>
      <c r="J2151" s="130">
        <f t="shared" si="797"/>
        <v>22</v>
      </c>
      <c r="K2151" s="130">
        <f t="shared" si="786"/>
        <v>8</v>
      </c>
      <c r="L2151" s="131">
        <f t="shared" si="787"/>
        <v>1.00192405</v>
      </c>
      <c r="M2151" s="132">
        <f t="shared" si="781"/>
        <v>1.0083006699999999</v>
      </c>
      <c r="N2151" s="132">
        <f t="shared" si="802"/>
        <v>1.3233600306744755</v>
      </c>
      <c r="O2151" s="131">
        <f t="shared" si="780"/>
        <v>1.3259062399999999</v>
      </c>
      <c r="P2151" s="124">
        <f t="shared" si="788"/>
        <v>1325.90624</v>
      </c>
      <c r="Q2151" s="133">
        <f t="shared" si="789"/>
        <v>0</v>
      </c>
      <c r="R2151" s="134">
        <f t="shared" si="790"/>
        <v>0</v>
      </c>
      <c r="S2151" s="124">
        <f t="shared" si="791"/>
        <v>0</v>
      </c>
      <c r="T2151" s="134">
        <f t="shared" si="798"/>
        <v>8.7499999999999994E-2</v>
      </c>
      <c r="U2151" s="133">
        <f t="shared" si="799"/>
        <v>89</v>
      </c>
      <c r="V2151" s="133">
        <v>252</v>
      </c>
      <c r="W2151" s="132">
        <f t="shared" si="782"/>
        <v>1.03006799</v>
      </c>
      <c r="X2151" s="124">
        <f t="shared" si="801"/>
        <v>39.867334999999997</v>
      </c>
      <c r="Y2151" s="136" t="s">
        <v>64</v>
      </c>
      <c r="Z2151" s="127">
        <f t="shared" si="800"/>
        <v>44424</v>
      </c>
      <c r="AA2151" s="6"/>
      <c r="AB2151" s="1"/>
      <c r="AC2151" s="10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6"/>
      <c r="BR2151" s="1"/>
      <c r="BS2151" s="1"/>
      <c r="BT2151" s="1"/>
      <c r="BU2151" s="1"/>
      <c r="BV2151" s="1"/>
      <c r="BW2151" s="1"/>
    </row>
    <row r="2152" spans="1:75" x14ac:dyDescent="0.2">
      <c r="A2152" s="137">
        <f t="shared" si="792"/>
        <v>44373</v>
      </c>
      <c r="B2152" s="124">
        <f t="shared" si="783"/>
        <v>1366.556566</v>
      </c>
      <c r="C2152" s="124">
        <f t="shared" si="793"/>
        <v>1000</v>
      </c>
      <c r="D2152" s="138">
        <f t="shared" si="794"/>
        <v>5739.56</v>
      </c>
      <c r="E2152" s="126">
        <f>IF(K2152=1,VLOOKUP(A2151,[1]Plan1!$DA$106:$DC$226,3),E2151)</f>
        <v>5769.98</v>
      </c>
      <c r="F2152" s="127">
        <f t="shared" si="795"/>
        <v>44363</v>
      </c>
      <c r="G2152" s="128">
        <f t="shared" si="784"/>
        <v>5.3000578441551038E-3</v>
      </c>
      <c r="H2152" s="127">
        <f t="shared" si="796"/>
        <v>44392</v>
      </c>
      <c r="I2152" s="127">
        <f t="shared" si="785"/>
        <v>44392</v>
      </c>
      <c r="J2152" s="130">
        <f t="shared" si="797"/>
        <v>22</v>
      </c>
      <c r="K2152" s="130">
        <f t="shared" si="786"/>
        <v>9</v>
      </c>
      <c r="L2152" s="131">
        <f t="shared" si="787"/>
        <v>1.00216481</v>
      </c>
      <c r="M2152" s="132">
        <f t="shared" si="781"/>
        <v>1.0083006699999999</v>
      </c>
      <c r="N2152" s="132">
        <f t="shared" si="802"/>
        <v>1.3233600306744755</v>
      </c>
      <c r="O2152" s="131">
        <f t="shared" si="780"/>
        <v>1.32622485</v>
      </c>
      <c r="P2152" s="124">
        <f t="shared" si="788"/>
        <v>1326.2248500000001</v>
      </c>
      <c r="Q2152" s="133">
        <f t="shared" si="789"/>
        <v>0</v>
      </c>
      <c r="R2152" s="134">
        <f t="shared" si="790"/>
        <v>0</v>
      </c>
      <c r="S2152" s="124">
        <f t="shared" si="791"/>
        <v>0</v>
      </c>
      <c r="T2152" s="134">
        <f t="shared" si="798"/>
        <v>8.7499999999999994E-2</v>
      </c>
      <c r="U2152" s="133">
        <f t="shared" si="799"/>
        <v>90</v>
      </c>
      <c r="V2152" s="133">
        <v>252</v>
      </c>
      <c r="W2152" s="132">
        <f t="shared" si="782"/>
        <v>1.0304109189999999</v>
      </c>
      <c r="X2152" s="124">
        <f t="shared" si="801"/>
        <v>40.331716</v>
      </c>
      <c r="Y2152" s="136" t="s">
        <v>64</v>
      </c>
      <c r="Z2152" s="127">
        <f t="shared" si="800"/>
        <v>44424</v>
      </c>
      <c r="AA2152" s="6"/>
      <c r="AB2152" s="1"/>
      <c r="AC2152" s="10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6"/>
      <c r="BR2152" s="1"/>
      <c r="BS2152" s="1"/>
      <c r="BT2152" s="1"/>
      <c r="BU2152" s="1"/>
      <c r="BV2152" s="1"/>
      <c r="BW2152" s="1"/>
    </row>
    <row r="2153" spans="1:75" x14ac:dyDescent="0.2">
      <c r="A2153" s="137">
        <f t="shared" si="792"/>
        <v>44374</v>
      </c>
      <c r="B2153" s="124">
        <f t="shared" si="783"/>
        <v>1366.556566</v>
      </c>
      <c r="C2153" s="124">
        <f t="shared" si="793"/>
        <v>1000</v>
      </c>
      <c r="D2153" s="138">
        <f t="shared" si="794"/>
        <v>5739.56</v>
      </c>
      <c r="E2153" s="126">
        <f>IF(K2153=1,VLOOKUP(A2152,[1]Plan1!$DA$106:$DC$226,3),E2152)</f>
        <v>5769.98</v>
      </c>
      <c r="F2153" s="127">
        <f t="shared" si="795"/>
        <v>44363</v>
      </c>
      <c r="G2153" s="128">
        <f t="shared" si="784"/>
        <v>5.3000578441551038E-3</v>
      </c>
      <c r="H2153" s="127">
        <f t="shared" si="796"/>
        <v>44392</v>
      </c>
      <c r="I2153" s="127">
        <f t="shared" si="785"/>
        <v>44392</v>
      </c>
      <c r="J2153" s="130">
        <f t="shared" si="797"/>
        <v>22</v>
      </c>
      <c r="K2153" s="130">
        <f t="shared" si="786"/>
        <v>9</v>
      </c>
      <c r="L2153" s="131">
        <f t="shared" si="787"/>
        <v>1.00216481</v>
      </c>
      <c r="M2153" s="132">
        <f t="shared" si="781"/>
        <v>1.0083006699999999</v>
      </c>
      <c r="N2153" s="132">
        <f t="shared" si="802"/>
        <v>1.3233600306744755</v>
      </c>
      <c r="O2153" s="131">
        <f t="shared" ref="O2153:O2216" si="803">TRUNC(TRUNC((L2153*N2153),15),8)</f>
        <v>1.32622485</v>
      </c>
      <c r="P2153" s="124">
        <f t="shared" si="788"/>
        <v>1326.2248500000001</v>
      </c>
      <c r="Q2153" s="133">
        <f t="shared" si="789"/>
        <v>0</v>
      </c>
      <c r="R2153" s="134">
        <f t="shared" si="790"/>
        <v>0</v>
      </c>
      <c r="S2153" s="124">
        <f t="shared" si="791"/>
        <v>0</v>
      </c>
      <c r="T2153" s="134">
        <f t="shared" si="798"/>
        <v>8.7499999999999994E-2</v>
      </c>
      <c r="U2153" s="133">
        <f t="shared" si="799"/>
        <v>90</v>
      </c>
      <c r="V2153" s="133">
        <v>252</v>
      </c>
      <c r="W2153" s="132">
        <f t="shared" si="782"/>
        <v>1.0304109189999999</v>
      </c>
      <c r="X2153" s="124">
        <f t="shared" si="801"/>
        <v>40.331716</v>
      </c>
      <c r="Y2153" s="136" t="s">
        <v>64</v>
      </c>
      <c r="Z2153" s="127">
        <f t="shared" si="800"/>
        <v>44424</v>
      </c>
      <c r="AA2153" s="6"/>
      <c r="AB2153" s="1"/>
      <c r="AC2153" s="10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6"/>
      <c r="BR2153" s="1"/>
      <c r="BS2153" s="1"/>
      <c r="BT2153" s="1"/>
      <c r="BU2153" s="1"/>
      <c r="BV2153" s="1"/>
      <c r="BW2153" s="1"/>
    </row>
    <row r="2154" spans="1:75" x14ac:dyDescent="0.2">
      <c r="A2154" s="137">
        <f t="shared" si="792"/>
        <v>44375</v>
      </c>
      <c r="B2154" s="124">
        <f t="shared" si="783"/>
        <v>1366.556566</v>
      </c>
      <c r="C2154" s="124">
        <f t="shared" si="793"/>
        <v>1000</v>
      </c>
      <c r="D2154" s="138">
        <f t="shared" si="794"/>
        <v>5739.56</v>
      </c>
      <c r="E2154" s="126">
        <f>IF(K2154=1,VLOOKUP(A2153,[1]Plan1!$DA$106:$DC$226,3),E2153)</f>
        <v>5769.98</v>
      </c>
      <c r="F2154" s="127">
        <f t="shared" si="795"/>
        <v>44363</v>
      </c>
      <c r="G2154" s="128">
        <f t="shared" si="784"/>
        <v>5.3000578441551038E-3</v>
      </c>
      <c r="H2154" s="127">
        <f t="shared" si="796"/>
        <v>44392</v>
      </c>
      <c r="I2154" s="127">
        <f t="shared" si="785"/>
        <v>44392</v>
      </c>
      <c r="J2154" s="130">
        <f t="shared" si="797"/>
        <v>22</v>
      </c>
      <c r="K2154" s="130">
        <f t="shared" si="786"/>
        <v>9</v>
      </c>
      <c r="L2154" s="131">
        <f t="shared" si="787"/>
        <v>1.00216481</v>
      </c>
      <c r="M2154" s="132">
        <f t="shared" ref="M2154:M2217" si="804">IF(I2154&gt;I2153,L2153,M2153)</f>
        <v>1.0083006699999999</v>
      </c>
      <c r="N2154" s="132">
        <f t="shared" si="802"/>
        <v>1.3233600306744755</v>
      </c>
      <c r="O2154" s="131">
        <f t="shared" si="803"/>
        <v>1.32622485</v>
      </c>
      <c r="P2154" s="124">
        <f t="shared" si="788"/>
        <v>1326.2248500000001</v>
      </c>
      <c r="Q2154" s="133">
        <f t="shared" si="789"/>
        <v>0</v>
      </c>
      <c r="R2154" s="134">
        <f t="shared" si="790"/>
        <v>0</v>
      </c>
      <c r="S2154" s="124">
        <f t="shared" si="791"/>
        <v>0</v>
      </c>
      <c r="T2154" s="134">
        <f t="shared" si="798"/>
        <v>8.7499999999999994E-2</v>
      </c>
      <c r="U2154" s="133">
        <f t="shared" si="799"/>
        <v>90</v>
      </c>
      <c r="V2154" s="133">
        <v>252</v>
      </c>
      <c r="W2154" s="132">
        <f t="shared" si="782"/>
        <v>1.0304109189999999</v>
      </c>
      <c r="X2154" s="124">
        <f t="shared" si="801"/>
        <v>40.331716</v>
      </c>
      <c r="Y2154" s="136" t="s">
        <v>64</v>
      </c>
      <c r="Z2154" s="127">
        <f t="shared" si="800"/>
        <v>44424</v>
      </c>
      <c r="AA2154" s="6"/>
      <c r="AB2154" s="1"/>
      <c r="AC2154" s="10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6"/>
      <c r="BR2154" s="1"/>
      <c r="BS2154" s="1"/>
      <c r="BT2154" s="1"/>
      <c r="BU2154" s="1"/>
      <c r="BV2154" s="1"/>
      <c r="BW2154" s="1"/>
    </row>
    <row r="2155" spans="1:75" x14ac:dyDescent="0.2">
      <c r="A2155" s="137">
        <f t="shared" si="792"/>
        <v>44376</v>
      </c>
      <c r="B2155" s="124">
        <f t="shared" si="783"/>
        <v>1367.3400180000001</v>
      </c>
      <c r="C2155" s="124">
        <f t="shared" si="793"/>
        <v>1000</v>
      </c>
      <c r="D2155" s="138">
        <f t="shared" si="794"/>
        <v>5739.56</v>
      </c>
      <c r="E2155" s="126">
        <f>IF(K2155=1,VLOOKUP(A2154,[1]Plan1!$DA$106:$DC$226,3),E2154)</f>
        <v>5769.98</v>
      </c>
      <c r="F2155" s="127">
        <f t="shared" si="795"/>
        <v>44363</v>
      </c>
      <c r="G2155" s="128">
        <f t="shared" si="784"/>
        <v>5.3000578441551038E-3</v>
      </c>
      <c r="H2155" s="127">
        <f t="shared" si="796"/>
        <v>44392</v>
      </c>
      <c r="I2155" s="127">
        <f t="shared" si="785"/>
        <v>44392</v>
      </c>
      <c r="J2155" s="130">
        <f t="shared" si="797"/>
        <v>22</v>
      </c>
      <c r="K2155" s="130">
        <f t="shared" si="786"/>
        <v>10</v>
      </c>
      <c r="L2155" s="131">
        <f t="shared" si="787"/>
        <v>1.0024056400000001</v>
      </c>
      <c r="M2155" s="132">
        <f t="shared" si="804"/>
        <v>1.0083006699999999</v>
      </c>
      <c r="N2155" s="132">
        <f t="shared" si="802"/>
        <v>1.3233600306744755</v>
      </c>
      <c r="O2155" s="131">
        <f t="shared" si="803"/>
        <v>1.32654355</v>
      </c>
      <c r="P2155" s="124">
        <f t="shared" si="788"/>
        <v>1326.5435500000001</v>
      </c>
      <c r="Q2155" s="133">
        <f t="shared" si="789"/>
        <v>0</v>
      </c>
      <c r="R2155" s="134">
        <f t="shared" si="790"/>
        <v>0</v>
      </c>
      <c r="S2155" s="124">
        <f t="shared" si="791"/>
        <v>0</v>
      </c>
      <c r="T2155" s="134">
        <f t="shared" si="798"/>
        <v>8.7499999999999994E-2</v>
      </c>
      <c r="U2155" s="133">
        <f t="shared" si="799"/>
        <v>91</v>
      </c>
      <c r="V2155" s="133">
        <v>252</v>
      </c>
      <c r="W2155" s="132">
        <f t="shared" si="782"/>
        <v>1.0307539610000001</v>
      </c>
      <c r="X2155" s="124">
        <f t="shared" si="801"/>
        <v>40.796467999999997</v>
      </c>
      <c r="Y2155" s="136" t="s">
        <v>64</v>
      </c>
      <c r="Z2155" s="127">
        <f t="shared" si="800"/>
        <v>44424</v>
      </c>
      <c r="AA2155" s="6"/>
      <c r="AB2155" s="1"/>
      <c r="AC2155" s="10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6"/>
      <c r="BR2155" s="1"/>
      <c r="BS2155" s="1"/>
      <c r="BT2155" s="1"/>
      <c r="BU2155" s="1"/>
      <c r="BV2155" s="1"/>
      <c r="BW2155" s="1"/>
    </row>
    <row r="2156" spans="1:75" x14ac:dyDescent="0.2">
      <c r="A2156" s="137">
        <f t="shared" si="792"/>
        <v>44377</v>
      </c>
      <c r="B2156" s="124">
        <f t="shared" si="783"/>
        <v>1368.123914</v>
      </c>
      <c r="C2156" s="124">
        <f t="shared" si="793"/>
        <v>1000</v>
      </c>
      <c r="D2156" s="138">
        <f t="shared" si="794"/>
        <v>5739.56</v>
      </c>
      <c r="E2156" s="126">
        <f>IF(K2156=1,VLOOKUP(A2155,[1]Plan1!$DA$106:$DC$226,3),E2155)</f>
        <v>5769.98</v>
      </c>
      <c r="F2156" s="127">
        <f t="shared" si="795"/>
        <v>44363</v>
      </c>
      <c r="G2156" s="128">
        <f t="shared" si="784"/>
        <v>5.3000578441551038E-3</v>
      </c>
      <c r="H2156" s="127">
        <f t="shared" si="796"/>
        <v>44392</v>
      </c>
      <c r="I2156" s="127">
        <f t="shared" si="785"/>
        <v>44392</v>
      </c>
      <c r="J2156" s="130">
        <f t="shared" si="797"/>
        <v>22</v>
      </c>
      <c r="K2156" s="130">
        <f t="shared" si="786"/>
        <v>11</v>
      </c>
      <c r="L2156" s="131">
        <f t="shared" si="787"/>
        <v>1.0026465200000001</v>
      </c>
      <c r="M2156" s="132">
        <f t="shared" si="804"/>
        <v>1.0083006699999999</v>
      </c>
      <c r="N2156" s="132">
        <f t="shared" si="802"/>
        <v>1.3233600306744755</v>
      </c>
      <c r="O2156" s="131">
        <f t="shared" si="803"/>
        <v>1.32686232</v>
      </c>
      <c r="P2156" s="124">
        <f t="shared" si="788"/>
        <v>1326.86232</v>
      </c>
      <c r="Q2156" s="133">
        <f t="shared" si="789"/>
        <v>0</v>
      </c>
      <c r="R2156" s="134">
        <f t="shared" si="790"/>
        <v>0</v>
      </c>
      <c r="S2156" s="124">
        <f t="shared" si="791"/>
        <v>0</v>
      </c>
      <c r="T2156" s="134">
        <f t="shared" si="798"/>
        <v>8.7499999999999994E-2</v>
      </c>
      <c r="U2156" s="133">
        <f t="shared" si="799"/>
        <v>92</v>
      </c>
      <c r="V2156" s="133">
        <v>252</v>
      </c>
      <c r="W2156" s="132">
        <f t="shared" si="782"/>
        <v>1.0310971179999999</v>
      </c>
      <c r="X2156" s="124">
        <f t="shared" si="801"/>
        <v>41.261594000000002</v>
      </c>
      <c r="Y2156" s="136" t="s">
        <v>64</v>
      </c>
      <c r="Z2156" s="127">
        <f t="shared" si="800"/>
        <v>44424</v>
      </c>
      <c r="AA2156" s="6"/>
      <c r="AB2156" s="1"/>
      <c r="AC2156" s="10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6"/>
      <c r="BR2156" s="1"/>
      <c r="BS2156" s="1"/>
      <c r="BT2156" s="1"/>
      <c r="BU2156" s="1"/>
      <c r="BV2156" s="1"/>
      <c r="BW2156" s="1"/>
    </row>
    <row r="2157" spans="1:75" x14ac:dyDescent="0.2">
      <c r="A2157" s="137">
        <f t="shared" si="792"/>
        <v>44378</v>
      </c>
      <c r="B2157" s="124">
        <f t="shared" si="783"/>
        <v>1368.908263</v>
      </c>
      <c r="C2157" s="124">
        <f t="shared" si="793"/>
        <v>1000</v>
      </c>
      <c r="D2157" s="138">
        <f t="shared" si="794"/>
        <v>5739.56</v>
      </c>
      <c r="E2157" s="126">
        <f>IF(K2157=1,VLOOKUP(A2156,[1]Plan1!$DA$106:$DC$226,3),E2156)</f>
        <v>5769.98</v>
      </c>
      <c r="F2157" s="127">
        <f t="shared" si="795"/>
        <v>44363</v>
      </c>
      <c r="G2157" s="128">
        <f t="shared" si="784"/>
        <v>5.3000578441551038E-3</v>
      </c>
      <c r="H2157" s="127">
        <f t="shared" si="796"/>
        <v>44392</v>
      </c>
      <c r="I2157" s="127">
        <f t="shared" si="785"/>
        <v>44392</v>
      </c>
      <c r="J2157" s="130">
        <f t="shared" si="797"/>
        <v>22</v>
      </c>
      <c r="K2157" s="130">
        <f t="shared" si="786"/>
        <v>12</v>
      </c>
      <c r="L2157" s="131">
        <f t="shared" si="787"/>
        <v>1.00288746</v>
      </c>
      <c r="M2157" s="132">
        <f t="shared" si="804"/>
        <v>1.0083006699999999</v>
      </c>
      <c r="N2157" s="132">
        <f t="shared" si="802"/>
        <v>1.3233600306744755</v>
      </c>
      <c r="O2157" s="131">
        <f t="shared" si="803"/>
        <v>1.32718117</v>
      </c>
      <c r="P2157" s="124">
        <f t="shared" si="788"/>
        <v>1327.1811700000001</v>
      </c>
      <c r="Q2157" s="133">
        <f t="shared" si="789"/>
        <v>0</v>
      </c>
      <c r="R2157" s="134">
        <f t="shared" si="790"/>
        <v>0</v>
      </c>
      <c r="S2157" s="124">
        <f t="shared" si="791"/>
        <v>0</v>
      </c>
      <c r="T2157" s="134">
        <f t="shared" si="798"/>
        <v>8.7499999999999994E-2</v>
      </c>
      <c r="U2157" s="133">
        <f t="shared" si="799"/>
        <v>93</v>
      </c>
      <c r="V2157" s="133">
        <v>252</v>
      </c>
      <c r="W2157" s="132">
        <f t="shared" si="782"/>
        <v>1.03144039</v>
      </c>
      <c r="X2157" s="124">
        <f t="shared" si="801"/>
        <v>41.727093000000004</v>
      </c>
      <c r="Y2157" s="136" t="s">
        <v>64</v>
      </c>
      <c r="Z2157" s="127">
        <f t="shared" si="800"/>
        <v>44424</v>
      </c>
      <c r="AA2157" s="6"/>
      <c r="AB2157" s="1"/>
      <c r="AC2157" s="10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6"/>
      <c r="BR2157" s="1"/>
      <c r="BS2157" s="1"/>
      <c r="BT2157" s="1"/>
      <c r="BU2157" s="1"/>
      <c r="BV2157" s="1"/>
      <c r="BW2157" s="1"/>
    </row>
    <row r="2158" spans="1:75" x14ac:dyDescent="0.2">
      <c r="A2158" s="137">
        <f t="shared" si="792"/>
        <v>44379</v>
      </c>
      <c r="B2158" s="124">
        <f t="shared" si="783"/>
        <v>1369.693064</v>
      </c>
      <c r="C2158" s="124">
        <f t="shared" si="793"/>
        <v>1000</v>
      </c>
      <c r="D2158" s="138">
        <f t="shared" si="794"/>
        <v>5739.56</v>
      </c>
      <c r="E2158" s="126">
        <f>IF(K2158=1,VLOOKUP(A2157,[1]Plan1!$DA$106:$DC$226,3),E2157)</f>
        <v>5769.98</v>
      </c>
      <c r="F2158" s="127">
        <f t="shared" si="795"/>
        <v>44363</v>
      </c>
      <c r="G2158" s="128">
        <f t="shared" si="784"/>
        <v>5.3000578441551038E-3</v>
      </c>
      <c r="H2158" s="127">
        <f t="shared" si="796"/>
        <v>44392</v>
      </c>
      <c r="I2158" s="127">
        <f t="shared" si="785"/>
        <v>44392</v>
      </c>
      <c r="J2158" s="130">
        <f t="shared" si="797"/>
        <v>22</v>
      </c>
      <c r="K2158" s="130">
        <f t="shared" si="786"/>
        <v>13</v>
      </c>
      <c r="L2158" s="131">
        <f t="shared" si="787"/>
        <v>1.0031284600000001</v>
      </c>
      <c r="M2158" s="132">
        <f t="shared" si="804"/>
        <v>1.0083006699999999</v>
      </c>
      <c r="N2158" s="132">
        <f t="shared" si="802"/>
        <v>1.3233600306744755</v>
      </c>
      <c r="O2158" s="131">
        <f t="shared" si="803"/>
        <v>1.3275001</v>
      </c>
      <c r="P2158" s="124">
        <f t="shared" si="788"/>
        <v>1327.5001</v>
      </c>
      <c r="Q2158" s="133">
        <f t="shared" si="789"/>
        <v>0</v>
      </c>
      <c r="R2158" s="134">
        <f t="shared" si="790"/>
        <v>0</v>
      </c>
      <c r="S2158" s="124">
        <f t="shared" si="791"/>
        <v>0</v>
      </c>
      <c r="T2158" s="134">
        <f t="shared" si="798"/>
        <v>8.7499999999999994E-2</v>
      </c>
      <c r="U2158" s="133">
        <f t="shared" si="799"/>
        <v>94</v>
      </c>
      <c r="V2158" s="133">
        <v>252</v>
      </c>
      <c r="W2158" s="132">
        <f t="shared" si="782"/>
        <v>1.0317837750000001</v>
      </c>
      <c r="X2158" s="124">
        <f t="shared" si="801"/>
        <v>42.192964000000003</v>
      </c>
      <c r="Y2158" s="136" t="s">
        <v>64</v>
      </c>
      <c r="Z2158" s="127">
        <f t="shared" si="800"/>
        <v>44424</v>
      </c>
      <c r="AA2158" s="6"/>
      <c r="AB2158" s="1"/>
      <c r="AC2158" s="10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6"/>
      <c r="BR2158" s="1"/>
      <c r="BS2158" s="1"/>
      <c r="BT2158" s="1"/>
      <c r="BU2158" s="1"/>
      <c r="BV2158" s="1"/>
      <c r="BW2158" s="1"/>
    </row>
    <row r="2159" spans="1:75" x14ac:dyDescent="0.2">
      <c r="A2159" s="137">
        <f t="shared" si="792"/>
        <v>44380</v>
      </c>
      <c r="B2159" s="124">
        <f t="shared" si="783"/>
        <v>1370.4783189999998</v>
      </c>
      <c r="C2159" s="124">
        <f t="shared" si="793"/>
        <v>1000</v>
      </c>
      <c r="D2159" s="138">
        <f t="shared" si="794"/>
        <v>5739.56</v>
      </c>
      <c r="E2159" s="126">
        <f>IF(K2159=1,VLOOKUP(A2158,[1]Plan1!$DA$106:$DC$226,3),E2158)</f>
        <v>5769.98</v>
      </c>
      <c r="F2159" s="127">
        <f t="shared" si="795"/>
        <v>44363</v>
      </c>
      <c r="G2159" s="128">
        <f t="shared" si="784"/>
        <v>5.3000578441551038E-3</v>
      </c>
      <c r="H2159" s="127">
        <f t="shared" si="796"/>
        <v>44392</v>
      </c>
      <c r="I2159" s="127">
        <f t="shared" si="785"/>
        <v>44392</v>
      </c>
      <c r="J2159" s="130">
        <f t="shared" si="797"/>
        <v>22</v>
      </c>
      <c r="K2159" s="130">
        <f t="shared" si="786"/>
        <v>14</v>
      </c>
      <c r="L2159" s="131">
        <f t="shared" si="787"/>
        <v>1.0033695199999999</v>
      </c>
      <c r="M2159" s="132">
        <f t="shared" si="804"/>
        <v>1.0083006699999999</v>
      </c>
      <c r="N2159" s="132">
        <f t="shared" si="802"/>
        <v>1.3233600306744755</v>
      </c>
      <c r="O2159" s="131">
        <f t="shared" si="803"/>
        <v>1.3278191100000001</v>
      </c>
      <c r="P2159" s="124">
        <f t="shared" si="788"/>
        <v>1327.8191099999999</v>
      </c>
      <c r="Q2159" s="133">
        <f t="shared" si="789"/>
        <v>0</v>
      </c>
      <c r="R2159" s="134">
        <f t="shared" si="790"/>
        <v>0</v>
      </c>
      <c r="S2159" s="124">
        <f t="shared" si="791"/>
        <v>0</v>
      </c>
      <c r="T2159" s="134">
        <f t="shared" si="798"/>
        <v>8.7499999999999994E-2</v>
      </c>
      <c r="U2159" s="133">
        <f t="shared" si="799"/>
        <v>95</v>
      </c>
      <c r="V2159" s="133">
        <v>252</v>
      </c>
      <c r="W2159" s="132">
        <f t="shared" si="782"/>
        <v>1.0321272749999999</v>
      </c>
      <c r="X2159" s="124">
        <f t="shared" si="801"/>
        <v>42.659208999999997</v>
      </c>
      <c r="Y2159" s="136" t="s">
        <v>64</v>
      </c>
      <c r="Z2159" s="127">
        <f t="shared" si="800"/>
        <v>44424</v>
      </c>
      <c r="AA2159" s="6"/>
      <c r="AB2159" s="1"/>
      <c r="AC2159" s="10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6"/>
      <c r="BR2159" s="1"/>
      <c r="BS2159" s="1"/>
      <c r="BT2159" s="1"/>
      <c r="BU2159" s="1"/>
      <c r="BV2159" s="1"/>
      <c r="BW2159" s="1"/>
    </row>
    <row r="2160" spans="1:75" x14ac:dyDescent="0.2">
      <c r="A2160" s="137">
        <f t="shared" si="792"/>
        <v>44381</v>
      </c>
      <c r="B2160" s="124">
        <f t="shared" si="783"/>
        <v>1370.4783189999998</v>
      </c>
      <c r="C2160" s="124">
        <f t="shared" si="793"/>
        <v>1000</v>
      </c>
      <c r="D2160" s="138">
        <f t="shared" si="794"/>
        <v>5739.56</v>
      </c>
      <c r="E2160" s="126">
        <f>IF(K2160=1,VLOOKUP(A2159,[1]Plan1!$DA$106:$DC$226,3),E2159)</f>
        <v>5769.98</v>
      </c>
      <c r="F2160" s="127">
        <f t="shared" si="795"/>
        <v>44363</v>
      </c>
      <c r="G2160" s="128">
        <f t="shared" si="784"/>
        <v>5.3000578441551038E-3</v>
      </c>
      <c r="H2160" s="127">
        <f t="shared" si="796"/>
        <v>44392</v>
      </c>
      <c r="I2160" s="127">
        <f t="shared" si="785"/>
        <v>44392</v>
      </c>
      <c r="J2160" s="130">
        <f t="shared" si="797"/>
        <v>22</v>
      </c>
      <c r="K2160" s="130">
        <f t="shared" si="786"/>
        <v>14</v>
      </c>
      <c r="L2160" s="131">
        <f t="shared" si="787"/>
        <v>1.0033695199999999</v>
      </c>
      <c r="M2160" s="132">
        <f t="shared" si="804"/>
        <v>1.0083006699999999</v>
      </c>
      <c r="N2160" s="132">
        <f t="shared" si="802"/>
        <v>1.3233600306744755</v>
      </c>
      <c r="O2160" s="131">
        <f t="shared" si="803"/>
        <v>1.3278191100000001</v>
      </c>
      <c r="P2160" s="124">
        <f t="shared" si="788"/>
        <v>1327.8191099999999</v>
      </c>
      <c r="Q2160" s="133">
        <f t="shared" si="789"/>
        <v>0</v>
      </c>
      <c r="R2160" s="134">
        <f t="shared" si="790"/>
        <v>0</v>
      </c>
      <c r="S2160" s="124">
        <f t="shared" si="791"/>
        <v>0</v>
      </c>
      <c r="T2160" s="134">
        <f t="shared" si="798"/>
        <v>8.7499999999999994E-2</v>
      </c>
      <c r="U2160" s="133">
        <f t="shared" si="799"/>
        <v>95</v>
      </c>
      <c r="V2160" s="133">
        <v>252</v>
      </c>
      <c r="W2160" s="132">
        <f t="shared" si="782"/>
        <v>1.0321272749999999</v>
      </c>
      <c r="X2160" s="124">
        <f t="shared" si="801"/>
        <v>42.659208999999997</v>
      </c>
      <c r="Y2160" s="136" t="s">
        <v>64</v>
      </c>
      <c r="Z2160" s="127">
        <f t="shared" si="800"/>
        <v>44424</v>
      </c>
      <c r="AA2160" s="6"/>
      <c r="AB2160" s="1"/>
      <c r="AC2160" s="10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6"/>
      <c r="BR2160" s="1"/>
      <c r="BS2160" s="1"/>
      <c r="BT2160" s="1"/>
      <c r="BU2160" s="1"/>
      <c r="BV2160" s="1"/>
      <c r="BW2160" s="1"/>
    </row>
    <row r="2161" spans="1:75" x14ac:dyDescent="0.2">
      <c r="A2161" s="137">
        <f t="shared" si="792"/>
        <v>44382</v>
      </c>
      <c r="B2161" s="124">
        <f t="shared" si="783"/>
        <v>1370.4783189999998</v>
      </c>
      <c r="C2161" s="124">
        <f t="shared" si="793"/>
        <v>1000</v>
      </c>
      <c r="D2161" s="138">
        <f t="shared" si="794"/>
        <v>5739.56</v>
      </c>
      <c r="E2161" s="126">
        <f>IF(K2161=1,VLOOKUP(A2160,[1]Plan1!$DA$106:$DC$226,3),E2160)</f>
        <v>5769.98</v>
      </c>
      <c r="F2161" s="127">
        <f t="shared" si="795"/>
        <v>44363</v>
      </c>
      <c r="G2161" s="128">
        <f t="shared" si="784"/>
        <v>5.3000578441551038E-3</v>
      </c>
      <c r="H2161" s="127">
        <f t="shared" si="796"/>
        <v>44392</v>
      </c>
      <c r="I2161" s="127">
        <f t="shared" si="785"/>
        <v>44392</v>
      </c>
      <c r="J2161" s="130">
        <f t="shared" si="797"/>
        <v>22</v>
      </c>
      <c r="K2161" s="130">
        <f t="shared" si="786"/>
        <v>14</v>
      </c>
      <c r="L2161" s="131">
        <f t="shared" si="787"/>
        <v>1.0033695199999999</v>
      </c>
      <c r="M2161" s="132">
        <f t="shared" si="804"/>
        <v>1.0083006699999999</v>
      </c>
      <c r="N2161" s="132">
        <f t="shared" si="802"/>
        <v>1.3233600306744755</v>
      </c>
      <c r="O2161" s="131">
        <f t="shared" si="803"/>
        <v>1.3278191100000001</v>
      </c>
      <c r="P2161" s="124">
        <f t="shared" si="788"/>
        <v>1327.8191099999999</v>
      </c>
      <c r="Q2161" s="133">
        <f t="shared" si="789"/>
        <v>0</v>
      </c>
      <c r="R2161" s="134">
        <f t="shared" si="790"/>
        <v>0</v>
      </c>
      <c r="S2161" s="124">
        <f t="shared" si="791"/>
        <v>0</v>
      </c>
      <c r="T2161" s="134">
        <f t="shared" si="798"/>
        <v>8.7499999999999994E-2</v>
      </c>
      <c r="U2161" s="133">
        <f t="shared" si="799"/>
        <v>95</v>
      </c>
      <c r="V2161" s="133">
        <v>252</v>
      </c>
      <c r="W2161" s="132">
        <f t="shared" si="782"/>
        <v>1.0321272749999999</v>
      </c>
      <c r="X2161" s="124">
        <f t="shared" si="801"/>
        <v>42.659208999999997</v>
      </c>
      <c r="Y2161" s="136" t="s">
        <v>64</v>
      </c>
      <c r="Z2161" s="127">
        <f t="shared" si="800"/>
        <v>44424</v>
      </c>
      <c r="AA2161" s="6"/>
      <c r="AB2161" s="1"/>
      <c r="AC2161" s="10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6"/>
      <c r="BR2161" s="1"/>
      <c r="BS2161" s="1"/>
      <c r="BT2161" s="1"/>
      <c r="BU2161" s="1"/>
      <c r="BV2161" s="1"/>
      <c r="BW2161" s="1"/>
    </row>
    <row r="2162" spans="1:75" x14ac:dyDescent="0.2">
      <c r="A2162" s="137">
        <f t="shared" si="792"/>
        <v>44383</v>
      </c>
      <c r="B2162" s="124">
        <f t="shared" si="783"/>
        <v>1371.264017</v>
      </c>
      <c r="C2162" s="124">
        <f t="shared" si="793"/>
        <v>1000</v>
      </c>
      <c r="D2162" s="138">
        <f t="shared" si="794"/>
        <v>5739.56</v>
      </c>
      <c r="E2162" s="126">
        <f>IF(K2162=1,VLOOKUP(A2161,[1]Plan1!$DA$106:$DC$226,3),E2161)</f>
        <v>5769.98</v>
      </c>
      <c r="F2162" s="127">
        <f t="shared" si="795"/>
        <v>44363</v>
      </c>
      <c r="G2162" s="128">
        <f t="shared" si="784"/>
        <v>5.3000578441551038E-3</v>
      </c>
      <c r="H2162" s="127">
        <f t="shared" si="796"/>
        <v>44392</v>
      </c>
      <c r="I2162" s="127">
        <f t="shared" si="785"/>
        <v>44392</v>
      </c>
      <c r="J2162" s="130">
        <f t="shared" si="797"/>
        <v>22</v>
      </c>
      <c r="K2162" s="130">
        <f t="shared" si="786"/>
        <v>15</v>
      </c>
      <c r="L2162" s="131">
        <f t="shared" si="787"/>
        <v>1.0036106300000001</v>
      </c>
      <c r="M2162" s="132">
        <f t="shared" si="804"/>
        <v>1.0083006699999999</v>
      </c>
      <c r="N2162" s="132">
        <f t="shared" si="802"/>
        <v>1.3233600306744755</v>
      </c>
      <c r="O2162" s="131">
        <f t="shared" si="803"/>
        <v>1.32813819</v>
      </c>
      <c r="P2162" s="124">
        <f t="shared" si="788"/>
        <v>1328.1381899999999</v>
      </c>
      <c r="Q2162" s="133">
        <f t="shared" si="789"/>
        <v>0</v>
      </c>
      <c r="R2162" s="134">
        <f t="shared" si="790"/>
        <v>0</v>
      </c>
      <c r="S2162" s="124">
        <f t="shared" si="791"/>
        <v>0</v>
      </c>
      <c r="T2162" s="134">
        <f t="shared" si="798"/>
        <v>8.7499999999999994E-2</v>
      </c>
      <c r="U2162" s="133">
        <f t="shared" si="799"/>
        <v>96</v>
      </c>
      <c r="V2162" s="133">
        <v>252</v>
      </c>
      <c r="W2162" s="132">
        <f t="shared" si="782"/>
        <v>1.0324708890000001</v>
      </c>
      <c r="X2162" s="124">
        <f t="shared" si="801"/>
        <v>43.125827000000001</v>
      </c>
      <c r="Y2162" s="136" t="s">
        <v>64</v>
      </c>
      <c r="Z2162" s="127">
        <f t="shared" si="800"/>
        <v>44424</v>
      </c>
      <c r="AA2162" s="6"/>
      <c r="AB2162" s="1"/>
      <c r="AC2162" s="10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6"/>
      <c r="BR2162" s="1"/>
      <c r="BS2162" s="1"/>
      <c r="BT2162" s="1"/>
      <c r="BU2162" s="1"/>
      <c r="BV2162" s="1"/>
      <c r="BW2162" s="1"/>
    </row>
    <row r="2163" spans="1:75" x14ac:dyDescent="0.2">
      <c r="A2163" s="137">
        <f t="shared" si="792"/>
        <v>44384</v>
      </c>
      <c r="B2163" s="124">
        <f t="shared" si="783"/>
        <v>1372.05016</v>
      </c>
      <c r="C2163" s="124">
        <f t="shared" si="793"/>
        <v>1000</v>
      </c>
      <c r="D2163" s="138">
        <f t="shared" si="794"/>
        <v>5739.56</v>
      </c>
      <c r="E2163" s="126">
        <f>IF(K2163=1,VLOOKUP(A2162,[1]Plan1!$DA$106:$DC$226,3),E2162)</f>
        <v>5769.98</v>
      </c>
      <c r="F2163" s="127">
        <f t="shared" si="795"/>
        <v>44363</v>
      </c>
      <c r="G2163" s="128">
        <f t="shared" si="784"/>
        <v>5.3000578441551038E-3</v>
      </c>
      <c r="H2163" s="127">
        <f t="shared" si="796"/>
        <v>44392</v>
      </c>
      <c r="I2163" s="127">
        <f t="shared" si="785"/>
        <v>44392</v>
      </c>
      <c r="J2163" s="130">
        <f t="shared" si="797"/>
        <v>22</v>
      </c>
      <c r="K2163" s="130">
        <f t="shared" si="786"/>
        <v>16</v>
      </c>
      <c r="L2163" s="131">
        <f t="shared" si="787"/>
        <v>1.0038518000000001</v>
      </c>
      <c r="M2163" s="132">
        <f t="shared" si="804"/>
        <v>1.0083006699999999</v>
      </c>
      <c r="N2163" s="132">
        <f t="shared" si="802"/>
        <v>1.3233600306744755</v>
      </c>
      <c r="O2163" s="131">
        <f t="shared" si="803"/>
        <v>1.3284573399999999</v>
      </c>
      <c r="P2163" s="124">
        <f t="shared" si="788"/>
        <v>1328.4573399999999</v>
      </c>
      <c r="Q2163" s="133">
        <f t="shared" si="789"/>
        <v>0</v>
      </c>
      <c r="R2163" s="134">
        <f t="shared" si="790"/>
        <v>0</v>
      </c>
      <c r="S2163" s="124">
        <f t="shared" si="791"/>
        <v>0</v>
      </c>
      <c r="T2163" s="134">
        <f t="shared" si="798"/>
        <v>8.7499999999999994E-2</v>
      </c>
      <c r="U2163" s="133">
        <f t="shared" si="799"/>
        <v>97</v>
      </c>
      <c r="V2163" s="133">
        <v>252</v>
      </c>
      <c r="W2163" s="132">
        <f t="shared" si="782"/>
        <v>1.032814618</v>
      </c>
      <c r="X2163" s="124">
        <f t="shared" si="801"/>
        <v>43.592820000000003</v>
      </c>
      <c r="Y2163" s="136" t="s">
        <v>64</v>
      </c>
      <c r="Z2163" s="127">
        <f t="shared" si="800"/>
        <v>44424</v>
      </c>
      <c r="AA2163" s="6"/>
      <c r="AB2163" s="1"/>
      <c r="AC2163" s="10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6"/>
      <c r="BR2163" s="1"/>
      <c r="BS2163" s="1"/>
      <c r="BT2163" s="1"/>
      <c r="BU2163" s="1"/>
      <c r="BV2163" s="1"/>
      <c r="BW2163" s="1"/>
    </row>
    <row r="2164" spans="1:75" x14ac:dyDescent="0.2">
      <c r="A2164" s="137">
        <f t="shared" si="792"/>
        <v>44385</v>
      </c>
      <c r="B2164" s="124">
        <f t="shared" si="783"/>
        <v>1372.8367659999999</v>
      </c>
      <c r="C2164" s="124">
        <f t="shared" si="793"/>
        <v>1000</v>
      </c>
      <c r="D2164" s="138">
        <f t="shared" si="794"/>
        <v>5739.56</v>
      </c>
      <c r="E2164" s="126">
        <f>IF(K2164=1,VLOOKUP(A2163,[1]Plan1!$DA$106:$DC$226,3),E2163)</f>
        <v>5769.98</v>
      </c>
      <c r="F2164" s="127">
        <f t="shared" si="795"/>
        <v>44363</v>
      </c>
      <c r="G2164" s="128">
        <f t="shared" si="784"/>
        <v>5.3000578441551038E-3</v>
      </c>
      <c r="H2164" s="127">
        <f t="shared" si="796"/>
        <v>44392</v>
      </c>
      <c r="I2164" s="127">
        <f t="shared" si="785"/>
        <v>44392</v>
      </c>
      <c r="J2164" s="130">
        <f t="shared" si="797"/>
        <v>22</v>
      </c>
      <c r="K2164" s="130">
        <f t="shared" si="786"/>
        <v>17</v>
      </c>
      <c r="L2164" s="131">
        <f t="shared" si="787"/>
        <v>1.0040930299999999</v>
      </c>
      <c r="M2164" s="132">
        <f t="shared" si="804"/>
        <v>1.0083006699999999</v>
      </c>
      <c r="N2164" s="132">
        <f t="shared" si="802"/>
        <v>1.3233600306744755</v>
      </c>
      <c r="O2164" s="131">
        <f t="shared" si="803"/>
        <v>1.32877658</v>
      </c>
      <c r="P2164" s="124">
        <f t="shared" si="788"/>
        <v>1328.77658</v>
      </c>
      <c r="Q2164" s="133">
        <f t="shared" si="789"/>
        <v>0</v>
      </c>
      <c r="R2164" s="134">
        <f t="shared" si="790"/>
        <v>0</v>
      </c>
      <c r="S2164" s="124">
        <f t="shared" si="791"/>
        <v>0</v>
      </c>
      <c r="T2164" s="134">
        <f t="shared" si="798"/>
        <v>8.7499999999999994E-2</v>
      </c>
      <c r="U2164" s="133">
        <f t="shared" si="799"/>
        <v>98</v>
      </c>
      <c r="V2164" s="133">
        <v>252</v>
      </c>
      <c r="W2164" s="132">
        <f t="shared" si="782"/>
        <v>1.033158461</v>
      </c>
      <c r="X2164" s="124">
        <f t="shared" si="801"/>
        <v>44.060186000000002</v>
      </c>
      <c r="Y2164" s="136" t="s">
        <v>64</v>
      </c>
      <c r="Z2164" s="127">
        <f t="shared" si="800"/>
        <v>44424</v>
      </c>
      <c r="AA2164" s="6"/>
      <c r="AB2164" s="1"/>
      <c r="AC2164" s="10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6"/>
      <c r="BR2164" s="1"/>
      <c r="BS2164" s="1"/>
      <c r="BT2164" s="1"/>
      <c r="BU2164" s="1"/>
      <c r="BV2164" s="1"/>
      <c r="BW2164" s="1"/>
    </row>
    <row r="2165" spans="1:75" x14ac:dyDescent="0.2">
      <c r="A2165" s="137">
        <f t="shared" si="792"/>
        <v>44386</v>
      </c>
      <c r="B2165" s="124">
        <f t="shared" si="783"/>
        <v>1373.623816</v>
      </c>
      <c r="C2165" s="124">
        <f t="shared" si="793"/>
        <v>1000</v>
      </c>
      <c r="D2165" s="138">
        <f t="shared" si="794"/>
        <v>5739.56</v>
      </c>
      <c r="E2165" s="126">
        <f>IF(K2165=1,VLOOKUP(A2164,[1]Plan1!$DA$106:$DC$226,3),E2164)</f>
        <v>5769.98</v>
      </c>
      <c r="F2165" s="127">
        <f t="shared" si="795"/>
        <v>44363</v>
      </c>
      <c r="G2165" s="128">
        <f t="shared" si="784"/>
        <v>5.3000578441551038E-3</v>
      </c>
      <c r="H2165" s="127">
        <f t="shared" si="796"/>
        <v>44392</v>
      </c>
      <c r="I2165" s="127">
        <f t="shared" si="785"/>
        <v>44392</v>
      </c>
      <c r="J2165" s="130">
        <f t="shared" si="797"/>
        <v>22</v>
      </c>
      <c r="K2165" s="130">
        <f t="shared" si="786"/>
        <v>18</v>
      </c>
      <c r="L2165" s="131">
        <f t="shared" si="787"/>
        <v>1.0043343199999999</v>
      </c>
      <c r="M2165" s="132">
        <f t="shared" si="804"/>
        <v>1.0083006699999999</v>
      </c>
      <c r="N2165" s="132">
        <f t="shared" si="802"/>
        <v>1.3233600306744755</v>
      </c>
      <c r="O2165" s="131">
        <f t="shared" si="803"/>
        <v>1.3290958900000001</v>
      </c>
      <c r="P2165" s="124">
        <f t="shared" si="788"/>
        <v>1329.0958900000001</v>
      </c>
      <c r="Q2165" s="133">
        <f t="shared" si="789"/>
        <v>0</v>
      </c>
      <c r="R2165" s="134">
        <f t="shared" si="790"/>
        <v>0</v>
      </c>
      <c r="S2165" s="124">
        <f t="shared" si="791"/>
        <v>0</v>
      </c>
      <c r="T2165" s="134">
        <f t="shared" si="798"/>
        <v>8.7499999999999994E-2</v>
      </c>
      <c r="U2165" s="133">
        <f t="shared" si="799"/>
        <v>99</v>
      </c>
      <c r="V2165" s="133">
        <v>252</v>
      </c>
      <c r="W2165" s="132">
        <f t="shared" si="782"/>
        <v>1.0335024180000001</v>
      </c>
      <c r="X2165" s="124">
        <f t="shared" si="801"/>
        <v>44.527926000000001</v>
      </c>
      <c r="Y2165" s="136" t="s">
        <v>64</v>
      </c>
      <c r="Z2165" s="127">
        <f t="shared" si="800"/>
        <v>44424</v>
      </c>
      <c r="AA2165" s="6"/>
      <c r="AB2165" s="1"/>
      <c r="AC2165" s="10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6"/>
      <c r="BR2165" s="1"/>
      <c r="BS2165" s="1"/>
      <c r="BT2165" s="1"/>
      <c r="BU2165" s="1"/>
      <c r="BV2165" s="1"/>
      <c r="BW2165" s="1"/>
    </row>
    <row r="2166" spans="1:75" x14ac:dyDescent="0.2">
      <c r="A2166" s="137">
        <f t="shared" si="792"/>
        <v>44387</v>
      </c>
      <c r="B2166" s="124">
        <f t="shared" si="783"/>
        <v>1374.4113199999999</v>
      </c>
      <c r="C2166" s="124">
        <f t="shared" si="793"/>
        <v>1000</v>
      </c>
      <c r="D2166" s="138">
        <f t="shared" si="794"/>
        <v>5739.56</v>
      </c>
      <c r="E2166" s="126">
        <f>IF(K2166=1,VLOOKUP(A2165,[1]Plan1!$DA$106:$DC$226,3),E2165)</f>
        <v>5769.98</v>
      </c>
      <c r="F2166" s="127">
        <f t="shared" si="795"/>
        <v>44363</v>
      </c>
      <c r="G2166" s="128">
        <f t="shared" si="784"/>
        <v>5.3000578441551038E-3</v>
      </c>
      <c r="H2166" s="127">
        <f t="shared" si="796"/>
        <v>44392</v>
      </c>
      <c r="I2166" s="127">
        <f t="shared" si="785"/>
        <v>44392</v>
      </c>
      <c r="J2166" s="130">
        <f t="shared" si="797"/>
        <v>22</v>
      </c>
      <c r="K2166" s="130">
        <f t="shared" si="786"/>
        <v>19</v>
      </c>
      <c r="L2166" s="131">
        <f t="shared" si="787"/>
        <v>1.0045756699999999</v>
      </c>
      <c r="M2166" s="132">
        <f t="shared" si="804"/>
        <v>1.0083006699999999</v>
      </c>
      <c r="N2166" s="132">
        <f t="shared" si="802"/>
        <v>1.3233600306744755</v>
      </c>
      <c r="O2166" s="131">
        <f t="shared" si="803"/>
        <v>1.3294152800000001</v>
      </c>
      <c r="P2166" s="124">
        <f t="shared" si="788"/>
        <v>1329.4152799999999</v>
      </c>
      <c r="Q2166" s="133">
        <f t="shared" si="789"/>
        <v>0</v>
      </c>
      <c r="R2166" s="134">
        <f t="shared" si="790"/>
        <v>0</v>
      </c>
      <c r="S2166" s="124">
        <f t="shared" si="791"/>
        <v>0</v>
      </c>
      <c r="T2166" s="134">
        <f t="shared" si="798"/>
        <v>8.7499999999999994E-2</v>
      </c>
      <c r="U2166" s="133">
        <f t="shared" si="799"/>
        <v>100</v>
      </c>
      <c r="V2166" s="133">
        <v>252</v>
      </c>
      <c r="W2166" s="132">
        <f t="shared" si="782"/>
        <v>1.03384649</v>
      </c>
      <c r="X2166" s="124">
        <f t="shared" si="801"/>
        <v>44.996040000000001</v>
      </c>
      <c r="Y2166" s="136" t="s">
        <v>64</v>
      </c>
      <c r="Z2166" s="127">
        <f t="shared" si="800"/>
        <v>44424</v>
      </c>
      <c r="AA2166" s="6"/>
      <c r="AB2166" s="1"/>
      <c r="AC2166" s="10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6"/>
      <c r="BR2166" s="1"/>
      <c r="BS2166" s="1"/>
      <c r="BT2166" s="1"/>
      <c r="BU2166" s="1"/>
      <c r="BV2166" s="1"/>
      <c r="BW2166" s="1"/>
    </row>
    <row r="2167" spans="1:75" x14ac:dyDescent="0.2">
      <c r="A2167" s="137">
        <f t="shared" si="792"/>
        <v>44388</v>
      </c>
      <c r="B2167" s="124">
        <f t="shared" si="783"/>
        <v>1374.4113199999999</v>
      </c>
      <c r="C2167" s="124">
        <f t="shared" si="793"/>
        <v>1000</v>
      </c>
      <c r="D2167" s="138">
        <f t="shared" si="794"/>
        <v>5739.56</v>
      </c>
      <c r="E2167" s="126">
        <f>IF(K2167=1,VLOOKUP(A2166,[1]Plan1!$DA$106:$DC$226,3),E2166)</f>
        <v>5769.98</v>
      </c>
      <c r="F2167" s="127">
        <f t="shared" si="795"/>
        <v>44363</v>
      </c>
      <c r="G2167" s="128">
        <f t="shared" si="784"/>
        <v>5.3000578441551038E-3</v>
      </c>
      <c r="H2167" s="127">
        <f t="shared" si="796"/>
        <v>44392</v>
      </c>
      <c r="I2167" s="127">
        <f t="shared" si="785"/>
        <v>44392</v>
      </c>
      <c r="J2167" s="130">
        <f t="shared" si="797"/>
        <v>22</v>
      </c>
      <c r="K2167" s="130">
        <f t="shared" si="786"/>
        <v>19</v>
      </c>
      <c r="L2167" s="131">
        <f t="shared" si="787"/>
        <v>1.0045756699999999</v>
      </c>
      <c r="M2167" s="132">
        <f t="shared" si="804"/>
        <v>1.0083006699999999</v>
      </c>
      <c r="N2167" s="132">
        <f t="shared" si="802"/>
        <v>1.3233600306744755</v>
      </c>
      <c r="O2167" s="131">
        <f t="shared" si="803"/>
        <v>1.3294152800000001</v>
      </c>
      <c r="P2167" s="124">
        <f t="shared" si="788"/>
        <v>1329.4152799999999</v>
      </c>
      <c r="Q2167" s="133">
        <f t="shared" si="789"/>
        <v>0</v>
      </c>
      <c r="R2167" s="134">
        <f t="shared" si="790"/>
        <v>0</v>
      </c>
      <c r="S2167" s="124">
        <f t="shared" si="791"/>
        <v>0</v>
      </c>
      <c r="T2167" s="134">
        <f t="shared" si="798"/>
        <v>8.7499999999999994E-2</v>
      </c>
      <c r="U2167" s="133">
        <f t="shared" si="799"/>
        <v>100</v>
      </c>
      <c r="V2167" s="133">
        <v>252</v>
      </c>
      <c r="W2167" s="132">
        <f t="shared" si="782"/>
        <v>1.03384649</v>
      </c>
      <c r="X2167" s="124">
        <f t="shared" si="801"/>
        <v>44.996040000000001</v>
      </c>
      <c r="Y2167" s="136" t="s">
        <v>64</v>
      </c>
      <c r="Z2167" s="127">
        <f t="shared" si="800"/>
        <v>44424</v>
      </c>
      <c r="AA2167" s="6"/>
      <c r="AB2167" s="1"/>
      <c r="AC2167" s="10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6"/>
      <c r="BR2167" s="1"/>
      <c r="BS2167" s="1"/>
      <c r="BT2167" s="1"/>
      <c r="BU2167" s="1"/>
      <c r="BV2167" s="1"/>
      <c r="BW2167" s="1"/>
    </row>
    <row r="2168" spans="1:75" x14ac:dyDescent="0.2">
      <c r="A2168" s="137">
        <f t="shared" si="792"/>
        <v>44389</v>
      </c>
      <c r="B2168" s="124">
        <f t="shared" si="783"/>
        <v>1374.4113199999999</v>
      </c>
      <c r="C2168" s="124">
        <f t="shared" si="793"/>
        <v>1000</v>
      </c>
      <c r="D2168" s="138">
        <f t="shared" si="794"/>
        <v>5739.56</v>
      </c>
      <c r="E2168" s="126">
        <f>IF(K2168=1,VLOOKUP(A2167,[1]Plan1!$DA$106:$DC$226,3),E2167)</f>
        <v>5769.98</v>
      </c>
      <c r="F2168" s="127">
        <f t="shared" si="795"/>
        <v>44363</v>
      </c>
      <c r="G2168" s="128">
        <f t="shared" si="784"/>
        <v>5.3000578441551038E-3</v>
      </c>
      <c r="H2168" s="127">
        <f t="shared" si="796"/>
        <v>44392</v>
      </c>
      <c r="I2168" s="127">
        <f t="shared" si="785"/>
        <v>44392</v>
      </c>
      <c r="J2168" s="130">
        <f t="shared" si="797"/>
        <v>22</v>
      </c>
      <c r="K2168" s="130">
        <f t="shared" si="786"/>
        <v>19</v>
      </c>
      <c r="L2168" s="131">
        <f t="shared" si="787"/>
        <v>1.0045756699999999</v>
      </c>
      <c r="M2168" s="132">
        <f t="shared" si="804"/>
        <v>1.0083006699999999</v>
      </c>
      <c r="N2168" s="132">
        <f t="shared" si="802"/>
        <v>1.3233600306744755</v>
      </c>
      <c r="O2168" s="131">
        <f t="shared" si="803"/>
        <v>1.3294152800000001</v>
      </c>
      <c r="P2168" s="124">
        <f t="shared" si="788"/>
        <v>1329.4152799999999</v>
      </c>
      <c r="Q2168" s="133">
        <f t="shared" si="789"/>
        <v>0</v>
      </c>
      <c r="R2168" s="134">
        <f t="shared" si="790"/>
        <v>0</v>
      </c>
      <c r="S2168" s="124">
        <f t="shared" si="791"/>
        <v>0</v>
      </c>
      <c r="T2168" s="134">
        <f t="shared" si="798"/>
        <v>8.7499999999999994E-2</v>
      </c>
      <c r="U2168" s="133">
        <f t="shared" si="799"/>
        <v>100</v>
      </c>
      <c r="V2168" s="133">
        <v>252</v>
      </c>
      <c r="W2168" s="132">
        <f t="shared" si="782"/>
        <v>1.03384649</v>
      </c>
      <c r="X2168" s="124">
        <f t="shared" si="801"/>
        <v>44.996040000000001</v>
      </c>
      <c r="Y2168" s="136" t="s">
        <v>64</v>
      </c>
      <c r="Z2168" s="127">
        <f t="shared" si="800"/>
        <v>44424</v>
      </c>
      <c r="AA2168" s="6"/>
      <c r="AB2168" s="1"/>
      <c r="AC2168" s="10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6"/>
      <c r="BR2168" s="1"/>
      <c r="BS2168" s="1"/>
      <c r="BT2168" s="1"/>
      <c r="BU2168" s="1"/>
      <c r="BV2168" s="1"/>
      <c r="BW2168" s="1"/>
    </row>
    <row r="2169" spans="1:75" x14ac:dyDescent="0.2">
      <c r="A2169" s="137">
        <f t="shared" si="792"/>
        <v>44390</v>
      </c>
      <c r="B2169" s="124">
        <f t="shared" si="783"/>
        <v>1375.1992700000001</v>
      </c>
      <c r="C2169" s="124">
        <f t="shared" si="793"/>
        <v>1000</v>
      </c>
      <c r="D2169" s="138">
        <f t="shared" si="794"/>
        <v>5739.56</v>
      </c>
      <c r="E2169" s="126">
        <f>IF(K2169=1,VLOOKUP(A2168,[1]Plan1!$DA$106:$DC$226,3),E2168)</f>
        <v>5769.98</v>
      </c>
      <c r="F2169" s="127">
        <f t="shared" si="795"/>
        <v>44363</v>
      </c>
      <c r="G2169" s="128">
        <f t="shared" si="784"/>
        <v>5.3000578441551038E-3</v>
      </c>
      <c r="H2169" s="127">
        <f t="shared" si="796"/>
        <v>44392</v>
      </c>
      <c r="I2169" s="127">
        <f t="shared" si="785"/>
        <v>44392</v>
      </c>
      <c r="J2169" s="130">
        <f t="shared" si="797"/>
        <v>22</v>
      </c>
      <c r="K2169" s="130">
        <f t="shared" si="786"/>
        <v>20</v>
      </c>
      <c r="L2169" s="131">
        <f t="shared" si="787"/>
        <v>1.0048170700000001</v>
      </c>
      <c r="M2169" s="132">
        <f t="shared" si="804"/>
        <v>1.0083006699999999</v>
      </c>
      <c r="N2169" s="132">
        <f t="shared" si="802"/>
        <v>1.3233600306744755</v>
      </c>
      <c r="O2169" s="131">
        <f t="shared" si="803"/>
        <v>1.3297347399999999</v>
      </c>
      <c r="P2169" s="124">
        <f t="shared" si="788"/>
        <v>1329.7347400000001</v>
      </c>
      <c r="Q2169" s="133">
        <f t="shared" si="789"/>
        <v>0</v>
      </c>
      <c r="R2169" s="134">
        <f t="shared" si="790"/>
        <v>0</v>
      </c>
      <c r="S2169" s="124">
        <f t="shared" si="791"/>
        <v>0</v>
      </c>
      <c r="T2169" s="134">
        <f t="shared" si="798"/>
        <v>8.7499999999999994E-2</v>
      </c>
      <c r="U2169" s="133">
        <f t="shared" si="799"/>
        <v>101</v>
      </c>
      <c r="V2169" s="133">
        <v>252</v>
      </c>
      <c r="W2169" s="132">
        <f t="shared" ref="W2169:W2232" si="805">ROUND((1+T2169)^(U2169/V2169),9)</f>
        <v>1.034190677</v>
      </c>
      <c r="X2169" s="124">
        <f t="shared" si="801"/>
        <v>45.464530000000003</v>
      </c>
      <c r="Y2169" s="136" t="s">
        <v>64</v>
      </c>
      <c r="Z2169" s="127">
        <f t="shared" si="800"/>
        <v>44424</v>
      </c>
      <c r="AA2169" s="6"/>
      <c r="AB2169" s="1"/>
      <c r="AC2169" s="10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6"/>
      <c r="BR2169" s="1"/>
      <c r="BS2169" s="1"/>
      <c r="BT2169" s="1"/>
      <c r="BU2169" s="1"/>
      <c r="BV2169" s="1"/>
      <c r="BW2169" s="1"/>
    </row>
    <row r="2170" spans="1:75" x14ac:dyDescent="0.2">
      <c r="A2170" s="137">
        <f t="shared" si="792"/>
        <v>44391</v>
      </c>
      <c r="B2170" s="124">
        <f t="shared" si="783"/>
        <v>1375.9876750000001</v>
      </c>
      <c r="C2170" s="124">
        <f t="shared" si="793"/>
        <v>1000</v>
      </c>
      <c r="D2170" s="138">
        <f t="shared" si="794"/>
        <v>5739.56</v>
      </c>
      <c r="E2170" s="126">
        <f>IF(K2170=1,VLOOKUP(A2169,[1]Plan1!$DA$106:$DC$226,3),E2169)</f>
        <v>5769.98</v>
      </c>
      <c r="F2170" s="127">
        <f t="shared" si="795"/>
        <v>44363</v>
      </c>
      <c r="G2170" s="128">
        <f t="shared" si="784"/>
        <v>5.3000578441551038E-3</v>
      </c>
      <c r="H2170" s="127">
        <f t="shared" si="796"/>
        <v>44392</v>
      </c>
      <c r="I2170" s="127">
        <f t="shared" si="785"/>
        <v>44392</v>
      </c>
      <c r="J2170" s="130">
        <f t="shared" si="797"/>
        <v>22</v>
      </c>
      <c r="K2170" s="130">
        <f t="shared" si="786"/>
        <v>21</v>
      </c>
      <c r="L2170" s="131">
        <f t="shared" si="787"/>
        <v>1.0050585299999999</v>
      </c>
      <c r="M2170" s="132">
        <f t="shared" si="804"/>
        <v>1.0083006699999999</v>
      </c>
      <c r="N2170" s="132">
        <f t="shared" si="802"/>
        <v>1.3233600306744755</v>
      </c>
      <c r="O2170" s="131">
        <f t="shared" si="803"/>
        <v>1.3300542799999999</v>
      </c>
      <c r="P2170" s="124">
        <f t="shared" si="788"/>
        <v>1330.0542800000001</v>
      </c>
      <c r="Q2170" s="133">
        <f t="shared" si="789"/>
        <v>0</v>
      </c>
      <c r="R2170" s="134">
        <f t="shared" si="790"/>
        <v>0</v>
      </c>
      <c r="S2170" s="124">
        <f t="shared" si="791"/>
        <v>0</v>
      </c>
      <c r="T2170" s="134">
        <f t="shared" si="798"/>
        <v>8.7499999999999994E-2</v>
      </c>
      <c r="U2170" s="133">
        <f t="shared" si="799"/>
        <v>102</v>
      </c>
      <c r="V2170" s="133">
        <v>252</v>
      </c>
      <c r="W2170" s="132">
        <f t="shared" si="805"/>
        <v>1.0345349779999999</v>
      </c>
      <c r="X2170" s="124">
        <f t="shared" si="801"/>
        <v>45.933394999999997</v>
      </c>
      <c r="Y2170" s="136" t="s">
        <v>64</v>
      </c>
      <c r="Z2170" s="127">
        <f t="shared" si="800"/>
        <v>44424</v>
      </c>
      <c r="AA2170" s="6"/>
      <c r="AB2170" s="1"/>
      <c r="AC2170" s="10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6"/>
      <c r="BR2170" s="1"/>
      <c r="BS2170" s="1"/>
      <c r="BT2170" s="1"/>
      <c r="BU2170" s="1"/>
      <c r="BV2170" s="1"/>
      <c r="BW2170" s="1"/>
    </row>
    <row r="2171" spans="1:75" x14ac:dyDescent="0.2">
      <c r="A2171" s="137">
        <f t="shared" si="792"/>
        <v>44392</v>
      </c>
      <c r="B2171" s="124">
        <f t="shared" si="783"/>
        <v>1376.776535</v>
      </c>
      <c r="C2171" s="124">
        <f t="shared" si="793"/>
        <v>1000</v>
      </c>
      <c r="D2171" s="138">
        <f t="shared" si="794"/>
        <v>5739.56</v>
      </c>
      <c r="E2171" s="126">
        <f>IF(K2171=1,VLOOKUP(A2170,[1]Plan1!$DA$106:$DC$226,3),E2170)</f>
        <v>5769.98</v>
      </c>
      <c r="F2171" s="127">
        <f t="shared" si="795"/>
        <v>44363</v>
      </c>
      <c r="G2171" s="128">
        <f t="shared" si="784"/>
        <v>5.3000578441551038E-3</v>
      </c>
      <c r="H2171" s="127">
        <f t="shared" si="796"/>
        <v>44424</v>
      </c>
      <c r="I2171" s="127">
        <f t="shared" si="785"/>
        <v>44392</v>
      </c>
      <c r="J2171" s="130">
        <f t="shared" si="797"/>
        <v>22</v>
      </c>
      <c r="K2171" s="130">
        <f t="shared" si="786"/>
        <v>22</v>
      </c>
      <c r="L2171" s="131">
        <f t="shared" si="787"/>
        <v>1.00530005</v>
      </c>
      <c r="M2171" s="132">
        <f t="shared" si="804"/>
        <v>1.0083006699999999</v>
      </c>
      <c r="N2171" s="132">
        <f t="shared" si="802"/>
        <v>1.3233600306744755</v>
      </c>
      <c r="O2171" s="131">
        <f t="shared" si="803"/>
        <v>1.3303739000000001</v>
      </c>
      <c r="P2171" s="124">
        <f t="shared" si="788"/>
        <v>1330.3739</v>
      </c>
      <c r="Q2171" s="133">
        <f t="shared" si="789"/>
        <v>0</v>
      </c>
      <c r="R2171" s="134">
        <f t="shared" si="790"/>
        <v>0</v>
      </c>
      <c r="S2171" s="124">
        <f t="shared" si="791"/>
        <v>0</v>
      </c>
      <c r="T2171" s="134">
        <f t="shared" si="798"/>
        <v>8.7499999999999994E-2</v>
      </c>
      <c r="U2171" s="133">
        <f t="shared" si="799"/>
        <v>103</v>
      </c>
      <c r="V2171" s="133">
        <v>252</v>
      </c>
      <c r="W2171" s="132">
        <f t="shared" si="805"/>
        <v>1.0348793940000001</v>
      </c>
      <c r="X2171" s="124">
        <f t="shared" si="801"/>
        <v>46.402634999999997</v>
      </c>
      <c r="Y2171" s="136" t="s">
        <v>64</v>
      </c>
      <c r="Z2171" s="127">
        <f t="shared" si="800"/>
        <v>44424</v>
      </c>
      <c r="AA2171" s="6"/>
      <c r="AB2171" s="1"/>
      <c r="AC2171" s="10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6"/>
      <c r="BR2171" s="1"/>
      <c r="BS2171" s="1"/>
      <c r="BT2171" s="1"/>
      <c r="BU2171" s="1"/>
      <c r="BV2171" s="1"/>
      <c r="BW2171" s="1"/>
    </row>
    <row r="2172" spans="1:75" x14ac:dyDescent="0.2">
      <c r="A2172" s="137">
        <f t="shared" si="792"/>
        <v>44393</v>
      </c>
      <c r="B2172" s="124">
        <f t="shared" si="783"/>
        <v>1377.8331029999999</v>
      </c>
      <c r="C2172" s="124">
        <f t="shared" si="793"/>
        <v>1000</v>
      </c>
      <c r="D2172" s="138">
        <f t="shared" si="794"/>
        <v>5769.98</v>
      </c>
      <c r="E2172" s="126">
        <f>IF(K2172=1,VLOOKUP(A2171,[1]Plan1!$DA$106:$DC$226,3),E2171)</f>
        <v>5825.37</v>
      </c>
      <c r="F2172" s="127">
        <f t="shared" si="795"/>
        <v>44393</v>
      </c>
      <c r="G2172" s="128">
        <f t="shared" si="784"/>
        <v>9.5996866540266623E-3</v>
      </c>
      <c r="H2172" s="127">
        <f t="shared" si="796"/>
        <v>44424</v>
      </c>
      <c r="I2172" s="127">
        <f t="shared" si="785"/>
        <v>44424</v>
      </c>
      <c r="J2172" s="130">
        <f t="shared" si="797"/>
        <v>22</v>
      </c>
      <c r="K2172" s="130">
        <f t="shared" si="786"/>
        <v>1</v>
      </c>
      <c r="L2172" s="131">
        <f t="shared" si="787"/>
        <v>1.0004343600000001</v>
      </c>
      <c r="M2172" s="132">
        <f t="shared" si="804"/>
        <v>1.00530005</v>
      </c>
      <c r="N2172" s="132">
        <f t="shared" si="802"/>
        <v>1.3303739050050518</v>
      </c>
      <c r="O2172" s="131">
        <f t="shared" si="803"/>
        <v>1.33095176</v>
      </c>
      <c r="P2172" s="124">
        <f t="shared" si="788"/>
        <v>1330.9517599999999</v>
      </c>
      <c r="Q2172" s="133">
        <f t="shared" si="789"/>
        <v>0</v>
      </c>
      <c r="R2172" s="134">
        <f t="shared" si="790"/>
        <v>0</v>
      </c>
      <c r="S2172" s="124">
        <f t="shared" si="791"/>
        <v>0</v>
      </c>
      <c r="T2172" s="134">
        <f t="shared" si="798"/>
        <v>8.7499999999999994E-2</v>
      </c>
      <c r="U2172" s="133">
        <f t="shared" si="799"/>
        <v>104</v>
      </c>
      <c r="V2172" s="133">
        <v>252</v>
      </c>
      <c r="W2172" s="132">
        <f t="shared" si="805"/>
        <v>1.0352239240000001</v>
      </c>
      <c r="X2172" s="124">
        <f t="shared" si="801"/>
        <v>46.881343000000001</v>
      </c>
      <c r="Y2172" s="136" t="s">
        <v>64</v>
      </c>
      <c r="Z2172" s="127">
        <f t="shared" si="800"/>
        <v>44424</v>
      </c>
      <c r="AA2172" s="6"/>
      <c r="AB2172" s="1"/>
      <c r="AC2172" s="10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6"/>
      <c r="BR2172" s="1"/>
      <c r="BS2172" s="1"/>
      <c r="BT2172" s="1"/>
      <c r="BU2172" s="1"/>
      <c r="BV2172" s="1"/>
      <c r="BW2172" s="1"/>
    </row>
    <row r="2173" spans="1:75" x14ac:dyDescent="0.2">
      <c r="A2173" s="137">
        <f t="shared" si="792"/>
        <v>44394</v>
      </c>
      <c r="B2173" s="124">
        <f t="shared" si="783"/>
        <v>1378.890492</v>
      </c>
      <c r="C2173" s="124">
        <f t="shared" si="793"/>
        <v>1000</v>
      </c>
      <c r="D2173" s="138">
        <f t="shared" si="794"/>
        <v>5769.98</v>
      </c>
      <c r="E2173" s="126">
        <f>IF(K2173=1,VLOOKUP(A2172,[1]Plan1!$DA$106:$DC$226,3),E2172)</f>
        <v>5825.37</v>
      </c>
      <c r="F2173" s="127">
        <f t="shared" si="795"/>
        <v>44393</v>
      </c>
      <c r="G2173" s="128">
        <f t="shared" si="784"/>
        <v>9.5996866540266623E-3</v>
      </c>
      <c r="H2173" s="127">
        <f t="shared" si="796"/>
        <v>44424</v>
      </c>
      <c r="I2173" s="127">
        <f t="shared" si="785"/>
        <v>44424</v>
      </c>
      <c r="J2173" s="130">
        <f t="shared" si="797"/>
        <v>22</v>
      </c>
      <c r="K2173" s="130">
        <f t="shared" si="786"/>
        <v>2</v>
      </c>
      <c r="L2173" s="131">
        <f t="shared" si="787"/>
        <v>1.0008689099999999</v>
      </c>
      <c r="M2173" s="132">
        <f t="shared" si="804"/>
        <v>1.00530005</v>
      </c>
      <c r="N2173" s="132">
        <f t="shared" si="802"/>
        <v>1.3303739050050518</v>
      </c>
      <c r="O2173" s="131">
        <f t="shared" si="803"/>
        <v>1.3315298799999999</v>
      </c>
      <c r="P2173" s="124">
        <f t="shared" si="788"/>
        <v>1331.52988</v>
      </c>
      <c r="Q2173" s="133">
        <f t="shared" si="789"/>
        <v>0</v>
      </c>
      <c r="R2173" s="134">
        <f t="shared" si="790"/>
        <v>0</v>
      </c>
      <c r="S2173" s="124">
        <f t="shared" si="791"/>
        <v>0</v>
      </c>
      <c r="T2173" s="134">
        <f t="shared" si="798"/>
        <v>8.7499999999999994E-2</v>
      </c>
      <c r="U2173" s="133">
        <f t="shared" si="799"/>
        <v>105</v>
      </c>
      <c r="V2173" s="133">
        <v>252</v>
      </c>
      <c r="W2173" s="132">
        <f t="shared" si="805"/>
        <v>1.035568569</v>
      </c>
      <c r="X2173" s="124">
        <f t="shared" si="801"/>
        <v>47.360612000000003</v>
      </c>
      <c r="Y2173" s="136" t="s">
        <v>64</v>
      </c>
      <c r="Z2173" s="127">
        <f t="shared" si="800"/>
        <v>44424</v>
      </c>
      <c r="AA2173" s="6"/>
      <c r="AB2173" s="1"/>
      <c r="AC2173" s="10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6"/>
      <c r="BR2173" s="1"/>
      <c r="BS2173" s="1"/>
      <c r="BT2173" s="1"/>
      <c r="BU2173" s="1"/>
      <c r="BV2173" s="1"/>
      <c r="BW2173" s="1"/>
    </row>
    <row r="2174" spans="1:75" x14ac:dyDescent="0.2">
      <c r="A2174" s="137">
        <f t="shared" si="792"/>
        <v>44395</v>
      </c>
      <c r="B2174" s="124">
        <f t="shared" si="783"/>
        <v>1378.890492</v>
      </c>
      <c r="C2174" s="124">
        <f t="shared" si="793"/>
        <v>1000</v>
      </c>
      <c r="D2174" s="138">
        <f t="shared" si="794"/>
        <v>5769.98</v>
      </c>
      <c r="E2174" s="126">
        <f>IF(K2174=1,VLOOKUP(A2173,[1]Plan1!$DA$106:$DC$226,3),E2173)</f>
        <v>5825.37</v>
      </c>
      <c r="F2174" s="127">
        <f t="shared" si="795"/>
        <v>44393</v>
      </c>
      <c r="G2174" s="128">
        <f t="shared" si="784"/>
        <v>9.5996866540266623E-3</v>
      </c>
      <c r="H2174" s="127">
        <f t="shared" si="796"/>
        <v>44424</v>
      </c>
      <c r="I2174" s="127">
        <f t="shared" si="785"/>
        <v>44424</v>
      </c>
      <c r="J2174" s="130">
        <f t="shared" si="797"/>
        <v>22</v>
      </c>
      <c r="K2174" s="130">
        <f t="shared" si="786"/>
        <v>2</v>
      </c>
      <c r="L2174" s="131">
        <f t="shared" si="787"/>
        <v>1.0008689099999999</v>
      </c>
      <c r="M2174" s="132">
        <f t="shared" si="804"/>
        <v>1.00530005</v>
      </c>
      <c r="N2174" s="132">
        <f t="shared" si="802"/>
        <v>1.3303739050050518</v>
      </c>
      <c r="O2174" s="131">
        <f t="shared" si="803"/>
        <v>1.3315298799999999</v>
      </c>
      <c r="P2174" s="124">
        <f t="shared" si="788"/>
        <v>1331.52988</v>
      </c>
      <c r="Q2174" s="133">
        <f t="shared" si="789"/>
        <v>0</v>
      </c>
      <c r="R2174" s="134">
        <f t="shared" si="790"/>
        <v>0</v>
      </c>
      <c r="S2174" s="124">
        <f t="shared" si="791"/>
        <v>0</v>
      </c>
      <c r="T2174" s="134">
        <f t="shared" si="798"/>
        <v>8.7499999999999994E-2</v>
      </c>
      <c r="U2174" s="133">
        <f t="shared" si="799"/>
        <v>105</v>
      </c>
      <c r="V2174" s="133">
        <v>252</v>
      </c>
      <c r="W2174" s="132">
        <f t="shared" si="805"/>
        <v>1.035568569</v>
      </c>
      <c r="X2174" s="124">
        <f t="shared" si="801"/>
        <v>47.360612000000003</v>
      </c>
      <c r="Y2174" s="136" t="s">
        <v>64</v>
      </c>
      <c r="Z2174" s="127">
        <f t="shared" si="800"/>
        <v>44424</v>
      </c>
      <c r="AA2174" s="6"/>
      <c r="AB2174" s="1"/>
      <c r="AC2174" s="10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6"/>
      <c r="BR2174" s="1"/>
      <c r="BS2174" s="1"/>
      <c r="BT2174" s="1"/>
      <c r="BU2174" s="1"/>
      <c r="BV2174" s="1"/>
      <c r="BW2174" s="1"/>
    </row>
    <row r="2175" spans="1:75" x14ac:dyDescent="0.2">
      <c r="A2175" s="137">
        <f t="shared" si="792"/>
        <v>44396</v>
      </c>
      <c r="B2175" s="124">
        <f t="shared" si="783"/>
        <v>1378.890492</v>
      </c>
      <c r="C2175" s="124">
        <f t="shared" si="793"/>
        <v>1000</v>
      </c>
      <c r="D2175" s="138">
        <f t="shared" si="794"/>
        <v>5769.98</v>
      </c>
      <c r="E2175" s="126">
        <f>IF(K2175=1,VLOOKUP(A2174,[1]Plan1!$DA$106:$DC$226,3),E2174)</f>
        <v>5825.37</v>
      </c>
      <c r="F2175" s="127">
        <f t="shared" si="795"/>
        <v>44393</v>
      </c>
      <c r="G2175" s="128">
        <f t="shared" si="784"/>
        <v>9.5996866540266623E-3</v>
      </c>
      <c r="H2175" s="127">
        <f t="shared" si="796"/>
        <v>44424</v>
      </c>
      <c r="I2175" s="127">
        <f t="shared" si="785"/>
        <v>44424</v>
      </c>
      <c r="J2175" s="130">
        <f t="shared" si="797"/>
        <v>22</v>
      </c>
      <c r="K2175" s="130">
        <f t="shared" si="786"/>
        <v>2</v>
      </c>
      <c r="L2175" s="131">
        <f t="shared" si="787"/>
        <v>1.0008689099999999</v>
      </c>
      <c r="M2175" s="132">
        <f t="shared" si="804"/>
        <v>1.00530005</v>
      </c>
      <c r="N2175" s="132">
        <f t="shared" si="802"/>
        <v>1.3303739050050518</v>
      </c>
      <c r="O2175" s="131">
        <f t="shared" si="803"/>
        <v>1.3315298799999999</v>
      </c>
      <c r="P2175" s="124">
        <f t="shared" si="788"/>
        <v>1331.52988</v>
      </c>
      <c r="Q2175" s="133">
        <f t="shared" si="789"/>
        <v>0</v>
      </c>
      <c r="R2175" s="134">
        <f t="shared" si="790"/>
        <v>0</v>
      </c>
      <c r="S2175" s="124">
        <f t="shared" si="791"/>
        <v>0</v>
      </c>
      <c r="T2175" s="134">
        <f t="shared" si="798"/>
        <v>8.7499999999999994E-2</v>
      </c>
      <c r="U2175" s="133">
        <f t="shared" si="799"/>
        <v>105</v>
      </c>
      <c r="V2175" s="133">
        <v>252</v>
      </c>
      <c r="W2175" s="132">
        <f t="shared" si="805"/>
        <v>1.035568569</v>
      </c>
      <c r="X2175" s="124">
        <f t="shared" si="801"/>
        <v>47.360612000000003</v>
      </c>
      <c r="Y2175" s="136" t="s">
        <v>64</v>
      </c>
      <c r="Z2175" s="127">
        <f t="shared" si="800"/>
        <v>44424</v>
      </c>
      <c r="AA2175" s="6"/>
      <c r="AB2175" s="1"/>
      <c r="AC2175" s="10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6"/>
      <c r="BR2175" s="1"/>
      <c r="BS2175" s="1"/>
      <c r="BT2175" s="1"/>
      <c r="BU2175" s="1"/>
      <c r="BV2175" s="1"/>
      <c r="BW2175" s="1"/>
    </row>
    <row r="2176" spans="1:75" x14ac:dyDescent="0.2">
      <c r="A2176" s="137">
        <f t="shared" si="792"/>
        <v>44397</v>
      </c>
      <c r="B2176" s="124">
        <f t="shared" si="783"/>
        <v>1379.9486810000001</v>
      </c>
      <c r="C2176" s="124">
        <f t="shared" si="793"/>
        <v>1000</v>
      </c>
      <c r="D2176" s="138">
        <f t="shared" si="794"/>
        <v>5769.98</v>
      </c>
      <c r="E2176" s="126">
        <f>IF(K2176=1,VLOOKUP(A2175,[1]Plan1!$DA$106:$DC$226,3),E2175)</f>
        <v>5825.37</v>
      </c>
      <c r="F2176" s="127">
        <f t="shared" si="795"/>
        <v>44393</v>
      </c>
      <c r="G2176" s="128">
        <f t="shared" si="784"/>
        <v>9.5996866540266623E-3</v>
      </c>
      <c r="H2176" s="127">
        <f t="shared" si="796"/>
        <v>44424</v>
      </c>
      <c r="I2176" s="127">
        <f t="shared" si="785"/>
        <v>44424</v>
      </c>
      <c r="J2176" s="130">
        <f t="shared" si="797"/>
        <v>22</v>
      </c>
      <c r="K2176" s="130">
        <f t="shared" si="786"/>
        <v>3</v>
      </c>
      <c r="L2176" s="131">
        <f t="shared" si="787"/>
        <v>1.0013036500000001</v>
      </c>
      <c r="M2176" s="132">
        <f t="shared" si="804"/>
        <v>1.00530005</v>
      </c>
      <c r="N2176" s="132">
        <f t="shared" si="802"/>
        <v>1.3303739050050518</v>
      </c>
      <c r="O2176" s="131">
        <f t="shared" si="803"/>
        <v>1.3321082399999999</v>
      </c>
      <c r="P2176" s="124">
        <f t="shared" si="788"/>
        <v>1332.10824</v>
      </c>
      <c r="Q2176" s="133">
        <f t="shared" si="789"/>
        <v>0</v>
      </c>
      <c r="R2176" s="134">
        <f t="shared" si="790"/>
        <v>0</v>
      </c>
      <c r="S2176" s="124">
        <f t="shared" si="791"/>
        <v>0</v>
      </c>
      <c r="T2176" s="134">
        <f t="shared" si="798"/>
        <v>8.7499999999999994E-2</v>
      </c>
      <c r="U2176" s="133">
        <f t="shared" si="799"/>
        <v>106</v>
      </c>
      <c r="V2176" s="133">
        <v>252</v>
      </c>
      <c r="W2176" s="132">
        <f t="shared" si="805"/>
        <v>1.035913329</v>
      </c>
      <c r="X2176" s="124">
        <f t="shared" si="801"/>
        <v>47.840440999999998</v>
      </c>
      <c r="Y2176" s="136" t="s">
        <v>64</v>
      </c>
      <c r="Z2176" s="127">
        <f t="shared" si="800"/>
        <v>44424</v>
      </c>
      <c r="AA2176" s="6"/>
      <c r="AB2176" s="1"/>
      <c r="AC2176" s="10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6"/>
      <c r="BR2176" s="1"/>
      <c r="BS2176" s="1"/>
      <c r="BT2176" s="1"/>
      <c r="BU2176" s="1"/>
      <c r="BV2176" s="1"/>
      <c r="BW2176" s="1"/>
    </row>
    <row r="2177" spans="1:75" x14ac:dyDescent="0.2">
      <c r="A2177" s="137">
        <f t="shared" si="792"/>
        <v>44398</v>
      </c>
      <c r="B2177" s="124">
        <f t="shared" si="783"/>
        <v>1381.0076920000001</v>
      </c>
      <c r="C2177" s="124">
        <f t="shared" si="793"/>
        <v>1000</v>
      </c>
      <c r="D2177" s="138">
        <f t="shared" si="794"/>
        <v>5769.98</v>
      </c>
      <c r="E2177" s="126">
        <f>IF(K2177=1,VLOOKUP(A2176,[1]Plan1!$DA$106:$DC$226,3),E2176)</f>
        <v>5825.37</v>
      </c>
      <c r="F2177" s="127">
        <f t="shared" si="795"/>
        <v>44393</v>
      </c>
      <c r="G2177" s="128">
        <f t="shared" si="784"/>
        <v>9.5996866540266623E-3</v>
      </c>
      <c r="H2177" s="127">
        <f t="shared" si="796"/>
        <v>44424</v>
      </c>
      <c r="I2177" s="127">
        <f t="shared" si="785"/>
        <v>44424</v>
      </c>
      <c r="J2177" s="130">
        <f t="shared" si="797"/>
        <v>22</v>
      </c>
      <c r="K2177" s="130">
        <f t="shared" si="786"/>
        <v>4</v>
      </c>
      <c r="L2177" s="131">
        <f t="shared" si="787"/>
        <v>1.00173858</v>
      </c>
      <c r="M2177" s="132">
        <f t="shared" si="804"/>
        <v>1.00530005</v>
      </c>
      <c r="N2177" s="132">
        <f t="shared" si="802"/>
        <v>1.3303739050050518</v>
      </c>
      <c r="O2177" s="131">
        <f t="shared" si="803"/>
        <v>1.3326868599999999</v>
      </c>
      <c r="P2177" s="124">
        <f t="shared" si="788"/>
        <v>1332.68686</v>
      </c>
      <c r="Q2177" s="133">
        <f t="shared" si="789"/>
        <v>0</v>
      </c>
      <c r="R2177" s="134">
        <f t="shared" si="790"/>
        <v>0</v>
      </c>
      <c r="S2177" s="124">
        <f t="shared" si="791"/>
        <v>0</v>
      </c>
      <c r="T2177" s="134">
        <f t="shared" si="798"/>
        <v>8.7499999999999994E-2</v>
      </c>
      <c r="U2177" s="133">
        <f t="shared" si="799"/>
        <v>107</v>
      </c>
      <c r="V2177" s="133">
        <v>252</v>
      </c>
      <c r="W2177" s="132">
        <f t="shared" si="805"/>
        <v>1.0362582039999999</v>
      </c>
      <c r="X2177" s="124">
        <f t="shared" si="801"/>
        <v>48.320832000000003</v>
      </c>
      <c r="Y2177" s="136" t="s">
        <v>64</v>
      </c>
      <c r="Z2177" s="127">
        <f t="shared" si="800"/>
        <v>44424</v>
      </c>
      <c r="AA2177" s="6"/>
      <c r="AB2177" s="1"/>
      <c r="AC2177" s="10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6"/>
      <c r="BR2177" s="1"/>
      <c r="BS2177" s="1"/>
      <c r="BT2177" s="1"/>
      <c r="BU2177" s="1"/>
      <c r="BV2177" s="1"/>
      <c r="BW2177" s="1"/>
    </row>
    <row r="2178" spans="1:75" x14ac:dyDescent="0.2">
      <c r="A2178" s="137">
        <f t="shared" si="792"/>
        <v>44399</v>
      </c>
      <c r="B2178" s="124">
        <f t="shared" si="783"/>
        <v>1382.0675120000001</v>
      </c>
      <c r="C2178" s="124">
        <f t="shared" si="793"/>
        <v>1000</v>
      </c>
      <c r="D2178" s="138">
        <f t="shared" si="794"/>
        <v>5769.98</v>
      </c>
      <c r="E2178" s="126">
        <f>IF(K2178=1,VLOOKUP(A2177,[1]Plan1!$DA$106:$DC$226,3),E2177)</f>
        <v>5825.37</v>
      </c>
      <c r="F2178" s="127">
        <f t="shared" si="795"/>
        <v>44393</v>
      </c>
      <c r="G2178" s="128">
        <f t="shared" si="784"/>
        <v>9.5996866540266623E-3</v>
      </c>
      <c r="H2178" s="127">
        <f t="shared" si="796"/>
        <v>44424</v>
      </c>
      <c r="I2178" s="127">
        <f t="shared" si="785"/>
        <v>44424</v>
      </c>
      <c r="J2178" s="130">
        <f t="shared" si="797"/>
        <v>22</v>
      </c>
      <c r="K2178" s="130">
        <f t="shared" si="786"/>
        <v>5</v>
      </c>
      <c r="L2178" s="131">
        <f t="shared" si="787"/>
        <v>1.0021736999999999</v>
      </c>
      <c r="M2178" s="132">
        <f t="shared" si="804"/>
        <v>1.00530005</v>
      </c>
      <c r="N2178" s="132">
        <f t="shared" si="802"/>
        <v>1.3303739050050518</v>
      </c>
      <c r="O2178" s="131">
        <f t="shared" si="803"/>
        <v>1.3332657299999999</v>
      </c>
      <c r="P2178" s="124">
        <f t="shared" si="788"/>
        <v>1333.2657300000001</v>
      </c>
      <c r="Q2178" s="133">
        <f t="shared" si="789"/>
        <v>0</v>
      </c>
      <c r="R2178" s="134">
        <f t="shared" si="790"/>
        <v>0</v>
      </c>
      <c r="S2178" s="124">
        <f t="shared" si="791"/>
        <v>0</v>
      </c>
      <c r="T2178" s="134">
        <f t="shared" si="798"/>
        <v>8.7499999999999994E-2</v>
      </c>
      <c r="U2178" s="133">
        <f t="shared" si="799"/>
        <v>108</v>
      </c>
      <c r="V2178" s="133">
        <v>252</v>
      </c>
      <c r="W2178" s="132">
        <f t="shared" si="805"/>
        <v>1.0366031929999999</v>
      </c>
      <c r="X2178" s="124">
        <f t="shared" si="801"/>
        <v>48.801782000000003</v>
      </c>
      <c r="Y2178" s="136" t="s">
        <v>64</v>
      </c>
      <c r="Z2178" s="127">
        <f t="shared" si="800"/>
        <v>44424</v>
      </c>
      <c r="AA2178" s="6"/>
      <c r="AB2178" s="1"/>
      <c r="AC2178" s="10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6"/>
      <c r="BR2178" s="1"/>
      <c r="BS2178" s="1"/>
      <c r="BT2178" s="1"/>
      <c r="BU2178" s="1"/>
      <c r="BV2178" s="1"/>
      <c r="BW2178" s="1"/>
    </row>
    <row r="2179" spans="1:75" x14ac:dyDescent="0.2">
      <c r="A2179" s="137">
        <f t="shared" si="792"/>
        <v>44400</v>
      </c>
      <c r="B2179" s="124">
        <f t="shared" si="783"/>
        <v>1383.1281469999999</v>
      </c>
      <c r="C2179" s="124">
        <f t="shared" si="793"/>
        <v>1000</v>
      </c>
      <c r="D2179" s="138">
        <f t="shared" si="794"/>
        <v>5769.98</v>
      </c>
      <c r="E2179" s="126">
        <f>IF(K2179=1,VLOOKUP(A2178,[1]Plan1!$DA$106:$DC$226,3),E2178)</f>
        <v>5825.37</v>
      </c>
      <c r="F2179" s="127">
        <f t="shared" si="795"/>
        <v>44393</v>
      </c>
      <c r="G2179" s="128">
        <f t="shared" si="784"/>
        <v>9.5996866540266623E-3</v>
      </c>
      <c r="H2179" s="127">
        <f t="shared" si="796"/>
        <v>44424</v>
      </c>
      <c r="I2179" s="127">
        <f t="shared" si="785"/>
        <v>44424</v>
      </c>
      <c r="J2179" s="130">
        <f t="shared" si="797"/>
        <v>22</v>
      </c>
      <c r="K2179" s="130">
        <f t="shared" si="786"/>
        <v>6</v>
      </c>
      <c r="L2179" s="131">
        <f t="shared" si="787"/>
        <v>1.0026090000000001</v>
      </c>
      <c r="M2179" s="132">
        <f t="shared" si="804"/>
        <v>1.00530005</v>
      </c>
      <c r="N2179" s="132">
        <f t="shared" si="802"/>
        <v>1.3303739050050518</v>
      </c>
      <c r="O2179" s="131">
        <f t="shared" si="803"/>
        <v>1.33384485</v>
      </c>
      <c r="P2179" s="124">
        <f t="shared" si="788"/>
        <v>1333.84485</v>
      </c>
      <c r="Q2179" s="133">
        <f t="shared" si="789"/>
        <v>0</v>
      </c>
      <c r="R2179" s="134">
        <f t="shared" si="790"/>
        <v>0</v>
      </c>
      <c r="S2179" s="124">
        <f t="shared" si="791"/>
        <v>0</v>
      </c>
      <c r="T2179" s="134">
        <f t="shared" si="798"/>
        <v>8.7499999999999994E-2</v>
      </c>
      <c r="U2179" s="133">
        <f t="shared" si="799"/>
        <v>109</v>
      </c>
      <c r="V2179" s="133">
        <v>252</v>
      </c>
      <c r="W2179" s="132">
        <f t="shared" si="805"/>
        <v>1.036948298</v>
      </c>
      <c r="X2179" s="124">
        <f t="shared" si="801"/>
        <v>49.283296999999997</v>
      </c>
      <c r="Y2179" s="136" t="s">
        <v>64</v>
      </c>
      <c r="Z2179" s="127">
        <f t="shared" si="800"/>
        <v>44424</v>
      </c>
      <c r="AA2179" s="6"/>
      <c r="AB2179" s="1"/>
      <c r="AC2179" s="10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6"/>
      <c r="BR2179" s="1"/>
      <c r="BS2179" s="1"/>
      <c r="BT2179" s="1"/>
      <c r="BU2179" s="1"/>
      <c r="BV2179" s="1"/>
      <c r="BW2179" s="1"/>
    </row>
    <row r="2180" spans="1:75" x14ac:dyDescent="0.2">
      <c r="A2180" s="137">
        <f t="shared" si="792"/>
        <v>44401</v>
      </c>
      <c r="B2180" s="124">
        <f t="shared" si="783"/>
        <v>1384.1895920000002</v>
      </c>
      <c r="C2180" s="124">
        <f t="shared" si="793"/>
        <v>1000</v>
      </c>
      <c r="D2180" s="138">
        <f t="shared" si="794"/>
        <v>5769.98</v>
      </c>
      <c r="E2180" s="126">
        <f>IF(K2180=1,VLOOKUP(A2179,[1]Plan1!$DA$106:$DC$226,3),E2179)</f>
        <v>5825.37</v>
      </c>
      <c r="F2180" s="127">
        <f t="shared" si="795"/>
        <v>44393</v>
      </c>
      <c r="G2180" s="128">
        <f t="shared" si="784"/>
        <v>9.5996866540266623E-3</v>
      </c>
      <c r="H2180" s="127">
        <f t="shared" si="796"/>
        <v>44424</v>
      </c>
      <c r="I2180" s="127">
        <f t="shared" si="785"/>
        <v>44424</v>
      </c>
      <c r="J2180" s="130">
        <f t="shared" si="797"/>
        <v>22</v>
      </c>
      <c r="K2180" s="130">
        <f t="shared" si="786"/>
        <v>7</v>
      </c>
      <c r="L2180" s="131">
        <f t="shared" si="787"/>
        <v>1.0030444999999999</v>
      </c>
      <c r="M2180" s="132">
        <f t="shared" si="804"/>
        <v>1.00530005</v>
      </c>
      <c r="N2180" s="132">
        <f t="shared" si="802"/>
        <v>1.3303739050050518</v>
      </c>
      <c r="O2180" s="131">
        <f t="shared" si="803"/>
        <v>1.33442422</v>
      </c>
      <c r="P2180" s="124">
        <f t="shared" si="788"/>
        <v>1334.4242200000001</v>
      </c>
      <c r="Q2180" s="133">
        <f t="shared" si="789"/>
        <v>0</v>
      </c>
      <c r="R2180" s="134">
        <f t="shared" si="790"/>
        <v>0</v>
      </c>
      <c r="S2180" s="124">
        <f t="shared" si="791"/>
        <v>0</v>
      </c>
      <c r="T2180" s="134">
        <f t="shared" si="798"/>
        <v>8.7499999999999994E-2</v>
      </c>
      <c r="U2180" s="133">
        <f t="shared" si="799"/>
        <v>110</v>
      </c>
      <c r="V2180" s="133">
        <v>252</v>
      </c>
      <c r="W2180" s="132">
        <f t="shared" si="805"/>
        <v>1.0372935169999999</v>
      </c>
      <c r="X2180" s="124">
        <f t="shared" si="801"/>
        <v>49.765371999999999</v>
      </c>
      <c r="Y2180" s="136" t="s">
        <v>64</v>
      </c>
      <c r="Z2180" s="127">
        <f t="shared" si="800"/>
        <v>44424</v>
      </c>
      <c r="AA2180" s="6"/>
      <c r="AB2180" s="1"/>
      <c r="AC2180" s="10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6"/>
      <c r="BR2180" s="1"/>
      <c r="BS2180" s="1"/>
      <c r="BT2180" s="1"/>
      <c r="BU2180" s="1"/>
      <c r="BV2180" s="1"/>
      <c r="BW2180" s="1"/>
    </row>
    <row r="2181" spans="1:75" x14ac:dyDescent="0.2">
      <c r="A2181" s="137">
        <f t="shared" si="792"/>
        <v>44402</v>
      </c>
      <c r="B2181" s="124">
        <f t="shared" si="783"/>
        <v>1384.1895920000002</v>
      </c>
      <c r="C2181" s="124">
        <f t="shared" si="793"/>
        <v>1000</v>
      </c>
      <c r="D2181" s="138">
        <f t="shared" si="794"/>
        <v>5769.98</v>
      </c>
      <c r="E2181" s="126">
        <f>IF(K2181=1,VLOOKUP(A2180,[1]Plan1!$DA$106:$DC$226,3),E2180)</f>
        <v>5825.37</v>
      </c>
      <c r="F2181" s="127">
        <f t="shared" si="795"/>
        <v>44393</v>
      </c>
      <c r="G2181" s="128">
        <f t="shared" si="784"/>
        <v>9.5996866540266623E-3</v>
      </c>
      <c r="H2181" s="127">
        <f t="shared" si="796"/>
        <v>44424</v>
      </c>
      <c r="I2181" s="127">
        <f t="shared" si="785"/>
        <v>44424</v>
      </c>
      <c r="J2181" s="130">
        <f t="shared" si="797"/>
        <v>22</v>
      </c>
      <c r="K2181" s="130">
        <f t="shared" si="786"/>
        <v>7</v>
      </c>
      <c r="L2181" s="131">
        <f t="shared" si="787"/>
        <v>1.0030444999999999</v>
      </c>
      <c r="M2181" s="132">
        <f t="shared" si="804"/>
        <v>1.00530005</v>
      </c>
      <c r="N2181" s="132">
        <f t="shared" si="802"/>
        <v>1.3303739050050518</v>
      </c>
      <c r="O2181" s="131">
        <f t="shared" si="803"/>
        <v>1.33442422</v>
      </c>
      <c r="P2181" s="124">
        <f t="shared" si="788"/>
        <v>1334.4242200000001</v>
      </c>
      <c r="Q2181" s="133">
        <f t="shared" si="789"/>
        <v>0</v>
      </c>
      <c r="R2181" s="134">
        <f t="shared" si="790"/>
        <v>0</v>
      </c>
      <c r="S2181" s="124">
        <f t="shared" si="791"/>
        <v>0</v>
      </c>
      <c r="T2181" s="134">
        <f t="shared" si="798"/>
        <v>8.7499999999999994E-2</v>
      </c>
      <c r="U2181" s="133">
        <f t="shared" si="799"/>
        <v>110</v>
      </c>
      <c r="V2181" s="133">
        <v>252</v>
      </c>
      <c r="W2181" s="132">
        <f t="shared" si="805"/>
        <v>1.0372935169999999</v>
      </c>
      <c r="X2181" s="124">
        <f t="shared" si="801"/>
        <v>49.765371999999999</v>
      </c>
      <c r="Y2181" s="136" t="s">
        <v>64</v>
      </c>
      <c r="Z2181" s="127">
        <f t="shared" si="800"/>
        <v>44424</v>
      </c>
      <c r="AA2181" s="6"/>
      <c r="AB2181" s="1"/>
      <c r="AC2181" s="10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6"/>
      <c r="BR2181" s="1"/>
      <c r="BS2181" s="1"/>
      <c r="BT2181" s="1"/>
      <c r="BU2181" s="1"/>
      <c r="BV2181" s="1"/>
      <c r="BW2181" s="1"/>
    </row>
    <row r="2182" spans="1:75" x14ac:dyDescent="0.2">
      <c r="A2182" s="137">
        <f t="shared" si="792"/>
        <v>44403</v>
      </c>
      <c r="B2182" s="124">
        <f t="shared" si="783"/>
        <v>1384.1895920000002</v>
      </c>
      <c r="C2182" s="124">
        <f t="shared" si="793"/>
        <v>1000</v>
      </c>
      <c r="D2182" s="138">
        <f t="shared" si="794"/>
        <v>5769.98</v>
      </c>
      <c r="E2182" s="126">
        <f>IF(K2182=1,VLOOKUP(A2181,[1]Plan1!$DA$106:$DC$226,3),E2181)</f>
        <v>5825.37</v>
      </c>
      <c r="F2182" s="127">
        <f t="shared" si="795"/>
        <v>44393</v>
      </c>
      <c r="G2182" s="128">
        <f t="shared" si="784"/>
        <v>9.5996866540266623E-3</v>
      </c>
      <c r="H2182" s="127">
        <f t="shared" si="796"/>
        <v>44424</v>
      </c>
      <c r="I2182" s="127">
        <f t="shared" si="785"/>
        <v>44424</v>
      </c>
      <c r="J2182" s="130">
        <f t="shared" si="797"/>
        <v>22</v>
      </c>
      <c r="K2182" s="130">
        <f t="shared" si="786"/>
        <v>7</v>
      </c>
      <c r="L2182" s="131">
        <f t="shared" si="787"/>
        <v>1.0030444999999999</v>
      </c>
      <c r="M2182" s="132">
        <f t="shared" si="804"/>
        <v>1.00530005</v>
      </c>
      <c r="N2182" s="132">
        <f t="shared" si="802"/>
        <v>1.3303739050050518</v>
      </c>
      <c r="O2182" s="131">
        <f t="shared" si="803"/>
        <v>1.33442422</v>
      </c>
      <c r="P2182" s="124">
        <f t="shared" si="788"/>
        <v>1334.4242200000001</v>
      </c>
      <c r="Q2182" s="133">
        <f t="shared" si="789"/>
        <v>0</v>
      </c>
      <c r="R2182" s="134">
        <f t="shared" si="790"/>
        <v>0</v>
      </c>
      <c r="S2182" s="124">
        <f t="shared" si="791"/>
        <v>0</v>
      </c>
      <c r="T2182" s="134">
        <f t="shared" si="798"/>
        <v>8.7499999999999994E-2</v>
      </c>
      <c r="U2182" s="133">
        <f t="shared" si="799"/>
        <v>110</v>
      </c>
      <c r="V2182" s="133">
        <v>252</v>
      </c>
      <c r="W2182" s="132">
        <f t="shared" si="805"/>
        <v>1.0372935169999999</v>
      </c>
      <c r="X2182" s="124">
        <f t="shared" si="801"/>
        <v>49.765371999999999</v>
      </c>
      <c r="Y2182" s="136" t="s">
        <v>64</v>
      </c>
      <c r="Z2182" s="127">
        <f t="shared" si="800"/>
        <v>44424</v>
      </c>
      <c r="AA2182" s="6"/>
      <c r="AB2182" s="1"/>
      <c r="AC2182" s="10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6"/>
      <c r="BR2182" s="1"/>
      <c r="BS2182" s="1"/>
      <c r="BT2182" s="1"/>
      <c r="BU2182" s="1"/>
      <c r="BV2182" s="1"/>
      <c r="BW2182" s="1"/>
    </row>
    <row r="2183" spans="1:75" x14ac:dyDescent="0.2">
      <c r="A2183" s="137">
        <f t="shared" si="792"/>
        <v>44404</v>
      </c>
      <c r="B2183" s="124">
        <f t="shared" si="783"/>
        <v>1385.2518500000001</v>
      </c>
      <c r="C2183" s="124">
        <f t="shared" si="793"/>
        <v>1000</v>
      </c>
      <c r="D2183" s="138">
        <f t="shared" si="794"/>
        <v>5769.98</v>
      </c>
      <c r="E2183" s="126">
        <f>IF(K2183=1,VLOOKUP(A2182,[1]Plan1!$DA$106:$DC$226,3),E2182)</f>
        <v>5825.37</v>
      </c>
      <c r="F2183" s="127">
        <f t="shared" si="795"/>
        <v>44393</v>
      </c>
      <c r="G2183" s="128">
        <f t="shared" si="784"/>
        <v>9.5996866540266623E-3</v>
      </c>
      <c r="H2183" s="127">
        <f t="shared" si="796"/>
        <v>44424</v>
      </c>
      <c r="I2183" s="127">
        <f t="shared" si="785"/>
        <v>44424</v>
      </c>
      <c r="J2183" s="130">
        <f t="shared" si="797"/>
        <v>22</v>
      </c>
      <c r="K2183" s="130">
        <f t="shared" si="786"/>
        <v>8</v>
      </c>
      <c r="L2183" s="131">
        <f t="shared" si="787"/>
        <v>1.0034801799999999</v>
      </c>
      <c r="M2183" s="132">
        <f t="shared" si="804"/>
        <v>1.00530005</v>
      </c>
      <c r="N2183" s="132">
        <f t="shared" si="802"/>
        <v>1.3303739050050518</v>
      </c>
      <c r="O2183" s="131">
        <f t="shared" si="803"/>
        <v>1.3350038399999999</v>
      </c>
      <c r="P2183" s="124">
        <f t="shared" si="788"/>
        <v>1335.0038400000001</v>
      </c>
      <c r="Q2183" s="133">
        <f t="shared" si="789"/>
        <v>0</v>
      </c>
      <c r="R2183" s="134">
        <f t="shared" si="790"/>
        <v>0</v>
      </c>
      <c r="S2183" s="124">
        <f t="shared" si="791"/>
        <v>0</v>
      </c>
      <c r="T2183" s="134">
        <f t="shared" si="798"/>
        <v>8.7499999999999994E-2</v>
      </c>
      <c r="U2183" s="133">
        <f t="shared" si="799"/>
        <v>111</v>
      </c>
      <c r="V2183" s="133">
        <v>252</v>
      </c>
      <c r="W2183" s="132">
        <f t="shared" si="805"/>
        <v>1.0376388510000001</v>
      </c>
      <c r="X2183" s="124">
        <f t="shared" si="801"/>
        <v>50.248010000000001</v>
      </c>
      <c r="Y2183" s="136" t="s">
        <v>64</v>
      </c>
      <c r="Z2183" s="127">
        <f t="shared" si="800"/>
        <v>44424</v>
      </c>
      <c r="AA2183" s="6"/>
      <c r="AB2183" s="1"/>
      <c r="AC2183" s="10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6"/>
      <c r="BR2183" s="1"/>
      <c r="BS2183" s="1"/>
      <c r="BT2183" s="1"/>
      <c r="BU2183" s="1"/>
      <c r="BV2183" s="1"/>
      <c r="BW2183" s="1"/>
    </row>
    <row r="2184" spans="1:75" x14ac:dyDescent="0.2">
      <c r="A2184" s="137">
        <f t="shared" si="792"/>
        <v>44405</v>
      </c>
      <c r="B2184" s="124">
        <f t="shared" si="783"/>
        <v>1386.314932</v>
      </c>
      <c r="C2184" s="124">
        <f t="shared" si="793"/>
        <v>1000</v>
      </c>
      <c r="D2184" s="138">
        <f t="shared" si="794"/>
        <v>5769.98</v>
      </c>
      <c r="E2184" s="126">
        <f>IF(K2184=1,VLOOKUP(A2183,[1]Plan1!$DA$106:$DC$226,3),E2183)</f>
        <v>5825.37</v>
      </c>
      <c r="F2184" s="127">
        <f t="shared" si="795"/>
        <v>44393</v>
      </c>
      <c r="G2184" s="128">
        <f t="shared" si="784"/>
        <v>9.5996866540266623E-3</v>
      </c>
      <c r="H2184" s="127">
        <f t="shared" si="796"/>
        <v>44424</v>
      </c>
      <c r="I2184" s="127">
        <f t="shared" si="785"/>
        <v>44424</v>
      </c>
      <c r="J2184" s="130">
        <f t="shared" si="797"/>
        <v>22</v>
      </c>
      <c r="K2184" s="130">
        <f t="shared" si="786"/>
        <v>9</v>
      </c>
      <c r="L2184" s="131">
        <f t="shared" si="787"/>
        <v>1.0039160600000001</v>
      </c>
      <c r="M2184" s="132">
        <f t="shared" si="804"/>
        <v>1.00530005</v>
      </c>
      <c r="N2184" s="132">
        <f t="shared" si="802"/>
        <v>1.3303739050050518</v>
      </c>
      <c r="O2184" s="131">
        <f t="shared" si="803"/>
        <v>1.33558372</v>
      </c>
      <c r="P2184" s="124">
        <f t="shared" si="788"/>
        <v>1335.5837200000001</v>
      </c>
      <c r="Q2184" s="133">
        <f t="shared" si="789"/>
        <v>0</v>
      </c>
      <c r="R2184" s="134">
        <f t="shared" si="790"/>
        <v>0</v>
      </c>
      <c r="S2184" s="124">
        <f t="shared" si="791"/>
        <v>0</v>
      </c>
      <c r="T2184" s="134">
        <f t="shared" si="798"/>
        <v>8.7499999999999994E-2</v>
      </c>
      <c r="U2184" s="133">
        <f t="shared" si="799"/>
        <v>112</v>
      </c>
      <c r="V2184" s="133">
        <v>252</v>
      </c>
      <c r="W2184" s="132">
        <f t="shared" si="805"/>
        <v>1.0379843</v>
      </c>
      <c r="X2184" s="124">
        <f t="shared" si="801"/>
        <v>50.731211999999999</v>
      </c>
      <c r="Y2184" s="136" t="s">
        <v>64</v>
      </c>
      <c r="Z2184" s="127">
        <f t="shared" si="800"/>
        <v>44424</v>
      </c>
      <c r="AA2184" s="6"/>
      <c r="AB2184" s="1"/>
      <c r="AC2184" s="10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6"/>
      <c r="BR2184" s="1"/>
      <c r="BS2184" s="1"/>
      <c r="BT2184" s="1"/>
      <c r="BU2184" s="1"/>
      <c r="BV2184" s="1"/>
      <c r="BW2184" s="1"/>
    </row>
    <row r="2185" spans="1:75" x14ac:dyDescent="0.2">
      <c r="A2185" s="137">
        <f t="shared" si="792"/>
        <v>44406</v>
      </c>
      <c r="B2185" s="124">
        <f t="shared" si="783"/>
        <v>1387.3788279999999</v>
      </c>
      <c r="C2185" s="124">
        <f t="shared" si="793"/>
        <v>1000</v>
      </c>
      <c r="D2185" s="138">
        <f t="shared" si="794"/>
        <v>5769.98</v>
      </c>
      <c r="E2185" s="126">
        <f>IF(K2185=1,VLOOKUP(A2184,[1]Plan1!$DA$106:$DC$226,3),E2184)</f>
        <v>5825.37</v>
      </c>
      <c r="F2185" s="127">
        <f t="shared" si="795"/>
        <v>44393</v>
      </c>
      <c r="G2185" s="128">
        <f t="shared" si="784"/>
        <v>9.5996866540266623E-3</v>
      </c>
      <c r="H2185" s="127">
        <f t="shared" si="796"/>
        <v>44424</v>
      </c>
      <c r="I2185" s="127">
        <f t="shared" si="785"/>
        <v>44424</v>
      </c>
      <c r="J2185" s="130">
        <f t="shared" si="797"/>
        <v>22</v>
      </c>
      <c r="K2185" s="130">
        <f t="shared" si="786"/>
        <v>10</v>
      </c>
      <c r="L2185" s="131">
        <f t="shared" si="787"/>
        <v>1.0043521200000001</v>
      </c>
      <c r="M2185" s="132">
        <f t="shared" si="804"/>
        <v>1.00530005</v>
      </c>
      <c r="N2185" s="132">
        <f t="shared" si="802"/>
        <v>1.3303739050050518</v>
      </c>
      <c r="O2185" s="131">
        <f t="shared" si="803"/>
        <v>1.3361638499999999</v>
      </c>
      <c r="P2185" s="124">
        <f t="shared" si="788"/>
        <v>1336.1638499999999</v>
      </c>
      <c r="Q2185" s="133">
        <f t="shared" si="789"/>
        <v>0</v>
      </c>
      <c r="R2185" s="134">
        <f t="shared" si="790"/>
        <v>0</v>
      </c>
      <c r="S2185" s="124">
        <f t="shared" si="791"/>
        <v>0</v>
      </c>
      <c r="T2185" s="134">
        <f t="shared" si="798"/>
        <v>8.7499999999999994E-2</v>
      </c>
      <c r="U2185" s="133">
        <f t="shared" si="799"/>
        <v>113</v>
      </c>
      <c r="V2185" s="133">
        <v>252</v>
      </c>
      <c r="W2185" s="132">
        <f t="shared" si="805"/>
        <v>1.038329864</v>
      </c>
      <c r="X2185" s="124">
        <f t="shared" si="801"/>
        <v>51.214978000000002</v>
      </c>
      <c r="Y2185" s="136" t="s">
        <v>64</v>
      </c>
      <c r="Z2185" s="127">
        <f t="shared" si="800"/>
        <v>44424</v>
      </c>
      <c r="AA2185" s="6"/>
      <c r="AB2185" s="1"/>
      <c r="AC2185" s="10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6"/>
      <c r="BR2185" s="1"/>
      <c r="BS2185" s="1"/>
      <c r="BT2185" s="1"/>
      <c r="BU2185" s="1"/>
      <c r="BV2185" s="1"/>
      <c r="BW2185" s="1"/>
    </row>
    <row r="2186" spans="1:75" x14ac:dyDescent="0.2">
      <c r="A2186" s="137">
        <f t="shared" si="792"/>
        <v>44407</v>
      </c>
      <c r="B2186" s="124">
        <f t="shared" ref="B2186:B2249" si="806">(P2186+X2186)</f>
        <v>1388.443528</v>
      </c>
      <c r="C2186" s="124">
        <f t="shared" si="793"/>
        <v>1000</v>
      </c>
      <c r="D2186" s="138">
        <f t="shared" si="794"/>
        <v>5769.98</v>
      </c>
      <c r="E2186" s="126">
        <f>IF(K2186=1,VLOOKUP(A2185,[1]Plan1!$DA$106:$DC$226,3),E2185)</f>
        <v>5825.37</v>
      </c>
      <c r="F2186" s="127">
        <f t="shared" si="795"/>
        <v>44393</v>
      </c>
      <c r="G2186" s="128">
        <f t="shared" ref="G2186:G2249" si="807">(E2186/D2186)-1</f>
        <v>9.5996866540266623E-3</v>
      </c>
      <c r="H2186" s="127">
        <f t="shared" si="796"/>
        <v>44424</v>
      </c>
      <c r="I2186" s="127">
        <f t="shared" ref="I2186:I2249" si="808">IF(A2186&gt;I2185,H2186,I2185)</f>
        <v>44424</v>
      </c>
      <c r="J2186" s="130">
        <f t="shared" si="797"/>
        <v>22</v>
      </c>
      <c r="K2186" s="130">
        <f t="shared" ref="K2186:K2249" si="809">(J2186-(NETWORKDAYS(A2186,I2186,AC$118:AC$502)-1))</f>
        <v>11</v>
      </c>
      <c r="L2186" s="131">
        <f t="shared" ref="L2186:L2249" si="810">TRUNC((E2186/D2186)^TRUNC((K2186/J2186),9),8)</f>
        <v>1.00478837</v>
      </c>
      <c r="M2186" s="132">
        <f t="shared" si="804"/>
        <v>1.00530005</v>
      </c>
      <c r="N2186" s="132">
        <f t="shared" si="802"/>
        <v>1.3303739050050518</v>
      </c>
      <c r="O2186" s="131">
        <f t="shared" si="803"/>
        <v>1.3367442199999999</v>
      </c>
      <c r="P2186" s="124">
        <f t="shared" ref="P2186:P2249" si="811">TRUNC(C2186*O2186,6)</f>
        <v>1336.74422</v>
      </c>
      <c r="Q2186" s="133">
        <f t="shared" ref="Q2186:Q2249" si="812">IF(VLOOKUP(A2186,AC$10:AJ$114,8)=VLOOKUP(A2185,AC$10:AJ$114,8),0,VLOOKUP(A2186,AC$10:AJ$114,8))</f>
        <v>0</v>
      </c>
      <c r="R2186" s="134">
        <f t="shared" ref="R2186:R2249" si="813">IF(Q2186&gt;0,VLOOKUP($A2186,$AC$10:$AH$114,6),0)</f>
        <v>0</v>
      </c>
      <c r="S2186" s="124">
        <f t="shared" ref="S2186:S2249" si="814">IF(R2186&gt;0,TRUNC(R2186*P2186,6),0)</f>
        <v>0</v>
      </c>
      <c r="T2186" s="134">
        <f t="shared" si="798"/>
        <v>8.7499999999999994E-2</v>
      </c>
      <c r="U2186" s="133">
        <f t="shared" si="799"/>
        <v>114</v>
      </c>
      <c r="V2186" s="133">
        <v>252</v>
      </c>
      <c r="W2186" s="132">
        <f t="shared" si="805"/>
        <v>1.0386755430000001</v>
      </c>
      <c r="X2186" s="124">
        <f t="shared" si="801"/>
        <v>51.699308000000002</v>
      </c>
      <c r="Y2186" s="136" t="s">
        <v>64</v>
      </c>
      <c r="Z2186" s="127">
        <f t="shared" si="800"/>
        <v>44424</v>
      </c>
      <c r="AA2186" s="6"/>
      <c r="AB2186" s="1"/>
      <c r="AC2186" s="10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6"/>
      <c r="BR2186" s="1"/>
      <c r="BS2186" s="1"/>
      <c r="BT2186" s="1"/>
      <c r="BU2186" s="1"/>
      <c r="BV2186" s="1"/>
      <c r="BW2186" s="1"/>
    </row>
    <row r="2187" spans="1:75" x14ac:dyDescent="0.2">
      <c r="A2187" s="137">
        <f t="shared" ref="A2187:A2250" si="815">(A2186+1)</f>
        <v>44408</v>
      </c>
      <c r="B2187" s="124">
        <f t="shared" si="806"/>
        <v>1389.509065</v>
      </c>
      <c r="C2187" s="124">
        <f t="shared" ref="C2187:C2250" si="816">TRUNC(IF(Q2186&gt;0,VLOOKUP(A2186,$AC$12:$AD$114,2),C2186),6)</f>
        <v>1000</v>
      </c>
      <c r="D2187" s="138">
        <f t="shared" ref="D2187:D2250" si="817">IF(E2187=E2186,D2186,E2186)</f>
        <v>5769.98</v>
      </c>
      <c r="E2187" s="126">
        <f>IF(K2187=1,VLOOKUP(A2186,[1]Plan1!$DA$106:$DC$226,3),E2186)</f>
        <v>5825.37</v>
      </c>
      <c r="F2187" s="127">
        <f t="shared" ref="F2187:F2250" si="818">IF(D2187=D2186,F2186,A2187)</f>
        <v>44393</v>
      </c>
      <c r="G2187" s="128">
        <f t="shared" si="807"/>
        <v>9.5996866540266623E-3</v>
      </c>
      <c r="H2187" s="127">
        <f t="shared" ref="H2187:H2250" si="819">IF(DAY(A2187)=15,VLOOKUP(A2187,AG$118:AL$450,4),H2186)</f>
        <v>44424</v>
      </c>
      <c r="I2187" s="127">
        <f t="shared" si="808"/>
        <v>44424</v>
      </c>
      <c r="J2187" s="130">
        <f t="shared" ref="J2187:J2250" si="820">IF(I2187=I2186,J2186,NETWORKDAYS(I2186,I2187,$AC$118:$AC$502)-1)</f>
        <v>22</v>
      </c>
      <c r="K2187" s="130">
        <f t="shared" si="809"/>
        <v>12</v>
      </c>
      <c r="L2187" s="131">
        <f t="shared" si="810"/>
        <v>1.00522482</v>
      </c>
      <c r="M2187" s="132">
        <f t="shared" si="804"/>
        <v>1.00530005</v>
      </c>
      <c r="N2187" s="132">
        <f t="shared" si="802"/>
        <v>1.3303739050050518</v>
      </c>
      <c r="O2187" s="131">
        <f t="shared" si="803"/>
        <v>1.3373248600000001</v>
      </c>
      <c r="P2187" s="124">
        <f t="shared" si="811"/>
        <v>1337.3248599999999</v>
      </c>
      <c r="Q2187" s="133">
        <f t="shared" si="812"/>
        <v>0</v>
      </c>
      <c r="R2187" s="134">
        <f t="shared" si="813"/>
        <v>0</v>
      </c>
      <c r="S2187" s="124">
        <f t="shared" si="814"/>
        <v>0</v>
      </c>
      <c r="T2187" s="134">
        <f t="shared" ref="T2187:T2250" si="821">(T2186)</f>
        <v>8.7499999999999994E-2</v>
      </c>
      <c r="U2187" s="133">
        <f t="shared" ref="U2187:U2250" si="822">IF(Q2186&gt;0,1,IF(K2187=K2186,U2186,U2186+1))</f>
        <v>115</v>
      </c>
      <c r="V2187" s="133">
        <v>252</v>
      </c>
      <c r="W2187" s="132">
        <f t="shared" si="805"/>
        <v>1.039021338</v>
      </c>
      <c r="X2187" s="124">
        <f t="shared" si="801"/>
        <v>52.184204999999999</v>
      </c>
      <c r="Y2187" s="136" t="s">
        <v>64</v>
      </c>
      <c r="Z2187" s="127">
        <f t="shared" ref="Z2187:Z2250" si="823">IF(Q2186&gt;0,VLOOKUP(A2186,$AC$10:$AK$114,9),Z2186)</f>
        <v>44424</v>
      </c>
      <c r="AA2187" s="6"/>
      <c r="AB2187" s="1"/>
      <c r="AC2187" s="10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6"/>
      <c r="BR2187" s="1"/>
      <c r="BS2187" s="1"/>
      <c r="BT2187" s="1"/>
      <c r="BU2187" s="1"/>
      <c r="BV2187" s="1"/>
      <c r="BW2187" s="1"/>
    </row>
    <row r="2188" spans="1:75" x14ac:dyDescent="0.2">
      <c r="A2188" s="137">
        <f t="shared" si="815"/>
        <v>44409</v>
      </c>
      <c r="B2188" s="124">
        <f t="shared" si="806"/>
        <v>1389.509065</v>
      </c>
      <c r="C2188" s="124">
        <f t="shared" si="816"/>
        <v>1000</v>
      </c>
      <c r="D2188" s="138">
        <f t="shared" si="817"/>
        <v>5769.98</v>
      </c>
      <c r="E2188" s="126">
        <f>IF(K2188=1,VLOOKUP(A2187,[1]Plan1!$DA$106:$DC$226,3),E2187)</f>
        <v>5825.37</v>
      </c>
      <c r="F2188" s="127">
        <f t="shared" si="818"/>
        <v>44393</v>
      </c>
      <c r="G2188" s="128">
        <f t="shared" si="807"/>
        <v>9.5996866540266623E-3</v>
      </c>
      <c r="H2188" s="127">
        <f t="shared" si="819"/>
        <v>44424</v>
      </c>
      <c r="I2188" s="127">
        <f t="shared" si="808"/>
        <v>44424</v>
      </c>
      <c r="J2188" s="130">
        <f t="shared" si="820"/>
        <v>22</v>
      </c>
      <c r="K2188" s="130">
        <f t="shared" si="809"/>
        <v>12</v>
      </c>
      <c r="L2188" s="131">
        <f t="shared" si="810"/>
        <v>1.00522482</v>
      </c>
      <c r="M2188" s="132">
        <f t="shared" si="804"/>
        <v>1.00530005</v>
      </c>
      <c r="N2188" s="132">
        <f t="shared" si="802"/>
        <v>1.3303739050050518</v>
      </c>
      <c r="O2188" s="131">
        <f t="shared" si="803"/>
        <v>1.3373248600000001</v>
      </c>
      <c r="P2188" s="124">
        <f t="shared" si="811"/>
        <v>1337.3248599999999</v>
      </c>
      <c r="Q2188" s="133">
        <f t="shared" si="812"/>
        <v>0</v>
      </c>
      <c r="R2188" s="134">
        <f t="shared" si="813"/>
        <v>0</v>
      </c>
      <c r="S2188" s="124">
        <f t="shared" si="814"/>
        <v>0</v>
      </c>
      <c r="T2188" s="134">
        <f t="shared" si="821"/>
        <v>8.7499999999999994E-2</v>
      </c>
      <c r="U2188" s="133">
        <f t="shared" si="822"/>
        <v>115</v>
      </c>
      <c r="V2188" s="133">
        <v>252</v>
      </c>
      <c r="W2188" s="132">
        <f t="shared" si="805"/>
        <v>1.039021338</v>
      </c>
      <c r="X2188" s="124">
        <f t="shared" si="801"/>
        <v>52.184204999999999</v>
      </c>
      <c r="Y2188" s="136" t="s">
        <v>64</v>
      </c>
      <c r="Z2188" s="127">
        <f t="shared" si="823"/>
        <v>44424</v>
      </c>
      <c r="AA2188" s="6"/>
      <c r="AB2188" s="1"/>
      <c r="AC2188" s="10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6"/>
      <c r="BR2188" s="1"/>
      <c r="BS2188" s="1"/>
      <c r="BT2188" s="1"/>
      <c r="BU2188" s="1"/>
      <c r="BV2188" s="1"/>
      <c r="BW2188" s="1"/>
    </row>
    <row r="2189" spans="1:75" x14ac:dyDescent="0.2">
      <c r="A2189" s="137">
        <f t="shared" si="815"/>
        <v>44410</v>
      </c>
      <c r="B2189" s="124">
        <f t="shared" si="806"/>
        <v>1389.509065</v>
      </c>
      <c r="C2189" s="124">
        <f t="shared" si="816"/>
        <v>1000</v>
      </c>
      <c r="D2189" s="138">
        <f t="shared" si="817"/>
        <v>5769.98</v>
      </c>
      <c r="E2189" s="126">
        <f>IF(K2189=1,VLOOKUP(A2188,[1]Plan1!$DA$106:$DC$226,3),E2188)</f>
        <v>5825.37</v>
      </c>
      <c r="F2189" s="127">
        <f t="shared" si="818"/>
        <v>44393</v>
      </c>
      <c r="G2189" s="128">
        <f t="shared" si="807"/>
        <v>9.5996866540266623E-3</v>
      </c>
      <c r="H2189" s="127">
        <f t="shared" si="819"/>
        <v>44424</v>
      </c>
      <c r="I2189" s="127">
        <f t="shared" si="808"/>
        <v>44424</v>
      </c>
      <c r="J2189" s="130">
        <f t="shared" si="820"/>
        <v>22</v>
      </c>
      <c r="K2189" s="130">
        <f t="shared" si="809"/>
        <v>12</v>
      </c>
      <c r="L2189" s="131">
        <f t="shared" si="810"/>
        <v>1.00522482</v>
      </c>
      <c r="M2189" s="132">
        <f t="shared" si="804"/>
        <v>1.00530005</v>
      </c>
      <c r="N2189" s="132">
        <f t="shared" si="802"/>
        <v>1.3303739050050518</v>
      </c>
      <c r="O2189" s="131">
        <f t="shared" si="803"/>
        <v>1.3373248600000001</v>
      </c>
      <c r="P2189" s="124">
        <f t="shared" si="811"/>
        <v>1337.3248599999999</v>
      </c>
      <c r="Q2189" s="133">
        <f t="shared" si="812"/>
        <v>0</v>
      </c>
      <c r="R2189" s="134">
        <f t="shared" si="813"/>
        <v>0</v>
      </c>
      <c r="S2189" s="124">
        <f t="shared" si="814"/>
        <v>0</v>
      </c>
      <c r="T2189" s="134">
        <f t="shared" si="821"/>
        <v>8.7499999999999994E-2</v>
      </c>
      <c r="U2189" s="133">
        <f t="shared" si="822"/>
        <v>115</v>
      </c>
      <c r="V2189" s="133">
        <v>252</v>
      </c>
      <c r="W2189" s="132">
        <f t="shared" si="805"/>
        <v>1.039021338</v>
      </c>
      <c r="X2189" s="124">
        <f t="shared" si="801"/>
        <v>52.184204999999999</v>
      </c>
      <c r="Y2189" s="136" t="s">
        <v>64</v>
      </c>
      <c r="Z2189" s="127">
        <f t="shared" si="823"/>
        <v>44424</v>
      </c>
      <c r="AA2189" s="6"/>
      <c r="AB2189" s="1"/>
      <c r="AC2189" s="10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6"/>
      <c r="BR2189" s="1"/>
      <c r="BS2189" s="1"/>
      <c r="BT2189" s="1"/>
      <c r="BU2189" s="1"/>
      <c r="BV2189" s="1"/>
      <c r="BW2189" s="1"/>
    </row>
    <row r="2190" spans="1:75" x14ac:dyDescent="0.2">
      <c r="A2190" s="137">
        <f t="shared" si="815"/>
        <v>44411</v>
      </c>
      <c r="B2190" s="124">
        <f t="shared" si="806"/>
        <v>1390.5754159999999</v>
      </c>
      <c r="C2190" s="124">
        <f t="shared" si="816"/>
        <v>1000</v>
      </c>
      <c r="D2190" s="138">
        <f t="shared" si="817"/>
        <v>5769.98</v>
      </c>
      <c r="E2190" s="126">
        <f>IF(K2190=1,VLOOKUP(A2189,[1]Plan1!$DA$106:$DC$226,3),E2189)</f>
        <v>5825.37</v>
      </c>
      <c r="F2190" s="127">
        <f t="shared" si="818"/>
        <v>44393</v>
      </c>
      <c r="G2190" s="128">
        <f t="shared" si="807"/>
        <v>9.5996866540266623E-3</v>
      </c>
      <c r="H2190" s="127">
        <f t="shared" si="819"/>
        <v>44424</v>
      </c>
      <c r="I2190" s="127">
        <f t="shared" si="808"/>
        <v>44424</v>
      </c>
      <c r="J2190" s="130">
        <f t="shared" si="820"/>
        <v>22</v>
      </c>
      <c r="K2190" s="130">
        <f t="shared" si="809"/>
        <v>13</v>
      </c>
      <c r="L2190" s="131">
        <f t="shared" si="810"/>
        <v>1.0056614500000001</v>
      </c>
      <c r="M2190" s="132">
        <f t="shared" si="804"/>
        <v>1.00530005</v>
      </c>
      <c r="N2190" s="132">
        <f t="shared" si="802"/>
        <v>1.3303739050050518</v>
      </c>
      <c r="O2190" s="131">
        <f t="shared" si="803"/>
        <v>1.33790575</v>
      </c>
      <c r="P2190" s="124">
        <f t="shared" si="811"/>
        <v>1337.9057499999999</v>
      </c>
      <c r="Q2190" s="133">
        <f t="shared" si="812"/>
        <v>0</v>
      </c>
      <c r="R2190" s="134">
        <f t="shared" si="813"/>
        <v>0</v>
      </c>
      <c r="S2190" s="124">
        <f t="shared" si="814"/>
        <v>0</v>
      </c>
      <c r="T2190" s="134">
        <f t="shared" si="821"/>
        <v>8.7499999999999994E-2</v>
      </c>
      <c r="U2190" s="133">
        <f t="shared" si="822"/>
        <v>116</v>
      </c>
      <c r="V2190" s="133">
        <v>252</v>
      </c>
      <c r="W2190" s="132">
        <f t="shared" si="805"/>
        <v>1.0393672469999999</v>
      </c>
      <c r="X2190" s="124">
        <f t="shared" si="801"/>
        <v>52.669665999999999</v>
      </c>
      <c r="Y2190" s="136" t="s">
        <v>64</v>
      </c>
      <c r="Z2190" s="127">
        <f t="shared" si="823"/>
        <v>44424</v>
      </c>
      <c r="AA2190" s="6"/>
      <c r="AB2190" s="1"/>
      <c r="AC2190" s="10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6"/>
      <c r="BR2190" s="1"/>
      <c r="BS2190" s="1"/>
      <c r="BT2190" s="1"/>
      <c r="BU2190" s="1"/>
      <c r="BV2190" s="1"/>
      <c r="BW2190" s="1"/>
    </row>
    <row r="2191" spans="1:75" x14ac:dyDescent="0.2">
      <c r="A2191" s="137">
        <f t="shared" si="815"/>
        <v>44412</v>
      </c>
      <c r="B2191" s="124">
        <f t="shared" si="806"/>
        <v>1391.6425729999999</v>
      </c>
      <c r="C2191" s="124">
        <f t="shared" si="816"/>
        <v>1000</v>
      </c>
      <c r="D2191" s="138">
        <f t="shared" si="817"/>
        <v>5769.98</v>
      </c>
      <c r="E2191" s="126">
        <f>IF(K2191=1,VLOOKUP(A2190,[1]Plan1!$DA$106:$DC$226,3),E2190)</f>
        <v>5825.37</v>
      </c>
      <c r="F2191" s="127">
        <f t="shared" si="818"/>
        <v>44393</v>
      </c>
      <c r="G2191" s="128">
        <f t="shared" si="807"/>
        <v>9.5996866540266623E-3</v>
      </c>
      <c r="H2191" s="127">
        <f t="shared" si="819"/>
        <v>44424</v>
      </c>
      <c r="I2191" s="127">
        <f t="shared" si="808"/>
        <v>44424</v>
      </c>
      <c r="J2191" s="130">
        <f t="shared" si="820"/>
        <v>22</v>
      </c>
      <c r="K2191" s="130">
        <f t="shared" si="809"/>
        <v>14</v>
      </c>
      <c r="L2191" s="131">
        <f t="shared" si="810"/>
        <v>1.0060982700000001</v>
      </c>
      <c r="M2191" s="132">
        <f t="shared" si="804"/>
        <v>1.00530005</v>
      </c>
      <c r="N2191" s="132">
        <f t="shared" si="802"/>
        <v>1.3303739050050518</v>
      </c>
      <c r="O2191" s="131">
        <f t="shared" si="803"/>
        <v>1.33848688</v>
      </c>
      <c r="P2191" s="124">
        <f t="shared" si="811"/>
        <v>1338.4868799999999</v>
      </c>
      <c r="Q2191" s="133">
        <f t="shared" si="812"/>
        <v>0</v>
      </c>
      <c r="R2191" s="134">
        <f t="shared" si="813"/>
        <v>0</v>
      </c>
      <c r="S2191" s="124">
        <f t="shared" si="814"/>
        <v>0</v>
      </c>
      <c r="T2191" s="134">
        <f t="shared" si="821"/>
        <v>8.7499999999999994E-2</v>
      </c>
      <c r="U2191" s="133">
        <f t="shared" si="822"/>
        <v>117</v>
      </c>
      <c r="V2191" s="133">
        <v>252</v>
      </c>
      <c r="W2191" s="132">
        <f t="shared" si="805"/>
        <v>1.039713272</v>
      </c>
      <c r="X2191" s="124">
        <f t="shared" si="801"/>
        <v>53.155692999999999</v>
      </c>
      <c r="Y2191" s="136" t="s">
        <v>64</v>
      </c>
      <c r="Z2191" s="127">
        <f t="shared" si="823"/>
        <v>44424</v>
      </c>
      <c r="AA2191" s="6"/>
      <c r="AB2191" s="1"/>
      <c r="AC2191" s="10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6"/>
      <c r="BR2191" s="1"/>
      <c r="BS2191" s="1"/>
      <c r="BT2191" s="1"/>
      <c r="BU2191" s="1"/>
      <c r="BV2191" s="1"/>
      <c r="BW2191" s="1"/>
    </row>
    <row r="2192" spans="1:75" x14ac:dyDescent="0.2">
      <c r="A2192" s="137">
        <f t="shared" si="815"/>
        <v>44413</v>
      </c>
      <c r="B2192" s="124">
        <f t="shared" si="806"/>
        <v>1392.710556</v>
      </c>
      <c r="C2192" s="124">
        <f t="shared" si="816"/>
        <v>1000</v>
      </c>
      <c r="D2192" s="138">
        <f t="shared" si="817"/>
        <v>5769.98</v>
      </c>
      <c r="E2192" s="126">
        <f>IF(K2192=1,VLOOKUP(A2191,[1]Plan1!$DA$106:$DC$226,3),E2191)</f>
        <v>5825.37</v>
      </c>
      <c r="F2192" s="127">
        <f t="shared" si="818"/>
        <v>44393</v>
      </c>
      <c r="G2192" s="128">
        <f t="shared" si="807"/>
        <v>9.5996866540266623E-3</v>
      </c>
      <c r="H2192" s="127">
        <f t="shared" si="819"/>
        <v>44424</v>
      </c>
      <c r="I2192" s="127">
        <f t="shared" si="808"/>
        <v>44424</v>
      </c>
      <c r="J2192" s="130">
        <f t="shared" si="820"/>
        <v>22</v>
      </c>
      <c r="K2192" s="130">
        <f t="shared" si="809"/>
        <v>15</v>
      </c>
      <c r="L2192" s="131">
        <f t="shared" si="810"/>
        <v>1.00653528</v>
      </c>
      <c r="M2192" s="132">
        <f t="shared" si="804"/>
        <v>1.00530005</v>
      </c>
      <c r="N2192" s="132">
        <f t="shared" si="802"/>
        <v>1.3303739050050518</v>
      </c>
      <c r="O2192" s="131">
        <f t="shared" si="803"/>
        <v>1.3390682700000001</v>
      </c>
      <c r="P2192" s="124">
        <f t="shared" si="811"/>
        <v>1339.06827</v>
      </c>
      <c r="Q2192" s="133">
        <f t="shared" si="812"/>
        <v>0</v>
      </c>
      <c r="R2192" s="134">
        <f t="shared" si="813"/>
        <v>0</v>
      </c>
      <c r="S2192" s="124">
        <f t="shared" si="814"/>
        <v>0</v>
      </c>
      <c r="T2192" s="134">
        <f t="shared" si="821"/>
        <v>8.7499999999999994E-2</v>
      </c>
      <c r="U2192" s="133">
        <f t="shared" si="822"/>
        <v>118</v>
      </c>
      <c r="V2192" s="133">
        <v>252</v>
      </c>
      <c r="W2192" s="132">
        <f t="shared" si="805"/>
        <v>1.0400594110000001</v>
      </c>
      <c r="X2192" s="124">
        <f t="shared" ref="X2192:X2255" si="824">TRUNC((P2192*(W2192-1)),6)</f>
        <v>53.642285999999999</v>
      </c>
      <c r="Y2192" s="136" t="s">
        <v>64</v>
      </c>
      <c r="Z2192" s="127">
        <f t="shared" si="823"/>
        <v>44424</v>
      </c>
      <c r="AA2192" s="6"/>
      <c r="AB2192" s="1"/>
      <c r="AC2192" s="10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6"/>
      <c r="BR2192" s="1"/>
      <c r="BS2192" s="1"/>
      <c r="BT2192" s="1"/>
      <c r="BU2192" s="1"/>
      <c r="BV2192" s="1"/>
      <c r="BW2192" s="1"/>
    </row>
    <row r="2193" spans="1:75" x14ac:dyDescent="0.2">
      <c r="A2193" s="137">
        <f t="shared" si="815"/>
        <v>44414</v>
      </c>
      <c r="B2193" s="124">
        <f t="shared" si="806"/>
        <v>1393.779356</v>
      </c>
      <c r="C2193" s="124">
        <f t="shared" si="816"/>
        <v>1000</v>
      </c>
      <c r="D2193" s="138">
        <f t="shared" si="817"/>
        <v>5769.98</v>
      </c>
      <c r="E2193" s="126">
        <f>IF(K2193=1,VLOOKUP(A2192,[1]Plan1!$DA$106:$DC$226,3),E2192)</f>
        <v>5825.37</v>
      </c>
      <c r="F2193" s="127">
        <f t="shared" si="818"/>
        <v>44393</v>
      </c>
      <c r="G2193" s="128">
        <f t="shared" si="807"/>
        <v>9.5996866540266623E-3</v>
      </c>
      <c r="H2193" s="127">
        <f t="shared" si="819"/>
        <v>44424</v>
      </c>
      <c r="I2193" s="127">
        <f t="shared" si="808"/>
        <v>44424</v>
      </c>
      <c r="J2193" s="130">
        <f t="shared" si="820"/>
        <v>22</v>
      </c>
      <c r="K2193" s="130">
        <f t="shared" si="809"/>
        <v>16</v>
      </c>
      <c r="L2193" s="131">
        <f t="shared" si="810"/>
        <v>1.0069724799999999</v>
      </c>
      <c r="M2193" s="132">
        <f t="shared" si="804"/>
        <v>1.00530005</v>
      </c>
      <c r="N2193" s="132">
        <f t="shared" si="802"/>
        <v>1.3303739050050518</v>
      </c>
      <c r="O2193" s="131">
        <f t="shared" si="803"/>
        <v>1.3396499100000001</v>
      </c>
      <c r="P2193" s="124">
        <f t="shared" si="811"/>
        <v>1339.6499100000001</v>
      </c>
      <c r="Q2193" s="133">
        <f t="shared" si="812"/>
        <v>0</v>
      </c>
      <c r="R2193" s="134">
        <f t="shared" si="813"/>
        <v>0</v>
      </c>
      <c r="S2193" s="124">
        <f t="shared" si="814"/>
        <v>0</v>
      </c>
      <c r="T2193" s="134">
        <f t="shared" si="821"/>
        <v>8.7499999999999994E-2</v>
      </c>
      <c r="U2193" s="133">
        <f t="shared" si="822"/>
        <v>119</v>
      </c>
      <c r="V2193" s="133">
        <v>252</v>
      </c>
      <c r="W2193" s="132">
        <f t="shared" si="805"/>
        <v>1.0404056660000001</v>
      </c>
      <c r="X2193" s="124">
        <f t="shared" si="824"/>
        <v>54.129446000000002</v>
      </c>
      <c r="Y2193" s="136" t="s">
        <v>64</v>
      </c>
      <c r="Z2193" s="127">
        <f t="shared" si="823"/>
        <v>44424</v>
      </c>
      <c r="AA2193" s="6"/>
      <c r="AB2193" s="1"/>
      <c r="AC2193" s="10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6"/>
      <c r="BR2193" s="1"/>
      <c r="BS2193" s="1"/>
      <c r="BT2193" s="1"/>
      <c r="BU2193" s="1"/>
      <c r="BV2193" s="1"/>
      <c r="BW2193" s="1"/>
    </row>
    <row r="2194" spans="1:75" x14ac:dyDescent="0.2">
      <c r="A2194" s="137">
        <f t="shared" si="815"/>
        <v>44415</v>
      </c>
      <c r="B2194" s="124">
        <f t="shared" si="806"/>
        <v>1394.848974</v>
      </c>
      <c r="C2194" s="124">
        <f t="shared" si="816"/>
        <v>1000</v>
      </c>
      <c r="D2194" s="138">
        <f t="shared" si="817"/>
        <v>5769.98</v>
      </c>
      <c r="E2194" s="126">
        <f>IF(K2194=1,VLOOKUP(A2193,[1]Plan1!$DA$106:$DC$226,3),E2193)</f>
        <v>5825.37</v>
      </c>
      <c r="F2194" s="127">
        <f t="shared" si="818"/>
        <v>44393</v>
      </c>
      <c r="G2194" s="128">
        <f t="shared" si="807"/>
        <v>9.5996866540266623E-3</v>
      </c>
      <c r="H2194" s="127">
        <f t="shared" si="819"/>
        <v>44424</v>
      </c>
      <c r="I2194" s="127">
        <f t="shared" si="808"/>
        <v>44424</v>
      </c>
      <c r="J2194" s="130">
        <f t="shared" si="820"/>
        <v>22</v>
      </c>
      <c r="K2194" s="130">
        <f t="shared" si="809"/>
        <v>17</v>
      </c>
      <c r="L2194" s="131">
        <f t="shared" si="810"/>
        <v>1.00740987</v>
      </c>
      <c r="M2194" s="132">
        <f t="shared" si="804"/>
        <v>1.00530005</v>
      </c>
      <c r="N2194" s="132">
        <f t="shared" si="802"/>
        <v>1.3303739050050518</v>
      </c>
      <c r="O2194" s="131">
        <f t="shared" si="803"/>
        <v>1.3402318</v>
      </c>
      <c r="P2194" s="124">
        <f t="shared" si="811"/>
        <v>1340.2318</v>
      </c>
      <c r="Q2194" s="133">
        <f t="shared" si="812"/>
        <v>0</v>
      </c>
      <c r="R2194" s="134">
        <f t="shared" si="813"/>
        <v>0</v>
      </c>
      <c r="S2194" s="124">
        <f t="shared" si="814"/>
        <v>0</v>
      </c>
      <c r="T2194" s="134">
        <f t="shared" si="821"/>
        <v>8.7499999999999994E-2</v>
      </c>
      <c r="U2194" s="133">
        <f t="shared" si="822"/>
        <v>120</v>
      </c>
      <c r="V2194" s="133">
        <v>252</v>
      </c>
      <c r="W2194" s="132">
        <f t="shared" si="805"/>
        <v>1.040752036</v>
      </c>
      <c r="X2194" s="124">
        <f t="shared" si="824"/>
        <v>54.617173999999999</v>
      </c>
      <c r="Y2194" s="136" t="s">
        <v>64</v>
      </c>
      <c r="Z2194" s="127">
        <f t="shared" si="823"/>
        <v>44424</v>
      </c>
      <c r="AA2194" s="6"/>
      <c r="AB2194" s="1"/>
      <c r="AC2194" s="10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6"/>
      <c r="BR2194" s="1"/>
      <c r="BS2194" s="1"/>
      <c r="BT2194" s="1"/>
      <c r="BU2194" s="1"/>
      <c r="BV2194" s="1"/>
      <c r="BW2194" s="1"/>
    </row>
    <row r="2195" spans="1:75" x14ac:dyDescent="0.2">
      <c r="A2195" s="137">
        <f t="shared" si="815"/>
        <v>44416</v>
      </c>
      <c r="B2195" s="124">
        <f t="shared" si="806"/>
        <v>1394.848974</v>
      </c>
      <c r="C2195" s="124">
        <f t="shared" si="816"/>
        <v>1000</v>
      </c>
      <c r="D2195" s="138">
        <f t="shared" si="817"/>
        <v>5769.98</v>
      </c>
      <c r="E2195" s="126">
        <f>IF(K2195=1,VLOOKUP(A2194,[1]Plan1!$DA$106:$DC$226,3),E2194)</f>
        <v>5825.37</v>
      </c>
      <c r="F2195" s="127">
        <f t="shared" si="818"/>
        <v>44393</v>
      </c>
      <c r="G2195" s="128">
        <f t="shared" si="807"/>
        <v>9.5996866540266623E-3</v>
      </c>
      <c r="H2195" s="127">
        <f t="shared" si="819"/>
        <v>44424</v>
      </c>
      <c r="I2195" s="127">
        <f t="shared" si="808"/>
        <v>44424</v>
      </c>
      <c r="J2195" s="130">
        <f t="shared" si="820"/>
        <v>22</v>
      </c>
      <c r="K2195" s="130">
        <f t="shared" si="809"/>
        <v>17</v>
      </c>
      <c r="L2195" s="131">
        <f t="shared" si="810"/>
        <v>1.00740987</v>
      </c>
      <c r="M2195" s="132">
        <f t="shared" si="804"/>
        <v>1.00530005</v>
      </c>
      <c r="N2195" s="132">
        <f t="shared" si="802"/>
        <v>1.3303739050050518</v>
      </c>
      <c r="O2195" s="131">
        <f t="shared" si="803"/>
        <v>1.3402318</v>
      </c>
      <c r="P2195" s="124">
        <f t="shared" si="811"/>
        <v>1340.2318</v>
      </c>
      <c r="Q2195" s="133">
        <f t="shared" si="812"/>
        <v>0</v>
      </c>
      <c r="R2195" s="134">
        <f t="shared" si="813"/>
        <v>0</v>
      </c>
      <c r="S2195" s="124">
        <f t="shared" si="814"/>
        <v>0</v>
      </c>
      <c r="T2195" s="134">
        <f t="shared" si="821"/>
        <v>8.7499999999999994E-2</v>
      </c>
      <c r="U2195" s="133">
        <f t="shared" si="822"/>
        <v>120</v>
      </c>
      <c r="V2195" s="133">
        <v>252</v>
      </c>
      <c r="W2195" s="132">
        <f t="shared" si="805"/>
        <v>1.040752036</v>
      </c>
      <c r="X2195" s="124">
        <f t="shared" si="824"/>
        <v>54.617173999999999</v>
      </c>
      <c r="Y2195" s="136" t="s">
        <v>64</v>
      </c>
      <c r="Z2195" s="127">
        <f t="shared" si="823"/>
        <v>44424</v>
      </c>
      <c r="AA2195" s="6"/>
      <c r="AB2195" s="1"/>
      <c r="AC2195" s="10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6"/>
      <c r="BR2195" s="1"/>
      <c r="BS2195" s="1"/>
      <c r="BT2195" s="1"/>
      <c r="BU2195" s="1"/>
      <c r="BV2195" s="1"/>
      <c r="BW2195" s="1"/>
    </row>
    <row r="2196" spans="1:75" x14ac:dyDescent="0.2">
      <c r="A2196" s="137">
        <f t="shared" si="815"/>
        <v>44417</v>
      </c>
      <c r="B2196" s="124">
        <f t="shared" si="806"/>
        <v>1394.848974</v>
      </c>
      <c r="C2196" s="124">
        <f t="shared" si="816"/>
        <v>1000</v>
      </c>
      <c r="D2196" s="138">
        <f t="shared" si="817"/>
        <v>5769.98</v>
      </c>
      <c r="E2196" s="126">
        <f>IF(K2196=1,VLOOKUP(A2195,[1]Plan1!$DA$106:$DC$226,3),E2195)</f>
        <v>5825.37</v>
      </c>
      <c r="F2196" s="127">
        <f t="shared" si="818"/>
        <v>44393</v>
      </c>
      <c r="G2196" s="128">
        <f t="shared" si="807"/>
        <v>9.5996866540266623E-3</v>
      </c>
      <c r="H2196" s="127">
        <f t="shared" si="819"/>
        <v>44424</v>
      </c>
      <c r="I2196" s="127">
        <f t="shared" si="808"/>
        <v>44424</v>
      </c>
      <c r="J2196" s="130">
        <f t="shared" si="820"/>
        <v>22</v>
      </c>
      <c r="K2196" s="130">
        <f t="shared" si="809"/>
        <v>17</v>
      </c>
      <c r="L2196" s="131">
        <f t="shared" si="810"/>
        <v>1.00740987</v>
      </c>
      <c r="M2196" s="132">
        <f t="shared" si="804"/>
        <v>1.00530005</v>
      </c>
      <c r="N2196" s="132">
        <f t="shared" si="802"/>
        <v>1.3303739050050518</v>
      </c>
      <c r="O2196" s="131">
        <f t="shared" si="803"/>
        <v>1.3402318</v>
      </c>
      <c r="P2196" s="124">
        <f t="shared" si="811"/>
        <v>1340.2318</v>
      </c>
      <c r="Q2196" s="133">
        <f t="shared" si="812"/>
        <v>0</v>
      </c>
      <c r="R2196" s="134">
        <f t="shared" si="813"/>
        <v>0</v>
      </c>
      <c r="S2196" s="124">
        <f t="shared" si="814"/>
        <v>0</v>
      </c>
      <c r="T2196" s="134">
        <f t="shared" si="821"/>
        <v>8.7499999999999994E-2</v>
      </c>
      <c r="U2196" s="133">
        <f t="shared" si="822"/>
        <v>120</v>
      </c>
      <c r="V2196" s="133">
        <v>252</v>
      </c>
      <c r="W2196" s="132">
        <f t="shared" si="805"/>
        <v>1.040752036</v>
      </c>
      <c r="X2196" s="124">
        <f t="shared" si="824"/>
        <v>54.617173999999999</v>
      </c>
      <c r="Y2196" s="136" t="s">
        <v>64</v>
      </c>
      <c r="Z2196" s="127">
        <f t="shared" si="823"/>
        <v>44424</v>
      </c>
      <c r="AA2196" s="6"/>
      <c r="AB2196" s="1"/>
      <c r="AC2196" s="10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6"/>
      <c r="BR2196" s="1"/>
      <c r="BS2196" s="1"/>
      <c r="BT2196" s="1"/>
      <c r="BU2196" s="1"/>
      <c r="BV2196" s="1"/>
      <c r="BW2196" s="1"/>
    </row>
    <row r="2197" spans="1:75" x14ac:dyDescent="0.2">
      <c r="A2197" s="137">
        <f t="shared" si="815"/>
        <v>44418</v>
      </c>
      <c r="B2197" s="124">
        <f t="shared" si="806"/>
        <v>1395.9194319999999</v>
      </c>
      <c r="C2197" s="124">
        <f t="shared" si="816"/>
        <v>1000</v>
      </c>
      <c r="D2197" s="138">
        <f t="shared" si="817"/>
        <v>5769.98</v>
      </c>
      <c r="E2197" s="126">
        <f>IF(K2197=1,VLOOKUP(A2196,[1]Plan1!$DA$106:$DC$226,3),E2196)</f>
        <v>5825.37</v>
      </c>
      <c r="F2197" s="127">
        <f t="shared" si="818"/>
        <v>44393</v>
      </c>
      <c r="G2197" s="128">
        <f t="shared" si="807"/>
        <v>9.5996866540266623E-3</v>
      </c>
      <c r="H2197" s="127">
        <f t="shared" si="819"/>
        <v>44424</v>
      </c>
      <c r="I2197" s="127">
        <f t="shared" si="808"/>
        <v>44424</v>
      </c>
      <c r="J2197" s="130">
        <f t="shared" si="820"/>
        <v>22</v>
      </c>
      <c r="K2197" s="130">
        <f t="shared" si="809"/>
        <v>18</v>
      </c>
      <c r="L2197" s="131">
        <f t="shared" si="810"/>
        <v>1.00784746</v>
      </c>
      <c r="M2197" s="132">
        <f t="shared" si="804"/>
        <v>1.00530005</v>
      </c>
      <c r="N2197" s="132">
        <f t="shared" si="802"/>
        <v>1.3303739050050518</v>
      </c>
      <c r="O2197" s="131">
        <f t="shared" si="803"/>
        <v>1.34081396</v>
      </c>
      <c r="P2197" s="124">
        <f t="shared" si="811"/>
        <v>1340.81396</v>
      </c>
      <c r="Q2197" s="133">
        <f t="shared" si="812"/>
        <v>0</v>
      </c>
      <c r="R2197" s="134">
        <f t="shared" si="813"/>
        <v>0</v>
      </c>
      <c r="S2197" s="124">
        <f t="shared" si="814"/>
        <v>0</v>
      </c>
      <c r="T2197" s="134">
        <f t="shared" si="821"/>
        <v>8.7499999999999994E-2</v>
      </c>
      <c r="U2197" s="133">
        <f t="shared" si="822"/>
        <v>121</v>
      </c>
      <c r="V2197" s="133">
        <v>252</v>
      </c>
      <c r="W2197" s="132">
        <f t="shared" si="805"/>
        <v>1.041098522</v>
      </c>
      <c r="X2197" s="124">
        <f t="shared" si="824"/>
        <v>55.105471999999999</v>
      </c>
      <c r="Y2197" s="136" t="s">
        <v>64</v>
      </c>
      <c r="Z2197" s="127">
        <f t="shared" si="823"/>
        <v>44424</v>
      </c>
      <c r="AA2197" s="6"/>
      <c r="AB2197" s="1"/>
      <c r="AC2197" s="10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6"/>
      <c r="BR2197" s="1"/>
      <c r="BS2197" s="1"/>
      <c r="BT2197" s="1"/>
      <c r="BU2197" s="1"/>
      <c r="BV2197" s="1"/>
      <c r="BW2197" s="1"/>
    </row>
    <row r="2198" spans="1:75" x14ac:dyDescent="0.2">
      <c r="A2198" s="137">
        <f t="shared" si="815"/>
        <v>44419</v>
      </c>
      <c r="B2198" s="124">
        <f t="shared" si="806"/>
        <v>1396.9906860000001</v>
      </c>
      <c r="C2198" s="124">
        <f t="shared" si="816"/>
        <v>1000</v>
      </c>
      <c r="D2198" s="138">
        <f t="shared" si="817"/>
        <v>5769.98</v>
      </c>
      <c r="E2198" s="126">
        <f>IF(K2198=1,VLOOKUP(A2197,[1]Plan1!$DA$106:$DC$226,3),E2197)</f>
        <v>5825.37</v>
      </c>
      <c r="F2198" s="127">
        <f t="shared" si="818"/>
        <v>44393</v>
      </c>
      <c r="G2198" s="128">
        <f t="shared" si="807"/>
        <v>9.5996866540266623E-3</v>
      </c>
      <c r="H2198" s="127">
        <f t="shared" si="819"/>
        <v>44424</v>
      </c>
      <c r="I2198" s="127">
        <f t="shared" si="808"/>
        <v>44424</v>
      </c>
      <c r="J2198" s="130">
        <f t="shared" si="820"/>
        <v>22</v>
      </c>
      <c r="K2198" s="130">
        <f t="shared" si="809"/>
        <v>19</v>
      </c>
      <c r="L2198" s="131">
        <f t="shared" si="810"/>
        <v>1.00828523</v>
      </c>
      <c r="M2198" s="132">
        <f t="shared" si="804"/>
        <v>1.00530005</v>
      </c>
      <c r="N2198" s="132">
        <f t="shared" si="802"/>
        <v>1.3303739050050518</v>
      </c>
      <c r="O2198" s="131">
        <f t="shared" si="803"/>
        <v>1.3413963499999999</v>
      </c>
      <c r="P2198" s="124">
        <f t="shared" si="811"/>
        <v>1341.39635</v>
      </c>
      <c r="Q2198" s="133">
        <f t="shared" si="812"/>
        <v>0</v>
      </c>
      <c r="R2198" s="134">
        <f t="shared" si="813"/>
        <v>0</v>
      </c>
      <c r="S2198" s="124">
        <f t="shared" si="814"/>
        <v>0</v>
      </c>
      <c r="T2198" s="134">
        <f t="shared" si="821"/>
        <v>8.7499999999999994E-2</v>
      </c>
      <c r="U2198" s="133">
        <f t="shared" si="822"/>
        <v>122</v>
      </c>
      <c r="V2198" s="133">
        <v>252</v>
      </c>
      <c r="W2198" s="132">
        <f t="shared" si="805"/>
        <v>1.0414451229999999</v>
      </c>
      <c r="X2198" s="124">
        <f t="shared" si="824"/>
        <v>55.594335999999998</v>
      </c>
      <c r="Y2198" s="136" t="s">
        <v>64</v>
      </c>
      <c r="Z2198" s="127">
        <f t="shared" si="823"/>
        <v>44424</v>
      </c>
      <c r="AA2198" s="6"/>
      <c r="AB2198" s="1"/>
      <c r="AC2198" s="10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6"/>
      <c r="BR2198" s="1"/>
      <c r="BS2198" s="1"/>
      <c r="BT2198" s="1"/>
      <c r="BU2198" s="1"/>
      <c r="BV2198" s="1"/>
      <c r="BW2198" s="1"/>
    </row>
    <row r="2199" spans="1:75" x14ac:dyDescent="0.2">
      <c r="A2199" s="137">
        <f t="shared" si="815"/>
        <v>44420</v>
      </c>
      <c r="B2199" s="124">
        <f t="shared" si="806"/>
        <v>1398.06277</v>
      </c>
      <c r="C2199" s="124">
        <f t="shared" si="816"/>
        <v>1000</v>
      </c>
      <c r="D2199" s="138">
        <f t="shared" si="817"/>
        <v>5769.98</v>
      </c>
      <c r="E2199" s="126">
        <f>IF(K2199=1,VLOOKUP(A2198,[1]Plan1!$DA$106:$DC$226,3),E2198)</f>
        <v>5825.37</v>
      </c>
      <c r="F2199" s="127">
        <f t="shared" si="818"/>
        <v>44393</v>
      </c>
      <c r="G2199" s="128">
        <f t="shared" si="807"/>
        <v>9.5996866540266623E-3</v>
      </c>
      <c r="H2199" s="127">
        <f t="shared" si="819"/>
        <v>44424</v>
      </c>
      <c r="I2199" s="127">
        <f t="shared" si="808"/>
        <v>44424</v>
      </c>
      <c r="J2199" s="130">
        <f t="shared" si="820"/>
        <v>22</v>
      </c>
      <c r="K2199" s="130">
        <f t="shared" si="809"/>
        <v>20</v>
      </c>
      <c r="L2199" s="131">
        <f t="shared" si="810"/>
        <v>1.00872319</v>
      </c>
      <c r="M2199" s="132">
        <f t="shared" si="804"/>
        <v>1.00530005</v>
      </c>
      <c r="N2199" s="132">
        <f t="shared" si="802"/>
        <v>1.3303739050050518</v>
      </c>
      <c r="O2199" s="131">
        <f t="shared" si="803"/>
        <v>1.341979</v>
      </c>
      <c r="P2199" s="124">
        <f t="shared" si="811"/>
        <v>1341.979</v>
      </c>
      <c r="Q2199" s="133">
        <f t="shared" si="812"/>
        <v>0</v>
      </c>
      <c r="R2199" s="134">
        <f t="shared" si="813"/>
        <v>0</v>
      </c>
      <c r="S2199" s="124">
        <f t="shared" si="814"/>
        <v>0</v>
      </c>
      <c r="T2199" s="134">
        <f t="shared" si="821"/>
        <v>8.7499999999999994E-2</v>
      </c>
      <c r="U2199" s="133">
        <f t="shared" si="822"/>
        <v>123</v>
      </c>
      <c r="V2199" s="133">
        <v>252</v>
      </c>
      <c r="W2199" s="132">
        <f t="shared" si="805"/>
        <v>1.0417918390000001</v>
      </c>
      <c r="X2199" s="124">
        <f t="shared" si="824"/>
        <v>56.083770000000001</v>
      </c>
      <c r="Y2199" s="136" t="s">
        <v>64</v>
      </c>
      <c r="Z2199" s="127">
        <f t="shared" si="823"/>
        <v>44424</v>
      </c>
      <c r="AA2199" s="6"/>
      <c r="AB2199" s="1"/>
      <c r="AC2199" s="10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6"/>
      <c r="BR2199" s="1"/>
      <c r="BS2199" s="1"/>
      <c r="BT2199" s="1"/>
      <c r="BU2199" s="1"/>
      <c r="BV2199" s="1"/>
      <c r="BW2199" s="1"/>
    </row>
    <row r="2200" spans="1:75" x14ac:dyDescent="0.2">
      <c r="A2200" s="137">
        <f t="shared" si="815"/>
        <v>44421</v>
      </c>
      <c r="B2200" s="124">
        <f t="shared" si="806"/>
        <v>1399.1356839999999</v>
      </c>
      <c r="C2200" s="124">
        <f t="shared" si="816"/>
        <v>1000</v>
      </c>
      <c r="D2200" s="138">
        <f t="shared" si="817"/>
        <v>5769.98</v>
      </c>
      <c r="E2200" s="126">
        <f>IF(K2200=1,VLOOKUP(A2199,[1]Plan1!$DA$106:$DC$226,3),E2199)</f>
        <v>5825.37</v>
      </c>
      <c r="F2200" s="127">
        <f t="shared" si="818"/>
        <v>44393</v>
      </c>
      <c r="G2200" s="128">
        <f t="shared" si="807"/>
        <v>9.5996866540266623E-3</v>
      </c>
      <c r="H2200" s="127">
        <f t="shared" si="819"/>
        <v>44424</v>
      </c>
      <c r="I2200" s="127">
        <f t="shared" si="808"/>
        <v>44424</v>
      </c>
      <c r="J2200" s="130">
        <f t="shared" si="820"/>
        <v>22</v>
      </c>
      <c r="K2200" s="130">
        <f t="shared" si="809"/>
        <v>21</v>
      </c>
      <c r="L2200" s="131">
        <f t="shared" si="810"/>
        <v>1.0091613399999999</v>
      </c>
      <c r="M2200" s="132">
        <f t="shared" si="804"/>
        <v>1.00530005</v>
      </c>
      <c r="N2200" s="132">
        <f t="shared" si="802"/>
        <v>1.3303739050050518</v>
      </c>
      <c r="O2200" s="131">
        <f t="shared" si="803"/>
        <v>1.3425619099999999</v>
      </c>
      <c r="P2200" s="124">
        <f t="shared" si="811"/>
        <v>1342.5619099999999</v>
      </c>
      <c r="Q2200" s="133">
        <f t="shared" si="812"/>
        <v>0</v>
      </c>
      <c r="R2200" s="134">
        <f t="shared" si="813"/>
        <v>0</v>
      </c>
      <c r="S2200" s="124">
        <f t="shared" si="814"/>
        <v>0</v>
      </c>
      <c r="T2200" s="134">
        <f t="shared" si="821"/>
        <v>8.7499999999999994E-2</v>
      </c>
      <c r="U2200" s="133">
        <f t="shared" si="822"/>
        <v>124</v>
      </c>
      <c r="V2200" s="133">
        <v>252</v>
      </c>
      <c r="W2200" s="132">
        <f t="shared" si="805"/>
        <v>1.042138671</v>
      </c>
      <c r="X2200" s="124">
        <f t="shared" si="824"/>
        <v>56.573774</v>
      </c>
      <c r="Y2200" s="136" t="s">
        <v>64</v>
      </c>
      <c r="Z2200" s="127">
        <f t="shared" si="823"/>
        <v>44424</v>
      </c>
      <c r="AA2200" s="6"/>
      <c r="AB2200" s="1"/>
      <c r="AC2200" s="10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6"/>
      <c r="BR2200" s="1"/>
      <c r="BS2200" s="1"/>
      <c r="BT2200" s="1"/>
      <c r="BU2200" s="1"/>
      <c r="BV2200" s="1"/>
      <c r="BW2200" s="1"/>
    </row>
    <row r="2201" spans="1:75" x14ac:dyDescent="0.2">
      <c r="A2201" s="137">
        <f t="shared" si="815"/>
        <v>44422</v>
      </c>
      <c r="B2201" s="124">
        <f t="shared" si="806"/>
        <v>1400.2094070000001</v>
      </c>
      <c r="C2201" s="124">
        <f t="shared" si="816"/>
        <v>1000</v>
      </c>
      <c r="D2201" s="138">
        <f t="shared" si="817"/>
        <v>5769.98</v>
      </c>
      <c r="E2201" s="126">
        <f>IF(K2201=1,VLOOKUP(A2200,[1]Plan1!$DA$106:$DC$226,3),E2200)</f>
        <v>5825.37</v>
      </c>
      <c r="F2201" s="127">
        <f t="shared" si="818"/>
        <v>44393</v>
      </c>
      <c r="G2201" s="128">
        <f t="shared" si="807"/>
        <v>9.5996866540266623E-3</v>
      </c>
      <c r="H2201" s="127">
        <f t="shared" si="819"/>
        <v>44424</v>
      </c>
      <c r="I2201" s="127">
        <f t="shared" si="808"/>
        <v>44424</v>
      </c>
      <c r="J2201" s="130">
        <f t="shared" si="820"/>
        <v>22</v>
      </c>
      <c r="K2201" s="130">
        <f t="shared" si="809"/>
        <v>22</v>
      </c>
      <c r="L2201" s="131">
        <f t="shared" si="810"/>
        <v>1.00959968</v>
      </c>
      <c r="M2201" s="132">
        <f t="shared" si="804"/>
        <v>1.00530005</v>
      </c>
      <c r="N2201" s="132">
        <f t="shared" si="802"/>
        <v>1.3303739050050518</v>
      </c>
      <c r="O2201" s="131">
        <f t="shared" si="803"/>
        <v>1.3431450599999999</v>
      </c>
      <c r="P2201" s="124">
        <f t="shared" si="811"/>
        <v>1343.1450600000001</v>
      </c>
      <c r="Q2201" s="133">
        <f t="shared" si="812"/>
        <v>0</v>
      </c>
      <c r="R2201" s="134">
        <f t="shared" si="813"/>
        <v>0</v>
      </c>
      <c r="S2201" s="124">
        <f t="shared" si="814"/>
        <v>0</v>
      </c>
      <c r="T2201" s="134">
        <f t="shared" si="821"/>
        <v>8.7499999999999994E-2</v>
      </c>
      <c r="U2201" s="133">
        <f t="shared" si="822"/>
        <v>125</v>
      </c>
      <c r="V2201" s="133">
        <v>252</v>
      </c>
      <c r="W2201" s="132">
        <f t="shared" si="805"/>
        <v>1.0424856179999999</v>
      </c>
      <c r="X2201" s="124">
        <f t="shared" si="824"/>
        <v>57.064346999999998</v>
      </c>
      <c r="Y2201" s="136" t="s">
        <v>64</v>
      </c>
      <c r="Z2201" s="127">
        <f t="shared" si="823"/>
        <v>44424</v>
      </c>
      <c r="AA2201" s="6"/>
      <c r="AB2201" s="1"/>
      <c r="AC2201" s="10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6"/>
      <c r="BR2201" s="1"/>
      <c r="BS2201" s="1"/>
      <c r="BT2201" s="1"/>
      <c r="BU2201" s="1"/>
      <c r="BV2201" s="1"/>
      <c r="BW2201" s="1"/>
    </row>
    <row r="2202" spans="1:75" x14ac:dyDescent="0.2">
      <c r="A2202" s="137">
        <f t="shared" si="815"/>
        <v>44423</v>
      </c>
      <c r="B2202" s="124">
        <f t="shared" si="806"/>
        <v>1400.2094070000001</v>
      </c>
      <c r="C2202" s="124">
        <f t="shared" si="816"/>
        <v>1000</v>
      </c>
      <c r="D2202" s="138">
        <f t="shared" si="817"/>
        <v>5769.98</v>
      </c>
      <c r="E2202" s="126">
        <f>IF(K2202=1,VLOOKUP(A2201,[1]Plan1!$DA$106:$DC$226,3),E2201)</f>
        <v>5825.37</v>
      </c>
      <c r="F2202" s="127">
        <f t="shared" si="818"/>
        <v>44393</v>
      </c>
      <c r="G2202" s="128">
        <f t="shared" si="807"/>
        <v>9.5996866540266623E-3</v>
      </c>
      <c r="H2202" s="127">
        <f t="shared" si="819"/>
        <v>44454</v>
      </c>
      <c r="I2202" s="127">
        <f t="shared" si="808"/>
        <v>44424</v>
      </c>
      <c r="J2202" s="130">
        <f t="shared" si="820"/>
        <v>22</v>
      </c>
      <c r="K2202" s="130">
        <f t="shared" si="809"/>
        <v>22</v>
      </c>
      <c r="L2202" s="131">
        <f t="shared" si="810"/>
        <v>1.00959968</v>
      </c>
      <c r="M2202" s="132">
        <f t="shared" si="804"/>
        <v>1.00530005</v>
      </c>
      <c r="N2202" s="132">
        <f t="shared" si="802"/>
        <v>1.3303739050050518</v>
      </c>
      <c r="O2202" s="131">
        <f t="shared" si="803"/>
        <v>1.3431450599999999</v>
      </c>
      <c r="P2202" s="124">
        <f t="shared" si="811"/>
        <v>1343.1450600000001</v>
      </c>
      <c r="Q2202" s="133">
        <f t="shared" si="812"/>
        <v>0</v>
      </c>
      <c r="R2202" s="134">
        <f t="shared" si="813"/>
        <v>0</v>
      </c>
      <c r="S2202" s="124">
        <f t="shared" si="814"/>
        <v>0</v>
      </c>
      <c r="T2202" s="134">
        <f t="shared" si="821"/>
        <v>8.7499999999999994E-2</v>
      </c>
      <c r="U2202" s="133">
        <f t="shared" si="822"/>
        <v>125</v>
      </c>
      <c r="V2202" s="133">
        <v>252</v>
      </c>
      <c r="W2202" s="132">
        <f t="shared" si="805"/>
        <v>1.0424856179999999</v>
      </c>
      <c r="X2202" s="124">
        <f t="shared" si="824"/>
        <v>57.064346999999998</v>
      </c>
      <c r="Y2202" s="136" t="s">
        <v>64</v>
      </c>
      <c r="Z2202" s="127">
        <f t="shared" si="823"/>
        <v>44424</v>
      </c>
      <c r="AA2202" s="6"/>
      <c r="AB2202" s="1"/>
      <c r="AC2202" s="10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6"/>
      <c r="BR2202" s="1"/>
      <c r="BS2202" s="1"/>
      <c r="BT2202" s="1"/>
      <c r="BU2202" s="1"/>
      <c r="BV2202" s="1"/>
      <c r="BW2202" s="1"/>
    </row>
    <row r="2203" spans="1:75" x14ac:dyDescent="0.2">
      <c r="A2203" s="137">
        <f t="shared" si="815"/>
        <v>44424</v>
      </c>
      <c r="B2203" s="124">
        <f t="shared" si="806"/>
        <v>1400.2094070000001</v>
      </c>
      <c r="C2203" s="124">
        <f t="shared" si="816"/>
        <v>1000</v>
      </c>
      <c r="D2203" s="138">
        <f t="shared" si="817"/>
        <v>5769.98</v>
      </c>
      <c r="E2203" s="126">
        <f>IF(K2203=1,VLOOKUP(A2202,[1]Plan1!$DA$106:$DC$226,3),E2202)</f>
        <v>5825.37</v>
      </c>
      <c r="F2203" s="127">
        <f t="shared" si="818"/>
        <v>44393</v>
      </c>
      <c r="G2203" s="128">
        <f t="shared" si="807"/>
        <v>9.5996866540266623E-3</v>
      </c>
      <c r="H2203" s="127">
        <f t="shared" si="819"/>
        <v>44454</v>
      </c>
      <c r="I2203" s="127">
        <f t="shared" si="808"/>
        <v>44424</v>
      </c>
      <c r="J2203" s="130">
        <f t="shared" si="820"/>
        <v>22</v>
      </c>
      <c r="K2203" s="130">
        <f t="shared" si="809"/>
        <v>22</v>
      </c>
      <c r="L2203" s="131">
        <f t="shared" si="810"/>
        <v>1.00959968</v>
      </c>
      <c r="M2203" s="132">
        <f t="shared" si="804"/>
        <v>1.00530005</v>
      </c>
      <c r="N2203" s="132">
        <f t="shared" si="802"/>
        <v>1.3303739050050518</v>
      </c>
      <c r="O2203" s="131">
        <f t="shared" si="803"/>
        <v>1.3431450599999999</v>
      </c>
      <c r="P2203" s="124">
        <f t="shared" si="811"/>
        <v>1343.1450600000001</v>
      </c>
      <c r="Q2203" s="133">
        <f t="shared" si="812"/>
        <v>12</v>
      </c>
      <c r="R2203" s="134">
        <f t="shared" si="813"/>
        <v>0</v>
      </c>
      <c r="S2203" s="124">
        <f t="shared" si="814"/>
        <v>0</v>
      </c>
      <c r="T2203" s="134">
        <f t="shared" si="821"/>
        <v>8.7499999999999994E-2</v>
      </c>
      <c r="U2203" s="133">
        <f t="shared" si="822"/>
        <v>125</v>
      </c>
      <c r="V2203" s="133">
        <v>252</v>
      </c>
      <c r="W2203" s="132">
        <f t="shared" si="805"/>
        <v>1.0424856179999999</v>
      </c>
      <c r="X2203" s="124">
        <f t="shared" si="824"/>
        <v>57.064346999999998</v>
      </c>
      <c r="Y2203" s="136" t="s">
        <v>64</v>
      </c>
      <c r="Z2203" s="127">
        <f t="shared" si="823"/>
        <v>44424</v>
      </c>
      <c r="AA2203" s="6"/>
      <c r="AB2203" s="1"/>
      <c r="AC2203" s="10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6"/>
      <c r="BR2203" s="1"/>
      <c r="BS2203" s="1"/>
      <c r="BT2203" s="1"/>
      <c r="BU2203" s="1"/>
      <c r="BV2203" s="1"/>
      <c r="BW2203" s="1"/>
    </row>
    <row r="2204" spans="1:75" x14ac:dyDescent="0.2">
      <c r="A2204" s="137">
        <f t="shared" si="815"/>
        <v>44425</v>
      </c>
      <c r="B2204" s="124">
        <f t="shared" si="806"/>
        <v>1344.146551</v>
      </c>
      <c r="C2204" s="124">
        <f t="shared" si="816"/>
        <v>1000</v>
      </c>
      <c r="D2204" s="138">
        <f t="shared" si="817"/>
        <v>5825.37</v>
      </c>
      <c r="E2204" s="126">
        <f>IF(K2204=1,VLOOKUP(A2203,[1]Plan1!$DA$106:$DC$226,3),E2203)</f>
        <v>5876.05</v>
      </c>
      <c r="F2204" s="127">
        <f t="shared" si="818"/>
        <v>44425</v>
      </c>
      <c r="G2204" s="128">
        <f t="shared" si="807"/>
        <v>8.699876574363552E-3</v>
      </c>
      <c r="H2204" s="127">
        <f t="shared" si="819"/>
        <v>44454</v>
      </c>
      <c r="I2204" s="127">
        <f t="shared" si="808"/>
        <v>44454</v>
      </c>
      <c r="J2204" s="130">
        <f t="shared" si="820"/>
        <v>21</v>
      </c>
      <c r="K2204" s="130">
        <f t="shared" si="809"/>
        <v>1</v>
      </c>
      <c r="L2204" s="131">
        <f t="shared" si="810"/>
        <v>1.0004125699999999</v>
      </c>
      <c r="M2204" s="132">
        <f t="shared" si="804"/>
        <v>1.00959968</v>
      </c>
      <c r="N2204" s="132">
        <f t="shared" si="802"/>
        <v>1.3431450687734507</v>
      </c>
      <c r="O2204" s="131">
        <f t="shared" si="803"/>
        <v>1.34369921</v>
      </c>
      <c r="P2204" s="124">
        <f t="shared" si="811"/>
        <v>1343.69921</v>
      </c>
      <c r="Q2204" s="133">
        <f t="shared" si="812"/>
        <v>0</v>
      </c>
      <c r="R2204" s="134">
        <f t="shared" si="813"/>
        <v>0</v>
      </c>
      <c r="S2204" s="124">
        <f t="shared" si="814"/>
        <v>0</v>
      </c>
      <c r="T2204" s="134">
        <f t="shared" si="821"/>
        <v>8.7499999999999994E-2</v>
      </c>
      <c r="U2204" s="133">
        <f t="shared" si="822"/>
        <v>1</v>
      </c>
      <c r="V2204" s="133">
        <v>252</v>
      </c>
      <c r="W2204" s="132">
        <f t="shared" si="805"/>
        <v>1.000332918</v>
      </c>
      <c r="X2204" s="124">
        <f t="shared" si="824"/>
        <v>0.44734099999999999</v>
      </c>
      <c r="Y2204" s="136" t="s">
        <v>64</v>
      </c>
      <c r="Z2204" s="127">
        <f t="shared" si="823"/>
        <v>44607</v>
      </c>
      <c r="AA2204" s="6"/>
      <c r="AB2204" s="1"/>
      <c r="AC2204" s="10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6"/>
      <c r="BR2204" s="1"/>
      <c r="BS2204" s="1"/>
      <c r="BT2204" s="1"/>
      <c r="BU2204" s="1"/>
      <c r="BV2204" s="1"/>
      <c r="BW2204" s="1"/>
    </row>
    <row r="2205" spans="1:75" x14ac:dyDescent="0.2">
      <c r="A2205" s="137">
        <f t="shared" si="815"/>
        <v>44426</v>
      </c>
      <c r="B2205" s="124">
        <f t="shared" si="806"/>
        <v>1345.148772</v>
      </c>
      <c r="C2205" s="124">
        <f t="shared" si="816"/>
        <v>1000</v>
      </c>
      <c r="D2205" s="138">
        <f t="shared" si="817"/>
        <v>5825.37</v>
      </c>
      <c r="E2205" s="126">
        <f>IF(K2205=1,VLOOKUP(A2204,[1]Plan1!$DA$106:$DC$226,3),E2204)</f>
        <v>5876.05</v>
      </c>
      <c r="F2205" s="127">
        <f t="shared" si="818"/>
        <v>44425</v>
      </c>
      <c r="G2205" s="128">
        <f t="shared" si="807"/>
        <v>8.699876574363552E-3</v>
      </c>
      <c r="H2205" s="127">
        <f t="shared" si="819"/>
        <v>44454</v>
      </c>
      <c r="I2205" s="127">
        <f t="shared" si="808"/>
        <v>44454</v>
      </c>
      <c r="J2205" s="130">
        <f t="shared" si="820"/>
        <v>21</v>
      </c>
      <c r="K2205" s="130">
        <f t="shared" si="809"/>
        <v>2</v>
      </c>
      <c r="L2205" s="131">
        <f t="shared" si="810"/>
        <v>1.00082531</v>
      </c>
      <c r="M2205" s="132">
        <f t="shared" si="804"/>
        <v>1.00959968</v>
      </c>
      <c r="N2205" s="132">
        <f t="shared" si="802"/>
        <v>1.3431450687734507</v>
      </c>
      <c r="O2205" s="131">
        <f t="shared" si="803"/>
        <v>1.34425357</v>
      </c>
      <c r="P2205" s="124">
        <f t="shared" si="811"/>
        <v>1344.2535700000001</v>
      </c>
      <c r="Q2205" s="133">
        <f t="shared" si="812"/>
        <v>0</v>
      </c>
      <c r="R2205" s="134">
        <f t="shared" si="813"/>
        <v>0</v>
      </c>
      <c r="S2205" s="124">
        <f t="shared" si="814"/>
        <v>0</v>
      </c>
      <c r="T2205" s="134">
        <f t="shared" si="821"/>
        <v>8.7499999999999994E-2</v>
      </c>
      <c r="U2205" s="133">
        <f t="shared" si="822"/>
        <v>2</v>
      </c>
      <c r="V2205" s="133">
        <v>252</v>
      </c>
      <c r="W2205" s="132">
        <f t="shared" si="805"/>
        <v>1.000665948</v>
      </c>
      <c r="X2205" s="124">
        <f t="shared" si="824"/>
        <v>0.89520200000000005</v>
      </c>
      <c r="Y2205" s="136" t="s">
        <v>64</v>
      </c>
      <c r="Z2205" s="127">
        <f t="shared" si="823"/>
        <v>44607</v>
      </c>
      <c r="AA2205" s="6"/>
      <c r="AB2205" s="1"/>
      <c r="AC2205" s="10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6"/>
      <c r="BR2205" s="1"/>
      <c r="BS2205" s="1"/>
      <c r="BT2205" s="1"/>
      <c r="BU2205" s="1"/>
      <c r="BV2205" s="1"/>
      <c r="BW2205" s="1"/>
    </row>
    <row r="2206" spans="1:75" x14ac:dyDescent="0.2">
      <c r="A2206" s="137">
        <f t="shared" si="815"/>
        <v>44427</v>
      </c>
      <c r="B2206" s="124">
        <f t="shared" si="806"/>
        <v>1346.1517710000001</v>
      </c>
      <c r="C2206" s="124">
        <f t="shared" si="816"/>
        <v>1000</v>
      </c>
      <c r="D2206" s="138">
        <f t="shared" si="817"/>
        <v>5825.37</v>
      </c>
      <c r="E2206" s="126">
        <f>IF(K2206=1,VLOOKUP(A2205,[1]Plan1!$DA$106:$DC$226,3),E2205)</f>
        <v>5876.05</v>
      </c>
      <c r="F2206" s="127">
        <f t="shared" si="818"/>
        <v>44425</v>
      </c>
      <c r="G2206" s="128">
        <f t="shared" si="807"/>
        <v>8.699876574363552E-3</v>
      </c>
      <c r="H2206" s="127">
        <f t="shared" si="819"/>
        <v>44454</v>
      </c>
      <c r="I2206" s="127">
        <f t="shared" si="808"/>
        <v>44454</v>
      </c>
      <c r="J2206" s="130">
        <f t="shared" si="820"/>
        <v>21</v>
      </c>
      <c r="K2206" s="130">
        <f t="shared" si="809"/>
        <v>3</v>
      </c>
      <c r="L2206" s="131">
        <f t="shared" si="810"/>
        <v>1.00123823</v>
      </c>
      <c r="M2206" s="132">
        <f t="shared" si="804"/>
        <v>1.00959968</v>
      </c>
      <c r="N2206" s="132">
        <f t="shared" si="802"/>
        <v>1.3431450687734507</v>
      </c>
      <c r="O2206" s="131">
        <f t="shared" si="803"/>
        <v>1.34480819</v>
      </c>
      <c r="P2206" s="124">
        <f t="shared" si="811"/>
        <v>1344.80819</v>
      </c>
      <c r="Q2206" s="133">
        <f t="shared" si="812"/>
        <v>0</v>
      </c>
      <c r="R2206" s="134">
        <f t="shared" si="813"/>
        <v>0</v>
      </c>
      <c r="S2206" s="124">
        <f t="shared" si="814"/>
        <v>0</v>
      </c>
      <c r="T2206" s="134">
        <f t="shared" si="821"/>
        <v>8.7499999999999994E-2</v>
      </c>
      <c r="U2206" s="133">
        <f t="shared" si="822"/>
        <v>3</v>
      </c>
      <c r="V2206" s="133">
        <v>252</v>
      </c>
      <c r="W2206" s="132">
        <f t="shared" si="805"/>
        <v>1.0009990879999999</v>
      </c>
      <c r="X2206" s="124">
        <f t="shared" si="824"/>
        <v>1.3435809999999999</v>
      </c>
      <c r="Y2206" s="136" t="s">
        <v>64</v>
      </c>
      <c r="Z2206" s="127">
        <f t="shared" si="823"/>
        <v>44607</v>
      </c>
      <c r="AA2206" s="6"/>
      <c r="AB2206" s="1"/>
      <c r="AC2206" s="10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6"/>
      <c r="BR2206" s="1"/>
      <c r="BS2206" s="1"/>
      <c r="BT2206" s="1"/>
      <c r="BU2206" s="1"/>
      <c r="BV2206" s="1"/>
      <c r="BW2206" s="1"/>
    </row>
    <row r="2207" spans="1:75" x14ac:dyDescent="0.2">
      <c r="A2207" s="137">
        <f t="shared" si="815"/>
        <v>44428</v>
      </c>
      <c r="B2207" s="124">
        <f t="shared" si="806"/>
        <v>1347.155489</v>
      </c>
      <c r="C2207" s="124">
        <f t="shared" si="816"/>
        <v>1000</v>
      </c>
      <c r="D2207" s="138">
        <f t="shared" si="817"/>
        <v>5825.37</v>
      </c>
      <c r="E2207" s="126">
        <f>IF(K2207=1,VLOOKUP(A2206,[1]Plan1!$DA$106:$DC$226,3),E2206)</f>
        <v>5876.05</v>
      </c>
      <c r="F2207" s="127">
        <f t="shared" si="818"/>
        <v>44425</v>
      </c>
      <c r="G2207" s="128">
        <f t="shared" si="807"/>
        <v>8.699876574363552E-3</v>
      </c>
      <c r="H2207" s="127">
        <f t="shared" si="819"/>
        <v>44454</v>
      </c>
      <c r="I2207" s="127">
        <f t="shared" si="808"/>
        <v>44454</v>
      </c>
      <c r="J2207" s="130">
        <f t="shared" si="820"/>
        <v>21</v>
      </c>
      <c r="K2207" s="130">
        <f t="shared" si="809"/>
        <v>4</v>
      </c>
      <c r="L2207" s="131">
        <f t="shared" si="810"/>
        <v>1.00165131</v>
      </c>
      <c r="M2207" s="132">
        <f t="shared" si="804"/>
        <v>1.00959968</v>
      </c>
      <c r="N2207" s="132">
        <f t="shared" ref="N2207:N2270" si="825">IF(I2207&gt;I2206,N2206*M2207,N2206)</f>
        <v>1.3431450687734507</v>
      </c>
      <c r="O2207" s="131">
        <f t="shared" si="803"/>
        <v>1.34536301</v>
      </c>
      <c r="P2207" s="124">
        <f t="shared" si="811"/>
        <v>1345.36301</v>
      </c>
      <c r="Q2207" s="133">
        <f t="shared" si="812"/>
        <v>0</v>
      </c>
      <c r="R2207" s="134">
        <f t="shared" si="813"/>
        <v>0</v>
      </c>
      <c r="S2207" s="124">
        <f t="shared" si="814"/>
        <v>0</v>
      </c>
      <c r="T2207" s="134">
        <f t="shared" si="821"/>
        <v>8.7499999999999994E-2</v>
      </c>
      <c r="U2207" s="133">
        <f t="shared" si="822"/>
        <v>4</v>
      </c>
      <c r="V2207" s="133">
        <v>252</v>
      </c>
      <c r="W2207" s="132">
        <f t="shared" si="805"/>
        <v>1.001332339</v>
      </c>
      <c r="X2207" s="124">
        <f t="shared" si="824"/>
        <v>1.7924789999999999</v>
      </c>
      <c r="Y2207" s="136" t="s">
        <v>64</v>
      </c>
      <c r="Z2207" s="127">
        <f t="shared" si="823"/>
        <v>44607</v>
      </c>
      <c r="AA2207" s="6"/>
      <c r="AB2207" s="1"/>
      <c r="AC2207" s="10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6"/>
      <c r="BR2207" s="1"/>
      <c r="BS2207" s="1"/>
      <c r="BT2207" s="1"/>
      <c r="BU2207" s="1"/>
      <c r="BV2207" s="1"/>
      <c r="BW2207" s="1"/>
    </row>
    <row r="2208" spans="1:75" x14ac:dyDescent="0.2">
      <c r="A2208" s="137">
        <f t="shared" si="815"/>
        <v>44429</v>
      </c>
      <c r="B2208" s="124">
        <f t="shared" si="806"/>
        <v>1348.1599670000001</v>
      </c>
      <c r="C2208" s="124">
        <f t="shared" si="816"/>
        <v>1000</v>
      </c>
      <c r="D2208" s="138">
        <f t="shared" si="817"/>
        <v>5825.37</v>
      </c>
      <c r="E2208" s="126">
        <f>IF(K2208=1,VLOOKUP(A2207,[1]Plan1!$DA$106:$DC$226,3),E2207)</f>
        <v>5876.05</v>
      </c>
      <c r="F2208" s="127">
        <f t="shared" si="818"/>
        <v>44425</v>
      </c>
      <c r="G2208" s="128">
        <f t="shared" si="807"/>
        <v>8.699876574363552E-3</v>
      </c>
      <c r="H2208" s="127">
        <f t="shared" si="819"/>
        <v>44454</v>
      </c>
      <c r="I2208" s="127">
        <f t="shared" si="808"/>
        <v>44454</v>
      </c>
      <c r="J2208" s="130">
        <f t="shared" si="820"/>
        <v>21</v>
      </c>
      <c r="K2208" s="130">
        <f t="shared" si="809"/>
        <v>5</v>
      </c>
      <c r="L2208" s="131">
        <f t="shared" si="810"/>
        <v>1.00206456</v>
      </c>
      <c r="M2208" s="132">
        <f t="shared" si="804"/>
        <v>1.00959968</v>
      </c>
      <c r="N2208" s="132">
        <f t="shared" si="825"/>
        <v>1.3431450687734507</v>
      </c>
      <c r="O2208" s="131">
        <f t="shared" si="803"/>
        <v>1.34591807</v>
      </c>
      <c r="P2208" s="124">
        <f t="shared" si="811"/>
        <v>1345.9180699999999</v>
      </c>
      <c r="Q2208" s="133">
        <f t="shared" si="812"/>
        <v>0</v>
      </c>
      <c r="R2208" s="134">
        <f t="shared" si="813"/>
        <v>0</v>
      </c>
      <c r="S2208" s="124">
        <f t="shared" si="814"/>
        <v>0</v>
      </c>
      <c r="T2208" s="134">
        <f t="shared" si="821"/>
        <v>8.7499999999999994E-2</v>
      </c>
      <c r="U2208" s="133">
        <f t="shared" si="822"/>
        <v>5</v>
      </c>
      <c r="V2208" s="133">
        <v>252</v>
      </c>
      <c r="W2208" s="132">
        <f t="shared" si="805"/>
        <v>1.0016657010000001</v>
      </c>
      <c r="X2208" s="124">
        <f t="shared" si="824"/>
        <v>2.2418969999999998</v>
      </c>
      <c r="Y2208" s="136" t="s">
        <v>64</v>
      </c>
      <c r="Z2208" s="127">
        <f t="shared" si="823"/>
        <v>44607</v>
      </c>
      <c r="AA2208" s="6"/>
      <c r="AB2208" s="1"/>
      <c r="AC2208" s="10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6"/>
      <c r="BR2208" s="1"/>
      <c r="BS2208" s="1"/>
      <c r="BT2208" s="1"/>
      <c r="BU2208" s="1"/>
      <c r="BV2208" s="1"/>
      <c r="BW2208" s="1"/>
    </row>
    <row r="2209" spans="1:75" x14ac:dyDescent="0.2">
      <c r="A2209" s="137">
        <f t="shared" si="815"/>
        <v>44430</v>
      </c>
      <c r="B2209" s="124">
        <f t="shared" si="806"/>
        <v>1348.1599670000001</v>
      </c>
      <c r="C2209" s="124">
        <f t="shared" si="816"/>
        <v>1000</v>
      </c>
      <c r="D2209" s="138">
        <f t="shared" si="817"/>
        <v>5825.37</v>
      </c>
      <c r="E2209" s="126">
        <f>IF(K2209=1,VLOOKUP(A2208,[1]Plan1!$DA$106:$DC$226,3),E2208)</f>
        <v>5876.05</v>
      </c>
      <c r="F2209" s="127">
        <f t="shared" si="818"/>
        <v>44425</v>
      </c>
      <c r="G2209" s="128">
        <f t="shared" si="807"/>
        <v>8.699876574363552E-3</v>
      </c>
      <c r="H2209" s="127">
        <f t="shared" si="819"/>
        <v>44454</v>
      </c>
      <c r="I2209" s="127">
        <f t="shared" si="808"/>
        <v>44454</v>
      </c>
      <c r="J2209" s="130">
        <f t="shared" si="820"/>
        <v>21</v>
      </c>
      <c r="K2209" s="130">
        <f t="shared" si="809"/>
        <v>5</v>
      </c>
      <c r="L2209" s="131">
        <f t="shared" si="810"/>
        <v>1.00206456</v>
      </c>
      <c r="M2209" s="132">
        <f t="shared" si="804"/>
        <v>1.00959968</v>
      </c>
      <c r="N2209" s="132">
        <f t="shared" si="825"/>
        <v>1.3431450687734507</v>
      </c>
      <c r="O2209" s="131">
        <f t="shared" si="803"/>
        <v>1.34591807</v>
      </c>
      <c r="P2209" s="124">
        <f t="shared" si="811"/>
        <v>1345.9180699999999</v>
      </c>
      <c r="Q2209" s="133">
        <f t="shared" si="812"/>
        <v>0</v>
      </c>
      <c r="R2209" s="134">
        <f t="shared" si="813"/>
        <v>0</v>
      </c>
      <c r="S2209" s="124">
        <f t="shared" si="814"/>
        <v>0</v>
      </c>
      <c r="T2209" s="134">
        <f t="shared" si="821"/>
        <v>8.7499999999999994E-2</v>
      </c>
      <c r="U2209" s="133">
        <f t="shared" si="822"/>
        <v>5</v>
      </c>
      <c r="V2209" s="133">
        <v>252</v>
      </c>
      <c r="W2209" s="132">
        <f t="shared" si="805"/>
        <v>1.0016657010000001</v>
      </c>
      <c r="X2209" s="124">
        <f t="shared" si="824"/>
        <v>2.2418969999999998</v>
      </c>
      <c r="Y2209" s="136" t="s">
        <v>64</v>
      </c>
      <c r="Z2209" s="127">
        <f t="shared" si="823"/>
        <v>44607</v>
      </c>
      <c r="AA2209" s="6"/>
      <c r="AB2209" s="1"/>
      <c r="AC2209" s="10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6"/>
      <c r="BR2209" s="1"/>
      <c r="BS2209" s="1"/>
      <c r="BT2209" s="1"/>
      <c r="BU2209" s="1"/>
      <c r="BV2209" s="1"/>
      <c r="BW2209" s="1"/>
    </row>
    <row r="2210" spans="1:75" x14ac:dyDescent="0.2">
      <c r="A2210" s="137">
        <f t="shared" si="815"/>
        <v>44431</v>
      </c>
      <c r="B2210" s="124">
        <f t="shared" si="806"/>
        <v>1348.1599670000001</v>
      </c>
      <c r="C2210" s="124">
        <f t="shared" si="816"/>
        <v>1000</v>
      </c>
      <c r="D2210" s="138">
        <f t="shared" si="817"/>
        <v>5825.37</v>
      </c>
      <c r="E2210" s="126">
        <f>IF(K2210=1,VLOOKUP(A2209,[1]Plan1!$DA$106:$DC$226,3),E2209)</f>
        <v>5876.05</v>
      </c>
      <c r="F2210" s="127">
        <f t="shared" si="818"/>
        <v>44425</v>
      </c>
      <c r="G2210" s="128">
        <f t="shared" si="807"/>
        <v>8.699876574363552E-3</v>
      </c>
      <c r="H2210" s="127">
        <f t="shared" si="819"/>
        <v>44454</v>
      </c>
      <c r="I2210" s="127">
        <f t="shared" si="808"/>
        <v>44454</v>
      </c>
      <c r="J2210" s="130">
        <f t="shared" si="820"/>
        <v>21</v>
      </c>
      <c r="K2210" s="130">
        <f t="shared" si="809"/>
        <v>5</v>
      </c>
      <c r="L2210" s="131">
        <f t="shared" si="810"/>
        <v>1.00206456</v>
      </c>
      <c r="M2210" s="132">
        <f t="shared" si="804"/>
        <v>1.00959968</v>
      </c>
      <c r="N2210" s="132">
        <f t="shared" si="825"/>
        <v>1.3431450687734507</v>
      </c>
      <c r="O2210" s="131">
        <f t="shared" si="803"/>
        <v>1.34591807</v>
      </c>
      <c r="P2210" s="124">
        <f t="shared" si="811"/>
        <v>1345.9180699999999</v>
      </c>
      <c r="Q2210" s="133">
        <f t="shared" si="812"/>
        <v>0</v>
      </c>
      <c r="R2210" s="134">
        <f t="shared" si="813"/>
        <v>0</v>
      </c>
      <c r="S2210" s="124">
        <f t="shared" si="814"/>
        <v>0</v>
      </c>
      <c r="T2210" s="134">
        <f t="shared" si="821"/>
        <v>8.7499999999999994E-2</v>
      </c>
      <c r="U2210" s="133">
        <f t="shared" si="822"/>
        <v>5</v>
      </c>
      <c r="V2210" s="133">
        <v>252</v>
      </c>
      <c r="W2210" s="132">
        <f t="shared" si="805"/>
        <v>1.0016657010000001</v>
      </c>
      <c r="X2210" s="124">
        <f t="shared" si="824"/>
        <v>2.2418969999999998</v>
      </c>
      <c r="Y2210" s="136" t="s">
        <v>64</v>
      </c>
      <c r="Z2210" s="127">
        <f t="shared" si="823"/>
        <v>44607</v>
      </c>
      <c r="AA2210" s="6"/>
      <c r="AB2210" s="1"/>
      <c r="AC2210" s="10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6"/>
      <c r="BR2210" s="1"/>
      <c r="BS2210" s="1"/>
      <c r="BT2210" s="1"/>
      <c r="BU2210" s="1"/>
      <c r="BV2210" s="1"/>
      <c r="BW2210" s="1"/>
    </row>
    <row r="2211" spans="1:75" x14ac:dyDescent="0.2">
      <c r="A2211" s="137">
        <f t="shared" si="815"/>
        <v>44432</v>
      </c>
      <c r="B2211" s="124">
        <f t="shared" si="806"/>
        <v>1349.1651939999999</v>
      </c>
      <c r="C2211" s="124">
        <f t="shared" si="816"/>
        <v>1000</v>
      </c>
      <c r="D2211" s="138">
        <f t="shared" si="817"/>
        <v>5825.37</v>
      </c>
      <c r="E2211" s="126">
        <f>IF(K2211=1,VLOOKUP(A2210,[1]Plan1!$DA$106:$DC$226,3),E2210)</f>
        <v>5876.05</v>
      </c>
      <c r="F2211" s="127">
        <f t="shared" si="818"/>
        <v>44425</v>
      </c>
      <c r="G2211" s="128">
        <f t="shared" si="807"/>
        <v>8.699876574363552E-3</v>
      </c>
      <c r="H2211" s="127">
        <f t="shared" si="819"/>
        <v>44454</v>
      </c>
      <c r="I2211" s="127">
        <f t="shared" si="808"/>
        <v>44454</v>
      </c>
      <c r="J2211" s="130">
        <f t="shared" si="820"/>
        <v>21</v>
      </c>
      <c r="K2211" s="130">
        <f t="shared" si="809"/>
        <v>6</v>
      </c>
      <c r="L2211" s="131">
        <f t="shared" si="810"/>
        <v>1.00247799</v>
      </c>
      <c r="M2211" s="132">
        <f t="shared" si="804"/>
        <v>1.00959968</v>
      </c>
      <c r="N2211" s="132">
        <f t="shared" si="825"/>
        <v>1.3431450687734507</v>
      </c>
      <c r="O2211" s="131">
        <f t="shared" si="803"/>
        <v>1.3464733600000001</v>
      </c>
      <c r="P2211" s="124">
        <f t="shared" si="811"/>
        <v>1346.47336</v>
      </c>
      <c r="Q2211" s="133">
        <f t="shared" si="812"/>
        <v>0</v>
      </c>
      <c r="R2211" s="134">
        <f t="shared" si="813"/>
        <v>0</v>
      </c>
      <c r="S2211" s="124">
        <f t="shared" si="814"/>
        <v>0</v>
      </c>
      <c r="T2211" s="134">
        <f t="shared" si="821"/>
        <v>8.7499999999999994E-2</v>
      </c>
      <c r="U2211" s="133">
        <f t="shared" si="822"/>
        <v>6</v>
      </c>
      <c r="V2211" s="133">
        <v>252</v>
      </c>
      <c r="W2211" s="132">
        <f t="shared" si="805"/>
        <v>1.001999174</v>
      </c>
      <c r="X2211" s="124">
        <f t="shared" si="824"/>
        <v>2.6918340000000001</v>
      </c>
      <c r="Y2211" s="136" t="s">
        <v>64</v>
      </c>
      <c r="Z2211" s="127">
        <f t="shared" si="823"/>
        <v>44607</v>
      </c>
      <c r="AA2211" s="6"/>
      <c r="AB2211" s="1"/>
      <c r="AC2211" s="10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6"/>
      <c r="BR2211" s="1"/>
      <c r="BS2211" s="1"/>
      <c r="BT2211" s="1"/>
      <c r="BU2211" s="1"/>
      <c r="BV2211" s="1"/>
      <c r="BW2211" s="1"/>
    </row>
    <row r="2212" spans="1:75" x14ac:dyDescent="0.2">
      <c r="A2212" s="137">
        <f t="shared" si="815"/>
        <v>44433</v>
      </c>
      <c r="B2212" s="124">
        <f t="shared" si="806"/>
        <v>1350.1711720000001</v>
      </c>
      <c r="C2212" s="124">
        <f t="shared" si="816"/>
        <v>1000</v>
      </c>
      <c r="D2212" s="138">
        <f t="shared" si="817"/>
        <v>5825.37</v>
      </c>
      <c r="E2212" s="126">
        <f>IF(K2212=1,VLOOKUP(A2211,[1]Plan1!$DA$106:$DC$226,3),E2211)</f>
        <v>5876.05</v>
      </c>
      <c r="F2212" s="127">
        <f t="shared" si="818"/>
        <v>44425</v>
      </c>
      <c r="G2212" s="128">
        <f t="shared" si="807"/>
        <v>8.699876574363552E-3</v>
      </c>
      <c r="H2212" s="127">
        <f t="shared" si="819"/>
        <v>44454</v>
      </c>
      <c r="I2212" s="127">
        <f t="shared" si="808"/>
        <v>44454</v>
      </c>
      <c r="J2212" s="130">
        <f t="shared" si="820"/>
        <v>21</v>
      </c>
      <c r="K2212" s="130">
        <f t="shared" si="809"/>
        <v>7</v>
      </c>
      <c r="L2212" s="131">
        <f t="shared" si="810"/>
        <v>1.00289158</v>
      </c>
      <c r="M2212" s="132">
        <f t="shared" si="804"/>
        <v>1.00959968</v>
      </c>
      <c r="N2212" s="132">
        <f t="shared" si="825"/>
        <v>1.3431450687734507</v>
      </c>
      <c r="O2212" s="131">
        <f t="shared" si="803"/>
        <v>1.3470288800000001</v>
      </c>
      <c r="P2212" s="124">
        <f t="shared" si="811"/>
        <v>1347.0288800000001</v>
      </c>
      <c r="Q2212" s="133">
        <f t="shared" si="812"/>
        <v>0</v>
      </c>
      <c r="R2212" s="134">
        <f t="shared" si="813"/>
        <v>0</v>
      </c>
      <c r="S2212" s="124">
        <f t="shared" si="814"/>
        <v>0</v>
      </c>
      <c r="T2212" s="134">
        <f t="shared" si="821"/>
        <v>8.7499999999999994E-2</v>
      </c>
      <c r="U2212" s="133">
        <f t="shared" si="822"/>
        <v>7</v>
      </c>
      <c r="V2212" s="133">
        <v>252</v>
      </c>
      <c r="W2212" s="132">
        <f t="shared" si="805"/>
        <v>1.0023327580000001</v>
      </c>
      <c r="X2212" s="124">
        <f t="shared" si="824"/>
        <v>3.1422919999999999</v>
      </c>
      <c r="Y2212" s="136" t="s">
        <v>64</v>
      </c>
      <c r="Z2212" s="127">
        <f t="shared" si="823"/>
        <v>44607</v>
      </c>
      <c r="AA2212" s="6"/>
      <c r="AB2212" s="1"/>
      <c r="AC2212" s="10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6"/>
      <c r="BR2212" s="1"/>
      <c r="BS2212" s="1"/>
      <c r="BT2212" s="1"/>
      <c r="BU2212" s="1"/>
      <c r="BV2212" s="1"/>
      <c r="BW2212" s="1"/>
    </row>
    <row r="2213" spans="1:75" x14ac:dyDescent="0.2">
      <c r="A2213" s="137">
        <f t="shared" si="815"/>
        <v>44434</v>
      </c>
      <c r="B2213" s="124">
        <f t="shared" si="806"/>
        <v>1351.177901</v>
      </c>
      <c r="C2213" s="124">
        <f t="shared" si="816"/>
        <v>1000</v>
      </c>
      <c r="D2213" s="138">
        <f t="shared" si="817"/>
        <v>5825.37</v>
      </c>
      <c r="E2213" s="126">
        <f>IF(K2213=1,VLOOKUP(A2212,[1]Plan1!$DA$106:$DC$226,3),E2212)</f>
        <v>5876.05</v>
      </c>
      <c r="F2213" s="127">
        <f t="shared" si="818"/>
        <v>44425</v>
      </c>
      <c r="G2213" s="128">
        <f t="shared" si="807"/>
        <v>8.699876574363552E-3</v>
      </c>
      <c r="H2213" s="127">
        <f t="shared" si="819"/>
        <v>44454</v>
      </c>
      <c r="I2213" s="127">
        <f t="shared" si="808"/>
        <v>44454</v>
      </c>
      <c r="J2213" s="130">
        <f t="shared" si="820"/>
        <v>21</v>
      </c>
      <c r="K2213" s="130">
        <f t="shared" si="809"/>
        <v>8</v>
      </c>
      <c r="L2213" s="131">
        <f t="shared" si="810"/>
        <v>1.00330535</v>
      </c>
      <c r="M2213" s="132">
        <f t="shared" si="804"/>
        <v>1.00959968</v>
      </c>
      <c r="N2213" s="132">
        <f t="shared" si="825"/>
        <v>1.3431450687734507</v>
      </c>
      <c r="O2213" s="131">
        <f t="shared" si="803"/>
        <v>1.3475846300000001</v>
      </c>
      <c r="P2213" s="124">
        <f t="shared" si="811"/>
        <v>1347.5846300000001</v>
      </c>
      <c r="Q2213" s="133">
        <f t="shared" si="812"/>
        <v>0</v>
      </c>
      <c r="R2213" s="134">
        <f t="shared" si="813"/>
        <v>0</v>
      </c>
      <c r="S2213" s="124">
        <f t="shared" si="814"/>
        <v>0</v>
      </c>
      <c r="T2213" s="134">
        <f t="shared" si="821"/>
        <v>8.7499999999999994E-2</v>
      </c>
      <c r="U2213" s="133">
        <f t="shared" si="822"/>
        <v>8</v>
      </c>
      <c r="V2213" s="133">
        <v>252</v>
      </c>
      <c r="W2213" s="132">
        <f t="shared" si="805"/>
        <v>1.002666453</v>
      </c>
      <c r="X2213" s="124">
        <f t="shared" si="824"/>
        <v>3.5932710000000001</v>
      </c>
      <c r="Y2213" s="136" t="s">
        <v>64</v>
      </c>
      <c r="Z2213" s="127">
        <f t="shared" si="823"/>
        <v>44607</v>
      </c>
      <c r="AA2213" s="6"/>
      <c r="AB2213" s="1"/>
      <c r="AC2213" s="10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6"/>
      <c r="BR2213" s="1"/>
      <c r="BS2213" s="1"/>
      <c r="BT2213" s="1"/>
      <c r="BU2213" s="1"/>
      <c r="BV2213" s="1"/>
      <c r="BW2213" s="1"/>
    </row>
    <row r="2214" spans="1:75" x14ac:dyDescent="0.2">
      <c r="A2214" s="137">
        <f t="shared" si="815"/>
        <v>44435</v>
      </c>
      <c r="B2214" s="124">
        <f t="shared" si="806"/>
        <v>1352.1853799999999</v>
      </c>
      <c r="C2214" s="124">
        <f t="shared" si="816"/>
        <v>1000</v>
      </c>
      <c r="D2214" s="138">
        <f t="shared" si="817"/>
        <v>5825.37</v>
      </c>
      <c r="E2214" s="126">
        <f>IF(K2214=1,VLOOKUP(A2213,[1]Plan1!$DA$106:$DC$226,3),E2213)</f>
        <v>5876.05</v>
      </c>
      <c r="F2214" s="127">
        <f t="shared" si="818"/>
        <v>44425</v>
      </c>
      <c r="G2214" s="128">
        <f t="shared" si="807"/>
        <v>8.699876574363552E-3</v>
      </c>
      <c r="H2214" s="127">
        <f t="shared" si="819"/>
        <v>44454</v>
      </c>
      <c r="I2214" s="127">
        <f t="shared" si="808"/>
        <v>44454</v>
      </c>
      <c r="J2214" s="130">
        <f t="shared" si="820"/>
        <v>21</v>
      </c>
      <c r="K2214" s="130">
        <f t="shared" si="809"/>
        <v>9</v>
      </c>
      <c r="L2214" s="131">
        <f t="shared" si="810"/>
        <v>1.00371929</v>
      </c>
      <c r="M2214" s="132">
        <f t="shared" si="804"/>
        <v>1.00959968</v>
      </c>
      <c r="N2214" s="132">
        <f t="shared" si="825"/>
        <v>1.3431450687734507</v>
      </c>
      <c r="O2214" s="131">
        <f t="shared" si="803"/>
        <v>1.34814061</v>
      </c>
      <c r="P2214" s="124">
        <f t="shared" si="811"/>
        <v>1348.1406099999999</v>
      </c>
      <c r="Q2214" s="133">
        <f t="shared" si="812"/>
        <v>0</v>
      </c>
      <c r="R2214" s="134">
        <f t="shared" si="813"/>
        <v>0</v>
      </c>
      <c r="S2214" s="124">
        <f t="shared" si="814"/>
        <v>0</v>
      </c>
      <c r="T2214" s="134">
        <f t="shared" si="821"/>
        <v>8.7499999999999994E-2</v>
      </c>
      <c r="U2214" s="133">
        <f t="shared" si="822"/>
        <v>9</v>
      </c>
      <c r="V2214" s="133">
        <v>252</v>
      </c>
      <c r="W2214" s="132">
        <f t="shared" si="805"/>
        <v>1.003000259</v>
      </c>
      <c r="X2214" s="124">
        <f t="shared" si="824"/>
        <v>4.0447699999999998</v>
      </c>
      <c r="Y2214" s="136" t="s">
        <v>64</v>
      </c>
      <c r="Z2214" s="127">
        <f t="shared" si="823"/>
        <v>44607</v>
      </c>
      <c r="AA2214" s="6"/>
      <c r="AB2214" s="1"/>
      <c r="AC2214" s="10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6"/>
      <c r="BR2214" s="1"/>
      <c r="BS2214" s="1"/>
      <c r="BT2214" s="1"/>
      <c r="BU2214" s="1"/>
      <c r="BV2214" s="1"/>
      <c r="BW2214" s="1"/>
    </row>
    <row r="2215" spans="1:75" x14ac:dyDescent="0.2">
      <c r="A2215" s="137">
        <f t="shared" si="815"/>
        <v>44436</v>
      </c>
      <c r="B2215" s="124">
        <f t="shared" si="806"/>
        <v>1353.1936119999998</v>
      </c>
      <c r="C2215" s="124">
        <f t="shared" si="816"/>
        <v>1000</v>
      </c>
      <c r="D2215" s="138">
        <f t="shared" si="817"/>
        <v>5825.37</v>
      </c>
      <c r="E2215" s="126">
        <f>IF(K2215=1,VLOOKUP(A2214,[1]Plan1!$DA$106:$DC$226,3),E2214)</f>
        <v>5876.05</v>
      </c>
      <c r="F2215" s="127">
        <f t="shared" si="818"/>
        <v>44425</v>
      </c>
      <c r="G2215" s="128">
        <f t="shared" si="807"/>
        <v>8.699876574363552E-3</v>
      </c>
      <c r="H2215" s="127">
        <f t="shared" si="819"/>
        <v>44454</v>
      </c>
      <c r="I2215" s="127">
        <f t="shared" si="808"/>
        <v>44454</v>
      </c>
      <c r="J2215" s="130">
        <f t="shared" si="820"/>
        <v>21</v>
      </c>
      <c r="K2215" s="130">
        <f t="shared" si="809"/>
        <v>10</v>
      </c>
      <c r="L2215" s="131">
        <f t="shared" si="810"/>
        <v>1.0041334</v>
      </c>
      <c r="M2215" s="132">
        <f t="shared" si="804"/>
        <v>1.00959968</v>
      </c>
      <c r="N2215" s="132">
        <f t="shared" si="825"/>
        <v>1.3431450687734507</v>
      </c>
      <c r="O2215" s="131">
        <f t="shared" si="803"/>
        <v>1.34869682</v>
      </c>
      <c r="P2215" s="124">
        <f t="shared" si="811"/>
        <v>1348.6968199999999</v>
      </c>
      <c r="Q2215" s="133">
        <f t="shared" si="812"/>
        <v>0</v>
      </c>
      <c r="R2215" s="134">
        <f t="shared" si="813"/>
        <v>0</v>
      </c>
      <c r="S2215" s="124">
        <f t="shared" si="814"/>
        <v>0</v>
      </c>
      <c r="T2215" s="134">
        <f t="shared" si="821"/>
        <v>8.7499999999999994E-2</v>
      </c>
      <c r="U2215" s="133">
        <f t="shared" si="822"/>
        <v>10</v>
      </c>
      <c r="V2215" s="133">
        <v>252</v>
      </c>
      <c r="W2215" s="132">
        <f t="shared" si="805"/>
        <v>1.0033341760000001</v>
      </c>
      <c r="X2215" s="124">
        <f t="shared" si="824"/>
        <v>4.4967920000000001</v>
      </c>
      <c r="Y2215" s="136" t="s">
        <v>64</v>
      </c>
      <c r="Z2215" s="127">
        <f t="shared" si="823"/>
        <v>44607</v>
      </c>
      <c r="AA2215" s="6"/>
      <c r="AB2215" s="1"/>
      <c r="AC2215" s="10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6"/>
      <c r="BR2215" s="1"/>
      <c r="BS2215" s="1"/>
      <c r="BT2215" s="1"/>
      <c r="BU2215" s="1"/>
      <c r="BV2215" s="1"/>
      <c r="BW2215" s="1"/>
    </row>
    <row r="2216" spans="1:75" x14ac:dyDescent="0.2">
      <c r="A2216" s="137">
        <f t="shared" si="815"/>
        <v>44437</v>
      </c>
      <c r="B2216" s="124">
        <f t="shared" si="806"/>
        <v>1353.1936119999998</v>
      </c>
      <c r="C2216" s="124">
        <f t="shared" si="816"/>
        <v>1000</v>
      </c>
      <c r="D2216" s="138">
        <f t="shared" si="817"/>
        <v>5825.37</v>
      </c>
      <c r="E2216" s="126">
        <f>IF(K2216=1,VLOOKUP(A2215,[1]Plan1!$DA$106:$DC$226,3),E2215)</f>
        <v>5876.05</v>
      </c>
      <c r="F2216" s="127">
        <f t="shared" si="818"/>
        <v>44425</v>
      </c>
      <c r="G2216" s="128">
        <f t="shared" si="807"/>
        <v>8.699876574363552E-3</v>
      </c>
      <c r="H2216" s="127">
        <f t="shared" si="819"/>
        <v>44454</v>
      </c>
      <c r="I2216" s="127">
        <f t="shared" si="808"/>
        <v>44454</v>
      </c>
      <c r="J2216" s="130">
        <f t="shared" si="820"/>
        <v>21</v>
      </c>
      <c r="K2216" s="130">
        <f t="shared" si="809"/>
        <v>10</v>
      </c>
      <c r="L2216" s="131">
        <f t="shared" si="810"/>
        <v>1.0041334</v>
      </c>
      <c r="M2216" s="132">
        <f t="shared" si="804"/>
        <v>1.00959968</v>
      </c>
      <c r="N2216" s="132">
        <f t="shared" si="825"/>
        <v>1.3431450687734507</v>
      </c>
      <c r="O2216" s="131">
        <f t="shared" si="803"/>
        <v>1.34869682</v>
      </c>
      <c r="P2216" s="124">
        <f t="shared" si="811"/>
        <v>1348.6968199999999</v>
      </c>
      <c r="Q2216" s="133">
        <f t="shared" si="812"/>
        <v>0</v>
      </c>
      <c r="R2216" s="134">
        <f t="shared" si="813"/>
        <v>0</v>
      </c>
      <c r="S2216" s="124">
        <f t="shared" si="814"/>
        <v>0</v>
      </c>
      <c r="T2216" s="134">
        <f t="shared" si="821"/>
        <v>8.7499999999999994E-2</v>
      </c>
      <c r="U2216" s="133">
        <f t="shared" si="822"/>
        <v>10</v>
      </c>
      <c r="V2216" s="133">
        <v>252</v>
      </c>
      <c r="W2216" s="132">
        <f t="shared" si="805"/>
        <v>1.0033341760000001</v>
      </c>
      <c r="X2216" s="124">
        <f t="shared" si="824"/>
        <v>4.4967920000000001</v>
      </c>
      <c r="Y2216" s="136" t="s">
        <v>64</v>
      </c>
      <c r="Z2216" s="127">
        <f t="shared" si="823"/>
        <v>44607</v>
      </c>
      <c r="AA2216" s="6"/>
      <c r="AB2216" s="1"/>
      <c r="AC2216" s="10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6"/>
      <c r="BR2216" s="1"/>
      <c r="BS2216" s="1"/>
      <c r="BT2216" s="1"/>
      <c r="BU2216" s="1"/>
      <c r="BV2216" s="1"/>
      <c r="BW2216" s="1"/>
    </row>
    <row r="2217" spans="1:75" x14ac:dyDescent="0.2">
      <c r="A2217" s="137">
        <f t="shared" si="815"/>
        <v>44438</v>
      </c>
      <c r="B2217" s="124">
        <f t="shared" si="806"/>
        <v>1353.1936119999998</v>
      </c>
      <c r="C2217" s="124">
        <f t="shared" si="816"/>
        <v>1000</v>
      </c>
      <c r="D2217" s="138">
        <f t="shared" si="817"/>
        <v>5825.37</v>
      </c>
      <c r="E2217" s="126">
        <f>IF(K2217=1,VLOOKUP(A2216,[1]Plan1!$DA$106:$DC$226,3),E2216)</f>
        <v>5876.05</v>
      </c>
      <c r="F2217" s="127">
        <f t="shared" si="818"/>
        <v>44425</v>
      </c>
      <c r="G2217" s="128">
        <f t="shared" si="807"/>
        <v>8.699876574363552E-3</v>
      </c>
      <c r="H2217" s="127">
        <f t="shared" si="819"/>
        <v>44454</v>
      </c>
      <c r="I2217" s="127">
        <f t="shared" si="808"/>
        <v>44454</v>
      </c>
      <c r="J2217" s="130">
        <f t="shared" si="820"/>
        <v>21</v>
      </c>
      <c r="K2217" s="130">
        <f t="shared" si="809"/>
        <v>10</v>
      </c>
      <c r="L2217" s="131">
        <f t="shared" si="810"/>
        <v>1.0041334</v>
      </c>
      <c r="M2217" s="132">
        <f t="shared" si="804"/>
        <v>1.00959968</v>
      </c>
      <c r="N2217" s="132">
        <f t="shared" si="825"/>
        <v>1.3431450687734507</v>
      </c>
      <c r="O2217" s="131">
        <f t="shared" ref="O2217:O2280" si="826">TRUNC(TRUNC((L2217*N2217),15),8)</f>
        <v>1.34869682</v>
      </c>
      <c r="P2217" s="124">
        <f t="shared" si="811"/>
        <v>1348.6968199999999</v>
      </c>
      <c r="Q2217" s="133">
        <f t="shared" si="812"/>
        <v>0</v>
      </c>
      <c r="R2217" s="134">
        <f t="shared" si="813"/>
        <v>0</v>
      </c>
      <c r="S2217" s="124">
        <f t="shared" si="814"/>
        <v>0</v>
      </c>
      <c r="T2217" s="134">
        <f t="shared" si="821"/>
        <v>8.7499999999999994E-2</v>
      </c>
      <c r="U2217" s="133">
        <f t="shared" si="822"/>
        <v>10</v>
      </c>
      <c r="V2217" s="133">
        <v>252</v>
      </c>
      <c r="W2217" s="132">
        <f t="shared" si="805"/>
        <v>1.0033341760000001</v>
      </c>
      <c r="X2217" s="124">
        <f t="shared" si="824"/>
        <v>4.4967920000000001</v>
      </c>
      <c r="Y2217" s="136" t="s">
        <v>64</v>
      </c>
      <c r="Z2217" s="127">
        <f t="shared" si="823"/>
        <v>44607</v>
      </c>
      <c r="AA2217" s="6"/>
      <c r="AB2217" s="1"/>
      <c r="AC2217" s="10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6"/>
      <c r="BR2217" s="1"/>
      <c r="BS2217" s="1"/>
      <c r="BT2217" s="1"/>
      <c r="BU2217" s="1"/>
      <c r="BV2217" s="1"/>
      <c r="BW2217" s="1"/>
    </row>
    <row r="2218" spans="1:75" x14ac:dyDescent="0.2">
      <c r="A2218" s="137">
        <f t="shared" si="815"/>
        <v>44439</v>
      </c>
      <c r="B2218" s="124">
        <f t="shared" si="806"/>
        <v>1354.202577</v>
      </c>
      <c r="C2218" s="124">
        <f t="shared" si="816"/>
        <v>1000</v>
      </c>
      <c r="D2218" s="138">
        <f t="shared" si="817"/>
        <v>5825.37</v>
      </c>
      <c r="E2218" s="126">
        <f>IF(K2218=1,VLOOKUP(A2217,[1]Plan1!$DA$106:$DC$226,3),E2217)</f>
        <v>5876.05</v>
      </c>
      <c r="F2218" s="127">
        <f t="shared" si="818"/>
        <v>44425</v>
      </c>
      <c r="G2218" s="128">
        <f t="shared" si="807"/>
        <v>8.699876574363552E-3</v>
      </c>
      <c r="H2218" s="127">
        <f t="shared" si="819"/>
        <v>44454</v>
      </c>
      <c r="I2218" s="127">
        <f t="shared" si="808"/>
        <v>44454</v>
      </c>
      <c r="J2218" s="130">
        <f t="shared" si="820"/>
        <v>21</v>
      </c>
      <c r="K2218" s="130">
        <f t="shared" si="809"/>
        <v>11</v>
      </c>
      <c r="L2218" s="131">
        <f t="shared" si="810"/>
        <v>1.00454767</v>
      </c>
      <c r="M2218" s="132">
        <f t="shared" ref="M2218:M2281" si="827">IF(I2218&gt;I2217,L2217,M2217)</f>
        <v>1.00959968</v>
      </c>
      <c r="N2218" s="132">
        <f t="shared" si="825"/>
        <v>1.3431450687734507</v>
      </c>
      <c r="O2218" s="131">
        <f t="shared" si="826"/>
        <v>1.3492532399999999</v>
      </c>
      <c r="P2218" s="124">
        <f t="shared" si="811"/>
        <v>1349.25324</v>
      </c>
      <c r="Q2218" s="133">
        <f t="shared" si="812"/>
        <v>0</v>
      </c>
      <c r="R2218" s="134">
        <f t="shared" si="813"/>
        <v>0</v>
      </c>
      <c r="S2218" s="124">
        <f t="shared" si="814"/>
        <v>0</v>
      </c>
      <c r="T2218" s="134">
        <f t="shared" si="821"/>
        <v>8.7499999999999994E-2</v>
      </c>
      <c r="U2218" s="133">
        <f t="shared" si="822"/>
        <v>11</v>
      </c>
      <c r="V2218" s="133">
        <v>252</v>
      </c>
      <c r="W2218" s="132">
        <f t="shared" si="805"/>
        <v>1.0036682050000001</v>
      </c>
      <c r="X2218" s="124">
        <f t="shared" si="824"/>
        <v>4.9493369999999999</v>
      </c>
      <c r="Y2218" s="136" t="s">
        <v>64</v>
      </c>
      <c r="Z2218" s="127">
        <f t="shared" si="823"/>
        <v>44607</v>
      </c>
      <c r="AA2218" s="6"/>
      <c r="AB2218" s="1"/>
      <c r="AC2218" s="10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6"/>
      <c r="BR2218" s="1"/>
      <c r="BS2218" s="1"/>
      <c r="BT2218" s="1"/>
      <c r="BU2218" s="1"/>
      <c r="BV2218" s="1"/>
      <c r="BW2218" s="1"/>
    </row>
    <row r="2219" spans="1:75" x14ac:dyDescent="0.2">
      <c r="A2219" s="137">
        <f t="shared" si="815"/>
        <v>44440</v>
      </c>
      <c r="B2219" s="124">
        <f t="shared" si="806"/>
        <v>1355.212313</v>
      </c>
      <c r="C2219" s="124">
        <f t="shared" si="816"/>
        <v>1000</v>
      </c>
      <c r="D2219" s="138">
        <f t="shared" si="817"/>
        <v>5825.37</v>
      </c>
      <c r="E2219" s="126">
        <f>IF(K2219=1,VLOOKUP(A2218,[1]Plan1!$DA$106:$DC$226,3),E2218)</f>
        <v>5876.05</v>
      </c>
      <c r="F2219" s="127">
        <f t="shared" si="818"/>
        <v>44425</v>
      </c>
      <c r="G2219" s="128">
        <f t="shared" si="807"/>
        <v>8.699876574363552E-3</v>
      </c>
      <c r="H2219" s="127">
        <f t="shared" si="819"/>
        <v>44454</v>
      </c>
      <c r="I2219" s="127">
        <f t="shared" si="808"/>
        <v>44454</v>
      </c>
      <c r="J2219" s="130">
        <f t="shared" si="820"/>
        <v>21</v>
      </c>
      <c r="K2219" s="130">
        <f t="shared" si="809"/>
        <v>12</v>
      </c>
      <c r="L2219" s="131">
        <f t="shared" si="810"/>
        <v>1.0049621200000001</v>
      </c>
      <c r="M2219" s="132">
        <f t="shared" si="827"/>
        <v>1.00959968</v>
      </c>
      <c r="N2219" s="132">
        <f t="shared" si="825"/>
        <v>1.3431450687734507</v>
      </c>
      <c r="O2219" s="131">
        <f t="shared" si="826"/>
        <v>1.3498099100000001</v>
      </c>
      <c r="P2219" s="124">
        <f t="shared" si="811"/>
        <v>1349.8099099999999</v>
      </c>
      <c r="Q2219" s="133">
        <f t="shared" si="812"/>
        <v>0</v>
      </c>
      <c r="R2219" s="134">
        <f t="shared" si="813"/>
        <v>0</v>
      </c>
      <c r="S2219" s="124">
        <f t="shared" si="814"/>
        <v>0</v>
      </c>
      <c r="T2219" s="134">
        <f t="shared" si="821"/>
        <v>8.7499999999999994E-2</v>
      </c>
      <c r="U2219" s="133">
        <f t="shared" si="822"/>
        <v>12</v>
      </c>
      <c r="V2219" s="133">
        <v>252</v>
      </c>
      <c r="W2219" s="132">
        <f t="shared" si="805"/>
        <v>1.0040023440000001</v>
      </c>
      <c r="X2219" s="124">
        <f t="shared" si="824"/>
        <v>5.4024029999999996</v>
      </c>
      <c r="Y2219" s="136" t="s">
        <v>64</v>
      </c>
      <c r="Z2219" s="127">
        <f t="shared" si="823"/>
        <v>44607</v>
      </c>
      <c r="AA2219" s="6"/>
      <c r="AB2219" s="1"/>
      <c r="AC2219" s="10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6"/>
      <c r="BR2219" s="1"/>
      <c r="BS2219" s="1"/>
      <c r="BT2219" s="1"/>
      <c r="BU2219" s="1"/>
      <c r="BV2219" s="1"/>
      <c r="BW2219" s="1"/>
    </row>
    <row r="2220" spans="1:75" x14ac:dyDescent="0.2">
      <c r="A2220" s="137">
        <f t="shared" si="815"/>
        <v>44441</v>
      </c>
      <c r="B2220" s="124">
        <f t="shared" si="806"/>
        <v>1356.2228029999999</v>
      </c>
      <c r="C2220" s="124">
        <f t="shared" si="816"/>
        <v>1000</v>
      </c>
      <c r="D2220" s="138">
        <f t="shared" si="817"/>
        <v>5825.37</v>
      </c>
      <c r="E2220" s="126">
        <f>IF(K2220=1,VLOOKUP(A2219,[1]Plan1!$DA$106:$DC$226,3),E2219)</f>
        <v>5876.05</v>
      </c>
      <c r="F2220" s="127">
        <f t="shared" si="818"/>
        <v>44425</v>
      </c>
      <c r="G2220" s="128">
        <f t="shared" si="807"/>
        <v>8.699876574363552E-3</v>
      </c>
      <c r="H2220" s="127">
        <f t="shared" si="819"/>
        <v>44454</v>
      </c>
      <c r="I2220" s="127">
        <f t="shared" si="808"/>
        <v>44454</v>
      </c>
      <c r="J2220" s="130">
        <f t="shared" si="820"/>
        <v>21</v>
      </c>
      <c r="K2220" s="130">
        <f t="shared" si="809"/>
        <v>13</v>
      </c>
      <c r="L2220" s="131">
        <f t="shared" si="810"/>
        <v>1.00537674</v>
      </c>
      <c r="M2220" s="132">
        <f t="shared" si="827"/>
        <v>1.00959968</v>
      </c>
      <c r="N2220" s="132">
        <f t="shared" si="825"/>
        <v>1.3431450687734507</v>
      </c>
      <c r="O2220" s="131">
        <f t="shared" si="826"/>
        <v>1.3503668099999999</v>
      </c>
      <c r="P2220" s="124">
        <f t="shared" si="811"/>
        <v>1350.36681</v>
      </c>
      <c r="Q2220" s="133">
        <f t="shared" si="812"/>
        <v>0</v>
      </c>
      <c r="R2220" s="134">
        <f t="shared" si="813"/>
        <v>0</v>
      </c>
      <c r="S2220" s="124">
        <f t="shared" si="814"/>
        <v>0</v>
      </c>
      <c r="T2220" s="134">
        <f t="shared" si="821"/>
        <v>8.7499999999999994E-2</v>
      </c>
      <c r="U2220" s="133">
        <f t="shared" si="822"/>
        <v>13</v>
      </c>
      <c r="V2220" s="133">
        <v>252</v>
      </c>
      <c r="W2220" s="132">
        <f t="shared" si="805"/>
        <v>1.0043365950000001</v>
      </c>
      <c r="X2220" s="124">
        <f t="shared" si="824"/>
        <v>5.8559929999999998</v>
      </c>
      <c r="Y2220" s="136" t="s">
        <v>64</v>
      </c>
      <c r="Z2220" s="127">
        <f t="shared" si="823"/>
        <v>44607</v>
      </c>
      <c r="AA2220" s="6"/>
      <c r="AB2220" s="1"/>
      <c r="AC2220" s="10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6"/>
      <c r="BR2220" s="1"/>
      <c r="BS2220" s="1"/>
      <c r="BT2220" s="1"/>
      <c r="BU2220" s="1"/>
      <c r="BV2220" s="1"/>
      <c r="BW2220" s="1"/>
    </row>
    <row r="2221" spans="1:75" x14ac:dyDescent="0.2">
      <c r="A2221" s="137">
        <f t="shared" si="815"/>
        <v>44442</v>
      </c>
      <c r="B2221" s="124">
        <f t="shared" si="806"/>
        <v>1357.2340479999998</v>
      </c>
      <c r="C2221" s="124">
        <f t="shared" si="816"/>
        <v>1000</v>
      </c>
      <c r="D2221" s="138">
        <f t="shared" si="817"/>
        <v>5825.37</v>
      </c>
      <c r="E2221" s="126">
        <f>IF(K2221=1,VLOOKUP(A2220,[1]Plan1!$DA$106:$DC$226,3),E2220)</f>
        <v>5876.05</v>
      </c>
      <c r="F2221" s="127">
        <f t="shared" si="818"/>
        <v>44425</v>
      </c>
      <c r="G2221" s="128">
        <f t="shared" si="807"/>
        <v>8.699876574363552E-3</v>
      </c>
      <c r="H2221" s="127">
        <f t="shared" si="819"/>
        <v>44454</v>
      </c>
      <c r="I2221" s="127">
        <f t="shared" si="808"/>
        <v>44454</v>
      </c>
      <c r="J2221" s="130">
        <f t="shared" si="820"/>
        <v>21</v>
      </c>
      <c r="K2221" s="130">
        <f t="shared" si="809"/>
        <v>14</v>
      </c>
      <c r="L2221" s="131">
        <f t="shared" si="810"/>
        <v>1.0057915399999999</v>
      </c>
      <c r="M2221" s="132">
        <f t="shared" si="827"/>
        <v>1.00959968</v>
      </c>
      <c r="N2221" s="132">
        <f t="shared" si="825"/>
        <v>1.3431450687734507</v>
      </c>
      <c r="O2221" s="131">
        <f t="shared" si="826"/>
        <v>1.3509239399999999</v>
      </c>
      <c r="P2221" s="124">
        <f t="shared" si="811"/>
        <v>1350.9239399999999</v>
      </c>
      <c r="Q2221" s="133">
        <f t="shared" si="812"/>
        <v>0</v>
      </c>
      <c r="R2221" s="134">
        <f t="shared" si="813"/>
        <v>0</v>
      </c>
      <c r="S2221" s="124">
        <f t="shared" si="814"/>
        <v>0</v>
      </c>
      <c r="T2221" s="134">
        <f t="shared" si="821"/>
        <v>8.7499999999999994E-2</v>
      </c>
      <c r="U2221" s="133">
        <f t="shared" si="822"/>
        <v>14</v>
      </c>
      <c r="V2221" s="133">
        <v>252</v>
      </c>
      <c r="W2221" s="132">
        <f t="shared" si="805"/>
        <v>1.0046709579999999</v>
      </c>
      <c r="X2221" s="124">
        <f t="shared" si="824"/>
        <v>6.3101079999999996</v>
      </c>
      <c r="Y2221" s="136" t="s">
        <v>64</v>
      </c>
      <c r="Z2221" s="127">
        <f t="shared" si="823"/>
        <v>44607</v>
      </c>
      <c r="AA2221" s="6"/>
      <c r="AB2221" s="1"/>
      <c r="AC2221" s="10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6"/>
      <c r="BR2221" s="1"/>
      <c r="BS2221" s="1"/>
      <c r="BT2221" s="1"/>
      <c r="BU2221" s="1"/>
      <c r="BV2221" s="1"/>
      <c r="BW2221" s="1"/>
    </row>
    <row r="2222" spans="1:75" x14ac:dyDescent="0.2">
      <c r="A2222" s="137">
        <f t="shared" si="815"/>
        <v>44443</v>
      </c>
      <c r="B2222" s="124">
        <f t="shared" si="806"/>
        <v>1358.246036</v>
      </c>
      <c r="C2222" s="124">
        <f t="shared" si="816"/>
        <v>1000</v>
      </c>
      <c r="D2222" s="138">
        <f t="shared" si="817"/>
        <v>5825.37</v>
      </c>
      <c r="E2222" s="126">
        <f>IF(K2222=1,VLOOKUP(A2221,[1]Plan1!$DA$106:$DC$226,3),E2221)</f>
        <v>5876.05</v>
      </c>
      <c r="F2222" s="127">
        <f t="shared" si="818"/>
        <v>44425</v>
      </c>
      <c r="G2222" s="128">
        <f t="shared" si="807"/>
        <v>8.699876574363552E-3</v>
      </c>
      <c r="H2222" s="127">
        <f t="shared" si="819"/>
        <v>44454</v>
      </c>
      <c r="I2222" s="127">
        <f t="shared" si="808"/>
        <v>44454</v>
      </c>
      <c r="J2222" s="130">
        <f t="shared" si="820"/>
        <v>21</v>
      </c>
      <c r="K2222" s="130">
        <f t="shared" si="809"/>
        <v>15</v>
      </c>
      <c r="L2222" s="131">
        <f t="shared" si="810"/>
        <v>1.0062065</v>
      </c>
      <c r="M2222" s="132">
        <f t="shared" si="827"/>
        <v>1.00959968</v>
      </c>
      <c r="N2222" s="132">
        <f t="shared" si="825"/>
        <v>1.3431450687734507</v>
      </c>
      <c r="O2222" s="131">
        <f t="shared" si="826"/>
        <v>1.3514812899999999</v>
      </c>
      <c r="P2222" s="124">
        <f t="shared" si="811"/>
        <v>1351.4812899999999</v>
      </c>
      <c r="Q2222" s="133">
        <f t="shared" si="812"/>
        <v>0</v>
      </c>
      <c r="R2222" s="134">
        <f t="shared" si="813"/>
        <v>0</v>
      </c>
      <c r="S2222" s="124">
        <f t="shared" si="814"/>
        <v>0</v>
      </c>
      <c r="T2222" s="134">
        <f t="shared" si="821"/>
        <v>8.7499999999999994E-2</v>
      </c>
      <c r="U2222" s="133">
        <f t="shared" si="822"/>
        <v>15</v>
      </c>
      <c r="V2222" s="133">
        <v>252</v>
      </c>
      <c r="W2222" s="132">
        <f t="shared" si="805"/>
        <v>1.0050054310000001</v>
      </c>
      <c r="X2222" s="124">
        <f t="shared" si="824"/>
        <v>6.7647459999999997</v>
      </c>
      <c r="Y2222" s="136" t="s">
        <v>64</v>
      </c>
      <c r="Z2222" s="127">
        <f t="shared" si="823"/>
        <v>44607</v>
      </c>
      <c r="AA2222" s="6"/>
      <c r="AB2222" s="1"/>
      <c r="AC2222" s="10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6"/>
      <c r="BR2222" s="1"/>
      <c r="BS2222" s="1"/>
      <c r="BT2222" s="1"/>
      <c r="BU2222" s="1"/>
      <c r="BV2222" s="1"/>
      <c r="BW2222" s="1"/>
    </row>
    <row r="2223" spans="1:75" x14ac:dyDescent="0.2">
      <c r="A2223" s="137">
        <f t="shared" si="815"/>
        <v>44444</v>
      </c>
      <c r="B2223" s="124">
        <f t="shared" si="806"/>
        <v>1358.246036</v>
      </c>
      <c r="C2223" s="124">
        <f t="shared" si="816"/>
        <v>1000</v>
      </c>
      <c r="D2223" s="138">
        <f t="shared" si="817"/>
        <v>5825.37</v>
      </c>
      <c r="E2223" s="126">
        <f>IF(K2223=1,VLOOKUP(A2222,[1]Plan1!$DA$106:$DC$226,3),E2222)</f>
        <v>5876.05</v>
      </c>
      <c r="F2223" s="127">
        <f t="shared" si="818"/>
        <v>44425</v>
      </c>
      <c r="G2223" s="128">
        <f t="shared" si="807"/>
        <v>8.699876574363552E-3</v>
      </c>
      <c r="H2223" s="127">
        <f t="shared" si="819"/>
        <v>44454</v>
      </c>
      <c r="I2223" s="127">
        <f t="shared" si="808"/>
        <v>44454</v>
      </c>
      <c r="J2223" s="130">
        <f t="shared" si="820"/>
        <v>21</v>
      </c>
      <c r="K2223" s="130">
        <f t="shared" si="809"/>
        <v>15</v>
      </c>
      <c r="L2223" s="131">
        <f t="shared" si="810"/>
        <v>1.0062065</v>
      </c>
      <c r="M2223" s="132">
        <f t="shared" si="827"/>
        <v>1.00959968</v>
      </c>
      <c r="N2223" s="132">
        <f t="shared" si="825"/>
        <v>1.3431450687734507</v>
      </c>
      <c r="O2223" s="131">
        <f t="shared" si="826"/>
        <v>1.3514812899999999</v>
      </c>
      <c r="P2223" s="124">
        <f t="shared" si="811"/>
        <v>1351.4812899999999</v>
      </c>
      <c r="Q2223" s="133">
        <f t="shared" si="812"/>
        <v>0</v>
      </c>
      <c r="R2223" s="134">
        <f t="shared" si="813"/>
        <v>0</v>
      </c>
      <c r="S2223" s="124">
        <f t="shared" si="814"/>
        <v>0</v>
      </c>
      <c r="T2223" s="134">
        <f t="shared" si="821"/>
        <v>8.7499999999999994E-2</v>
      </c>
      <c r="U2223" s="133">
        <f t="shared" si="822"/>
        <v>15</v>
      </c>
      <c r="V2223" s="133">
        <v>252</v>
      </c>
      <c r="W2223" s="132">
        <f t="shared" si="805"/>
        <v>1.0050054310000001</v>
      </c>
      <c r="X2223" s="124">
        <f t="shared" si="824"/>
        <v>6.7647459999999997</v>
      </c>
      <c r="Y2223" s="136" t="s">
        <v>64</v>
      </c>
      <c r="Z2223" s="127">
        <f t="shared" si="823"/>
        <v>44607</v>
      </c>
      <c r="AA2223" s="6"/>
      <c r="AB2223" s="1"/>
      <c r="AC2223" s="10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6"/>
      <c r="BR2223" s="1"/>
      <c r="BS2223" s="1"/>
      <c r="BT2223" s="1"/>
      <c r="BU2223" s="1"/>
      <c r="BV2223" s="1"/>
      <c r="BW2223" s="1"/>
    </row>
    <row r="2224" spans="1:75" x14ac:dyDescent="0.2">
      <c r="A2224" s="137">
        <f t="shared" si="815"/>
        <v>44445</v>
      </c>
      <c r="B2224" s="124">
        <f t="shared" si="806"/>
        <v>1358.246036</v>
      </c>
      <c r="C2224" s="124">
        <f t="shared" si="816"/>
        <v>1000</v>
      </c>
      <c r="D2224" s="138">
        <f t="shared" si="817"/>
        <v>5825.37</v>
      </c>
      <c r="E2224" s="126">
        <f>IF(K2224=1,VLOOKUP(A2223,[1]Plan1!$DA$106:$DC$226,3),E2223)</f>
        <v>5876.05</v>
      </c>
      <c r="F2224" s="127">
        <f t="shared" si="818"/>
        <v>44425</v>
      </c>
      <c r="G2224" s="128">
        <f t="shared" si="807"/>
        <v>8.699876574363552E-3</v>
      </c>
      <c r="H2224" s="127">
        <f t="shared" si="819"/>
        <v>44454</v>
      </c>
      <c r="I2224" s="127">
        <f t="shared" si="808"/>
        <v>44454</v>
      </c>
      <c r="J2224" s="130">
        <f t="shared" si="820"/>
        <v>21</v>
      </c>
      <c r="K2224" s="130">
        <f t="shared" si="809"/>
        <v>15</v>
      </c>
      <c r="L2224" s="131">
        <f t="shared" si="810"/>
        <v>1.0062065</v>
      </c>
      <c r="M2224" s="132">
        <f t="shared" si="827"/>
        <v>1.00959968</v>
      </c>
      <c r="N2224" s="132">
        <f t="shared" si="825"/>
        <v>1.3431450687734507</v>
      </c>
      <c r="O2224" s="131">
        <f t="shared" si="826"/>
        <v>1.3514812899999999</v>
      </c>
      <c r="P2224" s="124">
        <f t="shared" si="811"/>
        <v>1351.4812899999999</v>
      </c>
      <c r="Q2224" s="133">
        <f t="shared" si="812"/>
        <v>0</v>
      </c>
      <c r="R2224" s="134">
        <f t="shared" si="813"/>
        <v>0</v>
      </c>
      <c r="S2224" s="124">
        <f t="shared" si="814"/>
        <v>0</v>
      </c>
      <c r="T2224" s="134">
        <f t="shared" si="821"/>
        <v>8.7499999999999994E-2</v>
      </c>
      <c r="U2224" s="133">
        <f t="shared" si="822"/>
        <v>15</v>
      </c>
      <c r="V2224" s="133">
        <v>252</v>
      </c>
      <c r="W2224" s="132">
        <f t="shared" si="805"/>
        <v>1.0050054310000001</v>
      </c>
      <c r="X2224" s="124">
        <f t="shared" si="824"/>
        <v>6.7647459999999997</v>
      </c>
      <c r="Y2224" s="136" t="s">
        <v>64</v>
      </c>
      <c r="Z2224" s="127">
        <f t="shared" si="823"/>
        <v>44607</v>
      </c>
      <c r="AA2224" s="6"/>
      <c r="AB2224" s="1"/>
      <c r="AC2224" s="10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6"/>
      <c r="BR2224" s="1"/>
      <c r="BS2224" s="1"/>
      <c r="BT2224" s="1"/>
      <c r="BU2224" s="1"/>
      <c r="BV2224" s="1"/>
      <c r="BW2224" s="1"/>
    </row>
    <row r="2225" spans="1:75" x14ac:dyDescent="0.2">
      <c r="A2225" s="137">
        <f t="shared" si="815"/>
        <v>44446</v>
      </c>
      <c r="B2225" s="124">
        <f t="shared" si="806"/>
        <v>1359.258779</v>
      </c>
      <c r="C2225" s="124">
        <f t="shared" si="816"/>
        <v>1000</v>
      </c>
      <c r="D2225" s="138">
        <f t="shared" si="817"/>
        <v>5825.37</v>
      </c>
      <c r="E2225" s="126">
        <f>IF(K2225=1,VLOOKUP(A2224,[1]Plan1!$DA$106:$DC$226,3),E2224)</f>
        <v>5876.05</v>
      </c>
      <c r="F2225" s="127">
        <f t="shared" si="818"/>
        <v>44425</v>
      </c>
      <c r="G2225" s="128">
        <f t="shared" si="807"/>
        <v>8.699876574363552E-3</v>
      </c>
      <c r="H2225" s="127">
        <f t="shared" si="819"/>
        <v>44454</v>
      </c>
      <c r="I2225" s="127">
        <f t="shared" si="808"/>
        <v>44454</v>
      </c>
      <c r="J2225" s="130">
        <f t="shared" si="820"/>
        <v>21</v>
      </c>
      <c r="K2225" s="130">
        <f t="shared" si="809"/>
        <v>16</v>
      </c>
      <c r="L2225" s="131">
        <f t="shared" si="810"/>
        <v>1.0066216299999999</v>
      </c>
      <c r="M2225" s="132">
        <f t="shared" si="827"/>
        <v>1.00959968</v>
      </c>
      <c r="N2225" s="132">
        <f t="shared" si="825"/>
        <v>1.3431450687734507</v>
      </c>
      <c r="O2225" s="131">
        <f t="shared" si="826"/>
        <v>1.3520388699999999</v>
      </c>
      <c r="P2225" s="124">
        <f t="shared" si="811"/>
        <v>1352.0388700000001</v>
      </c>
      <c r="Q2225" s="133">
        <f t="shared" si="812"/>
        <v>0</v>
      </c>
      <c r="R2225" s="134">
        <f t="shared" si="813"/>
        <v>0</v>
      </c>
      <c r="S2225" s="124">
        <f t="shared" si="814"/>
        <v>0</v>
      </c>
      <c r="T2225" s="134">
        <f t="shared" si="821"/>
        <v>8.7499999999999994E-2</v>
      </c>
      <c r="U2225" s="133">
        <f t="shared" si="822"/>
        <v>16</v>
      </c>
      <c r="V2225" s="133">
        <v>252</v>
      </c>
      <c r="W2225" s="132">
        <f t="shared" si="805"/>
        <v>1.0053400159999999</v>
      </c>
      <c r="X2225" s="124">
        <f t="shared" si="824"/>
        <v>7.2199090000000004</v>
      </c>
      <c r="Y2225" s="136" t="s">
        <v>64</v>
      </c>
      <c r="Z2225" s="127">
        <f t="shared" si="823"/>
        <v>44607</v>
      </c>
      <c r="AA2225" s="6"/>
      <c r="AB2225" s="1"/>
      <c r="AC2225" s="10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6"/>
      <c r="BR2225" s="1"/>
      <c r="BS2225" s="1"/>
      <c r="BT2225" s="1"/>
      <c r="BU2225" s="1"/>
      <c r="BV2225" s="1"/>
      <c r="BW2225" s="1"/>
    </row>
    <row r="2226" spans="1:75" x14ac:dyDescent="0.2">
      <c r="A2226" s="137">
        <f t="shared" si="815"/>
        <v>44447</v>
      </c>
      <c r="B2226" s="124">
        <f t="shared" si="806"/>
        <v>1359.258779</v>
      </c>
      <c r="C2226" s="124">
        <f t="shared" si="816"/>
        <v>1000</v>
      </c>
      <c r="D2226" s="138">
        <f t="shared" si="817"/>
        <v>5825.37</v>
      </c>
      <c r="E2226" s="126">
        <f>IF(K2226=1,VLOOKUP(A2225,[1]Plan1!$DA$106:$DC$226,3),E2225)</f>
        <v>5876.05</v>
      </c>
      <c r="F2226" s="127">
        <f t="shared" si="818"/>
        <v>44425</v>
      </c>
      <c r="G2226" s="128">
        <f t="shared" si="807"/>
        <v>8.699876574363552E-3</v>
      </c>
      <c r="H2226" s="127">
        <f t="shared" si="819"/>
        <v>44454</v>
      </c>
      <c r="I2226" s="127">
        <f t="shared" si="808"/>
        <v>44454</v>
      </c>
      <c r="J2226" s="130">
        <f t="shared" si="820"/>
        <v>21</v>
      </c>
      <c r="K2226" s="130">
        <f t="shared" si="809"/>
        <v>16</v>
      </c>
      <c r="L2226" s="131">
        <f t="shared" si="810"/>
        <v>1.0066216299999999</v>
      </c>
      <c r="M2226" s="132">
        <f t="shared" si="827"/>
        <v>1.00959968</v>
      </c>
      <c r="N2226" s="132">
        <f t="shared" si="825"/>
        <v>1.3431450687734507</v>
      </c>
      <c r="O2226" s="131">
        <f t="shared" si="826"/>
        <v>1.3520388699999999</v>
      </c>
      <c r="P2226" s="124">
        <f t="shared" si="811"/>
        <v>1352.0388700000001</v>
      </c>
      <c r="Q2226" s="133">
        <f t="shared" si="812"/>
        <v>0</v>
      </c>
      <c r="R2226" s="134">
        <f t="shared" si="813"/>
        <v>0</v>
      </c>
      <c r="S2226" s="124">
        <f t="shared" si="814"/>
        <v>0</v>
      </c>
      <c r="T2226" s="134">
        <f t="shared" si="821"/>
        <v>8.7499999999999994E-2</v>
      </c>
      <c r="U2226" s="133">
        <f t="shared" si="822"/>
        <v>16</v>
      </c>
      <c r="V2226" s="133">
        <v>252</v>
      </c>
      <c r="W2226" s="132">
        <f t="shared" si="805"/>
        <v>1.0053400159999999</v>
      </c>
      <c r="X2226" s="124">
        <f t="shared" si="824"/>
        <v>7.2199090000000004</v>
      </c>
      <c r="Y2226" s="136" t="s">
        <v>64</v>
      </c>
      <c r="Z2226" s="127">
        <f t="shared" si="823"/>
        <v>44607</v>
      </c>
      <c r="AA2226" s="6"/>
      <c r="AB2226" s="1"/>
      <c r="AC2226" s="10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6"/>
      <c r="BR2226" s="1"/>
      <c r="BS2226" s="1"/>
      <c r="BT2226" s="1"/>
      <c r="BU2226" s="1"/>
      <c r="BV2226" s="1"/>
      <c r="BW2226" s="1"/>
    </row>
    <row r="2227" spans="1:75" x14ac:dyDescent="0.2">
      <c r="A2227" s="137">
        <f t="shared" si="815"/>
        <v>44448</v>
      </c>
      <c r="B2227" s="124">
        <f t="shared" si="806"/>
        <v>1360.2722960000001</v>
      </c>
      <c r="C2227" s="124">
        <f t="shared" si="816"/>
        <v>1000</v>
      </c>
      <c r="D2227" s="138">
        <f t="shared" si="817"/>
        <v>5825.37</v>
      </c>
      <c r="E2227" s="126">
        <f>IF(K2227=1,VLOOKUP(A2226,[1]Plan1!$DA$106:$DC$226,3),E2226)</f>
        <v>5876.05</v>
      </c>
      <c r="F2227" s="127">
        <f t="shared" si="818"/>
        <v>44425</v>
      </c>
      <c r="G2227" s="128">
        <f t="shared" si="807"/>
        <v>8.699876574363552E-3</v>
      </c>
      <c r="H2227" s="127">
        <f t="shared" si="819"/>
        <v>44454</v>
      </c>
      <c r="I2227" s="127">
        <f t="shared" si="808"/>
        <v>44454</v>
      </c>
      <c r="J2227" s="130">
        <f t="shared" si="820"/>
        <v>21</v>
      </c>
      <c r="K2227" s="130">
        <f t="shared" si="809"/>
        <v>17</v>
      </c>
      <c r="L2227" s="131">
        <f t="shared" si="810"/>
        <v>1.0070369400000001</v>
      </c>
      <c r="M2227" s="132">
        <f t="shared" si="827"/>
        <v>1.00959968</v>
      </c>
      <c r="N2227" s="132">
        <f t="shared" si="825"/>
        <v>1.3431450687734507</v>
      </c>
      <c r="O2227" s="131">
        <f t="shared" si="826"/>
        <v>1.3525967000000001</v>
      </c>
      <c r="P2227" s="124">
        <f t="shared" si="811"/>
        <v>1352.5967000000001</v>
      </c>
      <c r="Q2227" s="133">
        <f t="shared" si="812"/>
        <v>0</v>
      </c>
      <c r="R2227" s="134">
        <f t="shared" si="813"/>
        <v>0</v>
      </c>
      <c r="S2227" s="124">
        <f t="shared" si="814"/>
        <v>0</v>
      </c>
      <c r="T2227" s="134">
        <f t="shared" si="821"/>
        <v>8.7499999999999994E-2</v>
      </c>
      <c r="U2227" s="133">
        <f t="shared" si="822"/>
        <v>17</v>
      </c>
      <c r="V2227" s="133">
        <v>252</v>
      </c>
      <c r="W2227" s="132">
        <f t="shared" si="805"/>
        <v>1.005674712</v>
      </c>
      <c r="X2227" s="124">
        <f t="shared" si="824"/>
        <v>7.6755959999999996</v>
      </c>
      <c r="Y2227" s="136" t="s">
        <v>64</v>
      </c>
      <c r="Z2227" s="127">
        <f t="shared" si="823"/>
        <v>44607</v>
      </c>
      <c r="AA2227" s="6"/>
      <c r="AB2227" s="1"/>
      <c r="AC2227" s="10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6"/>
      <c r="BR2227" s="1"/>
      <c r="BS2227" s="1"/>
      <c r="BT2227" s="1"/>
      <c r="BU2227" s="1"/>
      <c r="BV2227" s="1"/>
      <c r="BW2227" s="1"/>
    </row>
    <row r="2228" spans="1:75" x14ac:dyDescent="0.2">
      <c r="A2228" s="137">
        <f t="shared" si="815"/>
        <v>44449</v>
      </c>
      <c r="B2228" s="124">
        <f t="shared" si="806"/>
        <v>1361.2865400000001</v>
      </c>
      <c r="C2228" s="124">
        <f t="shared" si="816"/>
        <v>1000</v>
      </c>
      <c r="D2228" s="138">
        <f t="shared" si="817"/>
        <v>5825.37</v>
      </c>
      <c r="E2228" s="126">
        <f>IF(K2228=1,VLOOKUP(A2227,[1]Plan1!$DA$106:$DC$226,3),E2227)</f>
        <v>5876.05</v>
      </c>
      <c r="F2228" s="127">
        <f t="shared" si="818"/>
        <v>44425</v>
      </c>
      <c r="G2228" s="128">
        <f t="shared" si="807"/>
        <v>8.699876574363552E-3</v>
      </c>
      <c r="H2228" s="127">
        <f t="shared" si="819"/>
        <v>44454</v>
      </c>
      <c r="I2228" s="127">
        <f t="shared" si="808"/>
        <v>44454</v>
      </c>
      <c r="J2228" s="130">
        <f t="shared" si="820"/>
        <v>21</v>
      </c>
      <c r="K2228" s="130">
        <f t="shared" si="809"/>
        <v>18</v>
      </c>
      <c r="L2228" s="131">
        <f t="shared" si="810"/>
        <v>1.00745241</v>
      </c>
      <c r="M2228" s="132">
        <f t="shared" si="827"/>
        <v>1.00959968</v>
      </c>
      <c r="N2228" s="132">
        <f t="shared" si="825"/>
        <v>1.3431450687734507</v>
      </c>
      <c r="O2228" s="131">
        <f t="shared" si="826"/>
        <v>1.35315473</v>
      </c>
      <c r="P2228" s="124">
        <f t="shared" si="811"/>
        <v>1353.15473</v>
      </c>
      <c r="Q2228" s="133">
        <f t="shared" si="812"/>
        <v>0</v>
      </c>
      <c r="R2228" s="134">
        <f t="shared" si="813"/>
        <v>0</v>
      </c>
      <c r="S2228" s="124">
        <f t="shared" si="814"/>
        <v>0</v>
      </c>
      <c r="T2228" s="134">
        <f t="shared" si="821"/>
        <v>8.7499999999999994E-2</v>
      </c>
      <c r="U2228" s="133">
        <f t="shared" si="822"/>
        <v>18</v>
      </c>
      <c r="V2228" s="133">
        <v>252</v>
      </c>
      <c r="W2228" s="132">
        <f t="shared" si="805"/>
        <v>1.0060095200000001</v>
      </c>
      <c r="X2228" s="124">
        <f t="shared" si="824"/>
        <v>8.1318099999999998</v>
      </c>
      <c r="Y2228" s="136" t="s">
        <v>64</v>
      </c>
      <c r="Z2228" s="127">
        <f t="shared" si="823"/>
        <v>44607</v>
      </c>
      <c r="AA2228" s="6"/>
      <c r="AB2228" s="1"/>
      <c r="AC2228" s="10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6"/>
      <c r="BR2228" s="1"/>
      <c r="BS2228" s="1"/>
      <c r="BT2228" s="1"/>
      <c r="BU2228" s="1"/>
      <c r="BV2228" s="1"/>
      <c r="BW2228" s="1"/>
    </row>
    <row r="2229" spans="1:75" x14ac:dyDescent="0.2">
      <c r="A2229" s="137">
        <f t="shared" si="815"/>
        <v>44450</v>
      </c>
      <c r="B2229" s="124">
        <f t="shared" si="806"/>
        <v>1362.301559</v>
      </c>
      <c r="C2229" s="124">
        <f t="shared" si="816"/>
        <v>1000</v>
      </c>
      <c r="D2229" s="138">
        <f t="shared" si="817"/>
        <v>5825.37</v>
      </c>
      <c r="E2229" s="126">
        <f>IF(K2229=1,VLOOKUP(A2228,[1]Plan1!$DA$106:$DC$226,3),E2228)</f>
        <v>5876.05</v>
      </c>
      <c r="F2229" s="127">
        <f t="shared" si="818"/>
        <v>44425</v>
      </c>
      <c r="G2229" s="128">
        <f t="shared" si="807"/>
        <v>8.699876574363552E-3</v>
      </c>
      <c r="H2229" s="127">
        <f t="shared" si="819"/>
        <v>44454</v>
      </c>
      <c r="I2229" s="127">
        <f t="shared" si="808"/>
        <v>44454</v>
      </c>
      <c r="J2229" s="130">
        <f t="shared" si="820"/>
        <v>21</v>
      </c>
      <c r="K2229" s="130">
        <f t="shared" si="809"/>
        <v>19</v>
      </c>
      <c r="L2229" s="131">
        <f t="shared" si="810"/>
        <v>1.0078680600000001</v>
      </c>
      <c r="M2229" s="132">
        <f t="shared" si="827"/>
        <v>1.00959968</v>
      </c>
      <c r="N2229" s="132">
        <f t="shared" si="825"/>
        <v>1.3431450687734507</v>
      </c>
      <c r="O2229" s="131">
        <f t="shared" si="826"/>
        <v>1.3537130100000001</v>
      </c>
      <c r="P2229" s="124">
        <f t="shared" si="811"/>
        <v>1353.7130099999999</v>
      </c>
      <c r="Q2229" s="133">
        <f t="shared" si="812"/>
        <v>0</v>
      </c>
      <c r="R2229" s="134">
        <f t="shared" si="813"/>
        <v>0</v>
      </c>
      <c r="S2229" s="124">
        <f t="shared" si="814"/>
        <v>0</v>
      </c>
      <c r="T2229" s="134">
        <f t="shared" si="821"/>
        <v>8.7499999999999994E-2</v>
      </c>
      <c r="U2229" s="133">
        <f t="shared" si="822"/>
        <v>19</v>
      </c>
      <c r="V2229" s="133">
        <v>252</v>
      </c>
      <c r="W2229" s="132">
        <f t="shared" si="805"/>
        <v>1.006344439</v>
      </c>
      <c r="X2229" s="124">
        <f t="shared" si="824"/>
        <v>8.5885490000000004</v>
      </c>
      <c r="Y2229" s="136" t="s">
        <v>64</v>
      </c>
      <c r="Z2229" s="127">
        <f t="shared" si="823"/>
        <v>44607</v>
      </c>
      <c r="AA2229" s="6"/>
      <c r="AB2229" s="1"/>
      <c r="AC2229" s="10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6"/>
      <c r="BR2229" s="1"/>
      <c r="BS2229" s="1"/>
      <c r="BT2229" s="1"/>
      <c r="BU2229" s="1"/>
      <c r="BV2229" s="1"/>
      <c r="BW2229" s="1"/>
    </row>
    <row r="2230" spans="1:75" x14ac:dyDescent="0.2">
      <c r="A2230" s="137">
        <f t="shared" si="815"/>
        <v>44451</v>
      </c>
      <c r="B2230" s="124">
        <f t="shared" si="806"/>
        <v>1362.301559</v>
      </c>
      <c r="C2230" s="124">
        <f t="shared" si="816"/>
        <v>1000</v>
      </c>
      <c r="D2230" s="138">
        <f t="shared" si="817"/>
        <v>5825.37</v>
      </c>
      <c r="E2230" s="126">
        <f>IF(K2230=1,VLOOKUP(A2229,[1]Plan1!$DA$106:$DC$226,3),E2229)</f>
        <v>5876.05</v>
      </c>
      <c r="F2230" s="127">
        <f t="shared" si="818"/>
        <v>44425</v>
      </c>
      <c r="G2230" s="128">
        <f t="shared" si="807"/>
        <v>8.699876574363552E-3</v>
      </c>
      <c r="H2230" s="127">
        <f t="shared" si="819"/>
        <v>44454</v>
      </c>
      <c r="I2230" s="127">
        <f t="shared" si="808"/>
        <v>44454</v>
      </c>
      <c r="J2230" s="130">
        <f t="shared" si="820"/>
        <v>21</v>
      </c>
      <c r="K2230" s="130">
        <f t="shared" si="809"/>
        <v>19</v>
      </c>
      <c r="L2230" s="131">
        <f t="shared" si="810"/>
        <v>1.0078680600000001</v>
      </c>
      <c r="M2230" s="132">
        <f t="shared" si="827"/>
        <v>1.00959968</v>
      </c>
      <c r="N2230" s="132">
        <f t="shared" si="825"/>
        <v>1.3431450687734507</v>
      </c>
      <c r="O2230" s="131">
        <f t="shared" si="826"/>
        <v>1.3537130100000001</v>
      </c>
      <c r="P2230" s="124">
        <f t="shared" si="811"/>
        <v>1353.7130099999999</v>
      </c>
      <c r="Q2230" s="133">
        <f t="shared" si="812"/>
        <v>0</v>
      </c>
      <c r="R2230" s="134">
        <f t="shared" si="813"/>
        <v>0</v>
      </c>
      <c r="S2230" s="124">
        <f t="shared" si="814"/>
        <v>0</v>
      </c>
      <c r="T2230" s="134">
        <f t="shared" si="821"/>
        <v>8.7499999999999994E-2</v>
      </c>
      <c r="U2230" s="133">
        <f t="shared" si="822"/>
        <v>19</v>
      </c>
      <c r="V2230" s="133">
        <v>252</v>
      </c>
      <c r="W2230" s="132">
        <f t="shared" si="805"/>
        <v>1.006344439</v>
      </c>
      <c r="X2230" s="124">
        <f t="shared" si="824"/>
        <v>8.5885490000000004</v>
      </c>
      <c r="Y2230" s="136" t="s">
        <v>64</v>
      </c>
      <c r="Z2230" s="127">
        <f t="shared" si="823"/>
        <v>44607</v>
      </c>
      <c r="AA2230" s="6"/>
      <c r="AB2230" s="1"/>
      <c r="AC2230" s="10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6"/>
      <c r="BR2230" s="1"/>
      <c r="BS2230" s="1"/>
      <c r="BT2230" s="1"/>
      <c r="BU2230" s="1"/>
      <c r="BV2230" s="1"/>
      <c r="BW2230" s="1"/>
    </row>
    <row r="2231" spans="1:75" x14ac:dyDescent="0.2">
      <c r="A2231" s="137">
        <f t="shared" si="815"/>
        <v>44452</v>
      </c>
      <c r="B2231" s="124">
        <f t="shared" si="806"/>
        <v>1362.301559</v>
      </c>
      <c r="C2231" s="124">
        <f t="shared" si="816"/>
        <v>1000</v>
      </c>
      <c r="D2231" s="138">
        <f t="shared" si="817"/>
        <v>5825.37</v>
      </c>
      <c r="E2231" s="126">
        <f>IF(K2231=1,VLOOKUP(A2230,[1]Plan1!$DA$106:$DC$226,3),E2230)</f>
        <v>5876.05</v>
      </c>
      <c r="F2231" s="127">
        <f t="shared" si="818"/>
        <v>44425</v>
      </c>
      <c r="G2231" s="128">
        <f t="shared" si="807"/>
        <v>8.699876574363552E-3</v>
      </c>
      <c r="H2231" s="127">
        <f t="shared" si="819"/>
        <v>44454</v>
      </c>
      <c r="I2231" s="127">
        <f t="shared" si="808"/>
        <v>44454</v>
      </c>
      <c r="J2231" s="130">
        <f t="shared" si="820"/>
        <v>21</v>
      </c>
      <c r="K2231" s="130">
        <f t="shared" si="809"/>
        <v>19</v>
      </c>
      <c r="L2231" s="131">
        <f t="shared" si="810"/>
        <v>1.0078680600000001</v>
      </c>
      <c r="M2231" s="132">
        <f t="shared" si="827"/>
        <v>1.00959968</v>
      </c>
      <c r="N2231" s="132">
        <f t="shared" si="825"/>
        <v>1.3431450687734507</v>
      </c>
      <c r="O2231" s="131">
        <f t="shared" si="826"/>
        <v>1.3537130100000001</v>
      </c>
      <c r="P2231" s="124">
        <f t="shared" si="811"/>
        <v>1353.7130099999999</v>
      </c>
      <c r="Q2231" s="133">
        <f t="shared" si="812"/>
        <v>0</v>
      </c>
      <c r="R2231" s="134">
        <f t="shared" si="813"/>
        <v>0</v>
      </c>
      <c r="S2231" s="124">
        <f t="shared" si="814"/>
        <v>0</v>
      </c>
      <c r="T2231" s="134">
        <f t="shared" si="821"/>
        <v>8.7499999999999994E-2</v>
      </c>
      <c r="U2231" s="133">
        <f t="shared" si="822"/>
        <v>19</v>
      </c>
      <c r="V2231" s="133">
        <v>252</v>
      </c>
      <c r="W2231" s="132">
        <f t="shared" si="805"/>
        <v>1.006344439</v>
      </c>
      <c r="X2231" s="124">
        <f t="shared" si="824"/>
        <v>8.5885490000000004</v>
      </c>
      <c r="Y2231" s="136" t="s">
        <v>64</v>
      </c>
      <c r="Z2231" s="127">
        <f t="shared" si="823"/>
        <v>44607</v>
      </c>
      <c r="AA2231" s="6"/>
      <c r="AB2231" s="1"/>
      <c r="AC2231" s="10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6"/>
      <c r="BR2231" s="1"/>
      <c r="BS2231" s="1"/>
      <c r="BT2231" s="1"/>
      <c r="BU2231" s="1"/>
      <c r="BV2231" s="1"/>
      <c r="BW2231" s="1"/>
    </row>
    <row r="2232" spans="1:75" x14ac:dyDescent="0.2">
      <c r="A2232" s="137">
        <f t="shared" si="815"/>
        <v>44453</v>
      </c>
      <c r="B2232" s="124">
        <f t="shared" si="806"/>
        <v>1363.3173340000001</v>
      </c>
      <c r="C2232" s="124">
        <f t="shared" si="816"/>
        <v>1000</v>
      </c>
      <c r="D2232" s="138">
        <f t="shared" si="817"/>
        <v>5825.37</v>
      </c>
      <c r="E2232" s="126">
        <f>IF(K2232=1,VLOOKUP(A2231,[1]Plan1!$DA$106:$DC$226,3),E2231)</f>
        <v>5876.05</v>
      </c>
      <c r="F2232" s="127">
        <f t="shared" si="818"/>
        <v>44425</v>
      </c>
      <c r="G2232" s="128">
        <f t="shared" si="807"/>
        <v>8.699876574363552E-3</v>
      </c>
      <c r="H2232" s="127">
        <f t="shared" si="819"/>
        <v>44454</v>
      </c>
      <c r="I2232" s="127">
        <f t="shared" si="808"/>
        <v>44454</v>
      </c>
      <c r="J2232" s="130">
        <f t="shared" si="820"/>
        <v>21</v>
      </c>
      <c r="K2232" s="130">
        <f t="shared" si="809"/>
        <v>20</v>
      </c>
      <c r="L2232" s="131">
        <f t="shared" si="810"/>
        <v>1.00828388</v>
      </c>
      <c r="M2232" s="132">
        <f t="shared" si="827"/>
        <v>1.00959968</v>
      </c>
      <c r="N2232" s="132">
        <f t="shared" si="825"/>
        <v>1.3431450687734507</v>
      </c>
      <c r="O2232" s="131">
        <f t="shared" si="826"/>
        <v>1.35427152</v>
      </c>
      <c r="P2232" s="124">
        <f t="shared" si="811"/>
        <v>1354.27152</v>
      </c>
      <c r="Q2232" s="133">
        <f t="shared" si="812"/>
        <v>0</v>
      </c>
      <c r="R2232" s="134">
        <f t="shared" si="813"/>
        <v>0</v>
      </c>
      <c r="S2232" s="124">
        <f t="shared" si="814"/>
        <v>0</v>
      </c>
      <c r="T2232" s="134">
        <f t="shared" si="821"/>
        <v>8.7499999999999994E-2</v>
      </c>
      <c r="U2232" s="133">
        <f t="shared" si="822"/>
        <v>20</v>
      </c>
      <c r="V2232" s="133">
        <v>252</v>
      </c>
      <c r="W2232" s="132">
        <f t="shared" si="805"/>
        <v>1.006679469</v>
      </c>
      <c r="X2232" s="124">
        <f t="shared" si="824"/>
        <v>9.045814</v>
      </c>
      <c r="Y2232" s="136" t="s">
        <v>64</v>
      </c>
      <c r="Z2232" s="127">
        <f t="shared" si="823"/>
        <v>44607</v>
      </c>
      <c r="AA2232" s="6"/>
      <c r="AB2232" s="1"/>
      <c r="AC2232" s="10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6"/>
      <c r="BR2232" s="1"/>
      <c r="BS2232" s="1"/>
      <c r="BT2232" s="1"/>
      <c r="BU2232" s="1"/>
      <c r="BV2232" s="1"/>
      <c r="BW2232" s="1"/>
    </row>
    <row r="2233" spans="1:75" x14ac:dyDescent="0.2">
      <c r="A2233" s="137">
        <f t="shared" si="815"/>
        <v>44454</v>
      </c>
      <c r="B2233" s="124">
        <f t="shared" si="806"/>
        <v>1364.333858</v>
      </c>
      <c r="C2233" s="124">
        <f t="shared" si="816"/>
        <v>1000</v>
      </c>
      <c r="D2233" s="138">
        <f t="shared" si="817"/>
        <v>5825.37</v>
      </c>
      <c r="E2233" s="126">
        <f>IF(K2233=1,VLOOKUP(A2232,[1]Plan1!$DA$106:$DC$226,3),E2232)</f>
        <v>5876.05</v>
      </c>
      <c r="F2233" s="127">
        <f t="shared" si="818"/>
        <v>44425</v>
      </c>
      <c r="G2233" s="128">
        <f t="shared" si="807"/>
        <v>8.699876574363552E-3</v>
      </c>
      <c r="H2233" s="127">
        <f t="shared" si="819"/>
        <v>44484</v>
      </c>
      <c r="I2233" s="127">
        <f t="shared" si="808"/>
        <v>44454</v>
      </c>
      <c r="J2233" s="130">
        <f t="shared" si="820"/>
        <v>21</v>
      </c>
      <c r="K2233" s="130">
        <f t="shared" si="809"/>
        <v>21</v>
      </c>
      <c r="L2233" s="131">
        <f t="shared" si="810"/>
        <v>1.0086998700000001</v>
      </c>
      <c r="M2233" s="132">
        <f t="shared" si="827"/>
        <v>1.00959968</v>
      </c>
      <c r="N2233" s="132">
        <f t="shared" si="825"/>
        <v>1.3431450687734507</v>
      </c>
      <c r="O2233" s="131">
        <f t="shared" si="826"/>
        <v>1.35483025</v>
      </c>
      <c r="P2233" s="124">
        <f t="shared" si="811"/>
        <v>1354.83025</v>
      </c>
      <c r="Q2233" s="133">
        <f t="shared" si="812"/>
        <v>0</v>
      </c>
      <c r="R2233" s="134">
        <f t="shared" si="813"/>
        <v>0</v>
      </c>
      <c r="S2233" s="124">
        <f t="shared" si="814"/>
        <v>0</v>
      </c>
      <c r="T2233" s="134">
        <f t="shared" si="821"/>
        <v>8.7499999999999994E-2</v>
      </c>
      <c r="U2233" s="133">
        <f t="shared" si="822"/>
        <v>21</v>
      </c>
      <c r="V2233" s="133">
        <v>252</v>
      </c>
      <c r="W2233" s="132">
        <f t="shared" ref="W2233:W2296" si="828">ROUND((1+T2233)^(U2233/V2233),9)</f>
        <v>1.0070146120000001</v>
      </c>
      <c r="X2233" s="124">
        <f t="shared" si="824"/>
        <v>9.5036079999999998</v>
      </c>
      <c r="Y2233" s="136" t="s">
        <v>64</v>
      </c>
      <c r="Z2233" s="127">
        <f t="shared" si="823"/>
        <v>44607</v>
      </c>
      <c r="AA2233" s="6"/>
      <c r="AB2233" s="1"/>
      <c r="AC2233" s="10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6"/>
      <c r="BR2233" s="1"/>
      <c r="BS2233" s="1"/>
      <c r="BT2233" s="1"/>
      <c r="BU2233" s="1"/>
      <c r="BV2233" s="1"/>
      <c r="BW2233" s="1"/>
    </row>
    <row r="2234" spans="1:75" x14ac:dyDescent="0.2">
      <c r="A2234" s="137">
        <f t="shared" si="815"/>
        <v>44455</v>
      </c>
      <c r="B2234" s="124">
        <f t="shared" si="806"/>
        <v>1365.537789</v>
      </c>
      <c r="C2234" s="124">
        <f t="shared" si="816"/>
        <v>1000</v>
      </c>
      <c r="D2234" s="138">
        <f t="shared" si="817"/>
        <v>5876.05</v>
      </c>
      <c r="E2234" s="126">
        <f>IF(K2234=1,VLOOKUP(A2233,[1]Plan1!$DA$106:$DC$226,3),E2233)</f>
        <v>5944.21</v>
      </c>
      <c r="F2234" s="127">
        <f t="shared" si="818"/>
        <v>44455</v>
      </c>
      <c r="G2234" s="128">
        <f t="shared" si="807"/>
        <v>1.159962900247602E-2</v>
      </c>
      <c r="H2234" s="127">
        <f t="shared" si="819"/>
        <v>44484</v>
      </c>
      <c r="I2234" s="127">
        <f t="shared" si="808"/>
        <v>44484</v>
      </c>
      <c r="J2234" s="130">
        <f t="shared" si="820"/>
        <v>21</v>
      </c>
      <c r="K2234" s="130">
        <f t="shared" si="809"/>
        <v>1</v>
      </c>
      <c r="L2234" s="131">
        <f t="shared" si="810"/>
        <v>1.0005493299999999</v>
      </c>
      <c r="M2234" s="132">
        <f t="shared" si="827"/>
        <v>1.0086998700000001</v>
      </c>
      <c r="N2234" s="132">
        <f t="shared" si="825"/>
        <v>1.3548302562629209</v>
      </c>
      <c r="O2234" s="131">
        <f t="shared" si="826"/>
        <v>1.3555744999999999</v>
      </c>
      <c r="P2234" s="124">
        <f t="shared" si="811"/>
        <v>1355.5744999999999</v>
      </c>
      <c r="Q2234" s="133">
        <f t="shared" si="812"/>
        <v>0</v>
      </c>
      <c r="R2234" s="134">
        <f t="shared" si="813"/>
        <v>0</v>
      </c>
      <c r="S2234" s="124">
        <f t="shared" si="814"/>
        <v>0</v>
      </c>
      <c r="T2234" s="134">
        <f t="shared" si="821"/>
        <v>8.7499999999999994E-2</v>
      </c>
      <c r="U2234" s="133">
        <f t="shared" si="822"/>
        <v>22</v>
      </c>
      <c r="V2234" s="133">
        <v>252</v>
      </c>
      <c r="W2234" s="132">
        <f t="shared" si="828"/>
        <v>1.0073498649999999</v>
      </c>
      <c r="X2234" s="124">
        <f t="shared" si="824"/>
        <v>9.9632889999999996</v>
      </c>
      <c r="Y2234" s="136" t="s">
        <v>64</v>
      </c>
      <c r="Z2234" s="127">
        <f t="shared" si="823"/>
        <v>44607</v>
      </c>
      <c r="AA2234" s="6"/>
      <c r="AB2234" s="1"/>
      <c r="AC2234" s="10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6"/>
      <c r="BR2234" s="1"/>
      <c r="BS2234" s="1"/>
      <c r="BT2234" s="1"/>
      <c r="BU2234" s="1"/>
      <c r="BV2234" s="1"/>
      <c r="BW2234" s="1"/>
    </row>
    <row r="2235" spans="1:75" x14ac:dyDescent="0.2">
      <c r="A2235" s="137">
        <f t="shared" si="815"/>
        <v>44456</v>
      </c>
      <c r="B2235" s="124">
        <f t="shared" si="806"/>
        <v>1366.742796</v>
      </c>
      <c r="C2235" s="124">
        <f t="shared" si="816"/>
        <v>1000</v>
      </c>
      <c r="D2235" s="138">
        <f t="shared" si="817"/>
        <v>5876.05</v>
      </c>
      <c r="E2235" s="126">
        <f>IF(K2235=1,VLOOKUP(A2234,[1]Plan1!$DA$106:$DC$226,3),E2234)</f>
        <v>5944.21</v>
      </c>
      <c r="F2235" s="127">
        <f t="shared" si="818"/>
        <v>44455</v>
      </c>
      <c r="G2235" s="128">
        <f t="shared" si="807"/>
        <v>1.159962900247602E-2</v>
      </c>
      <c r="H2235" s="127">
        <f t="shared" si="819"/>
        <v>44484</v>
      </c>
      <c r="I2235" s="127">
        <f t="shared" si="808"/>
        <v>44484</v>
      </c>
      <c r="J2235" s="130">
        <f t="shared" si="820"/>
        <v>21</v>
      </c>
      <c r="K2235" s="130">
        <f t="shared" si="809"/>
        <v>2</v>
      </c>
      <c r="L2235" s="131">
        <f t="shared" si="810"/>
        <v>1.0010989699999999</v>
      </c>
      <c r="M2235" s="132">
        <f t="shared" si="827"/>
        <v>1.0086998700000001</v>
      </c>
      <c r="N2235" s="132">
        <f t="shared" si="825"/>
        <v>1.3548302562629209</v>
      </c>
      <c r="O2235" s="131">
        <f t="shared" si="826"/>
        <v>1.3563191699999999</v>
      </c>
      <c r="P2235" s="124">
        <f t="shared" si="811"/>
        <v>1356.31917</v>
      </c>
      <c r="Q2235" s="133">
        <f t="shared" si="812"/>
        <v>0</v>
      </c>
      <c r="R2235" s="134">
        <f t="shared" si="813"/>
        <v>0</v>
      </c>
      <c r="S2235" s="124">
        <f t="shared" si="814"/>
        <v>0</v>
      </c>
      <c r="T2235" s="134">
        <f t="shared" si="821"/>
        <v>8.7499999999999994E-2</v>
      </c>
      <c r="U2235" s="133">
        <f t="shared" si="822"/>
        <v>23</v>
      </c>
      <c r="V2235" s="133">
        <v>252</v>
      </c>
      <c r="W2235" s="132">
        <f t="shared" si="828"/>
        <v>1.007685231</v>
      </c>
      <c r="X2235" s="124">
        <f t="shared" si="824"/>
        <v>10.423626000000001</v>
      </c>
      <c r="Y2235" s="136" t="s">
        <v>64</v>
      </c>
      <c r="Z2235" s="127">
        <f t="shared" si="823"/>
        <v>44607</v>
      </c>
      <c r="AA2235" s="6"/>
      <c r="AB2235" s="1"/>
      <c r="AC2235" s="10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6"/>
      <c r="BR2235" s="1"/>
      <c r="BS2235" s="1"/>
      <c r="BT2235" s="1"/>
      <c r="BU2235" s="1"/>
      <c r="BV2235" s="1"/>
      <c r="BW2235" s="1"/>
    </row>
    <row r="2236" spans="1:75" x14ac:dyDescent="0.2">
      <c r="A2236" s="137">
        <f t="shared" si="815"/>
        <v>44457</v>
      </c>
      <c r="B2236" s="124">
        <f t="shared" si="806"/>
        <v>1367.948856</v>
      </c>
      <c r="C2236" s="124">
        <f t="shared" si="816"/>
        <v>1000</v>
      </c>
      <c r="D2236" s="138">
        <f t="shared" si="817"/>
        <v>5876.05</v>
      </c>
      <c r="E2236" s="126">
        <f>IF(K2236=1,VLOOKUP(A2235,[1]Plan1!$DA$106:$DC$226,3),E2235)</f>
        <v>5944.21</v>
      </c>
      <c r="F2236" s="127">
        <f t="shared" si="818"/>
        <v>44455</v>
      </c>
      <c r="G2236" s="128">
        <f t="shared" si="807"/>
        <v>1.159962900247602E-2</v>
      </c>
      <c r="H2236" s="127">
        <f t="shared" si="819"/>
        <v>44484</v>
      </c>
      <c r="I2236" s="127">
        <f t="shared" si="808"/>
        <v>44484</v>
      </c>
      <c r="J2236" s="130">
        <f t="shared" si="820"/>
        <v>21</v>
      </c>
      <c r="K2236" s="130">
        <f t="shared" si="809"/>
        <v>3</v>
      </c>
      <c r="L2236" s="131">
        <f t="shared" si="810"/>
        <v>1.0016489099999999</v>
      </c>
      <c r="M2236" s="132">
        <f t="shared" si="827"/>
        <v>1.0086998700000001</v>
      </c>
      <c r="N2236" s="132">
        <f t="shared" si="825"/>
        <v>1.3548302562629209</v>
      </c>
      <c r="O2236" s="131">
        <f t="shared" si="826"/>
        <v>1.3570642399999999</v>
      </c>
      <c r="P2236" s="124">
        <f t="shared" si="811"/>
        <v>1357.0642399999999</v>
      </c>
      <c r="Q2236" s="133">
        <f t="shared" si="812"/>
        <v>0</v>
      </c>
      <c r="R2236" s="134">
        <f t="shared" si="813"/>
        <v>0</v>
      </c>
      <c r="S2236" s="124">
        <f t="shared" si="814"/>
        <v>0</v>
      </c>
      <c r="T2236" s="134">
        <f t="shared" si="821"/>
        <v>8.7499999999999994E-2</v>
      </c>
      <c r="U2236" s="133">
        <f t="shared" si="822"/>
        <v>24</v>
      </c>
      <c r="V2236" s="133">
        <v>252</v>
      </c>
      <c r="W2236" s="132">
        <f t="shared" si="828"/>
        <v>1.0080207080000001</v>
      </c>
      <c r="X2236" s="124">
        <f t="shared" si="824"/>
        <v>10.884615999999999</v>
      </c>
      <c r="Y2236" s="136" t="s">
        <v>64</v>
      </c>
      <c r="Z2236" s="127">
        <f t="shared" si="823"/>
        <v>44607</v>
      </c>
      <c r="AA2236" s="6"/>
      <c r="AB2236" s="1"/>
      <c r="AC2236" s="10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6"/>
      <c r="BR2236" s="1"/>
      <c r="BS2236" s="1"/>
      <c r="BT2236" s="1"/>
      <c r="BU2236" s="1"/>
      <c r="BV2236" s="1"/>
      <c r="BW2236" s="1"/>
    </row>
    <row r="2237" spans="1:75" x14ac:dyDescent="0.2">
      <c r="A2237" s="137">
        <f t="shared" si="815"/>
        <v>44458</v>
      </c>
      <c r="B2237" s="124">
        <f t="shared" si="806"/>
        <v>1367.948856</v>
      </c>
      <c r="C2237" s="124">
        <f t="shared" si="816"/>
        <v>1000</v>
      </c>
      <c r="D2237" s="138">
        <f t="shared" si="817"/>
        <v>5876.05</v>
      </c>
      <c r="E2237" s="126">
        <f>IF(K2237=1,VLOOKUP(A2236,[1]Plan1!$DA$106:$DC$226,3),E2236)</f>
        <v>5944.21</v>
      </c>
      <c r="F2237" s="127">
        <f t="shared" si="818"/>
        <v>44455</v>
      </c>
      <c r="G2237" s="128">
        <f t="shared" si="807"/>
        <v>1.159962900247602E-2</v>
      </c>
      <c r="H2237" s="127">
        <f t="shared" si="819"/>
        <v>44484</v>
      </c>
      <c r="I2237" s="127">
        <f t="shared" si="808"/>
        <v>44484</v>
      </c>
      <c r="J2237" s="130">
        <f t="shared" si="820"/>
        <v>21</v>
      </c>
      <c r="K2237" s="130">
        <f t="shared" si="809"/>
        <v>3</v>
      </c>
      <c r="L2237" s="131">
        <f t="shared" si="810"/>
        <v>1.0016489099999999</v>
      </c>
      <c r="M2237" s="132">
        <f t="shared" si="827"/>
        <v>1.0086998700000001</v>
      </c>
      <c r="N2237" s="132">
        <f t="shared" si="825"/>
        <v>1.3548302562629209</v>
      </c>
      <c r="O2237" s="131">
        <f t="shared" si="826"/>
        <v>1.3570642399999999</v>
      </c>
      <c r="P2237" s="124">
        <f t="shared" si="811"/>
        <v>1357.0642399999999</v>
      </c>
      <c r="Q2237" s="133">
        <f t="shared" si="812"/>
        <v>0</v>
      </c>
      <c r="R2237" s="134">
        <f t="shared" si="813"/>
        <v>0</v>
      </c>
      <c r="S2237" s="124">
        <f t="shared" si="814"/>
        <v>0</v>
      </c>
      <c r="T2237" s="134">
        <f t="shared" si="821"/>
        <v>8.7499999999999994E-2</v>
      </c>
      <c r="U2237" s="133">
        <f t="shared" si="822"/>
        <v>24</v>
      </c>
      <c r="V2237" s="133">
        <v>252</v>
      </c>
      <c r="W2237" s="132">
        <f t="shared" si="828"/>
        <v>1.0080207080000001</v>
      </c>
      <c r="X2237" s="124">
        <f t="shared" si="824"/>
        <v>10.884615999999999</v>
      </c>
      <c r="Y2237" s="136" t="s">
        <v>64</v>
      </c>
      <c r="Z2237" s="127">
        <f t="shared" si="823"/>
        <v>44607</v>
      </c>
      <c r="AA2237" s="6"/>
      <c r="AB2237" s="1"/>
      <c r="AC2237" s="10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6"/>
      <c r="BR2237" s="1"/>
      <c r="BS2237" s="1"/>
      <c r="BT2237" s="1"/>
      <c r="BU2237" s="1"/>
      <c r="BV2237" s="1"/>
      <c r="BW2237" s="1"/>
    </row>
    <row r="2238" spans="1:75" x14ac:dyDescent="0.2">
      <c r="A2238" s="137">
        <f t="shared" si="815"/>
        <v>44459</v>
      </c>
      <c r="B2238" s="124">
        <f t="shared" si="806"/>
        <v>1367.948856</v>
      </c>
      <c r="C2238" s="124">
        <f t="shared" si="816"/>
        <v>1000</v>
      </c>
      <c r="D2238" s="138">
        <f t="shared" si="817"/>
        <v>5876.05</v>
      </c>
      <c r="E2238" s="126">
        <f>IF(K2238=1,VLOOKUP(A2237,[1]Plan1!$DA$106:$DC$226,3),E2237)</f>
        <v>5944.21</v>
      </c>
      <c r="F2238" s="127">
        <f t="shared" si="818"/>
        <v>44455</v>
      </c>
      <c r="G2238" s="128">
        <f t="shared" si="807"/>
        <v>1.159962900247602E-2</v>
      </c>
      <c r="H2238" s="127">
        <f t="shared" si="819"/>
        <v>44484</v>
      </c>
      <c r="I2238" s="127">
        <f t="shared" si="808"/>
        <v>44484</v>
      </c>
      <c r="J2238" s="130">
        <f t="shared" si="820"/>
        <v>21</v>
      </c>
      <c r="K2238" s="130">
        <f t="shared" si="809"/>
        <v>3</v>
      </c>
      <c r="L2238" s="131">
        <f t="shared" si="810"/>
        <v>1.0016489099999999</v>
      </c>
      <c r="M2238" s="132">
        <f t="shared" si="827"/>
        <v>1.0086998700000001</v>
      </c>
      <c r="N2238" s="132">
        <f t="shared" si="825"/>
        <v>1.3548302562629209</v>
      </c>
      <c r="O2238" s="131">
        <f t="shared" si="826"/>
        <v>1.3570642399999999</v>
      </c>
      <c r="P2238" s="124">
        <f t="shared" si="811"/>
        <v>1357.0642399999999</v>
      </c>
      <c r="Q2238" s="133">
        <f t="shared" si="812"/>
        <v>0</v>
      </c>
      <c r="R2238" s="134">
        <f t="shared" si="813"/>
        <v>0</v>
      </c>
      <c r="S2238" s="124">
        <f t="shared" si="814"/>
        <v>0</v>
      </c>
      <c r="T2238" s="134">
        <f t="shared" si="821"/>
        <v>8.7499999999999994E-2</v>
      </c>
      <c r="U2238" s="133">
        <f t="shared" si="822"/>
        <v>24</v>
      </c>
      <c r="V2238" s="133">
        <v>252</v>
      </c>
      <c r="W2238" s="132">
        <f t="shared" si="828"/>
        <v>1.0080207080000001</v>
      </c>
      <c r="X2238" s="124">
        <f t="shared" si="824"/>
        <v>10.884615999999999</v>
      </c>
      <c r="Y2238" s="136" t="s">
        <v>64</v>
      </c>
      <c r="Z2238" s="127">
        <f t="shared" si="823"/>
        <v>44607</v>
      </c>
      <c r="AA2238" s="6"/>
      <c r="AB2238" s="1"/>
      <c r="AC2238" s="10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6"/>
      <c r="BR2238" s="1"/>
      <c r="BS2238" s="1"/>
      <c r="BT2238" s="1"/>
      <c r="BU2238" s="1"/>
      <c r="BV2238" s="1"/>
      <c r="BW2238" s="1"/>
    </row>
    <row r="2239" spans="1:75" x14ac:dyDescent="0.2">
      <c r="A2239" s="137">
        <f t="shared" si="815"/>
        <v>44460</v>
      </c>
      <c r="B2239" s="124">
        <f t="shared" si="806"/>
        <v>1369.15599</v>
      </c>
      <c r="C2239" s="124">
        <f t="shared" si="816"/>
        <v>1000</v>
      </c>
      <c r="D2239" s="138">
        <f t="shared" si="817"/>
        <v>5876.05</v>
      </c>
      <c r="E2239" s="126">
        <f>IF(K2239=1,VLOOKUP(A2238,[1]Plan1!$DA$106:$DC$226,3),E2238)</f>
        <v>5944.21</v>
      </c>
      <c r="F2239" s="127">
        <f t="shared" si="818"/>
        <v>44455</v>
      </c>
      <c r="G2239" s="128">
        <f t="shared" si="807"/>
        <v>1.159962900247602E-2</v>
      </c>
      <c r="H2239" s="127">
        <f t="shared" si="819"/>
        <v>44484</v>
      </c>
      <c r="I2239" s="127">
        <f t="shared" si="808"/>
        <v>44484</v>
      </c>
      <c r="J2239" s="130">
        <f t="shared" si="820"/>
        <v>21</v>
      </c>
      <c r="K2239" s="130">
        <f t="shared" si="809"/>
        <v>4</v>
      </c>
      <c r="L2239" s="131">
        <f t="shared" si="810"/>
        <v>1.00219915</v>
      </c>
      <c r="M2239" s="132">
        <f t="shared" si="827"/>
        <v>1.0086998700000001</v>
      </c>
      <c r="N2239" s="132">
        <f t="shared" si="825"/>
        <v>1.3548302562629209</v>
      </c>
      <c r="O2239" s="131">
        <f t="shared" si="826"/>
        <v>1.35780973</v>
      </c>
      <c r="P2239" s="124">
        <f t="shared" si="811"/>
        <v>1357.8097299999999</v>
      </c>
      <c r="Q2239" s="133">
        <f t="shared" si="812"/>
        <v>0</v>
      </c>
      <c r="R2239" s="134">
        <f t="shared" si="813"/>
        <v>0</v>
      </c>
      <c r="S2239" s="124">
        <f t="shared" si="814"/>
        <v>0</v>
      </c>
      <c r="T2239" s="134">
        <f t="shared" si="821"/>
        <v>8.7499999999999994E-2</v>
      </c>
      <c r="U2239" s="133">
        <f t="shared" si="822"/>
        <v>25</v>
      </c>
      <c r="V2239" s="133">
        <v>252</v>
      </c>
      <c r="W2239" s="132">
        <f t="shared" si="828"/>
        <v>1.0083562960000001</v>
      </c>
      <c r="X2239" s="124">
        <f t="shared" si="824"/>
        <v>11.346259999999999</v>
      </c>
      <c r="Y2239" s="136" t="s">
        <v>64</v>
      </c>
      <c r="Z2239" s="127">
        <f t="shared" si="823"/>
        <v>44607</v>
      </c>
      <c r="AA2239" s="6"/>
      <c r="AB2239" s="1"/>
      <c r="AC2239" s="10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6"/>
      <c r="BR2239" s="1"/>
      <c r="BS2239" s="1"/>
      <c r="BT2239" s="1"/>
      <c r="BU2239" s="1"/>
      <c r="BV2239" s="1"/>
      <c r="BW2239" s="1"/>
    </row>
    <row r="2240" spans="1:75" x14ac:dyDescent="0.2">
      <c r="A2240" s="137">
        <f t="shared" si="815"/>
        <v>44461</v>
      </c>
      <c r="B2240" s="124">
        <f t="shared" si="806"/>
        <v>1370.3641709999999</v>
      </c>
      <c r="C2240" s="124">
        <f t="shared" si="816"/>
        <v>1000</v>
      </c>
      <c r="D2240" s="138">
        <f t="shared" si="817"/>
        <v>5876.05</v>
      </c>
      <c r="E2240" s="126">
        <f>IF(K2240=1,VLOOKUP(A2239,[1]Plan1!$DA$106:$DC$226,3),E2239)</f>
        <v>5944.21</v>
      </c>
      <c r="F2240" s="127">
        <f t="shared" si="818"/>
        <v>44455</v>
      </c>
      <c r="G2240" s="128">
        <f t="shared" si="807"/>
        <v>1.159962900247602E-2</v>
      </c>
      <c r="H2240" s="127">
        <f t="shared" si="819"/>
        <v>44484</v>
      </c>
      <c r="I2240" s="127">
        <f t="shared" si="808"/>
        <v>44484</v>
      </c>
      <c r="J2240" s="130">
        <f t="shared" si="820"/>
        <v>21</v>
      </c>
      <c r="K2240" s="130">
        <f t="shared" si="809"/>
        <v>5</v>
      </c>
      <c r="L2240" s="131">
        <f t="shared" si="810"/>
        <v>1.0027496899999999</v>
      </c>
      <c r="M2240" s="132">
        <f t="shared" si="827"/>
        <v>1.0086998700000001</v>
      </c>
      <c r="N2240" s="132">
        <f t="shared" si="825"/>
        <v>1.3548302562629209</v>
      </c>
      <c r="O2240" s="131">
        <f t="shared" si="826"/>
        <v>1.35855561</v>
      </c>
      <c r="P2240" s="124">
        <f t="shared" si="811"/>
        <v>1358.5556099999999</v>
      </c>
      <c r="Q2240" s="133">
        <f t="shared" si="812"/>
        <v>0</v>
      </c>
      <c r="R2240" s="134">
        <f t="shared" si="813"/>
        <v>0</v>
      </c>
      <c r="S2240" s="124">
        <f t="shared" si="814"/>
        <v>0</v>
      </c>
      <c r="T2240" s="134">
        <f t="shared" si="821"/>
        <v>8.7499999999999994E-2</v>
      </c>
      <c r="U2240" s="133">
        <f t="shared" si="822"/>
        <v>26</v>
      </c>
      <c r="V2240" s="133">
        <v>252</v>
      </c>
      <c r="W2240" s="132">
        <f t="shared" si="828"/>
        <v>1.0086919969999999</v>
      </c>
      <c r="X2240" s="124">
        <f t="shared" si="824"/>
        <v>11.808560999999999</v>
      </c>
      <c r="Y2240" s="136" t="s">
        <v>64</v>
      </c>
      <c r="Z2240" s="127">
        <f t="shared" si="823"/>
        <v>44607</v>
      </c>
      <c r="AA2240" s="6"/>
      <c r="AB2240" s="1"/>
      <c r="AC2240" s="10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6"/>
      <c r="BR2240" s="1"/>
      <c r="BS2240" s="1"/>
      <c r="BT2240" s="1"/>
      <c r="BU2240" s="1"/>
      <c r="BV2240" s="1"/>
      <c r="BW2240" s="1"/>
    </row>
    <row r="2241" spans="1:75" x14ac:dyDescent="0.2">
      <c r="A2241" s="137">
        <f t="shared" si="815"/>
        <v>44462</v>
      </c>
      <c r="B2241" s="124">
        <f t="shared" si="806"/>
        <v>1371.5734380000001</v>
      </c>
      <c r="C2241" s="124">
        <f t="shared" si="816"/>
        <v>1000</v>
      </c>
      <c r="D2241" s="138">
        <f t="shared" si="817"/>
        <v>5876.05</v>
      </c>
      <c r="E2241" s="126">
        <f>IF(K2241=1,VLOOKUP(A2240,[1]Plan1!$DA$106:$DC$226,3),E2240)</f>
        <v>5944.21</v>
      </c>
      <c r="F2241" s="127">
        <f t="shared" si="818"/>
        <v>44455</v>
      </c>
      <c r="G2241" s="128">
        <f t="shared" si="807"/>
        <v>1.159962900247602E-2</v>
      </c>
      <c r="H2241" s="127">
        <f t="shared" si="819"/>
        <v>44484</v>
      </c>
      <c r="I2241" s="127">
        <f t="shared" si="808"/>
        <v>44484</v>
      </c>
      <c r="J2241" s="130">
        <f t="shared" si="820"/>
        <v>21</v>
      </c>
      <c r="K2241" s="130">
        <f t="shared" si="809"/>
        <v>6</v>
      </c>
      <c r="L2241" s="131">
        <f t="shared" si="810"/>
        <v>1.0033005399999999</v>
      </c>
      <c r="M2241" s="132">
        <f t="shared" si="827"/>
        <v>1.0086998700000001</v>
      </c>
      <c r="N2241" s="132">
        <f t="shared" si="825"/>
        <v>1.3548302562629209</v>
      </c>
      <c r="O2241" s="131">
        <f t="shared" si="826"/>
        <v>1.3593019200000001</v>
      </c>
      <c r="P2241" s="124">
        <f t="shared" si="811"/>
        <v>1359.3019200000001</v>
      </c>
      <c r="Q2241" s="133">
        <f t="shared" si="812"/>
        <v>0</v>
      </c>
      <c r="R2241" s="134">
        <f t="shared" si="813"/>
        <v>0</v>
      </c>
      <c r="S2241" s="124">
        <f t="shared" si="814"/>
        <v>0</v>
      </c>
      <c r="T2241" s="134">
        <f t="shared" si="821"/>
        <v>8.7499999999999994E-2</v>
      </c>
      <c r="U2241" s="133">
        <f t="shared" si="822"/>
        <v>27</v>
      </c>
      <c r="V2241" s="133">
        <v>252</v>
      </c>
      <c r="W2241" s="132">
        <f t="shared" si="828"/>
        <v>1.009027809</v>
      </c>
      <c r="X2241" s="124">
        <f t="shared" si="824"/>
        <v>12.271518</v>
      </c>
      <c r="Y2241" s="136" t="s">
        <v>64</v>
      </c>
      <c r="Z2241" s="127">
        <f t="shared" si="823"/>
        <v>44607</v>
      </c>
      <c r="AA2241" s="6"/>
      <c r="AB2241" s="1"/>
      <c r="AC2241" s="10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6"/>
      <c r="BR2241" s="1"/>
      <c r="BS2241" s="1"/>
      <c r="BT2241" s="1"/>
      <c r="BU2241" s="1"/>
      <c r="BV2241" s="1"/>
      <c r="BW2241" s="1"/>
    </row>
    <row r="2242" spans="1:75" x14ac:dyDescent="0.2">
      <c r="A2242" s="137">
        <f t="shared" si="815"/>
        <v>44463</v>
      </c>
      <c r="B2242" s="124">
        <f t="shared" si="806"/>
        <v>1372.783752</v>
      </c>
      <c r="C2242" s="124">
        <f t="shared" si="816"/>
        <v>1000</v>
      </c>
      <c r="D2242" s="138">
        <f t="shared" si="817"/>
        <v>5876.05</v>
      </c>
      <c r="E2242" s="126">
        <f>IF(K2242=1,VLOOKUP(A2241,[1]Plan1!$DA$106:$DC$226,3),E2241)</f>
        <v>5944.21</v>
      </c>
      <c r="F2242" s="127">
        <f t="shared" si="818"/>
        <v>44455</v>
      </c>
      <c r="G2242" s="128">
        <f t="shared" si="807"/>
        <v>1.159962900247602E-2</v>
      </c>
      <c r="H2242" s="127">
        <f t="shared" si="819"/>
        <v>44484</v>
      </c>
      <c r="I2242" s="127">
        <f t="shared" si="808"/>
        <v>44484</v>
      </c>
      <c r="J2242" s="130">
        <f t="shared" si="820"/>
        <v>21</v>
      </c>
      <c r="K2242" s="130">
        <f t="shared" si="809"/>
        <v>7</v>
      </c>
      <c r="L2242" s="131">
        <f t="shared" si="810"/>
        <v>1.0038516799999999</v>
      </c>
      <c r="M2242" s="132">
        <f t="shared" si="827"/>
        <v>1.0086998700000001</v>
      </c>
      <c r="N2242" s="132">
        <f t="shared" si="825"/>
        <v>1.3548302562629209</v>
      </c>
      <c r="O2242" s="131">
        <f t="shared" si="826"/>
        <v>1.3600486199999999</v>
      </c>
      <c r="P2242" s="124">
        <f t="shared" si="811"/>
        <v>1360.04862</v>
      </c>
      <c r="Q2242" s="133">
        <f t="shared" si="812"/>
        <v>0</v>
      </c>
      <c r="R2242" s="134">
        <f t="shared" si="813"/>
        <v>0</v>
      </c>
      <c r="S2242" s="124">
        <f t="shared" si="814"/>
        <v>0</v>
      </c>
      <c r="T2242" s="134">
        <f t="shared" si="821"/>
        <v>8.7499999999999994E-2</v>
      </c>
      <c r="U2242" s="133">
        <f t="shared" si="822"/>
        <v>28</v>
      </c>
      <c r="V2242" s="133">
        <v>252</v>
      </c>
      <c r="W2242" s="132">
        <f t="shared" si="828"/>
        <v>1.009363733</v>
      </c>
      <c r="X2242" s="124">
        <f t="shared" si="824"/>
        <v>12.735132</v>
      </c>
      <c r="Y2242" s="136" t="s">
        <v>64</v>
      </c>
      <c r="Z2242" s="127">
        <f t="shared" si="823"/>
        <v>44607</v>
      </c>
      <c r="AA2242" s="6"/>
      <c r="AB2242" s="1"/>
      <c r="AC2242" s="10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6"/>
      <c r="BR2242" s="1"/>
      <c r="BS2242" s="1"/>
      <c r="BT2242" s="1"/>
      <c r="BU2242" s="1"/>
      <c r="BV2242" s="1"/>
      <c r="BW2242" s="1"/>
    </row>
    <row r="2243" spans="1:75" x14ac:dyDescent="0.2">
      <c r="A2243" s="137">
        <f t="shared" si="815"/>
        <v>44464</v>
      </c>
      <c r="B2243" s="124">
        <f t="shared" si="806"/>
        <v>1373.995154</v>
      </c>
      <c r="C2243" s="124">
        <f t="shared" si="816"/>
        <v>1000</v>
      </c>
      <c r="D2243" s="138">
        <f t="shared" si="817"/>
        <v>5876.05</v>
      </c>
      <c r="E2243" s="126">
        <f>IF(K2243=1,VLOOKUP(A2242,[1]Plan1!$DA$106:$DC$226,3),E2242)</f>
        <v>5944.21</v>
      </c>
      <c r="F2243" s="127">
        <f t="shared" si="818"/>
        <v>44455</v>
      </c>
      <c r="G2243" s="128">
        <f t="shared" si="807"/>
        <v>1.159962900247602E-2</v>
      </c>
      <c r="H2243" s="127">
        <f t="shared" si="819"/>
        <v>44484</v>
      </c>
      <c r="I2243" s="127">
        <f t="shared" si="808"/>
        <v>44484</v>
      </c>
      <c r="J2243" s="130">
        <f t="shared" si="820"/>
        <v>21</v>
      </c>
      <c r="K2243" s="130">
        <f t="shared" si="809"/>
        <v>8</v>
      </c>
      <c r="L2243" s="131">
        <f t="shared" si="810"/>
        <v>1.00440313</v>
      </c>
      <c r="M2243" s="132">
        <f t="shared" si="827"/>
        <v>1.0086998700000001</v>
      </c>
      <c r="N2243" s="132">
        <f t="shared" si="825"/>
        <v>1.3548302562629209</v>
      </c>
      <c r="O2243" s="131">
        <f t="shared" si="826"/>
        <v>1.3607957500000001</v>
      </c>
      <c r="P2243" s="124">
        <f t="shared" si="811"/>
        <v>1360.79575</v>
      </c>
      <c r="Q2243" s="133">
        <f t="shared" si="812"/>
        <v>0</v>
      </c>
      <c r="R2243" s="134">
        <f t="shared" si="813"/>
        <v>0</v>
      </c>
      <c r="S2243" s="124">
        <f t="shared" si="814"/>
        <v>0</v>
      </c>
      <c r="T2243" s="134">
        <f t="shared" si="821"/>
        <v>8.7499999999999994E-2</v>
      </c>
      <c r="U2243" s="133">
        <f t="shared" si="822"/>
        <v>29</v>
      </c>
      <c r="V2243" s="133">
        <v>252</v>
      </c>
      <c r="W2243" s="132">
        <f t="shared" si="828"/>
        <v>1.009699769</v>
      </c>
      <c r="X2243" s="124">
        <f t="shared" si="824"/>
        <v>13.199403999999999</v>
      </c>
      <c r="Y2243" s="136" t="s">
        <v>64</v>
      </c>
      <c r="Z2243" s="127">
        <f t="shared" si="823"/>
        <v>44607</v>
      </c>
      <c r="AA2243" s="6"/>
      <c r="AB2243" s="1"/>
      <c r="AC2243" s="10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6"/>
      <c r="BR2243" s="1"/>
      <c r="BS2243" s="1"/>
      <c r="BT2243" s="1"/>
      <c r="BU2243" s="1"/>
      <c r="BV2243" s="1"/>
      <c r="BW2243" s="1"/>
    </row>
    <row r="2244" spans="1:75" x14ac:dyDescent="0.2">
      <c r="A2244" s="137">
        <f t="shared" si="815"/>
        <v>44465</v>
      </c>
      <c r="B2244" s="124">
        <f t="shared" si="806"/>
        <v>1373.995154</v>
      </c>
      <c r="C2244" s="124">
        <f t="shared" si="816"/>
        <v>1000</v>
      </c>
      <c r="D2244" s="138">
        <f t="shared" si="817"/>
        <v>5876.05</v>
      </c>
      <c r="E2244" s="126">
        <f>IF(K2244=1,VLOOKUP(A2243,[1]Plan1!$DA$106:$DC$226,3),E2243)</f>
        <v>5944.21</v>
      </c>
      <c r="F2244" s="127">
        <f t="shared" si="818"/>
        <v>44455</v>
      </c>
      <c r="G2244" s="128">
        <f t="shared" si="807"/>
        <v>1.159962900247602E-2</v>
      </c>
      <c r="H2244" s="127">
        <f t="shared" si="819"/>
        <v>44484</v>
      </c>
      <c r="I2244" s="127">
        <f t="shared" si="808"/>
        <v>44484</v>
      </c>
      <c r="J2244" s="130">
        <f t="shared" si="820"/>
        <v>21</v>
      </c>
      <c r="K2244" s="130">
        <f t="shared" si="809"/>
        <v>8</v>
      </c>
      <c r="L2244" s="131">
        <f t="shared" si="810"/>
        <v>1.00440313</v>
      </c>
      <c r="M2244" s="132">
        <f t="shared" si="827"/>
        <v>1.0086998700000001</v>
      </c>
      <c r="N2244" s="132">
        <f t="shared" si="825"/>
        <v>1.3548302562629209</v>
      </c>
      <c r="O2244" s="131">
        <f t="shared" si="826"/>
        <v>1.3607957500000001</v>
      </c>
      <c r="P2244" s="124">
        <f t="shared" si="811"/>
        <v>1360.79575</v>
      </c>
      <c r="Q2244" s="133">
        <f t="shared" si="812"/>
        <v>0</v>
      </c>
      <c r="R2244" s="134">
        <f t="shared" si="813"/>
        <v>0</v>
      </c>
      <c r="S2244" s="124">
        <f t="shared" si="814"/>
        <v>0</v>
      </c>
      <c r="T2244" s="134">
        <f t="shared" si="821"/>
        <v>8.7499999999999994E-2</v>
      </c>
      <c r="U2244" s="133">
        <f t="shared" si="822"/>
        <v>29</v>
      </c>
      <c r="V2244" s="133">
        <v>252</v>
      </c>
      <c r="W2244" s="132">
        <f t="shared" si="828"/>
        <v>1.009699769</v>
      </c>
      <c r="X2244" s="124">
        <f t="shared" si="824"/>
        <v>13.199403999999999</v>
      </c>
      <c r="Y2244" s="136" t="s">
        <v>64</v>
      </c>
      <c r="Z2244" s="127">
        <f t="shared" si="823"/>
        <v>44607</v>
      </c>
      <c r="AA2244" s="6"/>
      <c r="AB2244" s="1"/>
      <c r="AC2244" s="10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6"/>
      <c r="BR2244" s="1"/>
      <c r="BS2244" s="1"/>
      <c r="BT2244" s="1"/>
      <c r="BU2244" s="1"/>
      <c r="BV2244" s="1"/>
      <c r="BW2244" s="1"/>
    </row>
    <row r="2245" spans="1:75" x14ac:dyDescent="0.2">
      <c r="A2245" s="137">
        <f t="shared" si="815"/>
        <v>44466</v>
      </c>
      <c r="B2245" s="124">
        <f t="shared" si="806"/>
        <v>1373.995154</v>
      </c>
      <c r="C2245" s="124">
        <f t="shared" si="816"/>
        <v>1000</v>
      </c>
      <c r="D2245" s="138">
        <f t="shared" si="817"/>
        <v>5876.05</v>
      </c>
      <c r="E2245" s="126">
        <f>IF(K2245=1,VLOOKUP(A2244,[1]Plan1!$DA$106:$DC$226,3),E2244)</f>
        <v>5944.21</v>
      </c>
      <c r="F2245" s="127">
        <f t="shared" si="818"/>
        <v>44455</v>
      </c>
      <c r="G2245" s="128">
        <f t="shared" si="807"/>
        <v>1.159962900247602E-2</v>
      </c>
      <c r="H2245" s="127">
        <f t="shared" si="819"/>
        <v>44484</v>
      </c>
      <c r="I2245" s="127">
        <f t="shared" si="808"/>
        <v>44484</v>
      </c>
      <c r="J2245" s="130">
        <f t="shared" si="820"/>
        <v>21</v>
      </c>
      <c r="K2245" s="130">
        <f t="shared" si="809"/>
        <v>8</v>
      </c>
      <c r="L2245" s="131">
        <f t="shared" si="810"/>
        <v>1.00440313</v>
      </c>
      <c r="M2245" s="132">
        <f t="shared" si="827"/>
        <v>1.0086998700000001</v>
      </c>
      <c r="N2245" s="132">
        <f t="shared" si="825"/>
        <v>1.3548302562629209</v>
      </c>
      <c r="O2245" s="131">
        <f t="shared" si="826"/>
        <v>1.3607957500000001</v>
      </c>
      <c r="P2245" s="124">
        <f t="shared" si="811"/>
        <v>1360.79575</v>
      </c>
      <c r="Q2245" s="133">
        <f t="shared" si="812"/>
        <v>0</v>
      </c>
      <c r="R2245" s="134">
        <f t="shared" si="813"/>
        <v>0</v>
      </c>
      <c r="S2245" s="124">
        <f t="shared" si="814"/>
        <v>0</v>
      </c>
      <c r="T2245" s="134">
        <f t="shared" si="821"/>
        <v>8.7499999999999994E-2</v>
      </c>
      <c r="U2245" s="133">
        <f t="shared" si="822"/>
        <v>29</v>
      </c>
      <c r="V2245" s="133">
        <v>252</v>
      </c>
      <c r="W2245" s="132">
        <f t="shared" si="828"/>
        <v>1.009699769</v>
      </c>
      <c r="X2245" s="124">
        <f t="shared" si="824"/>
        <v>13.199403999999999</v>
      </c>
      <c r="Y2245" s="136" t="s">
        <v>64</v>
      </c>
      <c r="Z2245" s="127">
        <f t="shared" si="823"/>
        <v>44607</v>
      </c>
      <c r="AA2245" s="6"/>
      <c r="AB2245" s="1"/>
      <c r="AC2245" s="10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6"/>
      <c r="BR2245" s="1"/>
      <c r="BS2245" s="1"/>
      <c r="BT2245" s="1"/>
      <c r="BU2245" s="1"/>
      <c r="BV2245" s="1"/>
      <c r="BW2245" s="1"/>
    </row>
    <row r="2246" spans="1:75" x14ac:dyDescent="0.2">
      <c r="A2246" s="137">
        <f t="shared" si="815"/>
        <v>44467</v>
      </c>
      <c r="B2246" s="124">
        <f t="shared" si="806"/>
        <v>1375.2076240000001</v>
      </c>
      <c r="C2246" s="124">
        <f t="shared" si="816"/>
        <v>1000</v>
      </c>
      <c r="D2246" s="138">
        <f t="shared" si="817"/>
        <v>5876.05</v>
      </c>
      <c r="E2246" s="126">
        <f>IF(K2246=1,VLOOKUP(A2245,[1]Plan1!$DA$106:$DC$226,3),E2245)</f>
        <v>5944.21</v>
      </c>
      <c r="F2246" s="127">
        <f t="shared" si="818"/>
        <v>44455</v>
      </c>
      <c r="G2246" s="128">
        <f t="shared" si="807"/>
        <v>1.159962900247602E-2</v>
      </c>
      <c r="H2246" s="127">
        <f t="shared" si="819"/>
        <v>44484</v>
      </c>
      <c r="I2246" s="127">
        <f t="shared" si="808"/>
        <v>44484</v>
      </c>
      <c r="J2246" s="130">
        <f t="shared" si="820"/>
        <v>21</v>
      </c>
      <c r="K2246" s="130">
        <f t="shared" si="809"/>
        <v>9</v>
      </c>
      <c r="L2246" s="131">
        <f t="shared" si="810"/>
        <v>1.00495489</v>
      </c>
      <c r="M2246" s="132">
        <f t="shared" si="827"/>
        <v>1.0086998700000001</v>
      </c>
      <c r="N2246" s="132">
        <f t="shared" si="825"/>
        <v>1.3548302562629209</v>
      </c>
      <c r="O2246" s="131">
        <f t="shared" si="826"/>
        <v>1.36154329</v>
      </c>
      <c r="P2246" s="124">
        <f t="shared" si="811"/>
        <v>1361.5432900000001</v>
      </c>
      <c r="Q2246" s="133">
        <f t="shared" si="812"/>
        <v>0</v>
      </c>
      <c r="R2246" s="134">
        <f t="shared" si="813"/>
        <v>0</v>
      </c>
      <c r="S2246" s="124">
        <f t="shared" si="814"/>
        <v>0</v>
      </c>
      <c r="T2246" s="134">
        <f t="shared" si="821"/>
        <v>8.7499999999999994E-2</v>
      </c>
      <c r="U2246" s="133">
        <f t="shared" si="822"/>
        <v>30</v>
      </c>
      <c r="V2246" s="133">
        <v>252</v>
      </c>
      <c r="W2246" s="132">
        <f t="shared" si="828"/>
        <v>1.0100359160000001</v>
      </c>
      <c r="X2246" s="124">
        <f t="shared" si="824"/>
        <v>13.664334</v>
      </c>
      <c r="Y2246" s="136" t="s">
        <v>64</v>
      </c>
      <c r="Z2246" s="127">
        <f t="shared" si="823"/>
        <v>44607</v>
      </c>
      <c r="AA2246" s="6"/>
      <c r="AB2246" s="1"/>
      <c r="AC2246" s="10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6"/>
      <c r="BR2246" s="1"/>
      <c r="BS2246" s="1"/>
      <c r="BT2246" s="1"/>
      <c r="BU2246" s="1"/>
      <c r="BV2246" s="1"/>
      <c r="BW2246" s="1"/>
    </row>
    <row r="2247" spans="1:75" x14ac:dyDescent="0.2">
      <c r="A2247" s="137">
        <f t="shared" si="815"/>
        <v>44468</v>
      </c>
      <c r="B2247" s="124">
        <f t="shared" si="806"/>
        <v>1376.4211540000001</v>
      </c>
      <c r="C2247" s="124">
        <f t="shared" si="816"/>
        <v>1000</v>
      </c>
      <c r="D2247" s="138">
        <f t="shared" si="817"/>
        <v>5876.05</v>
      </c>
      <c r="E2247" s="126">
        <f>IF(K2247=1,VLOOKUP(A2246,[1]Plan1!$DA$106:$DC$226,3),E2246)</f>
        <v>5944.21</v>
      </c>
      <c r="F2247" s="127">
        <f t="shared" si="818"/>
        <v>44455</v>
      </c>
      <c r="G2247" s="128">
        <f t="shared" si="807"/>
        <v>1.159962900247602E-2</v>
      </c>
      <c r="H2247" s="127">
        <f t="shared" si="819"/>
        <v>44484</v>
      </c>
      <c r="I2247" s="127">
        <f t="shared" si="808"/>
        <v>44484</v>
      </c>
      <c r="J2247" s="130">
        <f t="shared" si="820"/>
        <v>21</v>
      </c>
      <c r="K2247" s="130">
        <f t="shared" si="809"/>
        <v>10</v>
      </c>
      <c r="L2247" s="131">
        <f t="shared" si="810"/>
        <v>1.00550695</v>
      </c>
      <c r="M2247" s="132">
        <f t="shared" si="827"/>
        <v>1.0086998700000001</v>
      </c>
      <c r="N2247" s="132">
        <f t="shared" si="825"/>
        <v>1.3548302562629209</v>
      </c>
      <c r="O2247" s="131">
        <f t="shared" si="826"/>
        <v>1.3622912300000001</v>
      </c>
      <c r="P2247" s="124">
        <f t="shared" si="811"/>
        <v>1362.29123</v>
      </c>
      <c r="Q2247" s="133">
        <f t="shared" si="812"/>
        <v>0</v>
      </c>
      <c r="R2247" s="134">
        <f t="shared" si="813"/>
        <v>0</v>
      </c>
      <c r="S2247" s="124">
        <f t="shared" si="814"/>
        <v>0</v>
      </c>
      <c r="T2247" s="134">
        <f t="shared" si="821"/>
        <v>8.7499999999999994E-2</v>
      </c>
      <c r="U2247" s="133">
        <f t="shared" si="822"/>
        <v>31</v>
      </c>
      <c r="V2247" s="133">
        <v>252</v>
      </c>
      <c r="W2247" s="132">
        <f t="shared" si="828"/>
        <v>1.010372176</v>
      </c>
      <c r="X2247" s="124">
        <f t="shared" si="824"/>
        <v>14.129924000000001</v>
      </c>
      <c r="Y2247" s="136" t="s">
        <v>64</v>
      </c>
      <c r="Z2247" s="127">
        <f t="shared" si="823"/>
        <v>44607</v>
      </c>
      <c r="AA2247" s="6"/>
      <c r="AB2247" s="1"/>
      <c r="AC2247" s="10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6"/>
      <c r="BR2247" s="1"/>
      <c r="BS2247" s="1"/>
      <c r="BT2247" s="1"/>
      <c r="BU2247" s="1"/>
      <c r="BV2247" s="1"/>
      <c r="BW2247" s="1"/>
    </row>
    <row r="2248" spans="1:75" x14ac:dyDescent="0.2">
      <c r="A2248" s="137">
        <f t="shared" si="815"/>
        <v>44469</v>
      </c>
      <c r="B2248" s="124">
        <f t="shared" si="806"/>
        <v>1377.635763</v>
      </c>
      <c r="C2248" s="124">
        <f t="shared" si="816"/>
        <v>1000</v>
      </c>
      <c r="D2248" s="138">
        <f t="shared" si="817"/>
        <v>5876.05</v>
      </c>
      <c r="E2248" s="126">
        <f>IF(K2248=1,VLOOKUP(A2247,[1]Plan1!$DA$106:$DC$226,3),E2247)</f>
        <v>5944.21</v>
      </c>
      <c r="F2248" s="127">
        <f t="shared" si="818"/>
        <v>44455</v>
      </c>
      <c r="G2248" s="128">
        <f t="shared" si="807"/>
        <v>1.159962900247602E-2</v>
      </c>
      <c r="H2248" s="127">
        <f t="shared" si="819"/>
        <v>44484</v>
      </c>
      <c r="I2248" s="127">
        <f t="shared" si="808"/>
        <v>44484</v>
      </c>
      <c r="J2248" s="130">
        <f t="shared" si="820"/>
        <v>21</v>
      </c>
      <c r="K2248" s="130">
        <f t="shared" si="809"/>
        <v>11</v>
      </c>
      <c r="L2248" s="131">
        <f t="shared" si="810"/>
        <v>1.0060593099999999</v>
      </c>
      <c r="M2248" s="132">
        <f t="shared" si="827"/>
        <v>1.0086998700000001</v>
      </c>
      <c r="N2248" s="132">
        <f t="shared" si="825"/>
        <v>1.3548302562629209</v>
      </c>
      <c r="O2248" s="131">
        <f t="shared" si="826"/>
        <v>1.3630395900000001</v>
      </c>
      <c r="P2248" s="124">
        <f t="shared" si="811"/>
        <v>1363.0395900000001</v>
      </c>
      <c r="Q2248" s="133">
        <f t="shared" si="812"/>
        <v>0</v>
      </c>
      <c r="R2248" s="134">
        <f t="shared" si="813"/>
        <v>0</v>
      </c>
      <c r="S2248" s="124">
        <f t="shared" si="814"/>
        <v>0</v>
      </c>
      <c r="T2248" s="134">
        <f t="shared" si="821"/>
        <v>8.7499999999999994E-2</v>
      </c>
      <c r="U2248" s="133">
        <f t="shared" si="822"/>
        <v>32</v>
      </c>
      <c r="V2248" s="133">
        <v>252</v>
      </c>
      <c r="W2248" s="132">
        <f t="shared" si="828"/>
        <v>1.0107085469999999</v>
      </c>
      <c r="X2248" s="124">
        <f t="shared" si="824"/>
        <v>14.596173</v>
      </c>
      <c r="Y2248" s="136" t="s">
        <v>64</v>
      </c>
      <c r="Z2248" s="127">
        <f t="shared" si="823"/>
        <v>44607</v>
      </c>
      <c r="AA2248" s="6"/>
      <c r="AB2248" s="1"/>
      <c r="AC2248" s="10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6"/>
      <c r="BR2248" s="1"/>
      <c r="BS2248" s="1"/>
      <c r="BT2248" s="1"/>
      <c r="BU2248" s="1"/>
      <c r="BV2248" s="1"/>
      <c r="BW2248" s="1"/>
    </row>
    <row r="2249" spans="1:75" x14ac:dyDescent="0.2">
      <c r="A2249" s="137">
        <f t="shared" si="815"/>
        <v>44470</v>
      </c>
      <c r="B2249" s="124">
        <f t="shared" si="806"/>
        <v>1378.8514339999999</v>
      </c>
      <c r="C2249" s="124">
        <f t="shared" si="816"/>
        <v>1000</v>
      </c>
      <c r="D2249" s="138">
        <f t="shared" si="817"/>
        <v>5876.05</v>
      </c>
      <c r="E2249" s="126">
        <f>IF(K2249=1,VLOOKUP(A2248,[1]Plan1!$DA$106:$DC$226,3),E2248)</f>
        <v>5944.21</v>
      </c>
      <c r="F2249" s="127">
        <f t="shared" si="818"/>
        <v>44455</v>
      </c>
      <c r="G2249" s="128">
        <f t="shared" si="807"/>
        <v>1.159962900247602E-2</v>
      </c>
      <c r="H2249" s="127">
        <f t="shared" si="819"/>
        <v>44484</v>
      </c>
      <c r="I2249" s="127">
        <f t="shared" si="808"/>
        <v>44484</v>
      </c>
      <c r="J2249" s="130">
        <f t="shared" si="820"/>
        <v>21</v>
      </c>
      <c r="K2249" s="130">
        <f t="shared" si="809"/>
        <v>12</v>
      </c>
      <c r="L2249" s="131">
        <f t="shared" si="810"/>
        <v>1.00661197</v>
      </c>
      <c r="M2249" s="132">
        <f t="shared" si="827"/>
        <v>1.0086998700000001</v>
      </c>
      <c r="N2249" s="132">
        <f t="shared" si="825"/>
        <v>1.3548302562629209</v>
      </c>
      <c r="O2249" s="131">
        <f t="shared" si="826"/>
        <v>1.3637883500000001</v>
      </c>
      <c r="P2249" s="124">
        <f t="shared" si="811"/>
        <v>1363.78835</v>
      </c>
      <c r="Q2249" s="133">
        <f t="shared" si="812"/>
        <v>0</v>
      </c>
      <c r="R2249" s="134">
        <f t="shared" si="813"/>
        <v>0</v>
      </c>
      <c r="S2249" s="124">
        <f t="shared" si="814"/>
        <v>0</v>
      </c>
      <c r="T2249" s="134">
        <f t="shared" si="821"/>
        <v>8.7499999999999994E-2</v>
      </c>
      <c r="U2249" s="133">
        <f t="shared" si="822"/>
        <v>33</v>
      </c>
      <c r="V2249" s="133">
        <v>252</v>
      </c>
      <c r="W2249" s="132">
        <f t="shared" si="828"/>
        <v>1.0110450310000001</v>
      </c>
      <c r="X2249" s="124">
        <f t="shared" si="824"/>
        <v>15.063084</v>
      </c>
      <c r="Y2249" s="136" t="s">
        <v>64</v>
      </c>
      <c r="Z2249" s="127">
        <f t="shared" si="823"/>
        <v>44607</v>
      </c>
      <c r="AA2249" s="6"/>
      <c r="AB2249" s="1"/>
      <c r="AC2249" s="10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6"/>
      <c r="BR2249" s="1"/>
      <c r="BS2249" s="1"/>
      <c r="BT2249" s="1"/>
      <c r="BU2249" s="1"/>
      <c r="BV2249" s="1"/>
      <c r="BW2249" s="1"/>
    </row>
    <row r="2250" spans="1:75" x14ac:dyDescent="0.2">
      <c r="A2250" s="137">
        <f t="shared" si="815"/>
        <v>44471</v>
      </c>
      <c r="B2250" s="124">
        <f t="shared" ref="B2250:B2313" si="829">(P2250+X2250)</f>
        <v>1380.0681850000001</v>
      </c>
      <c r="C2250" s="124">
        <f t="shared" si="816"/>
        <v>1000</v>
      </c>
      <c r="D2250" s="138">
        <f t="shared" si="817"/>
        <v>5876.05</v>
      </c>
      <c r="E2250" s="126">
        <f>IF(K2250=1,VLOOKUP(A2249,[1]Plan1!$DA$106:$DC$226,3),E2249)</f>
        <v>5944.21</v>
      </c>
      <c r="F2250" s="127">
        <f t="shared" si="818"/>
        <v>44455</v>
      </c>
      <c r="G2250" s="128">
        <f t="shared" ref="G2250:G2313" si="830">(E2250/D2250)-1</f>
        <v>1.159962900247602E-2</v>
      </c>
      <c r="H2250" s="127">
        <f t="shared" si="819"/>
        <v>44484</v>
      </c>
      <c r="I2250" s="127">
        <f t="shared" ref="I2250:I2313" si="831">IF(A2250&gt;I2249,H2250,I2249)</f>
        <v>44484</v>
      </c>
      <c r="J2250" s="130">
        <f t="shared" si="820"/>
        <v>21</v>
      </c>
      <c r="K2250" s="130">
        <f t="shared" ref="K2250:K2313" si="832">(J2250-(NETWORKDAYS(A2250,I2250,AC$118:AC$502)-1))</f>
        <v>13</v>
      </c>
      <c r="L2250" s="131">
        <f t="shared" ref="L2250:L2313" si="833">TRUNC((E2250/D2250)^TRUNC((K2250/J2250),9),8)</f>
        <v>1.00716494</v>
      </c>
      <c r="M2250" s="132">
        <f t="shared" si="827"/>
        <v>1.0086998700000001</v>
      </c>
      <c r="N2250" s="132">
        <f t="shared" si="825"/>
        <v>1.3548302562629209</v>
      </c>
      <c r="O2250" s="131">
        <f t="shared" si="826"/>
        <v>1.36453753</v>
      </c>
      <c r="P2250" s="124">
        <f t="shared" ref="P2250:P2313" si="834">TRUNC(C2250*O2250,6)</f>
        <v>1364.5375300000001</v>
      </c>
      <c r="Q2250" s="133">
        <f t="shared" ref="Q2250:Q2313" si="835">IF(VLOOKUP(A2250,AC$10:AJ$114,8)=VLOOKUP(A2249,AC$10:AJ$114,8),0,VLOOKUP(A2250,AC$10:AJ$114,8))</f>
        <v>0</v>
      </c>
      <c r="R2250" s="134">
        <f t="shared" ref="R2250:R2313" si="836">IF(Q2250&gt;0,VLOOKUP($A2250,$AC$10:$AH$114,6),0)</f>
        <v>0</v>
      </c>
      <c r="S2250" s="124">
        <f t="shared" ref="S2250:S2313" si="837">IF(R2250&gt;0,TRUNC(R2250*P2250,6),0)</f>
        <v>0</v>
      </c>
      <c r="T2250" s="134">
        <f t="shared" si="821"/>
        <v>8.7499999999999994E-2</v>
      </c>
      <c r="U2250" s="133">
        <f t="shared" si="822"/>
        <v>34</v>
      </c>
      <c r="V2250" s="133">
        <v>252</v>
      </c>
      <c r="W2250" s="132">
        <f t="shared" si="828"/>
        <v>1.0113816259999999</v>
      </c>
      <c r="X2250" s="124">
        <f t="shared" si="824"/>
        <v>15.530654999999999</v>
      </c>
      <c r="Y2250" s="136" t="s">
        <v>64</v>
      </c>
      <c r="Z2250" s="127">
        <f t="shared" si="823"/>
        <v>44607</v>
      </c>
      <c r="AA2250" s="6"/>
      <c r="AB2250" s="1"/>
      <c r="AC2250" s="10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6"/>
      <c r="BR2250" s="1"/>
      <c r="BS2250" s="1"/>
      <c r="BT2250" s="1"/>
      <c r="BU2250" s="1"/>
      <c r="BV2250" s="1"/>
      <c r="BW2250" s="1"/>
    </row>
    <row r="2251" spans="1:75" x14ac:dyDescent="0.2">
      <c r="A2251" s="137">
        <f t="shared" ref="A2251:A2314" si="838">(A2250+1)</f>
        <v>44472</v>
      </c>
      <c r="B2251" s="124">
        <f t="shared" si="829"/>
        <v>1380.0681850000001</v>
      </c>
      <c r="C2251" s="124">
        <f t="shared" ref="C2251:C2314" si="839">TRUNC(IF(Q2250&gt;0,VLOOKUP(A2250,$AC$12:$AD$114,2),C2250),6)</f>
        <v>1000</v>
      </c>
      <c r="D2251" s="138">
        <f t="shared" ref="D2251:D2314" si="840">IF(E2251=E2250,D2250,E2250)</f>
        <v>5876.05</v>
      </c>
      <c r="E2251" s="126">
        <f>IF(K2251=1,VLOOKUP(A2250,[1]Plan1!$DA$106:$DC$226,3),E2250)</f>
        <v>5944.21</v>
      </c>
      <c r="F2251" s="127">
        <f t="shared" ref="F2251:F2314" si="841">IF(D2251=D2250,F2250,A2251)</f>
        <v>44455</v>
      </c>
      <c r="G2251" s="128">
        <f t="shared" si="830"/>
        <v>1.159962900247602E-2</v>
      </c>
      <c r="H2251" s="127">
        <f t="shared" ref="H2251:H2314" si="842">IF(DAY(A2251)=15,VLOOKUP(A2251,AG$118:AL$450,4),H2250)</f>
        <v>44484</v>
      </c>
      <c r="I2251" s="127">
        <f t="shared" si="831"/>
        <v>44484</v>
      </c>
      <c r="J2251" s="130">
        <f t="shared" ref="J2251:J2314" si="843">IF(I2251=I2250,J2250,NETWORKDAYS(I2250,I2251,$AC$118:$AC$502)-1)</f>
        <v>21</v>
      </c>
      <c r="K2251" s="130">
        <f t="shared" si="832"/>
        <v>13</v>
      </c>
      <c r="L2251" s="131">
        <f t="shared" si="833"/>
        <v>1.00716494</v>
      </c>
      <c r="M2251" s="132">
        <f t="shared" si="827"/>
        <v>1.0086998700000001</v>
      </c>
      <c r="N2251" s="132">
        <f t="shared" si="825"/>
        <v>1.3548302562629209</v>
      </c>
      <c r="O2251" s="131">
        <f t="shared" si="826"/>
        <v>1.36453753</v>
      </c>
      <c r="P2251" s="124">
        <f t="shared" si="834"/>
        <v>1364.5375300000001</v>
      </c>
      <c r="Q2251" s="133">
        <f t="shared" si="835"/>
        <v>0</v>
      </c>
      <c r="R2251" s="134">
        <f t="shared" si="836"/>
        <v>0</v>
      </c>
      <c r="S2251" s="124">
        <f t="shared" si="837"/>
        <v>0</v>
      </c>
      <c r="T2251" s="134">
        <f t="shared" ref="T2251:T2314" si="844">(T2250)</f>
        <v>8.7499999999999994E-2</v>
      </c>
      <c r="U2251" s="133">
        <f t="shared" ref="U2251:U2314" si="845">IF(Q2250&gt;0,1,IF(K2251=K2250,U2250,U2250+1))</f>
        <v>34</v>
      </c>
      <c r="V2251" s="133">
        <v>252</v>
      </c>
      <c r="W2251" s="132">
        <f t="shared" si="828"/>
        <v>1.0113816259999999</v>
      </c>
      <c r="X2251" s="124">
        <f t="shared" si="824"/>
        <v>15.530654999999999</v>
      </c>
      <c r="Y2251" s="136" t="s">
        <v>64</v>
      </c>
      <c r="Z2251" s="127">
        <f t="shared" ref="Z2251:Z2314" si="846">IF(Q2250&gt;0,VLOOKUP(A2250,$AC$10:$AK$114,9),Z2250)</f>
        <v>44607</v>
      </c>
      <c r="AA2251" s="6"/>
      <c r="AB2251" s="1"/>
      <c r="AC2251" s="10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6"/>
      <c r="BR2251" s="1"/>
      <c r="BS2251" s="1"/>
      <c r="BT2251" s="1"/>
      <c r="BU2251" s="1"/>
      <c r="BV2251" s="1"/>
      <c r="BW2251" s="1"/>
    </row>
    <row r="2252" spans="1:75" x14ac:dyDescent="0.2">
      <c r="A2252" s="137">
        <f t="shared" si="838"/>
        <v>44473</v>
      </c>
      <c r="B2252" s="124">
        <f t="shared" si="829"/>
        <v>1380.0681850000001</v>
      </c>
      <c r="C2252" s="124">
        <f t="shared" si="839"/>
        <v>1000</v>
      </c>
      <c r="D2252" s="138">
        <f t="shared" si="840"/>
        <v>5876.05</v>
      </c>
      <c r="E2252" s="126">
        <f>IF(K2252=1,VLOOKUP(A2251,[1]Plan1!$DA$106:$DC$226,3),E2251)</f>
        <v>5944.21</v>
      </c>
      <c r="F2252" s="127">
        <f t="shared" si="841"/>
        <v>44455</v>
      </c>
      <c r="G2252" s="128">
        <f t="shared" si="830"/>
        <v>1.159962900247602E-2</v>
      </c>
      <c r="H2252" s="127">
        <f t="shared" si="842"/>
        <v>44484</v>
      </c>
      <c r="I2252" s="127">
        <f t="shared" si="831"/>
        <v>44484</v>
      </c>
      <c r="J2252" s="130">
        <f t="shared" si="843"/>
        <v>21</v>
      </c>
      <c r="K2252" s="130">
        <f t="shared" si="832"/>
        <v>13</v>
      </c>
      <c r="L2252" s="131">
        <f t="shared" si="833"/>
        <v>1.00716494</v>
      </c>
      <c r="M2252" s="132">
        <f t="shared" si="827"/>
        <v>1.0086998700000001</v>
      </c>
      <c r="N2252" s="132">
        <f t="shared" si="825"/>
        <v>1.3548302562629209</v>
      </c>
      <c r="O2252" s="131">
        <f t="shared" si="826"/>
        <v>1.36453753</v>
      </c>
      <c r="P2252" s="124">
        <f t="shared" si="834"/>
        <v>1364.5375300000001</v>
      </c>
      <c r="Q2252" s="133">
        <f t="shared" si="835"/>
        <v>0</v>
      </c>
      <c r="R2252" s="134">
        <f t="shared" si="836"/>
        <v>0</v>
      </c>
      <c r="S2252" s="124">
        <f t="shared" si="837"/>
        <v>0</v>
      </c>
      <c r="T2252" s="134">
        <f t="shared" si="844"/>
        <v>8.7499999999999994E-2</v>
      </c>
      <c r="U2252" s="133">
        <f t="shared" si="845"/>
        <v>34</v>
      </c>
      <c r="V2252" s="133">
        <v>252</v>
      </c>
      <c r="W2252" s="132">
        <f t="shared" si="828"/>
        <v>1.0113816259999999</v>
      </c>
      <c r="X2252" s="124">
        <f t="shared" si="824"/>
        <v>15.530654999999999</v>
      </c>
      <c r="Y2252" s="136" t="s">
        <v>64</v>
      </c>
      <c r="Z2252" s="127">
        <f t="shared" si="846"/>
        <v>44607</v>
      </c>
      <c r="AA2252" s="6"/>
      <c r="AB2252" s="1"/>
      <c r="AC2252" s="10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6"/>
      <c r="BR2252" s="1"/>
      <c r="BS2252" s="1"/>
      <c r="BT2252" s="1"/>
      <c r="BU2252" s="1"/>
      <c r="BV2252" s="1"/>
      <c r="BW2252" s="1"/>
    </row>
    <row r="2253" spans="1:75" x14ac:dyDescent="0.2">
      <c r="A2253" s="137">
        <f t="shared" si="838"/>
        <v>44474</v>
      </c>
      <c r="B2253" s="124">
        <f t="shared" si="829"/>
        <v>1381.28601</v>
      </c>
      <c r="C2253" s="124">
        <f t="shared" si="839"/>
        <v>1000</v>
      </c>
      <c r="D2253" s="138">
        <f t="shared" si="840"/>
        <v>5876.05</v>
      </c>
      <c r="E2253" s="126">
        <f>IF(K2253=1,VLOOKUP(A2252,[1]Plan1!$DA$106:$DC$226,3),E2252)</f>
        <v>5944.21</v>
      </c>
      <c r="F2253" s="127">
        <f t="shared" si="841"/>
        <v>44455</v>
      </c>
      <c r="G2253" s="128">
        <f t="shared" si="830"/>
        <v>1.159962900247602E-2</v>
      </c>
      <c r="H2253" s="127">
        <f t="shared" si="842"/>
        <v>44484</v>
      </c>
      <c r="I2253" s="127">
        <f t="shared" si="831"/>
        <v>44484</v>
      </c>
      <c r="J2253" s="130">
        <f t="shared" si="843"/>
        <v>21</v>
      </c>
      <c r="K2253" s="130">
        <f t="shared" si="832"/>
        <v>14</v>
      </c>
      <c r="L2253" s="131">
        <f t="shared" si="833"/>
        <v>1.0077182099999999</v>
      </c>
      <c r="M2253" s="132">
        <f t="shared" si="827"/>
        <v>1.0086998700000001</v>
      </c>
      <c r="N2253" s="132">
        <f t="shared" si="825"/>
        <v>1.3548302562629209</v>
      </c>
      <c r="O2253" s="131">
        <f t="shared" si="826"/>
        <v>1.3652871200000001</v>
      </c>
      <c r="P2253" s="124">
        <f t="shared" si="834"/>
        <v>1365.28712</v>
      </c>
      <c r="Q2253" s="133">
        <f t="shared" si="835"/>
        <v>0</v>
      </c>
      <c r="R2253" s="134">
        <f t="shared" si="836"/>
        <v>0</v>
      </c>
      <c r="S2253" s="124">
        <f t="shared" si="837"/>
        <v>0</v>
      </c>
      <c r="T2253" s="134">
        <f t="shared" si="844"/>
        <v>8.7499999999999994E-2</v>
      </c>
      <c r="U2253" s="133">
        <f t="shared" si="845"/>
        <v>35</v>
      </c>
      <c r="V2253" s="133">
        <v>252</v>
      </c>
      <c r="W2253" s="132">
        <f t="shared" si="828"/>
        <v>1.011718334</v>
      </c>
      <c r="X2253" s="124">
        <f t="shared" si="824"/>
        <v>15.998889999999999</v>
      </c>
      <c r="Y2253" s="136" t="s">
        <v>64</v>
      </c>
      <c r="Z2253" s="127">
        <f t="shared" si="846"/>
        <v>44607</v>
      </c>
      <c r="AA2253" s="6"/>
      <c r="AB2253" s="1"/>
      <c r="AC2253" s="10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6"/>
      <c r="BR2253" s="1"/>
      <c r="BS2253" s="1"/>
      <c r="BT2253" s="1"/>
      <c r="BU2253" s="1"/>
      <c r="BV2253" s="1"/>
      <c r="BW2253" s="1"/>
    </row>
    <row r="2254" spans="1:75" x14ac:dyDescent="0.2">
      <c r="A2254" s="137">
        <f t="shared" si="838"/>
        <v>44475</v>
      </c>
      <c r="B2254" s="124">
        <f t="shared" si="829"/>
        <v>1382.504897</v>
      </c>
      <c r="C2254" s="124">
        <f t="shared" si="839"/>
        <v>1000</v>
      </c>
      <c r="D2254" s="138">
        <f t="shared" si="840"/>
        <v>5876.05</v>
      </c>
      <c r="E2254" s="126">
        <f>IF(K2254=1,VLOOKUP(A2253,[1]Plan1!$DA$106:$DC$226,3),E2253)</f>
        <v>5944.21</v>
      </c>
      <c r="F2254" s="127">
        <f t="shared" si="841"/>
        <v>44455</v>
      </c>
      <c r="G2254" s="128">
        <f t="shared" si="830"/>
        <v>1.159962900247602E-2</v>
      </c>
      <c r="H2254" s="127">
        <f t="shared" si="842"/>
        <v>44484</v>
      </c>
      <c r="I2254" s="127">
        <f t="shared" si="831"/>
        <v>44484</v>
      </c>
      <c r="J2254" s="130">
        <f t="shared" si="843"/>
        <v>21</v>
      </c>
      <c r="K2254" s="130">
        <f t="shared" si="832"/>
        <v>15</v>
      </c>
      <c r="L2254" s="131">
        <f t="shared" si="833"/>
        <v>1.0082717800000001</v>
      </c>
      <c r="M2254" s="132">
        <f t="shared" si="827"/>
        <v>1.0086998700000001</v>
      </c>
      <c r="N2254" s="132">
        <f t="shared" si="825"/>
        <v>1.3548302562629209</v>
      </c>
      <c r="O2254" s="131">
        <f t="shared" si="826"/>
        <v>1.3660371099999999</v>
      </c>
      <c r="P2254" s="124">
        <f t="shared" si="834"/>
        <v>1366.03711</v>
      </c>
      <c r="Q2254" s="133">
        <f t="shared" si="835"/>
        <v>0</v>
      </c>
      <c r="R2254" s="134">
        <f t="shared" si="836"/>
        <v>0</v>
      </c>
      <c r="S2254" s="124">
        <f t="shared" si="837"/>
        <v>0</v>
      </c>
      <c r="T2254" s="134">
        <f t="shared" si="844"/>
        <v>8.7499999999999994E-2</v>
      </c>
      <c r="U2254" s="133">
        <f t="shared" si="845"/>
        <v>36</v>
      </c>
      <c r="V2254" s="133">
        <v>252</v>
      </c>
      <c r="W2254" s="132">
        <f t="shared" si="828"/>
        <v>1.012055154</v>
      </c>
      <c r="X2254" s="124">
        <f t="shared" si="824"/>
        <v>16.467787000000001</v>
      </c>
      <c r="Y2254" s="136" t="s">
        <v>64</v>
      </c>
      <c r="Z2254" s="127">
        <f t="shared" si="846"/>
        <v>44607</v>
      </c>
      <c r="AA2254" s="6"/>
      <c r="AB2254" s="1"/>
      <c r="AC2254" s="10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6"/>
      <c r="BR2254" s="1"/>
      <c r="BS2254" s="1"/>
      <c r="BT2254" s="1"/>
      <c r="BU2254" s="1"/>
      <c r="BV2254" s="1"/>
      <c r="BW2254" s="1"/>
    </row>
    <row r="2255" spans="1:75" x14ac:dyDescent="0.2">
      <c r="A2255" s="137">
        <f t="shared" si="838"/>
        <v>44476</v>
      </c>
      <c r="B2255" s="124">
        <f t="shared" si="829"/>
        <v>1383.724868</v>
      </c>
      <c r="C2255" s="124">
        <f t="shared" si="839"/>
        <v>1000</v>
      </c>
      <c r="D2255" s="138">
        <f t="shared" si="840"/>
        <v>5876.05</v>
      </c>
      <c r="E2255" s="126">
        <f>IF(K2255=1,VLOOKUP(A2254,[1]Plan1!$DA$106:$DC$226,3),E2254)</f>
        <v>5944.21</v>
      </c>
      <c r="F2255" s="127">
        <f t="shared" si="841"/>
        <v>44455</v>
      </c>
      <c r="G2255" s="128">
        <f t="shared" si="830"/>
        <v>1.159962900247602E-2</v>
      </c>
      <c r="H2255" s="127">
        <f t="shared" si="842"/>
        <v>44484</v>
      </c>
      <c r="I2255" s="127">
        <f t="shared" si="831"/>
        <v>44484</v>
      </c>
      <c r="J2255" s="130">
        <f t="shared" si="843"/>
        <v>21</v>
      </c>
      <c r="K2255" s="130">
        <f t="shared" si="832"/>
        <v>16</v>
      </c>
      <c r="L2255" s="131">
        <f t="shared" si="833"/>
        <v>1.0088256600000001</v>
      </c>
      <c r="M2255" s="132">
        <f t="shared" si="827"/>
        <v>1.0086998700000001</v>
      </c>
      <c r="N2255" s="132">
        <f t="shared" si="825"/>
        <v>1.3548302562629209</v>
      </c>
      <c r="O2255" s="131">
        <f t="shared" si="826"/>
        <v>1.3667875199999999</v>
      </c>
      <c r="P2255" s="124">
        <f t="shared" si="834"/>
        <v>1366.7875200000001</v>
      </c>
      <c r="Q2255" s="133">
        <f t="shared" si="835"/>
        <v>0</v>
      </c>
      <c r="R2255" s="134">
        <f t="shared" si="836"/>
        <v>0</v>
      </c>
      <c r="S2255" s="124">
        <f t="shared" si="837"/>
        <v>0</v>
      </c>
      <c r="T2255" s="134">
        <f t="shared" si="844"/>
        <v>8.7499999999999994E-2</v>
      </c>
      <c r="U2255" s="133">
        <f t="shared" si="845"/>
        <v>37</v>
      </c>
      <c r="V2255" s="133">
        <v>252</v>
      </c>
      <c r="W2255" s="132">
        <f t="shared" si="828"/>
        <v>1.012392086</v>
      </c>
      <c r="X2255" s="124">
        <f t="shared" si="824"/>
        <v>16.937348</v>
      </c>
      <c r="Y2255" s="136" t="s">
        <v>64</v>
      </c>
      <c r="Z2255" s="127">
        <f t="shared" si="846"/>
        <v>44607</v>
      </c>
      <c r="AA2255" s="6"/>
      <c r="AB2255" s="1"/>
      <c r="AC2255" s="10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6"/>
      <c r="BR2255" s="1"/>
      <c r="BS2255" s="1"/>
      <c r="BT2255" s="1"/>
      <c r="BU2255" s="1"/>
      <c r="BV2255" s="1"/>
      <c r="BW2255" s="1"/>
    </row>
    <row r="2256" spans="1:75" x14ac:dyDescent="0.2">
      <c r="A2256" s="137">
        <f t="shared" si="838"/>
        <v>44477</v>
      </c>
      <c r="B2256" s="124">
        <f t="shared" si="829"/>
        <v>1384.945913</v>
      </c>
      <c r="C2256" s="124">
        <f t="shared" si="839"/>
        <v>1000</v>
      </c>
      <c r="D2256" s="138">
        <f t="shared" si="840"/>
        <v>5876.05</v>
      </c>
      <c r="E2256" s="126">
        <f>IF(K2256=1,VLOOKUP(A2255,[1]Plan1!$DA$106:$DC$226,3),E2255)</f>
        <v>5944.21</v>
      </c>
      <c r="F2256" s="127">
        <f t="shared" si="841"/>
        <v>44455</v>
      </c>
      <c r="G2256" s="128">
        <f t="shared" si="830"/>
        <v>1.159962900247602E-2</v>
      </c>
      <c r="H2256" s="127">
        <f t="shared" si="842"/>
        <v>44484</v>
      </c>
      <c r="I2256" s="127">
        <f t="shared" si="831"/>
        <v>44484</v>
      </c>
      <c r="J2256" s="130">
        <f t="shared" si="843"/>
        <v>21</v>
      </c>
      <c r="K2256" s="130">
        <f t="shared" si="832"/>
        <v>17</v>
      </c>
      <c r="L2256" s="131">
        <f t="shared" si="833"/>
        <v>1.00937984</v>
      </c>
      <c r="M2256" s="132">
        <f t="shared" si="827"/>
        <v>1.0086998700000001</v>
      </c>
      <c r="N2256" s="132">
        <f t="shared" si="825"/>
        <v>1.3548302562629209</v>
      </c>
      <c r="O2256" s="131">
        <f t="shared" si="826"/>
        <v>1.3675383400000001</v>
      </c>
      <c r="P2256" s="124">
        <f t="shared" si="834"/>
        <v>1367.5383400000001</v>
      </c>
      <c r="Q2256" s="133">
        <f t="shared" si="835"/>
        <v>0</v>
      </c>
      <c r="R2256" s="134">
        <f t="shared" si="836"/>
        <v>0</v>
      </c>
      <c r="S2256" s="124">
        <f t="shared" si="837"/>
        <v>0</v>
      </c>
      <c r="T2256" s="134">
        <f t="shared" si="844"/>
        <v>8.7499999999999994E-2</v>
      </c>
      <c r="U2256" s="133">
        <f t="shared" si="845"/>
        <v>38</v>
      </c>
      <c r="V2256" s="133">
        <v>252</v>
      </c>
      <c r="W2256" s="132">
        <f t="shared" si="828"/>
        <v>1.0127291300000001</v>
      </c>
      <c r="X2256" s="124">
        <f t="shared" ref="X2256:X2319" si="847">TRUNC((P2256*(W2256-1)),6)</f>
        <v>17.407572999999999</v>
      </c>
      <c r="Y2256" s="136" t="s">
        <v>64</v>
      </c>
      <c r="Z2256" s="127">
        <f t="shared" si="846"/>
        <v>44607</v>
      </c>
      <c r="AA2256" s="6"/>
      <c r="AB2256" s="1"/>
      <c r="AC2256" s="10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6"/>
      <c r="BR2256" s="1"/>
      <c r="BS2256" s="1"/>
      <c r="BT2256" s="1"/>
      <c r="BU2256" s="1"/>
      <c r="BV2256" s="1"/>
      <c r="BW2256" s="1"/>
    </row>
    <row r="2257" spans="1:75" x14ac:dyDescent="0.2">
      <c r="A2257" s="137">
        <f t="shared" si="838"/>
        <v>44478</v>
      </c>
      <c r="B2257" s="124">
        <f t="shared" si="829"/>
        <v>1386.1680419999998</v>
      </c>
      <c r="C2257" s="124">
        <f t="shared" si="839"/>
        <v>1000</v>
      </c>
      <c r="D2257" s="138">
        <f t="shared" si="840"/>
        <v>5876.05</v>
      </c>
      <c r="E2257" s="126">
        <f>IF(K2257=1,VLOOKUP(A2256,[1]Plan1!$DA$106:$DC$226,3),E2256)</f>
        <v>5944.21</v>
      </c>
      <c r="F2257" s="127">
        <f t="shared" si="841"/>
        <v>44455</v>
      </c>
      <c r="G2257" s="128">
        <f t="shared" si="830"/>
        <v>1.159962900247602E-2</v>
      </c>
      <c r="H2257" s="127">
        <f t="shared" si="842"/>
        <v>44484</v>
      </c>
      <c r="I2257" s="127">
        <f t="shared" si="831"/>
        <v>44484</v>
      </c>
      <c r="J2257" s="130">
        <f t="shared" si="843"/>
        <v>21</v>
      </c>
      <c r="K2257" s="130">
        <f t="shared" si="832"/>
        <v>18</v>
      </c>
      <c r="L2257" s="131">
        <f t="shared" si="833"/>
        <v>1.0099343300000001</v>
      </c>
      <c r="M2257" s="132">
        <f t="shared" si="827"/>
        <v>1.0086998700000001</v>
      </c>
      <c r="N2257" s="132">
        <f t="shared" si="825"/>
        <v>1.3548302562629209</v>
      </c>
      <c r="O2257" s="131">
        <f t="shared" si="826"/>
        <v>1.3682895799999999</v>
      </c>
      <c r="P2257" s="124">
        <f t="shared" si="834"/>
        <v>1368.2895799999999</v>
      </c>
      <c r="Q2257" s="133">
        <f t="shared" si="835"/>
        <v>0</v>
      </c>
      <c r="R2257" s="134">
        <f t="shared" si="836"/>
        <v>0</v>
      </c>
      <c r="S2257" s="124">
        <f t="shared" si="837"/>
        <v>0</v>
      </c>
      <c r="T2257" s="134">
        <f t="shared" si="844"/>
        <v>8.7499999999999994E-2</v>
      </c>
      <c r="U2257" s="133">
        <f t="shared" si="845"/>
        <v>39</v>
      </c>
      <c r="V2257" s="133">
        <v>252</v>
      </c>
      <c r="W2257" s="132">
        <f t="shared" si="828"/>
        <v>1.0130662859999999</v>
      </c>
      <c r="X2257" s="124">
        <f t="shared" si="847"/>
        <v>17.878461999999999</v>
      </c>
      <c r="Y2257" s="136" t="s">
        <v>64</v>
      </c>
      <c r="Z2257" s="127">
        <f t="shared" si="846"/>
        <v>44607</v>
      </c>
      <c r="AA2257" s="6"/>
      <c r="AB2257" s="1"/>
      <c r="AC2257" s="10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6"/>
      <c r="BR2257" s="1"/>
      <c r="BS2257" s="1"/>
      <c r="BT2257" s="1"/>
      <c r="BU2257" s="1"/>
      <c r="BV2257" s="1"/>
      <c r="BW2257" s="1"/>
    </row>
    <row r="2258" spans="1:75" x14ac:dyDescent="0.2">
      <c r="A2258" s="137">
        <f t="shared" si="838"/>
        <v>44479</v>
      </c>
      <c r="B2258" s="124">
        <f t="shared" si="829"/>
        <v>1386.1680419999998</v>
      </c>
      <c r="C2258" s="124">
        <f t="shared" si="839"/>
        <v>1000</v>
      </c>
      <c r="D2258" s="138">
        <f t="shared" si="840"/>
        <v>5876.05</v>
      </c>
      <c r="E2258" s="126">
        <f>IF(K2258=1,VLOOKUP(A2257,[1]Plan1!$DA$106:$DC$226,3),E2257)</f>
        <v>5944.21</v>
      </c>
      <c r="F2258" s="127">
        <f t="shared" si="841"/>
        <v>44455</v>
      </c>
      <c r="G2258" s="128">
        <f t="shared" si="830"/>
        <v>1.159962900247602E-2</v>
      </c>
      <c r="H2258" s="127">
        <f t="shared" si="842"/>
        <v>44484</v>
      </c>
      <c r="I2258" s="127">
        <f t="shared" si="831"/>
        <v>44484</v>
      </c>
      <c r="J2258" s="130">
        <f t="shared" si="843"/>
        <v>21</v>
      </c>
      <c r="K2258" s="130">
        <f t="shared" si="832"/>
        <v>18</v>
      </c>
      <c r="L2258" s="131">
        <f t="shared" si="833"/>
        <v>1.0099343300000001</v>
      </c>
      <c r="M2258" s="132">
        <f t="shared" si="827"/>
        <v>1.0086998700000001</v>
      </c>
      <c r="N2258" s="132">
        <f t="shared" si="825"/>
        <v>1.3548302562629209</v>
      </c>
      <c r="O2258" s="131">
        <f t="shared" si="826"/>
        <v>1.3682895799999999</v>
      </c>
      <c r="P2258" s="124">
        <f t="shared" si="834"/>
        <v>1368.2895799999999</v>
      </c>
      <c r="Q2258" s="133">
        <f t="shared" si="835"/>
        <v>0</v>
      </c>
      <c r="R2258" s="134">
        <f t="shared" si="836"/>
        <v>0</v>
      </c>
      <c r="S2258" s="124">
        <f t="shared" si="837"/>
        <v>0</v>
      </c>
      <c r="T2258" s="134">
        <f t="shared" si="844"/>
        <v>8.7499999999999994E-2</v>
      </c>
      <c r="U2258" s="133">
        <f t="shared" si="845"/>
        <v>39</v>
      </c>
      <c r="V2258" s="133">
        <v>252</v>
      </c>
      <c r="W2258" s="132">
        <f t="shared" si="828"/>
        <v>1.0130662859999999</v>
      </c>
      <c r="X2258" s="124">
        <f t="shared" si="847"/>
        <v>17.878461999999999</v>
      </c>
      <c r="Y2258" s="136" t="s">
        <v>64</v>
      </c>
      <c r="Z2258" s="127">
        <f t="shared" si="846"/>
        <v>44607</v>
      </c>
      <c r="AA2258" s="6"/>
      <c r="AB2258" s="1"/>
      <c r="AC2258" s="10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6"/>
      <c r="BR2258" s="1"/>
      <c r="BS2258" s="1"/>
      <c r="BT2258" s="1"/>
      <c r="BU2258" s="1"/>
      <c r="BV2258" s="1"/>
      <c r="BW2258" s="1"/>
    </row>
    <row r="2259" spans="1:75" x14ac:dyDescent="0.2">
      <c r="A2259" s="137">
        <f t="shared" si="838"/>
        <v>44480</v>
      </c>
      <c r="B2259" s="124">
        <f t="shared" si="829"/>
        <v>1386.1680419999998</v>
      </c>
      <c r="C2259" s="124">
        <f t="shared" si="839"/>
        <v>1000</v>
      </c>
      <c r="D2259" s="138">
        <f t="shared" si="840"/>
        <v>5876.05</v>
      </c>
      <c r="E2259" s="126">
        <f>IF(K2259=1,VLOOKUP(A2258,[1]Plan1!$DA$106:$DC$226,3),E2258)</f>
        <v>5944.21</v>
      </c>
      <c r="F2259" s="127">
        <f t="shared" si="841"/>
        <v>44455</v>
      </c>
      <c r="G2259" s="128">
        <f t="shared" si="830"/>
        <v>1.159962900247602E-2</v>
      </c>
      <c r="H2259" s="127">
        <f t="shared" si="842"/>
        <v>44484</v>
      </c>
      <c r="I2259" s="127">
        <f t="shared" si="831"/>
        <v>44484</v>
      </c>
      <c r="J2259" s="130">
        <f t="shared" si="843"/>
        <v>21</v>
      </c>
      <c r="K2259" s="130">
        <f t="shared" si="832"/>
        <v>18</v>
      </c>
      <c r="L2259" s="131">
        <f t="shared" si="833"/>
        <v>1.0099343300000001</v>
      </c>
      <c r="M2259" s="132">
        <f t="shared" si="827"/>
        <v>1.0086998700000001</v>
      </c>
      <c r="N2259" s="132">
        <f t="shared" si="825"/>
        <v>1.3548302562629209</v>
      </c>
      <c r="O2259" s="131">
        <f t="shared" si="826"/>
        <v>1.3682895799999999</v>
      </c>
      <c r="P2259" s="124">
        <f t="shared" si="834"/>
        <v>1368.2895799999999</v>
      </c>
      <c r="Q2259" s="133">
        <f t="shared" si="835"/>
        <v>0</v>
      </c>
      <c r="R2259" s="134">
        <f t="shared" si="836"/>
        <v>0</v>
      </c>
      <c r="S2259" s="124">
        <f t="shared" si="837"/>
        <v>0</v>
      </c>
      <c r="T2259" s="134">
        <f t="shared" si="844"/>
        <v>8.7499999999999994E-2</v>
      </c>
      <c r="U2259" s="133">
        <f t="shared" si="845"/>
        <v>39</v>
      </c>
      <c r="V2259" s="133">
        <v>252</v>
      </c>
      <c r="W2259" s="132">
        <f t="shared" si="828"/>
        <v>1.0130662859999999</v>
      </c>
      <c r="X2259" s="124">
        <f t="shared" si="847"/>
        <v>17.878461999999999</v>
      </c>
      <c r="Y2259" s="136" t="s">
        <v>64</v>
      </c>
      <c r="Z2259" s="127">
        <f t="shared" si="846"/>
        <v>44607</v>
      </c>
      <c r="AA2259" s="6"/>
      <c r="AB2259" s="1"/>
      <c r="AC2259" s="10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6"/>
      <c r="BR2259" s="1"/>
      <c r="BS2259" s="1"/>
      <c r="BT2259" s="1"/>
      <c r="BU2259" s="1"/>
      <c r="BV2259" s="1"/>
      <c r="BW2259" s="1"/>
    </row>
    <row r="2260" spans="1:75" x14ac:dyDescent="0.2">
      <c r="A2260" s="137">
        <f t="shared" si="838"/>
        <v>44481</v>
      </c>
      <c r="B2260" s="124">
        <f t="shared" si="829"/>
        <v>1387.3912480000001</v>
      </c>
      <c r="C2260" s="124">
        <f t="shared" si="839"/>
        <v>1000</v>
      </c>
      <c r="D2260" s="138">
        <f t="shared" si="840"/>
        <v>5876.05</v>
      </c>
      <c r="E2260" s="126">
        <f>IF(K2260=1,VLOOKUP(A2259,[1]Plan1!$DA$106:$DC$226,3),E2259)</f>
        <v>5944.21</v>
      </c>
      <c r="F2260" s="127">
        <f t="shared" si="841"/>
        <v>44455</v>
      </c>
      <c r="G2260" s="128">
        <f t="shared" si="830"/>
        <v>1.159962900247602E-2</v>
      </c>
      <c r="H2260" s="127">
        <f t="shared" si="842"/>
        <v>44484</v>
      </c>
      <c r="I2260" s="127">
        <f t="shared" si="831"/>
        <v>44484</v>
      </c>
      <c r="J2260" s="130">
        <f t="shared" si="843"/>
        <v>21</v>
      </c>
      <c r="K2260" s="130">
        <f t="shared" si="832"/>
        <v>19</v>
      </c>
      <c r="L2260" s="131">
        <f t="shared" si="833"/>
        <v>1.0104891199999999</v>
      </c>
      <c r="M2260" s="132">
        <f t="shared" si="827"/>
        <v>1.0086998700000001</v>
      </c>
      <c r="N2260" s="132">
        <f t="shared" si="825"/>
        <v>1.3548302562629209</v>
      </c>
      <c r="O2260" s="131">
        <f t="shared" si="826"/>
        <v>1.3690412300000001</v>
      </c>
      <c r="P2260" s="124">
        <f t="shared" si="834"/>
        <v>1369.04123</v>
      </c>
      <c r="Q2260" s="133">
        <f t="shared" si="835"/>
        <v>0</v>
      </c>
      <c r="R2260" s="134">
        <f t="shared" si="836"/>
        <v>0</v>
      </c>
      <c r="S2260" s="124">
        <f t="shared" si="837"/>
        <v>0</v>
      </c>
      <c r="T2260" s="134">
        <f t="shared" si="844"/>
        <v>8.7499999999999994E-2</v>
      </c>
      <c r="U2260" s="133">
        <f t="shared" si="845"/>
        <v>40</v>
      </c>
      <c r="V2260" s="133">
        <v>252</v>
      </c>
      <c r="W2260" s="132">
        <f t="shared" si="828"/>
        <v>1.0134035539999999</v>
      </c>
      <c r="X2260" s="124">
        <f t="shared" si="847"/>
        <v>18.350017999999999</v>
      </c>
      <c r="Y2260" s="136" t="s">
        <v>64</v>
      </c>
      <c r="Z2260" s="127">
        <f t="shared" si="846"/>
        <v>44607</v>
      </c>
      <c r="AA2260" s="6"/>
      <c r="AB2260" s="1"/>
      <c r="AC2260" s="10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6"/>
      <c r="BR2260" s="1"/>
      <c r="BS2260" s="1"/>
      <c r="BT2260" s="1"/>
      <c r="BU2260" s="1"/>
      <c r="BV2260" s="1"/>
      <c r="BW2260" s="1"/>
    </row>
    <row r="2261" spans="1:75" x14ac:dyDescent="0.2">
      <c r="A2261" s="137">
        <f t="shared" si="838"/>
        <v>44482</v>
      </c>
      <c r="B2261" s="124">
        <f t="shared" si="829"/>
        <v>1387.3912480000001</v>
      </c>
      <c r="C2261" s="124">
        <f t="shared" si="839"/>
        <v>1000</v>
      </c>
      <c r="D2261" s="138">
        <f t="shared" si="840"/>
        <v>5876.05</v>
      </c>
      <c r="E2261" s="126">
        <f>IF(K2261=1,VLOOKUP(A2260,[1]Plan1!$DA$106:$DC$226,3),E2260)</f>
        <v>5944.21</v>
      </c>
      <c r="F2261" s="127">
        <f t="shared" si="841"/>
        <v>44455</v>
      </c>
      <c r="G2261" s="128">
        <f t="shared" si="830"/>
        <v>1.159962900247602E-2</v>
      </c>
      <c r="H2261" s="127">
        <f t="shared" si="842"/>
        <v>44484</v>
      </c>
      <c r="I2261" s="127">
        <f t="shared" si="831"/>
        <v>44484</v>
      </c>
      <c r="J2261" s="130">
        <f t="shared" si="843"/>
        <v>21</v>
      </c>
      <c r="K2261" s="130">
        <f t="shared" si="832"/>
        <v>19</v>
      </c>
      <c r="L2261" s="131">
        <f t="shared" si="833"/>
        <v>1.0104891199999999</v>
      </c>
      <c r="M2261" s="132">
        <f t="shared" si="827"/>
        <v>1.0086998700000001</v>
      </c>
      <c r="N2261" s="132">
        <f t="shared" si="825"/>
        <v>1.3548302562629209</v>
      </c>
      <c r="O2261" s="131">
        <f t="shared" si="826"/>
        <v>1.3690412300000001</v>
      </c>
      <c r="P2261" s="124">
        <f t="shared" si="834"/>
        <v>1369.04123</v>
      </c>
      <c r="Q2261" s="133">
        <f t="shared" si="835"/>
        <v>0</v>
      </c>
      <c r="R2261" s="134">
        <f t="shared" si="836"/>
        <v>0</v>
      </c>
      <c r="S2261" s="124">
        <f t="shared" si="837"/>
        <v>0</v>
      </c>
      <c r="T2261" s="134">
        <f t="shared" si="844"/>
        <v>8.7499999999999994E-2</v>
      </c>
      <c r="U2261" s="133">
        <f t="shared" si="845"/>
        <v>40</v>
      </c>
      <c r="V2261" s="133">
        <v>252</v>
      </c>
      <c r="W2261" s="132">
        <f t="shared" si="828"/>
        <v>1.0134035539999999</v>
      </c>
      <c r="X2261" s="124">
        <f t="shared" si="847"/>
        <v>18.350017999999999</v>
      </c>
      <c r="Y2261" s="136" t="s">
        <v>64</v>
      </c>
      <c r="Z2261" s="127">
        <f t="shared" si="846"/>
        <v>44607</v>
      </c>
      <c r="AA2261" s="6"/>
      <c r="AB2261" s="1"/>
      <c r="AC2261" s="10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6"/>
      <c r="BR2261" s="1"/>
      <c r="BS2261" s="1"/>
      <c r="BT2261" s="1"/>
      <c r="BU2261" s="1"/>
      <c r="BV2261" s="1"/>
      <c r="BW2261" s="1"/>
    </row>
    <row r="2262" spans="1:75" x14ac:dyDescent="0.2">
      <c r="A2262" s="137">
        <f t="shared" si="838"/>
        <v>44483</v>
      </c>
      <c r="B2262" s="124">
        <f t="shared" si="829"/>
        <v>1388.61553</v>
      </c>
      <c r="C2262" s="124">
        <f t="shared" si="839"/>
        <v>1000</v>
      </c>
      <c r="D2262" s="138">
        <f t="shared" si="840"/>
        <v>5876.05</v>
      </c>
      <c r="E2262" s="126">
        <f>IF(K2262=1,VLOOKUP(A2261,[1]Plan1!$DA$106:$DC$226,3),E2261)</f>
        <v>5944.21</v>
      </c>
      <c r="F2262" s="127">
        <f t="shared" si="841"/>
        <v>44455</v>
      </c>
      <c r="G2262" s="128">
        <f t="shared" si="830"/>
        <v>1.159962900247602E-2</v>
      </c>
      <c r="H2262" s="127">
        <f t="shared" si="842"/>
        <v>44484</v>
      </c>
      <c r="I2262" s="127">
        <f t="shared" si="831"/>
        <v>44484</v>
      </c>
      <c r="J2262" s="130">
        <f t="shared" si="843"/>
        <v>21</v>
      </c>
      <c r="K2262" s="130">
        <f t="shared" si="832"/>
        <v>20</v>
      </c>
      <c r="L2262" s="131">
        <f t="shared" si="833"/>
        <v>1.01104422</v>
      </c>
      <c r="M2262" s="132">
        <f t="shared" si="827"/>
        <v>1.0086998700000001</v>
      </c>
      <c r="N2262" s="132">
        <f t="shared" si="825"/>
        <v>1.3548302562629209</v>
      </c>
      <c r="O2262" s="131">
        <f t="shared" si="826"/>
        <v>1.3697932900000001</v>
      </c>
      <c r="P2262" s="124">
        <f t="shared" si="834"/>
        <v>1369.7932900000001</v>
      </c>
      <c r="Q2262" s="133">
        <f t="shared" si="835"/>
        <v>0</v>
      </c>
      <c r="R2262" s="134">
        <f t="shared" si="836"/>
        <v>0</v>
      </c>
      <c r="S2262" s="124">
        <f t="shared" si="837"/>
        <v>0</v>
      </c>
      <c r="T2262" s="134">
        <f t="shared" si="844"/>
        <v>8.7499999999999994E-2</v>
      </c>
      <c r="U2262" s="133">
        <f t="shared" si="845"/>
        <v>41</v>
      </c>
      <c r="V2262" s="133">
        <v>252</v>
      </c>
      <c r="W2262" s="132">
        <f t="shared" si="828"/>
        <v>1.013740935</v>
      </c>
      <c r="X2262" s="124">
        <f t="shared" si="847"/>
        <v>18.822240000000001</v>
      </c>
      <c r="Y2262" s="136" t="s">
        <v>64</v>
      </c>
      <c r="Z2262" s="127">
        <f t="shared" si="846"/>
        <v>44607</v>
      </c>
      <c r="AA2262" s="6"/>
      <c r="AB2262" s="1"/>
      <c r="AC2262" s="10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6"/>
      <c r="BR2262" s="1"/>
      <c r="BS2262" s="1"/>
      <c r="BT2262" s="1"/>
      <c r="BU2262" s="1"/>
      <c r="BV2262" s="1"/>
      <c r="BW2262" s="1"/>
    </row>
    <row r="2263" spans="1:75" x14ac:dyDescent="0.2">
      <c r="A2263" s="137">
        <f t="shared" si="838"/>
        <v>44484</v>
      </c>
      <c r="B2263" s="124">
        <f t="shared" si="829"/>
        <v>1389.840899</v>
      </c>
      <c r="C2263" s="124">
        <f t="shared" si="839"/>
        <v>1000</v>
      </c>
      <c r="D2263" s="138">
        <f t="shared" si="840"/>
        <v>5876.05</v>
      </c>
      <c r="E2263" s="126">
        <f>IF(K2263=1,VLOOKUP(A2262,[1]Plan1!$DA$106:$DC$226,3),E2262)</f>
        <v>5944.21</v>
      </c>
      <c r="F2263" s="127">
        <f t="shared" si="841"/>
        <v>44455</v>
      </c>
      <c r="G2263" s="128">
        <f t="shared" si="830"/>
        <v>1.159962900247602E-2</v>
      </c>
      <c r="H2263" s="127">
        <f t="shared" si="842"/>
        <v>44516</v>
      </c>
      <c r="I2263" s="127">
        <f t="shared" si="831"/>
        <v>44484</v>
      </c>
      <c r="J2263" s="130">
        <f t="shared" si="843"/>
        <v>21</v>
      </c>
      <c r="K2263" s="130">
        <f t="shared" si="832"/>
        <v>21</v>
      </c>
      <c r="L2263" s="131">
        <f t="shared" si="833"/>
        <v>1.0115996199999999</v>
      </c>
      <c r="M2263" s="132">
        <f t="shared" si="827"/>
        <v>1.0086998700000001</v>
      </c>
      <c r="N2263" s="132">
        <f t="shared" si="825"/>
        <v>1.3548302562629209</v>
      </c>
      <c r="O2263" s="131">
        <f t="shared" si="826"/>
        <v>1.3705457700000001</v>
      </c>
      <c r="P2263" s="124">
        <f t="shared" si="834"/>
        <v>1370.5457699999999</v>
      </c>
      <c r="Q2263" s="133">
        <f t="shared" si="835"/>
        <v>0</v>
      </c>
      <c r="R2263" s="134">
        <f t="shared" si="836"/>
        <v>0</v>
      </c>
      <c r="S2263" s="124">
        <f t="shared" si="837"/>
        <v>0</v>
      </c>
      <c r="T2263" s="134">
        <f t="shared" si="844"/>
        <v>8.7499999999999994E-2</v>
      </c>
      <c r="U2263" s="133">
        <f t="shared" si="845"/>
        <v>42</v>
      </c>
      <c r="V2263" s="133">
        <v>252</v>
      </c>
      <c r="W2263" s="132">
        <f t="shared" si="828"/>
        <v>1.0140784279999999</v>
      </c>
      <c r="X2263" s="124">
        <f t="shared" si="847"/>
        <v>19.295128999999999</v>
      </c>
      <c r="Y2263" s="136" t="s">
        <v>64</v>
      </c>
      <c r="Z2263" s="127">
        <f t="shared" si="846"/>
        <v>44607</v>
      </c>
      <c r="AA2263" s="6"/>
      <c r="AB2263" s="1"/>
      <c r="AC2263" s="10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6"/>
      <c r="BR2263" s="1"/>
      <c r="BS2263" s="1"/>
      <c r="BT2263" s="1"/>
      <c r="BU2263" s="1"/>
      <c r="BV2263" s="1"/>
      <c r="BW2263" s="1"/>
    </row>
    <row r="2264" spans="1:75" x14ac:dyDescent="0.2">
      <c r="A2264" s="137">
        <f t="shared" si="838"/>
        <v>44485</v>
      </c>
      <c r="B2264" s="124">
        <f t="shared" si="829"/>
        <v>1391.1673779999999</v>
      </c>
      <c r="C2264" s="124">
        <f t="shared" si="839"/>
        <v>1000</v>
      </c>
      <c r="D2264" s="138">
        <f t="shared" si="840"/>
        <v>5944.21</v>
      </c>
      <c r="E2264" s="126">
        <f>IF(K2264=1,VLOOKUP(A2263,[1]Plan1!$DA$106:$DC$226,3),E2263)</f>
        <v>6018.51</v>
      </c>
      <c r="F2264" s="127">
        <f t="shared" si="841"/>
        <v>44485</v>
      </c>
      <c r="G2264" s="128">
        <f t="shared" si="830"/>
        <v>1.2499558393798349E-2</v>
      </c>
      <c r="H2264" s="127">
        <f t="shared" si="842"/>
        <v>44516</v>
      </c>
      <c r="I2264" s="127">
        <f t="shared" si="831"/>
        <v>44516</v>
      </c>
      <c r="J2264" s="130">
        <f t="shared" si="843"/>
        <v>20</v>
      </c>
      <c r="K2264" s="130">
        <f t="shared" si="832"/>
        <v>1</v>
      </c>
      <c r="L2264" s="131">
        <f t="shared" si="833"/>
        <v>1.00062129</v>
      </c>
      <c r="M2264" s="132">
        <f t="shared" si="827"/>
        <v>1.0115996199999999</v>
      </c>
      <c r="N2264" s="132">
        <f t="shared" si="825"/>
        <v>1.3705457724000734</v>
      </c>
      <c r="O2264" s="131">
        <f t="shared" si="826"/>
        <v>1.3713972699999999</v>
      </c>
      <c r="P2264" s="124">
        <f t="shared" si="834"/>
        <v>1371.3972699999999</v>
      </c>
      <c r="Q2264" s="133">
        <f t="shared" si="835"/>
        <v>0</v>
      </c>
      <c r="R2264" s="134">
        <f t="shared" si="836"/>
        <v>0</v>
      </c>
      <c r="S2264" s="124">
        <f t="shared" si="837"/>
        <v>0</v>
      </c>
      <c r="T2264" s="134">
        <f t="shared" si="844"/>
        <v>8.7499999999999994E-2</v>
      </c>
      <c r="U2264" s="133">
        <f t="shared" si="845"/>
        <v>43</v>
      </c>
      <c r="V2264" s="133">
        <v>252</v>
      </c>
      <c r="W2264" s="132">
        <f t="shared" si="828"/>
        <v>1.0144160330000001</v>
      </c>
      <c r="X2264" s="124">
        <f t="shared" si="847"/>
        <v>19.770108</v>
      </c>
      <c r="Y2264" s="136" t="s">
        <v>64</v>
      </c>
      <c r="Z2264" s="127">
        <f t="shared" si="846"/>
        <v>44607</v>
      </c>
      <c r="AA2264" s="6"/>
      <c r="AB2264" s="1"/>
      <c r="AC2264" s="10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6"/>
      <c r="BR2264" s="1"/>
      <c r="BS2264" s="1"/>
      <c r="BT2264" s="1"/>
      <c r="BU2264" s="1"/>
      <c r="BV2264" s="1"/>
      <c r="BW2264" s="1"/>
    </row>
    <row r="2265" spans="1:75" x14ac:dyDescent="0.2">
      <c r="A2265" s="137">
        <f t="shared" si="838"/>
        <v>44486</v>
      </c>
      <c r="B2265" s="124">
        <f t="shared" si="829"/>
        <v>1391.1673779999999</v>
      </c>
      <c r="C2265" s="124">
        <f t="shared" si="839"/>
        <v>1000</v>
      </c>
      <c r="D2265" s="138">
        <f t="shared" si="840"/>
        <v>5944.21</v>
      </c>
      <c r="E2265" s="126">
        <f>IF(K2265=1,VLOOKUP(A2264,[1]Plan1!$DA$106:$DC$226,3),E2264)</f>
        <v>6018.51</v>
      </c>
      <c r="F2265" s="127">
        <f t="shared" si="841"/>
        <v>44485</v>
      </c>
      <c r="G2265" s="128">
        <f t="shared" si="830"/>
        <v>1.2499558393798349E-2</v>
      </c>
      <c r="H2265" s="127">
        <f t="shared" si="842"/>
        <v>44516</v>
      </c>
      <c r="I2265" s="127">
        <f t="shared" si="831"/>
        <v>44516</v>
      </c>
      <c r="J2265" s="130">
        <f t="shared" si="843"/>
        <v>20</v>
      </c>
      <c r="K2265" s="130">
        <f t="shared" si="832"/>
        <v>1</v>
      </c>
      <c r="L2265" s="131">
        <f t="shared" si="833"/>
        <v>1.00062129</v>
      </c>
      <c r="M2265" s="132">
        <f t="shared" si="827"/>
        <v>1.0115996199999999</v>
      </c>
      <c r="N2265" s="132">
        <f t="shared" si="825"/>
        <v>1.3705457724000734</v>
      </c>
      <c r="O2265" s="131">
        <f t="shared" si="826"/>
        <v>1.3713972699999999</v>
      </c>
      <c r="P2265" s="124">
        <f t="shared" si="834"/>
        <v>1371.3972699999999</v>
      </c>
      <c r="Q2265" s="133">
        <f t="shared" si="835"/>
        <v>0</v>
      </c>
      <c r="R2265" s="134">
        <f t="shared" si="836"/>
        <v>0</v>
      </c>
      <c r="S2265" s="124">
        <f t="shared" si="837"/>
        <v>0</v>
      </c>
      <c r="T2265" s="134">
        <f t="shared" si="844"/>
        <v>8.7499999999999994E-2</v>
      </c>
      <c r="U2265" s="133">
        <f t="shared" si="845"/>
        <v>43</v>
      </c>
      <c r="V2265" s="133">
        <v>252</v>
      </c>
      <c r="W2265" s="132">
        <f t="shared" si="828"/>
        <v>1.0144160330000001</v>
      </c>
      <c r="X2265" s="124">
        <f t="shared" si="847"/>
        <v>19.770108</v>
      </c>
      <c r="Y2265" s="136" t="s">
        <v>64</v>
      </c>
      <c r="Z2265" s="127">
        <f t="shared" si="846"/>
        <v>44607</v>
      </c>
      <c r="AA2265" s="6"/>
      <c r="AB2265" s="1"/>
      <c r="AC2265" s="10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6"/>
      <c r="BR2265" s="1"/>
      <c r="BS2265" s="1"/>
      <c r="BT2265" s="1"/>
      <c r="BU2265" s="1"/>
      <c r="BV2265" s="1"/>
      <c r="BW2265" s="1"/>
    </row>
    <row r="2266" spans="1:75" x14ac:dyDescent="0.2">
      <c r="A2266" s="137">
        <f t="shared" si="838"/>
        <v>44487</v>
      </c>
      <c r="B2266" s="124">
        <f t="shared" si="829"/>
        <v>1391.1673779999999</v>
      </c>
      <c r="C2266" s="124">
        <f t="shared" si="839"/>
        <v>1000</v>
      </c>
      <c r="D2266" s="138">
        <f t="shared" si="840"/>
        <v>5944.21</v>
      </c>
      <c r="E2266" s="126">
        <f>IF(K2266=1,VLOOKUP(A2265,[1]Plan1!$DA$106:$DC$226,3),E2265)</f>
        <v>6018.51</v>
      </c>
      <c r="F2266" s="127">
        <f t="shared" si="841"/>
        <v>44485</v>
      </c>
      <c r="G2266" s="128">
        <f t="shared" si="830"/>
        <v>1.2499558393798349E-2</v>
      </c>
      <c r="H2266" s="127">
        <f t="shared" si="842"/>
        <v>44516</v>
      </c>
      <c r="I2266" s="127">
        <f t="shared" si="831"/>
        <v>44516</v>
      </c>
      <c r="J2266" s="130">
        <f t="shared" si="843"/>
        <v>20</v>
      </c>
      <c r="K2266" s="130">
        <f t="shared" si="832"/>
        <v>1</v>
      </c>
      <c r="L2266" s="131">
        <f t="shared" si="833"/>
        <v>1.00062129</v>
      </c>
      <c r="M2266" s="132">
        <f t="shared" si="827"/>
        <v>1.0115996199999999</v>
      </c>
      <c r="N2266" s="132">
        <f t="shared" si="825"/>
        <v>1.3705457724000734</v>
      </c>
      <c r="O2266" s="131">
        <f t="shared" si="826"/>
        <v>1.3713972699999999</v>
      </c>
      <c r="P2266" s="124">
        <f t="shared" si="834"/>
        <v>1371.3972699999999</v>
      </c>
      <c r="Q2266" s="133">
        <f t="shared" si="835"/>
        <v>0</v>
      </c>
      <c r="R2266" s="134">
        <f t="shared" si="836"/>
        <v>0</v>
      </c>
      <c r="S2266" s="124">
        <f t="shared" si="837"/>
        <v>0</v>
      </c>
      <c r="T2266" s="134">
        <f t="shared" si="844"/>
        <v>8.7499999999999994E-2</v>
      </c>
      <c r="U2266" s="133">
        <f t="shared" si="845"/>
        <v>43</v>
      </c>
      <c r="V2266" s="133">
        <v>252</v>
      </c>
      <c r="W2266" s="132">
        <f t="shared" si="828"/>
        <v>1.0144160330000001</v>
      </c>
      <c r="X2266" s="124">
        <f t="shared" si="847"/>
        <v>19.770108</v>
      </c>
      <c r="Y2266" s="136" t="s">
        <v>64</v>
      </c>
      <c r="Z2266" s="127">
        <f t="shared" si="846"/>
        <v>44607</v>
      </c>
      <c r="AA2266" s="6"/>
      <c r="AB2266" s="1"/>
      <c r="AC2266" s="10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6"/>
      <c r="BR2266" s="1"/>
      <c r="BS2266" s="1"/>
      <c r="BT2266" s="1"/>
      <c r="BU2266" s="1"/>
      <c r="BV2266" s="1"/>
      <c r="BW2266" s="1"/>
    </row>
    <row r="2267" spans="1:75" x14ac:dyDescent="0.2">
      <c r="A2267" s="137">
        <f t="shared" si="838"/>
        <v>44488</v>
      </c>
      <c r="B2267" s="124">
        <f t="shared" si="829"/>
        <v>1392.4951540000002</v>
      </c>
      <c r="C2267" s="124">
        <f t="shared" si="839"/>
        <v>1000</v>
      </c>
      <c r="D2267" s="138">
        <f t="shared" si="840"/>
        <v>5944.21</v>
      </c>
      <c r="E2267" s="126">
        <f>IF(K2267=1,VLOOKUP(A2266,[1]Plan1!$DA$106:$DC$226,3),E2266)</f>
        <v>6018.51</v>
      </c>
      <c r="F2267" s="127">
        <f t="shared" si="841"/>
        <v>44485</v>
      </c>
      <c r="G2267" s="128">
        <f t="shared" si="830"/>
        <v>1.2499558393798349E-2</v>
      </c>
      <c r="H2267" s="127">
        <f t="shared" si="842"/>
        <v>44516</v>
      </c>
      <c r="I2267" s="127">
        <f t="shared" si="831"/>
        <v>44516</v>
      </c>
      <c r="J2267" s="130">
        <f t="shared" si="843"/>
        <v>20</v>
      </c>
      <c r="K2267" s="130">
        <f t="shared" si="832"/>
        <v>2</v>
      </c>
      <c r="L2267" s="131">
        <f t="shared" si="833"/>
        <v>1.00124298</v>
      </c>
      <c r="M2267" s="132">
        <f t="shared" si="827"/>
        <v>1.0115996199999999</v>
      </c>
      <c r="N2267" s="132">
        <f t="shared" si="825"/>
        <v>1.3705457724000734</v>
      </c>
      <c r="O2267" s="131">
        <f t="shared" si="826"/>
        <v>1.37224933</v>
      </c>
      <c r="P2267" s="124">
        <f t="shared" si="834"/>
        <v>1372.2493300000001</v>
      </c>
      <c r="Q2267" s="133">
        <f t="shared" si="835"/>
        <v>0</v>
      </c>
      <c r="R2267" s="134">
        <f t="shared" si="836"/>
        <v>0</v>
      </c>
      <c r="S2267" s="124">
        <f t="shared" si="837"/>
        <v>0</v>
      </c>
      <c r="T2267" s="134">
        <f t="shared" si="844"/>
        <v>8.7499999999999994E-2</v>
      </c>
      <c r="U2267" s="133">
        <f t="shared" si="845"/>
        <v>44</v>
      </c>
      <c r="V2267" s="133">
        <v>252</v>
      </c>
      <c r="W2267" s="132">
        <f t="shared" si="828"/>
        <v>1.014753751</v>
      </c>
      <c r="X2267" s="124">
        <f t="shared" si="847"/>
        <v>20.245823999999999</v>
      </c>
      <c r="Y2267" s="136" t="s">
        <v>64</v>
      </c>
      <c r="Z2267" s="127">
        <f t="shared" si="846"/>
        <v>44607</v>
      </c>
      <c r="AA2267" s="6"/>
      <c r="AB2267" s="1"/>
      <c r="AC2267" s="10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6"/>
      <c r="BR2267" s="1"/>
      <c r="BS2267" s="1"/>
      <c r="BT2267" s="1"/>
      <c r="BU2267" s="1"/>
      <c r="BV2267" s="1"/>
      <c r="BW2267" s="1"/>
    </row>
    <row r="2268" spans="1:75" x14ac:dyDescent="0.2">
      <c r="A2268" s="137">
        <f t="shared" si="838"/>
        <v>44489</v>
      </c>
      <c r="B2268" s="124">
        <f t="shared" si="829"/>
        <v>1393.8241679999999</v>
      </c>
      <c r="C2268" s="124">
        <f t="shared" si="839"/>
        <v>1000</v>
      </c>
      <c r="D2268" s="138">
        <f t="shared" si="840"/>
        <v>5944.21</v>
      </c>
      <c r="E2268" s="126">
        <f>IF(K2268=1,VLOOKUP(A2267,[1]Plan1!$DA$106:$DC$226,3),E2267)</f>
        <v>6018.51</v>
      </c>
      <c r="F2268" s="127">
        <f t="shared" si="841"/>
        <v>44485</v>
      </c>
      <c r="G2268" s="128">
        <f t="shared" si="830"/>
        <v>1.2499558393798349E-2</v>
      </c>
      <c r="H2268" s="127">
        <f t="shared" si="842"/>
        <v>44516</v>
      </c>
      <c r="I2268" s="127">
        <f t="shared" si="831"/>
        <v>44516</v>
      </c>
      <c r="J2268" s="130">
        <f t="shared" si="843"/>
        <v>20</v>
      </c>
      <c r="K2268" s="130">
        <f t="shared" si="832"/>
        <v>3</v>
      </c>
      <c r="L2268" s="131">
        <f t="shared" si="833"/>
        <v>1.00186504</v>
      </c>
      <c r="M2268" s="132">
        <f t="shared" si="827"/>
        <v>1.0115996199999999</v>
      </c>
      <c r="N2268" s="132">
        <f t="shared" si="825"/>
        <v>1.3705457724000734</v>
      </c>
      <c r="O2268" s="131">
        <f t="shared" si="826"/>
        <v>1.37310189</v>
      </c>
      <c r="P2268" s="124">
        <f t="shared" si="834"/>
        <v>1373.1018899999999</v>
      </c>
      <c r="Q2268" s="133">
        <f t="shared" si="835"/>
        <v>0</v>
      </c>
      <c r="R2268" s="134">
        <f t="shared" si="836"/>
        <v>0</v>
      </c>
      <c r="S2268" s="124">
        <f t="shared" si="837"/>
        <v>0</v>
      </c>
      <c r="T2268" s="134">
        <f t="shared" si="844"/>
        <v>8.7499999999999994E-2</v>
      </c>
      <c r="U2268" s="133">
        <f t="shared" si="845"/>
        <v>45</v>
      </c>
      <c r="V2268" s="133">
        <v>252</v>
      </c>
      <c r="W2268" s="132">
        <f t="shared" si="828"/>
        <v>1.0150915810000001</v>
      </c>
      <c r="X2268" s="124">
        <f t="shared" si="847"/>
        <v>20.722277999999999</v>
      </c>
      <c r="Y2268" s="136" t="s">
        <v>64</v>
      </c>
      <c r="Z2268" s="127">
        <f t="shared" si="846"/>
        <v>44607</v>
      </c>
      <c r="AA2268" s="6"/>
      <c r="AB2268" s="1"/>
      <c r="AC2268" s="10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6"/>
      <c r="BR2268" s="1"/>
      <c r="BS2268" s="1"/>
      <c r="BT2268" s="1"/>
      <c r="BU2268" s="1"/>
      <c r="BV2268" s="1"/>
      <c r="BW2268" s="1"/>
    </row>
    <row r="2269" spans="1:75" x14ac:dyDescent="0.2">
      <c r="A2269" s="137">
        <f t="shared" si="838"/>
        <v>44490</v>
      </c>
      <c r="B2269" s="124">
        <f t="shared" si="829"/>
        <v>1395.1544709999998</v>
      </c>
      <c r="C2269" s="124">
        <f t="shared" si="839"/>
        <v>1000</v>
      </c>
      <c r="D2269" s="138">
        <f t="shared" si="840"/>
        <v>5944.21</v>
      </c>
      <c r="E2269" s="126">
        <f>IF(K2269=1,VLOOKUP(A2268,[1]Plan1!$DA$106:$DC$226,3),E2268)</f>
        <v>6018.51</v>
      </c>
      <c r="F2269" s="127">
        <f t="shared" si="841"/>
        <v>44485</v>
      </c>
      <c r="G2269" s="128">
        <f t="shared" si="830"/>
        <v>1.2499558393798349E-2</v>
      </c>
      <c r="H2269" s="127">
        <f t="shared" si="842"/>
        <v>44516</v>
      </c>
      <c r="I2269" s="127">
        <f t="shared" si="831"/>
        <v>44516</v>
      </c>
      <c r="J2269" s="130">
        <f t="shared" si="843"/>
        <v>20</v>
      </c>
      <c r="K2269" s="130">
        <f t="shared" si="832"/>
        <v>4</v>
      </c>
      <c r="L2269" s="131">
        <f t="shared" si="833"/>
        <v>1.0024875</v>
      </c>
      <c r="M2269" s="132">
        <f t="shared" si="827"/>
        <v>1.0115996199999999</v>
      </c>
      <c r="N2269" s="132">
        <f t="shared" si="825"/>
        <v>1.3705457724000734</v>
      </c>
      <c r="O2269" s="131">
        <f t="shared" si="826"/>
        <v>1.373955</v>
      </c>
      <c r="P2269" s="124">
        <f t="shared" si="834"/>
        <v>1373.9549999999999</v>
      </c>
      <c r="Q2269" s="133">
        <f t="shared" si="835"/>
        <v>0</v>
      </c>
      <c r="R2269" s="134">
        <f t="shared" si="836"/>
        <v>0</v>
      </c>
      <c r="S2269" s="124">
        <f t="shared" si="837"/>
        <v>0</v>
      </c>
      <c r="T2269" s="134">
        <f t="shared" si="844"/>
        <v>8.7499999999999994E-2</v>
      </c>
      <c r="U2269" s="133">
        <f t="shared" si="845"/>
        <v>46</v>
      </c>
      <c r="V2269" s="133">
        <v>252</v>
      </c>
      <c r="W2269" s="132">
        <f t="shared" si="828"/>
        <v>1.015429524</v>
      </c>
      <c r="X2269" s="124">
        <f t="shared" si="847"/>
        <v>21.199470999999999</v>
      </c>
      <c r="Y2269" s="136" t="s">
        <v>64</v>
      </c>
      <c r="Z2269" s="127">
        <f t="shared" si="846"/>
        <v>44607</v>
      </c>
      <c r="AA2269" s="6"/>
      <c r="AB2269" s="1"/>
      <c r="AC2269" s="10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6"/>
      <c r="BR2269" s="1"/>
      <c r="BS2269" s="1"/>
      <c r="BT2269" s="1"/>
      <c r="BU2269" s="1"/>
      <c r="BV2269" s="1"/>
      <c r="BW2269" s="1"/>
    </row>
    <row r="2270" spans="1:75" x14ac:dyDescent="0.2">
      <c r="A2270" s="137">
        <f t="shared" si="838"/>
        <v>44491</v>
      </c>
      <c r="B2270" s="124">
        <f t="shared" si="829"/>
        <v>1396.4860329999999</v>
      </c>
      <c r="C2270" s="124">
        <f t="shared" si="839"/>
        <v>1000</v>
      </c>
      <c r="D2270" s="138">
        <f t="shared" si="840"/>
        <v>5944.21</v>
      </c>
      <c r="E2270" s="126">
        <f>IF(K2270=1,VLOOKUP(A2269,[1]Plan1!$DA$106:$DC$226,3),E2269)</f>
        <v>6018.51</v>
      </c>
      <c r="F2270" s="127">
        <f t="shared" si="841"/>
        <v>44485</v>
      </c>
      <c r="G2270" s="128">
        <f t="shared" si="830"/>
        <v>1.2499558393798349E-2</v>
      </c>
      <c r="H2270" s="127">
        <f t="shared" si="842"/>
        <v>44516</v>
      </c>
      <c r="I2270" s="127">
        <f t="shared" si="831"/>
        <v>44516</v>
      </c>
      <c r="J2270" s="130">
        <f t="shared" si="843"/>
        <v>20</v>
      </c>
      <c r="K2270" s="130">
        <f t="shared" si="832"/>
        <v>5</v>
      </c>
      <c r="L2270" s="131">
        <f t="shared" si="833"/>
        <v>1.0031103400000001</v>
      </c>
      <c r="M2270" s="132">
        <f t="shared" si="827"/>
        <v>1.0115996199999999</v>
      </c>
      <c r="N2270" s="132">
        <f t="shared" si="825"/>
        <v>1.3705457724000734</v>
      </c>
      <c r="O2270" s="131">
        <f t="shared" si="826"/>
        <v>1.37480863</v>
      </c>
      <c r="P2270" s="124">
        <f t="shared" si="834"/>
        <v>1374.80863</v>
      </c>
      <c r="Q2270" s="133">
        <f t="shared" si="835"/>
        <v>0</v>
      </c>
      <c r="R2270" s="134">
        <f t="shared" si="836"/>
        <v>0</v>
      </c>
      <c r="S2270" s="124">
        <f t="shared" si="837"/>
        <v>0</v>
      </c>
      <c r="T2270" s="134">
        <f t="shared" si="844"/>
        <v>8.7499999999999994E-2</v>
      </c>
      <c r="U2270" s="133">
        <f t="shared" si="845"/>
        <v>47</v>
      </c>
      <c r="V2270" s="133">
        <v>252</v>
      </c>
      <c r="W2270" s="132">
        <f t="shared" si="828"/>
        <v>1.015767579</v>
      </c>
      <c r="X2270" s="124">
        <f t="shared" si="847"/>
        <v>21.677403000000002</v>
      </c>
      <c r="Y2270" s="136" t="s">
        <v>64</v>
      </c>
      <c r="Z2270" s="127">
        <f t="shared" si="846"/>
        <v>44607</v>
      </c>
      <c r="AA2270" s="6"/>
      <c r="AB2270" s="1"/>
      <c r="AC2270" s="10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6"/>
      <c r="BR2270" s="1"/>
      <c r="BS2270" s="1"/>
      <c r="BT2270" s="1"/>
      <c r="BU2270" s="1"/>
      <c r="BV2270" s="1"/>
      <c r="BW2270" s="1"/>
    </row>
    <row r="2271" spans="1:75" x14ac:dyDescent="0.2">
      <c r="A2271" s="137">
        <f t="shared" si="838"/>
        <v>44492</v>
      </c>
      <c r="B2271" s="124">
        <f t="shared" si="829"/>
        <v>1397.8188770000002</v>
      </c>
      <c r="C2271" s="124">
        <f t="shared" si="839"/>
        <v>1000</v>
      </c>
      <c r="D2271" s="138">
        <f t="shared" si="840"/>
        <v>5944.21</v>
      </c>
      <c r="E2271" s="126">
        <f>IF(K2271=1,VLOOKUP(A2270,[1]Plan1!$DA$106:$DC$226,3),E2270)</f>
        <v>6018.51</v>
      </c>
      <c r="F2271" s="127">
        <f t="shared" si="841"/>
        <v>44485</v>
      </c>
      <c r="G2271" s="128">
        <f t="shared" si="830"/>
        <v>1.2499558393798349E-2</v>
      </c>
      <c r="H2271" s="127">
        <f t="shared" si="842"/>
        <v>44516</v>
      </c>
      <c r="I2271" s="127">
        <f t="shared" si="831"/>
        <v>44516</v>
      </c>
      <c r="J2271" s="130">
        <f t="shared" si="843"/>
        <v>20</v>
      </c>
      <c r="K2271" s="130">
        <f t="shared" si="832"/>
        <v>6</v>
      </c>
      <c r="L2271" s="131">
        <f t="shared" si="833"/>
        <v>1.0037335700000001</v>
      </c>
      <c r="M2271" s="132">
        <f t="shared" si="827"/>
        <v>1.0115996199999999</v>
      </c>
      <c r="N2271" s="132">
        <f t="shared" ref="N2271:N2334" si="848">IF(I2271&gt;I2270,N2270*M2271,N2270)</f>
        <v>1.3705457724000734</v>
      </c>
      <c r="O2271" s="131">
        <f t="shared" si="826"/>
        <v>1.3756628</v>
      </c>
      <c r="P2271" s="124">
        <f t="shared" si="834"/>
        <v>1375.6628000000001</v>
      </c>
      <c r="Q2271" s="133">
        <f t="shared" si="835"/>
        <v>0</v>
      </c>
      <c r="R2271" s="134">
        <f t="shared" si="836"/>
        <v>0</v>
      </c>
      <c r="S2271" s="124">
        <f t="shared" si="837"/>
        <v>0</v>
      </c>
      <c r="T2271" s="134">
        <f t="shared" si="844"/>
        <v>8.7499999999999994E-2</v>
      </c>
      <c r="U2271" s="133">
        <f t="shared" si="845"/>
        <v>48</v>
      </c>
      <c r="V2271" s="133">
        <v>252</v>
      </c>
      <c r="W2271" s="132">
        <f t="shared" si="828"/>
        <v>1.0161057469999999</v>
      </c>
      <c r="X2271" s="124">
        <f t="shared" si="847"/>
        <v>22.156077</v>
      </c>
      <c r="Y2271" s="136" t="s">
        <v>64</v>
      </c>
      <c r="Z2271" s="127">
        <f t="shared" si="846"/>
        <v>44607</v>
      </c>
      <c r="AA2271" s="6"/>
      <c r="AB2271" s="1"/>
      <c r="AC2271" s="10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6"/>
      <c r="BR2271" s="1"/>
      <c r="BS2271" s="1"/>
      <c r="BT2271" s="1"/>
      <c r="BU2271" s="1"/>
      <c r="BV2271" s="1"/>
      <c r="BW2271" s="1"/>
    </row>
    <row r="2272" spans="1:75" x14ac:dyDescent="0.2">
      <c r="A2272" s="137">
        <f t="shared" si="838"/>
        <v>44493</v>
      </c>
      <c r="B2272" s="124">
        <f t="shared" si="829"/>
        <v>1397.8188770000002</v>
      </c>
      <c r="C2272" s="124">
        <f t="shared" si="839"/>
        <v>1000</v>
      </c>
      <c r="D2272" s="138">
        <f t="shared" si="840"/>
        <v>5944.21</v>
      </c>
      <c r="E2272" s="126">
        <f>IF(K2272=1,VLOOKUP(A2271,[1]Plan1!$DA$106:$DC$226,3),E2271)</f>
        <v>6018.51</v>
      </c>
      <c r="F2272" s="127">
        <f t="shared" si="841"/>
        <v>44485</v>
      </c>
      <c r="G2272" s="128">
        <f t="shared" si="830"/>
        <v>1.2499558393798349E-2</v>
      </c>
      <c r="H2272" s="127">
        <f t="shared" si="842"/>
        <v>44516</v>
      </c>
      <c r="I2272" s="127">
        <f t="shared" si="831"/>
        <v>44516</v>
      </c>
      <c r="J2272" s="130">
        <f t="shared" si="843"/>
        <v>20</v>
      </c>
      <c r="K2272" s="130">
        <f t="shared" si="832"/>
        <v>6</v>
      </c>
      <c r="L2272" s="131">
        <f t="shared" si="833"/>
        <v>1.0037335700000001</v>
      </c>
      <c r="M2272" s="132">
        <f t="shared" si="827"/>
        <v>1.0115996199999999</v>
      </c>
      <c r="N2272" s="132">
        <f t="shared" si="848"/>
        <v>1.3705457724000734</v>
      </c>
      <c r="O2272" s="131">
        <f t="shared" si="826"/>
        <v>1.3756628</v>
      </c>
      <c r="P2272" s="124">
        <f t="shared" si="834"/>
        <v>1375.6628000000001</v>
      </c>
      <c r="Q2272" s="133">
        <f t="shared" si="835"/>
        <v>0</v>
      </c>
      <c r="R2272" s="134">
        <f t="shared" si="836"/>
        <v>0</v>
      </c>
      <c r="S2272" s="124">
        <f t="shared" si="837"/>
        <v>0</v>
      </c>
      <c r="T2272" s="134">
        <f t="shared" si="844"/>
        <v>8.7499999999999994E-2</v>
      </c>
      <c r="U2272" s="133">
        <f t="shared" si="845"/>
        <v>48</v>
      </c>
      <c r="V2272" s="133">
        <v>252</v>
      </c>
      <c r="W2272" s="132">
        <f t="shared" si="828"/>
        <v>1.0161057469999999</v>
      </c>
      <c r="X2272" s="124">
        <f t="shared" si="847"/>
        <v>22.156077</v>
      </c>
      <c r="Y2272" s="136" t="s">
        <v>64</v>
      </c>
      <c r="Z2272" s="127">
        <f t="shared" si="846"/>
        <v>44607</v>
      </c>
      <c r="AA2272" s="6"/>
      <c r="AB2272" s="1"/>
      <c r="AC2272" s="10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6"/>
      <c r="BR2272" s="1"/>
      <c r="BS2272" s="1"/>
      <c r="BT2272" s="1"/>
      <c r="BU2272" s="1"/>
      <c r="BV2272" s="1"/>
      <c r="BW2272" s="1"/>
    </row>
    <row r="2273" spans="1:75" x14ac:dyDescent="0.2">
      <c r="A2273" s="137">
        <f t="shared" si="838"/>
        <v>44494</v>
      </c>
      <c r="B2273" s="124">
        <f t="shared" si="829"/>
        <v>1397.8188770000002</v>
      </c>
      <c r="C2273" s="124">
        <f t="shared" si="839"/>
        <v>1000</v>
      </c>
      <c r="D2273" s="138">
        <f t="shared" si="840"/>
        <v>5944.21</v>
      </c>
      <c r="E2273" s="126">
        <f>IF(K2273=1,VLOOKUP(A2272,[1]Plan1!$DA$106:$DC$226,3),E2272)</f>
        <v>6018.51</v>
      </c>
      <c r="F2273" s="127">
        <f t="shared" si="841"/>
        <v>44485</v>
      </c>
      <c r="G2273" s="128">
        <f t="shared" si="830"/>
        <v>1.2499558393798349E-2</v>
      </c>
      <c r="H2273" s="127">
        <f t="shared" si="842"/>
        <v>44516</v>
      </c>
      <c r="I2273" s="127">
        <f t="shared" si="831"/>
        <v>44516</v>
      </c>
      <c r="J2273" s="130">
        <f t="shared" si="843"/>
        <v>20</v>
      </c>
      <c r="K2273" s="130">
        <f t="shared" si="832"/>
        <v>6</v>
      </c>
      <c r="L2273" s="131">
        <f t="shared" si="833"/>
        <v>1.0037335700000001</v>
      </c>
      <c r="M2273" s="132">
        <f t="shared" si="827"/>
        <v>1.0115996199999999</v>
      </c>
      <c r="N2273" s="132">
        <f t="shared" si="848"/>
        <v>1.3705457724000734</v>
      </c>
      <c r="O2273" s="131">
        <f t="shared" si="826"/>
        <v>1.3756628</v>
      </c>
      <c r="P2273" s="124">
        <f t="shared" si="834"/>
        <v>1375.6628000000001</v>
      </c>
      <c r="Q2273" s="133">
        <f t="shared" si="835"/>
        <v>0</v>
      </c>
      <c r="R2273" s="134">
        <f t="shared" si="836"/>
        <v>0</v>
      </c>
      <c r="S2273" s="124">
        <f t="shared" si="837"/>
        <v>0</v>
      </c>
      <c r="T2273" s="134">
        <f t="shared" si="844"/>
        <v>8.7499999999999994E-2</v>
      </c>
      <c r="U2273" s="133">
        <f t="shared" si="845"/>
        <v>48</v>
      </c>
      <c r="V2273" s="133">
        <v>252</v>
      </c>
      <c r="W2273" s="132">
        <f t="shared" si="828"/>
        <v>1.0161057469999999</v>
      </c>
      <c r="X2273" s="124">
        <f t="shared" si="847"/>
        <v>22.156077</v>
      </c>
      <c r="Y2273" s="136" t="s">
        <v>64</v>
      </c>
      <c r="Z2273" s="127">
        <f t="shared" si="846"/>
        <v>44607</v>
      </c>
      <c r="AA2273" s="6"/>
      <c r="AB2273" s="1"/>
      <c r="AC2273" s="10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6"/>
      <c r="BR2273" s="1"/>
      <c r="BS2273" s="1"/>
      <c r="BT2273" s="1"/>
      <c r="BU2273" s="1"/>
      <c r="BV2273" s="1"/>
      <c r="BW2273" s="1"/>
    </row>
    <row r="2274" spans="1:75" x14ac:dyDescent="0.2">
      <c r="A2274" s="137">
        <f t="shared" si="838"/>
        <v>44495</v>
      </c>
      <c r="B2274" s="124">
        <f t="shared" si="829"/>
        <v>1399.1529899999998</v>
      </c>
      <c r="C2274" s="124">
        <f t="shared" si="839"/>
        <v>1000</v>
      </c>
      <c r="D2274" s="138">
        <f t="shared" si="840"/>
        <v>5944.21</v>
      </c>
      <c r="E2274" s="126">
        <f>IF(K2274=1,VLOOKUP(A2273,[1]Plan1!$DA$106:$DC$226,3),E2273)</f>
        <v>6018.51</v>
      </c>
      <c r="F2274" s="127">
        <f t="shared" si="841"/>
        <v>44485</v>
      </c>
      <c r="G2274" s="128">
        <f t="shared" si="830"/>
        <v>1.2499558393798349E-2</v>
      </c>
      <c r="H2274" s="127">
        <f t="shared" si="842"/>
        <v>44516</v>
      </c>
      <c r="I2274" s="127">
        <f t="shared" si="831"/>
        <v>44516</v>
      </c>
      <c r="J2274" s="130">
        <f t="shared" si="843"/>
        <v>20</v>
      </c>
      <c r="K2274" s="130">
        <f t="shared" si="832"/>
        <v>7</v>
      </c>
      <c r="L2274" s="131">
        <f t="shared" si="833"/>
        <v>1.0043571899999999</v>
      </c>
      <c r="M2274" s="132">
        <f t="shared" si="827"/>
        <v>1.0115996199999999</v>
      </c>
      <c r="N2274" s="132">
        <f t="shared" si="848"/>
        <v>1.3705457724000734</v>
      </c>
      <c r="O2274" s="131">
        <f t="shared" si="826"/>
        <v>1.3765175000000001</v>
      </c>
      <c r="P2274" s="124">
        <f t="shared" si="834"/>
        <v>1376.5174999999999</v>
      </c>
      <c r="Q2274" s="133">
        <f t="shared" si="835"/>
        <v>0</v>
      </c>
      <c r="R2274" s="134">
        <f t="shared" si="836"/>
        <v>0</v>
      </c>
      <c r="S2274" s="124">
        <f t="shared" si="837"/>
        <v>0</v>
      </c>
      <c r="T2274" s="134">
        <f t="shared" si="844"/>
        <v>8.7499999999999994E-2</v>
      </c>
      <c r="U2274" s="133">
        <f t="shared" si="845"/>
        <v>49</v>
      </c>
      <c r="V2274" s="133">
        <v>252</v>
      </c>
      <c r="W2274" s="132">
        <f t="shared" si="828"/>
        <v>1.0164440269999999</v>
      </c>
      <c r="X2274" s="124">
        <f t="shared" si="847"/>
        <v>22.635490000000001</v>
      </c>
      <c r="Y2274" s="136" t="s">
        <v>64</v>
      </c>
      <c r="Z2274" s="127">
        <f t="shared" si="846"/>
        <v>44607</v>
      </c>
      <c r="AA2274" s="6"/>
      <c r="AB2274" s="1"/>
      <c r="AC2274" s="10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6"/>
      <c r="BR2274" s="1"/>
      <c r="BS2274" s="1"/>
      <c r="BT2274" s="1"/>
      <c r="BU2274" s="1"/>
      <c r="BV2274" s="1"/>
      <c r="BW2274" s="1"/>
    </row>
    <row r="2275" spans="1:75" x14ac:dyDescent="0.2">
      <c r="A2275" s="137">
        <f t="shared" si="838"/>
        <v>44496</v>
      </c>
      <c r="B2275" s="124">
        <f t="shared" si="829"/>
        <v>1400.4883670000002</v>
      </c>
      <c r="C2275" s="124">
        <f t="shared" si="839"/>
        <v>1000</v>
      </c>
      <c r="D2275" s="138">
        <f t="shared" si="840"/>
        <v>5944.21</v>
      </c>
      <c r="E2275" s="126">
        <f>IF(K2275=1,VLOOKUP(A2274,[1]Plan1!$DA$106:$DC$226,3),E2274)</f>
        <v>6018.51</v>
      </c>
      <c r="F2275" s="127">
        <f t="shared" si="841"/>
        <v>44485</v>
      </c>
      <c r="G2275" s="128">
        <f t="shared" si="830"/>
        <v>1.2499558393798349E-2</v>
      </c>
      <c r="H2275" s="127">
        <f t="shared" si="842"/>
        <v>44516</v>
      </c>
      <c r="I2275" s="127">
        <f t="shared" si="831"/>
        <v>44516</v>
      </c>
      <c r="J2275" s="130">
        <f t="shared" si="843"/>
        <v>20</v>
      </c>
      <c r="K2275" s="130">
        <f t="shared" si="832"/>
        <v>8</v>
      </c>
      <c r="L2275" s="131">
        <f t="shared" si="833"/>
        <v>1.0049811900000001</v>
      </c>
      <c r="M2275" s="132">
        <f t="shared" si="827"/>
        <v>1.0115996199999999</v>
      </c>
      <c r="N2275" s="132">
        <f t="shared" si="848"/>
        <v>1.3705457724000734</v>
      </c>
      <c r="O2275" s="131">
        <f t="shared" si="826"/>
        <v>1.3773727200000001</v>
      </c>
      <c r="P2275" s="124">
        <f t="shared" si="834"/>
        <v>1377.3727200000001</v>
      </c>
      <c r="Q2275" s="133">
        <f t="shared" si="835"/>
        <v>0</v>
      </c>
      <c r="R2275" s="134">
        <f t="shared" si="836"/>
        <v>0</v>
      </c>
      <c r="S2275" s="124">
        <f t="shared" si="837"/>
        <v>0</v>
      </c>
      <c r="T2275" s="134">
        <f t="shared" si="844"/>
        <v>8.7499999999999994E-2</v>
      </c>
      <c r="U2275" s="133">
        <f t="shared" si="845"/>
        <v>50</v>
      </c>
      <c r="V2275" s="133">
        <v>252</v>
      </c>
      <c r="W2275" s="132">
        <f t="shared" si="828"/>
        <v>1.01678242</v>
      </c>
      <c r="X2275" s="124">
        <f t="shared" si="847"/>
        <v>23.115646999999999</v>
      </c>
      <c r="Y2275" s="136" t="s">
        <v>64</v>
      </c>
      <c r="Z2275" s="127">
        <f t="shared" si="846"/>
        <v>44607</v>
      </c>
      <c r="AA2275" s="6"/>
      <c r="AB2275" s="1"/>
      <c r="AC2275" s="10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6"/>
      <c r="BR2275" s="1"/>
      <c r="BS2275" s="1"/>
      <c r="BT2275" s="1"/>
      <c r="BU2275" s="1"/>
      <c r="BV2275" s="1"/>
      <c r="BW2275" s="1"/>
    </row>
    <row r="2276" spans="1:75" x14ac:dyDescent="0.2">
      <c r="A2276" s="137">
        <f t="shared" si="838"/>
        <v>44497</v>
      </c>
      <c r="B2276" s="124">
        <f t="shared" si="829"/>
        <v>1401.8250370000001</v>
      </c>
      <c r="C2276" s="124">
        <f t="shared" si="839"/>
        <v>1000</v>
      </c>
      <c r="D2276" s="138">
        <f t="shared" si="840"/>
        <v>5944.21</v>
      </c>
      <c r="E2276" s="126">
        <f>IF(K2276=1,VLOOKUP(A2275,[1]Plan1!$DA$106:$DC$226,3),E2275)</f>
        <v>6018.51</v>
      </c>
      <c r="F2276" s="127">
        <f t="shared" si="841"/>
        <v>44485</v>
      </c>
      <c r="G2276" s="128">
        <f t="shared" si="830"/>
        <v>1.2499558393798349E-2</v>
      </c>
      <c r="H2276" s="127">
        <f t="shared" si="842"/>
        <v>44516</v>
      </c>
      <c r="I2276" s="127">
        <f t="shared" si="831"/>
        <v>44516</v>
      </c>
      <c r="J2276" s="130">
        <f t="shared" si="843"/>
        <v>20</v>
      </c>
      <c r="K2276" s="130">
        <f t="shared" si="832"/>
        <v>9</v>
      </c>
      <c r="L2276" s="131">
        <f t="shared" si="833"/>
        <v>1.00560559</v>
      </c>
      <c r="M2276" s="132">
        <f t="shared" si="827"/>
        <v>1.0115996199999999</v>
      </c>
      <c r="N2276" s="132">
        <f t="shared" si="848"/>
        <v>1.3705457724000734</v>
      </c>
      <c r="O2276" s="131">
        <f t="shared" si="826"/>
        <v>1.3782284899999999</v>
      </c>
      <c r="P2276" s="124">
        <f t="shared" si="834"/>
        <v>1378.22849</v>
      </c>
      <c r="Q2276" s="133">
        <f t="shared" si="835"/>
        <v>0</v>
      </c>
      <c r="R2276" s="134">
        <f t="shared" si="836"/>
        <v>0</v>
      </c>
      <c r="S2276" s="124">
        <f t="shared" si="837"/>
        <v>0</v>
      </c>
      <c r="T2276" s="134">
        <f t="shared" si="844"/>
        <v>8.7499999999999994E-2</v>
      </c>
      <c r="U2276" s="133">
        <f t="shared" si="845"/>
        <v>51</v>
      </c>
      <c r="V2276" s="133">
        <v>252</v>
      </c>
      <c r="W2276" s="132">
        <f t="shared" si="828"/>
        <v>1.017120926</v>
      </c>
      <c r="X2276" s="124">
        <f t="shared" si="847"/>
        <v>23.596547000000001</v>
      </c>
      <c r="Y2276" s="136" t="s">
        <v>64</v>
      </c>
      <c r="Z2276" s="127">
        <f t="shared" si="846"/>
        <v>44607</v>
      </c>
      <c r="AA2276" s="6"/>
      <c r="AB2276" s="1"/>
      <c r="AC2276" s="10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6"/>
      <c r="BR2276" s="1"/>
      <c r="BS2276" s="1"/>
      <c r="BT2276" s="1"/>
      <c r="BU2276" s="1"/>
      <c r="BV2276" s="1"/>
      <c r="BW2276" s="1"/>
    </row>
    <row r="2277" spans="1:75" x14ac:dyDescent="0.2">
      <c r="A2277" s="137">
        <f t="shared" si="838"/>
        <v>44498</v>
      </c>
      <c r="B2277" s="124">
        <f t="shared" si="829"/>
        <v>1403.162961</v>
      </c>
      <c r="C2277" s="124">
        <f t="shared" si="839"/>
        <v>1000</v>
      </c>
      <c r="D2277" s="138">
        <f t="shared" si="840"/>
        <v>5944.21</v>
      </c>
      <c r="E2277" s="126">
        <f>IF(K2277=1,VLOOKUP(A2276,[1]Plan1!$DA$106:$DC$226,3),E2276)</f>
        <v>6018.51</v>
      </c>
      <c r="F2277" s="127">
        <f t="shared" si="841"/>
        <v>44485</v>
      </c>
      <c r="G2277" s="128">
        <f t="shared" si="830"/>
        <v>1.2499558393798349E-2</v>
      </c>
      <c r="H2277" s="127">
        <f t="shared" si="842"/>
        <v>44516</v>
      </c>
      <c r="I2277" s="127">
        <f t="shared" si="831"/>
        <v>44516</v>
      </c>
      <c r="J2277" s="130">
        <f t="shared" si="843"/>
        <v>20</v>
      </c>
      <c r="K2277" s="130">
        <f t="shared" si="832"/>
        <v>10</v>
      </c>
      <c r="L2277" s="131">
        <f t="shared" si="833"/>
        <v>1.0062303699999999</v>
      </c>
      <c r="M2277" s="132">
        <f t="shared" si="827"/>
        <v>1.0115996199999999</v>
      </c>
      <c r="N2277" s="132">
        <f t="shared" si="848"/>
        <v>1.3705457724000734</v>
      </c>
      <c r="O2277" s="131">
        <f t="shared" si="826"/>
        <v>1.37908477</v>
      </c>
      <c r="P2277" s="124">
        <f t="shared" si="834"/>
        <v>1379.0847699999999</v>
      </c>
      <c r="Q2277" s="133">
        <f t="shared" si="835"/>
        <v>0</v>
      </c>
      <c r="R2277" s="134">
        <f t="shared" si="836"/>
        <v>0</v>
      </c>
      <c r="S2277" s="124">
        <f t="shared" si="837"/>
        <v>0</v>
      </c>
      <c r="T2277" s="134">
        <f t="shared" si="844"/>
        <v>8.7499999999999994E-2</v>
      </c>
      <c r="U2277" s="133">
        <f t="shared" si="845"/>
        <v>52</v>
      </c>
      <c r="V2277" s="133">
        <v>252</v>
      </c>
      <c r="W2277" s="132">
        <f t="shared" si="828"/>
        <v>1.017459544</v>
      </c>
      <c r="X2277" s="124">
        <f t="shared" si="847"/>
        <v>24.078191</v>
      </c>
      <c r="Y2277" s="136" t="s">
        <v>64</v>
      </c>
      <c r="Z2277" s="127">
        <f t="shared" si="846"/>
        <v>44607</v>
      </c>
      <c r="AA2277" s="6"/>
      <c r="AB2277" s="1"/>
      <c r="AC2277" s="10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6"/>
      <c r="BR2277" s="1"/>
      <c r="BS2277" s="1"/>
      <c r="BT2277" s="1"/>
      <c r="BU2277" s="1"/>
      <c r="BV2277" s="1"/>
      <c r="BW2277" s="1"/>
    </row>
    <row r="2278" spans="1:75" x14ac:dyDescent="0.2">
      <c r="A2278" s="137">
        <f t="shared" si="838"/>
        <v>44499</v>
      </c>
      <c r="B2278" s="124">
        <f t="shared" si="829"/>
        <v>1404.5021689999999</v>
      </c>
      <c r="C2278" s="124">
        <f t="shared" si="839"/>
        <v>1000</v>
      </c>
      <c r="D2278" s="138">
        <f t="shared" si="840"/>
        <v>5944.21</v>
      </c>
      <c r="E2278" s="126">
        <f>IF(K2278=1,VLOOKUP(A2277,[1]Plan1!$DA$106:$DC$226,3),E2277)</f>
        <v>6018.51</v>
      </c>
      <c r="F2278" s="127">
        <f t="shared" si="841"/>
        <v>44485</v>
      </c>
      <c r="G2278" s="128">
        <f t="shared" si="830"/>
        <v>1.2499558393798349E-2</v>
      </c>
      <c r="H2278" s="127">
        <f t="shared" si="842"/>
        <v>44516</v>
      </c>
      <c r="I2278" s="127">
        <f t="shared" si="831"/>
        <v>44516</v>
      </c>
      <c r="J2278" s="130">
        <f t="shared" si="843"/>
        <v>20</v>
      </c>
      <c r="K2278" s="130">
        <f t="shared" si="832"/>
        <v>11</v>
      </c>
      <c r="L2278" s="131">
        <f t="shared" si="833"/>
        <v>1.0068555299999999</v>
      </c>
      <c r="M2278" s="132">
        <f t="shared" si="827"/>
        <v>1.0115996199999999</v>
      </c>
      <c r="N2278" s="132">
        <f t="shared" si="848"/>
        <v>1.3705457724000734</v>
      </c>
      <c r="O2278" s="131">
        <f t="shared" si="826"/>
        <v>1.3799415900000001</v>
      </c>
      <c r="P2278" s="124">
        <f t="shared" si="834"/>
        <v>1379.9415899999999</v>
      </c>
      <c r="Q2278" s="133">
        <f t="shared" si="835"/>
        <v>0</v>
      </c>
      <c r="R2278" s="134">
        <f t="shared" si="836"/>
        <v>0</v>
      </c>
      <c r="S2278" s="124">
        <f t="shared" si="837"/>
        <v>0</v>
      </c>
      <c r="T2278" s="134">
        <f t="shared" si="844"/>
        <v>8.7499999999999994E-2</v>
      </c>
      <c r="U2278" s="133">
        <f t="shared" si="845"/>
        <v>53</v>
      </c>
      <c r="V2278" s="133">
        <v>252</v>
      </c>
      <c r="W2278" s="132">
        <f t="shared" si="828"/>
        <v>1.0177982750000001</v>
      </c>
      <c r="X2278" s="124">
        <f t="shared" si="847"/>
        <v>24.560579000000001</v>
      </c>
      <c r="Y2278" s="136" t="s">
        <v>64</v>
      </c>
      <c r="Z2278" s="127">
        <f t="shared" si="846"/>
        <v>44607</v>
      </c>
      <c r="AA2278" s="6"/>
      <c r="AB2278" s="1"/>
      <c r="AC2278" s="10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6"/>
      <c r="BR2278" s="1"/>
      <c r="BS2278" s="1"/>
      <c r="BT2278" s="1"/>
      <c r="BU2278" s="1"/>
      <c r="BV2278" s="1"/>
      <c r="BW2278" s="1"/>
    </row>
    <row r="2279" spans="1:75" x14ac:dyDescent="0.2">
      <c r="A2279" s="137">
        <f t="shared" si="838"/>
        <v>44500</v>
      </c>
      <c r="B2279" s="124">
        <f t="shared" si="829"/>
        <v>1404.5021689999999</v>
      </c>
      <c r="C2279" s="124">
        <f t="shared" si="839"/>
        <v>1000</v>
      </c>
      <c r="D2279" s="138">
        <f t="shared" si="840"/>
        <v>5944.21</v>
      </c>
      <c r="E2279" s="126">
        <f>IF(K2279=1,VLOOKUP(A2278,[1]Plan1!$DA$106:$DC$226,3),E2278)</f>
        <v>6018.51</v>
      </c>
      <c r="F2279" s="127">
        <f t="shared" si="841"/>
        <v>44485</v>
      </c>
      <c r="G2279" s="128">
        <f t="shared" si="830"/>
        <v>1.2499558393798349E-2</v>
      </c>
      <c r="H2279" s="127">
        <f t="shared" si="842"/>
        <v>44516</v>
      </c>
      <c r="I2279" s="127">
        <f t="shared" si="831"/>
        <v>44516</v>
      </c>
      <c r="J2279" s="130">
        <f t="shared" si="843"/>
        <v>20</v>
      </c>
      <c r="K2279" s="130">
        <f t="shared" si="832"/>
        <v>11</v>
      </c>
      <c r="L2279" s="131">
        <f t="shared" si="833"/>
        <v>1.0068555299999999</v>
      </c>
      <c r="M2279" s="132">
        <f t="shared" si="827"/>
        <v>1.0115996199999999</v>
      </c>
      <c r="N2279" s="132">
        <f t="shared" si="848"/>
        <v>1.3705457724000734</v>
      </c>
      <c r="O2279" s="131">
        <f t="shared" si="826"/>
        <v>1.3799415900000001</v>
      </c>
      <c r="P2279" s="124">
        <f t="shared" si="834"/>
        <v>1379.9415899999999</v>
      </c>
      <c r="Q2279" s="133">
        <f t="shared" si="835"/>
        <v>0</v>
      </c>
      <c r="R2279" s="134">
        <f t="shared" si="836"/>
        <v>0</v>
      </c>
      <c r="S2279" s="124">
        <f t="shared" si="837"/>
        <v>0</v>
      </c>
      <c r="T2279" s="134">
        <f t="shared" si="844"/>
        <v>8.7499999999999994E-2</v>
      </c>
      <c r="U2279" s="133">
        <f t="shared" si="845"/>
        <v>53</v>
      </c>
      <c r="V2279" s="133">
        <v>252</v>
      </c>
      <c r="W2279" s="132">
        <f t="shared" si="828"/>
        <v>1.0177982750000001</v>
      </c>
      <c r="X2279" s="124">
        <f t="shared" si="847"/>
        <v>24.560579000000001</v>
      </c>
      <c r="Y2279" s="136" t="s">
        <v>64</v>
      </c>
      <c r="Z2279" s="127">
        <f t="shared" si="846"/>
        <v>44607</v>
      </c>
      <c r="AA2279" s="6"/>
      <c r="AB2279" s="1"/>
      <c r="AC2279" s="10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6"/>
      <c r="BR2279" s="1"/>
      <c r="BS2279" s="1"/>
      <c r="BT2279" s="1"/>
      <c r="BU2279" s="1"/>
      <c r="BV2279" s="1"/>
      <c r="BW2279" s="1"/>
    </row>
    <row r="2280" spans="1:75" x14ac:dyDescent="0.2">
      <c r="A2280" s="137">
        <f t="shared" si="838"/>
        <v>44501</v>
      </c>
      <c r="B2280" s="124">
        <f t="shared" si="829"/>
        <v>1404.5021689999999</v>
      </c>
      <c r="C2280" s="124">
        <f t="shared" si="839"/>
        <v>1000</v>
      </c>
      <c r="D2280" s="138">
        <f t="shared" si="840"/>
        <v>5944.21</v>
      </c>
      <c r="E2280" s="126">
        <f>IF(K2280=1,VLOOKUP(A2279,[1]Plan1!$DA$106:$DC$226,3),E2279)</f>
        <v>6018.51</v>
      </c>
      <c r="F2280" s="127">
        <f t="shared" si="841"/>
        <v>44485</v>
      </c>
      <c r="G2280" s="128">
        <f t="shared" si="830"/>
        <v>1.2499558393798349E-2</v>
      </c>
      <c r="H2280" s="127">
        <f t="shared" si="842"/>
        <v>44516</v>
      </c>
      <c r="I2280" s="127">
        <f t="shared" si="831"/>
        <v>44516</v>
      </c>
      <c r="J2280" s="130">
        <f t="shared" si="843"/>
        <v>20</v>
      </c>
      <c r="K2280" s="130">
        <f t="shared" si="832"/>
        <v>11</v>
      </c>
      <c r="L2280" s="131">
        <f t="shared" si="833"/>
        <v>1.0068555299999999</v>
      </c>
      <c r="M2280" s="132">
        <f t="shared" si="827"/>
        <v>1.0115996199999999</v>
      </c>
      <c r="N2280" s="132">
        <f t="shared" si="848"/>
        <v>1.3705457724000734</v>
      </c>
      <c r="O2280" s="131">
        <f t="shared" si="826"/>
        <v>1.3799415900000001</v>
      </c>
      <c r="P2280" s="124">
        <f t="shared" si="834"/>
        <v>1379.9415899999999</v>
      </c>
      <c r="Q2280" s="133">
        <f t="shared" si="835"/>
        <v>0</v>
      </c>
      <c r="R2280" s="134">
        <f t="shared" si="836"/>
        <v>0</v>
      </c>
      <c r="S2280" s="124">
        <f t="shared" si="837"/>
        <v>0</v>
      </c>
      <c r="T2280" s="134">
        <f t="shared" si="844"/>
        <v>8.7499999999999994E-2</v>
      </c>
      <c r="U2280" s="133">
        <f t="shared" si="845"/>
        <v>53</v>
      </c>
      <c r="V2280" s="133">
        <v>252</v>
      </c>
      <c r="W2280" s="132">
        <f t="shared" si="828"/>
        <v>1.0177982750000001</v>
      </c>
      <c r="X2280" s="124">
        <f t="shared" si="847"/>
        <v>24.560579000000001</v>
      </c>
      <c r="Y2280" s="136" t="s">
        <v>64</v>
      </c>
      <c r="Z2280" s="127">
        <f t="shared" si="846"/>
        <v>44607</v>
      </c>
      <c r="AA2280" s="6"/>
      <c r="AB2280" s="1"/>
      <c r="AC2280" s="10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6"/>
      <c r="BR2280" s="1"/>
      <c r="BS2280" s="1"/>
      <c r="BT2280" s="1"/>
      <c r="BU2280" s="1"/>
      <c r="BV2280" s="1"/>
      <c r="BW2280" s="1"/>
    </row>
    <row r="2281" spans="1:75" x14ac:dyDescent="0.2">
      <c r="A2281" s="137">
        <f t="shared" si="838"/>
        <v>44502</v>
      </c>
      <c r="B2281" s="124">
        <f t="shared" si="829"/>
        <v>1405.8426539999998</v>
      </c>
      <c r="C2281" s="124">
        <f t="shared" si="839"/>
        <v>1000</v>
      </c>
      <c r="D2281" s="138">
        <f t="shared" si="840"/>
        <v>5944.21</v>
      </c>
      <c r="E2281" s="126">
        <f>IF(K2281=1,VLOOKUP(A2280,[1]Plan1!$DA$106:$DC$226,3),E2280)</f>
        <v>6018.51</v>
      </c>
      <c r="F2281" s="127">
        <f t="shared" si="841"/>
        <v>44485</v>
      </c>
      <c r="G2281" s="128">
        <f t="shared" si="830"/>
        <v>1.2499558393798349E-2</v>
      </c>
      <c r="H2281" s="127">
        <f t="shared" si="842"/>
        <v>44516</v>
      </c>
      <c r="I2281" s="127">
        <f t="shared" si="831"/>
        <v>44516</v>
      </c>
      <c r="J2281" s="130">
        <f t="shared" si="843"/>
        <v>20</v>
      </c>
      <c r="K2281" s="130">
        <f t="shared" si="832"/>
        <v>12</v>
      </c>
      <c r="L2281" s="131">
        <f t="shared" si="833"/>
        <v>1.00748109</v>
      </c>
      <c r="M2281" s="132">
        <f t="shared" si="827"/>
        <v>1.0115996199999999</v>
      </c>
      <c r="N2281" s="132">
        <f t="shared" si="848"/>
        <v>1.3705457724000734</v>
      </c>
      <c r="O2281" s="131">
        <f t="shared" ref="O2281:O2344" si="849">TRUNC(TRUNC((L2281*N2281),15),8)</f>
        <v>1.38079894</v>
      </c>
      <c r="P2281" s="124">
        <f t="shared" si="834"/>
        <v>1380.7989399999999</v>
      </c>
      <c r="Q2281" s="133">
        <f t="shared" si="835"/>
        <v>0</v>
      </c>
      <c r="R2281" s="134">
        <f t="shared" si="836"/>
        <v>0</v>
      </c>
      <c r="S2281" s="124">
        <f t="shared" si="837"/>
        <v>0</v>
      </c>
      <c r="T2281" s="134">
        <f t="shared" si="844"/>
        <v>8.7499999999999994E-2</v>
      </c>
      <c r="U2281" s="133">
        <f t="shared" si="845"/>
        <v>54</v>
      </c>
      <c r="V2281" s="133">
        <v>252</v>
      </c>
      <c r="W2281" s="132">
        <f t="shared" si="828"/>
        <v>1.0181371189999999</v>
      </c>
      <c r="X2281" s="124">
        <f t="shared" si="847"/>
        <v>25.043714000000001</v>
      </c>
      <c r="Y2281" s="136" t="s">
        <v>64</v>
      </c>
      <c r="Z2281" s="127">
        <f t="shared" si="846"/>
        <v>44607</v>
      </c>
      <c r="AA2281" s="6"/>
      <c r="AB2281" s="1"/>
      <c r="AC2281" s="10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6"/>
      <c r="BR2281" s="1"/>
      <c r="BS2281" s="1"/>
      <c r="BT2281" s="1"/>
      <c r="BU2281" s="1"/>
      <c r="BV2281" s="1"/>
      <c r="BW2281" s="1"/>
    </row>
    <row r="2282" spans="1:75" x14ac:dyDescent="0.2">
      <c r="A2282" s="137">
        <f t="shared" si="838"/>
        <v>44503</v>
      </c>
      <c r="B2282" s="124">
        <f t="shared" si="829"/>
        <v>1405.8426539999998</v>
      </c>
      <c r="C2282" s="124">
        <f t="shared" si="839"/>
        <v>1000</v>
      </c>
      <c r="D2282" s="138">
        <f t="shared" si="840"/>
        <v>5944.21</v>
      </c>
      <c r="E2282" s="126">
        <f>IF(K2282=1,VLOOKUP(A2281,[1]Plan1!$DA$106:$DC$226,3),E2281)</f>
        <v>6018.51</v>
      </c>
      <c r="F2282" s="127">
        <f t="shared" si="841"/>
        <v>44485</v>
      </c>
      <c r="G2282" s="128">
        <f t="shared" si="830"/>
        <v>1.2499558393798349E-2</v>
      </c>
      <c r="H2282" s="127">
        <f t="shared" si="842"/>
        <v>44516</v>
      </c>
      <c r="I2282" s="127">
        <f t="shared" si="831"/>
        <v>44516</v>
      </c>
      <c r="J2282" s="130">
        <f t="shared" si="843"/>
        <v>20</v>
      </c>
      <c r="K2282" s="130">
        <f t="shared" si="832"/>
        <v>12</v>
      </c>
      <c r="L2282" s="131">
        <f t="shared" si="833"/>
        <v>1.00748109</v>
      </c>
      <c r="M2282" s="132">
        <f t="shared" ref="M2282:M2345" si="850">IF(I2282&gt;I2281,L2281,M2281)</f>
        <v>1.0115996199999999</v>
      </c>
      <c r="N2282" s="132">
        <f t="shared" si="848"/>
        <v>1.3705457724000734</v>
      </c>
      <c r="O2282" s="131">
        <f t="shared" si="849"/>
        <v>1.38079894</v>
      </c>
      <c r="P2282" s="124">
        <f t="shared" si="834"/>
        <v>1380.7989399999999</v>
      </c>
      <c r="Q2282" s="133">
        <f t="shared" si="835"/>
        <v>0</v>
      </c>
      <c r="R2282" s="134">
        <f t="shared" si="836"/>
        <v>0</v>
      </c>
      <c r="S2282" s="124">
        <f t="shared" si="837"/>
        <v>0</v>
      </c>
      <c r="T2282" s="134">
        <f t="shared" si="844"/>
        <v>8.7499999999999994E-2</v>
      </c>
      <c r="U2282" s="133">
        <f t="shared" si="845"/>
        <v>54</v>
      </c>
      <c r="V2282" s="133">
        <v>252</v>
      </c>
      <c r="W2282" s="132">
        <f t="shared" si="828"/>
        <v>1.0181371189999999</v>
      </c>
      <c r="X2282" s="124">
        <f t="shared" si="847"/>
        <v>25.043714000000001</v>
      </c>
      <c r="Y2282" s="136" t="s">
        <v>64</v>
      </c>
      <c r="Z2282" s="127">
        <f t="shared" si="846"/>
        <v>44607</v>
      </c>
      <c r="AA2282" s="6"/>
      <c r="AB2282" s="1"/>
      <c r="AC2282" s="10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6"/>
      <c r="BR2282" s="1"/>
      <c r="BS2282" s="1"/>
      <c r="BT2282" s="1"/>
      <c r="BU2282" s="1"/>
      <c r="BV2282" s="1"/>
      <c r="BW2282" s="1"/>
    </row>
    <row r="2283" spans="1:75" x14ac:dyDescent="0.2">
      <c r="A2283" s="137">
        <f t="shared" si="838"/>
        <v>44504</v>
      </c>
      <c r="B2283" s="124">
        <f t="shared" si="829"/>
        <v>1407.184436</v>
      </c>
      <c r="C2283" s="124">
        <f t="shared" si="839"/>
        <v>1000</v>
      </c>
      <c r="D2283" s="138">
        <f t="shared" si="840"/>
        <v>5944.21</v>
      </c>
      <c r="E2283" s="126">
        <f>IF(K2283=1,VLOOKUP(A2282,[1]Plan1!$DA$106:$DC$226,3),E2282)</f>
        <v>6018.51</v>
      </c>
      <c r="F2283" s="127">
        <f t="shared" si="841"/>
        <v>44485</v>
      </c>
      <c r="G2283" s="128">
        <f t="shared" si="830"/>
        <v>1.2499558393798349E-2</v>
      </c>
      <c r="H2283" s="127">
        <f t="shared" si="842"/>
        <v>44516</v>
      </c>
      <c r="I2283" s="127">
        <f t="shared" si="831"/>
        <v>44516</v>
      </c>
      <c r="J2283" s="130">
        <f t="shared" si="843"/>
        <v>20</v>
      </c>
      <c r="K2283" s="130">
        <f t="shared" si="832"/>
        <v>13</v>
      </c>
      <c r="L2283" s="131">
        <f t="shared" si="833"/>
        <v>1.0081070400000001</v>
      </c>
      <c r="M2283" s="132">
        <f t="shared" si="850"/>
        <v>1.0115996199999999</v>
      </c>
      <c r="N2283" s="132">
        <f t="shared" si="848"/>
        <v>1.3705457724000734</v>
      </c>
      <c r="O2283" s="131">
        <f t="shared" si="849"/>
        <v>1.38165684</v>
      </c>
      <c r="P2283" s="124">
        <f t="shared" si="834"/>
        <v>1381.6568400000001</v>
      </c>
      <c r="Q2283" s="133">
        <f t="shared" si="835"/>
        <v>0</v>
      </c>
      <c r="R2283" s="134">
        <f t="shared" si="836"/>
        <v>0</v>
      </c>
      <c r="S2283" s="124">
        <f t="shared" si="837"/>
        <v>0</v>
      </c>
      <c r="T2283" s="134">
        <f t="shared" si="844"/>
        <v>8.7499999999999994E-2</v>
      </c>
      <c r="U2283" s="133">
        <f t="shared" si="845"/>
        <v>55</v>
      </c>
      <c r="V2283" s="133">
        <v>252</v>
      </c>
      <c r="W2283" s="132">
        <f t="shared" si="828"/>
        <v>1.018476076</v>
      </c>
      <c r="X2283" s="124">
        <f t="shared" si="847"/>
        <v>25.527595999999999</v>
      </c>
      <c r="Y2283" s="136" t="s">
        <v>64</v>
      </c>
      <c r="Z2283" s="127">
        <f t="shared" si="846"/>
        <v>44607</v>
      </c>
      <c r="AA2283" s="6"/>
      <c r="AB2283" s="1"/>
      <c r="AC2283" s="10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6"/>
      <c r="BR2283" s="1"/>
      <c r="BS2283" s="1"/>
      <c r="BT2283" s="1"/>
      <c r="BU2283" s="1"/>
      <c r="BV2283" s="1"/>
      <c r="BW2283" s="1"/>
    </row>
    <row r="2284" spans="1:75" x14ac:dyDescent="0.2">
      <c r="A2284" s="137">
        <f t="shared" si="838"/>
        <v>44505</v>
      </c>
      <c r="B2284" s="124">
        <f t="shared" si="829"/>
        <v>1408.527474</v>
      </c>
      <c r="C2284" s="124">
        <f t="shared" si="839"/>
        <v>1000</v>
      </c>
      <c r="D2284" s="138">
        <f t="shared" si="840"/>
        <v>5944.21</v>
      </c>
      <c r="E2284" s="126">
        <f>IF(K2284=1,VLOOKUP(A2283,[1]Plan1!$DA$106:$DC$226,3),E2283)</f>
        <v>6018.51</v>
      </c>
      <c r="F2284" s="127">
        <f t="shared" si="841"/>
        <v>44485</v>
      </c>
      <c r="G2284" s="128">
        <f t="shared" si="830"/>
        <v>1.2499558393798349E-2</v>
      </c>
      <c r="H2284" s="127">
        <f t="shared" si="842"/>
        <v>44516</v>
      </c>
      <c r="I2284" s="127">
        <f t="shared" si="831"/>
        <v>44516</v>
      </c>
      <c r="J2284" s="130">
        <f t="shared" si="843"/>
        <v>20</v>
      </c>
      <c r="K2284" s="130">
        <f t="shared" si="832"/>
        <v>14</v>
      </c>
      <c r="L2284" s="131">
        <f t="shared" si="833"/>
        <v>1.0087333700000001</v>
      </c>
      <c r="M2284" s="132">
        <f t="shared" si="850"/>
        <v>1.0115996199999999</v>
      </c>
      <c r="N2284" s="132">
        <f t="shared" si="848"/>
        <v>1.3705457724000734</v>
      </c>
      <c r="O2284" s="131">
        <f t="shared" si="849"/>
        <v>1.38251525</v>
      </c>
      <c r="P2284" s="124">
        <f t="shared" si="834"/>
        <v>1382.5152499999999</v>
      </c>
      <c r="Q2284" s="133">
        <f t="shared" si="835"/>
        <v>0</v>
      </c>
      <c r="R2284" s="134">
        <f t="shared" si="836"/>
        <v>0</v>
      </c>
      <c r="S2284" s="124">
        <f t="shared" si="837"/>
        <v>0</v>
      </c>
      <c r="T2284" s="134">
        <f t="shared" si="844"/>
        <v>8.7499999999999994E-2</v>
      </c>
      <c r="U2284" s="133">
        <f t="shared" si="845"/>
        <v>56</v>
      </c>
      <c r="V2284" s="133">
        <v>252</v>
      </c>
      <c r="W2284" s="132">
        <f t="shared" si="828"/>
        <v>1.018815145</v>
      </c>
      <c r="X2284" s="124">
        <f t="shared" si="847"/>
        <v>26.012224</v>
      </c>
      <c r="Y2284" s="136" t="s">
        <v>64</v>
      </c>
      <c r="Z2284" s="127">
        <f t="shared" si="846"/>
        <v>44607</v>
      </c>
      <c r="AA2284" s="6"/>
      <c r="AB2284" s="1"/>
      <c r="AC2284" s="10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6"/>
      <c r="BR2284" s="1"/>
      <c r="BS2284" s="1"/>
      <c r="BT2284" s="1"/>
      <c r="BU2284" s="1"/>
      <c r="BV2284" s="1"/>
      <c r="BW2284" s="1"/>
    </row>
    <row r="2285" spans="1:75" x14ac:dyDescent="0.2">
      <c r="A2285" s="137">
        <f t="shared" si="838"/>
        <v>44506</v>
      </c>
      <c r="B2285" s="124">
        <f t="shared" si="829"/>
        <v>1409.871803</v>
      </c>
      <c r="C2285" s="124">
        <f t="shared" si="839"/>
        <v>1000</v>
      </c>
      <c r="D2285" s="138">
        <f t="shared" si="840"/>
        <v>5944.21</v>
      </c>
      <c r="E2285" s="126">
        <f>IF(K2285=1,VLOOKUP(A2284,[1]Plan1!$DA$106:$DC$226,3),E2284)</f>
        <v>6018.51</v>
      </c>
      <c r="F2285" s="127">
        <f t="shared" si="841"/>
        <v>44485</v>
      </c>
      <c r="G2285" s="128">
        <f t="shared" si="830"/>
        <v>1.2499558393798349E-2</v>
      </c>
      <c r="H2285" s="127">
        <f t="shared" si="842"/>
        <v>44516</v>
      </c>
      <c r="I2285" s="127">
        <f t="shared" si="831"/>
        <v>44516</v>
      </c>
      <c r="J2285" s="130">
        <f t="shared" si="843"/>
        <v>20</v>
      </c>
      <c r="K2285" s="130">
        <f t="shared" si="832"/>
        <v>15</v>
      </c>
      <c r="L2285" s="131">
        <f t="shared" si="833"/>
        <v>1.0093600899999999</v>
      </c>
      <c r="M2285" s="132">
        <f t="shared" si="850"/>
        <v>1.0115996199999999</v>
      </c>
      <c r="N2285" s="132">
        <f t="shared" si="848"/>
        <v>1.3705457724000734</v>
      </c>
      <c r="O2285" s="131">
        <f t="shared" si="849"/>
        <v>1.3833742</v>
      </c>
      <c r="P2285" s="124">
        <f t="shared" si="834"/>
        <v>1383.3742</v>
      </c>
      <c r="Q2285" s="133">
        <f t="shared" si="835"/>
        <v>0</v>
      </c>
      <c r="R2285" s="134">
        <f t="shared" si="836"/>
        <v>0</v>
      </c>
      <c r="S2285" s="124">
        <f t="shared" si="837"/>
        <v>0</v>
      </c>
      <c r="T2285" s="134">
        <f t="shared" si="844"/>
        <v>8.7499999999999994E-2</v>
      </c>
      <c r="U2285" s="133">
        <f t="shared" si="845"/>
        <v>57</v>
      </c>
      <c r="V2285" s="133">
        <v>252</v>
      </c>
      <c r="W2285" s="132">
        <f t="shared" si="828"/>
        <v>1.0191543279999999</v>
      </c>
      <c r="X2285" s="124">
        <f t="shared" si="847"/>
        <v>26.497603000000002</v>
      </c>
      <c r="Y2285" s="136" t="s">
        <v>64</v>
      </c>
      <c r="Z2285" s="127">
        <f t="shared" si="846"/>
        <v>44607</v>
      </c>
      <c r="AA2285" s="6"/>
      <c r="AB2285" s="1"/>
      <c r="AC2285" s="10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6"/>
      <c r="BR2285" s="1"/>
      <c r="BS2285" s="1"/>
      <c r="BT2285" s="1"/>
      <c r="BU2285" s="1"/>
      <c r="BV2285" s="1"/>
      <c r="BW2285" s="1"/>
    </row>
    <row r="2286" spans="1:75" x14ac:dyDescent="0.2">
      <c r="A2286" s="137">
        <f t="shared" si="838"/>
        <v>44507</v>
      </c>
      <c r="B2286" s="124">
        <f t="shared" si="829"/>
        <v>1409.871803</v>
      </c>
      <c r="C2286" s="124">
        <f t="shared" si="839"/>
        <v>1000</v>
      </c>
      <c r="D2286" s="138">
        <f t="shared" si="840"/>
        <v>5944.21</v>
      </c>
      <c r="E2286" s="126">
        <f>IF(K2286=1,VLOOKUP(A2285,[1]Plan1!$DA$106:$DC$226,3),E2285)</f>
        <v>6018.51</v>
      </c>
      <c r="F2286" s="127">
        <f t="shared" si="841"/>
        <v>44485</v>
      </c>
      <c r="G2286" s="128">
        <f t="shared" si="830"/>
        <v>1.2499558393798349E-2</v>
      </c>
      <c r="H2286" s="127">
        <f t="shared" si="842"/>
        <v>44516</v>
      </c>
      <c r="I2286" s="127">
        <f t="shared" si="831"/>
        <v>44516</v>
      </c>
      <c r="J2286" s="130">
        <f t="shared" si="843"/>
        <v>20</v>
      </c>
      <c r="K2286" s="130">
        <f t="shared" si="832"/>
        <v>15</v>
      </c>
      <c r="L2286" s="131">
        <f t="shared" si="833"/>
        <v>1.0093600899999999</v>
      </c>
      <c r="M2286" s="132">
        <f t="shared" si="850"/>
        <v>1.0115996199999999</v>
      </c>
      <c r="N2286" s="132">
        <f t="shared" si="848"/>
        <v>1.3705457724000734</v>
      </c>
      <c r="O2286" s="131">
        <f t="shared" si="849"/>
        <v>1.3833742</v>
      </c>
      <c r="P2286" s="124">
        <f t="shared" si="834"/>
        <v>1383.3742</v>
      </c>
      <c r="Q2286" s="133">
        <f t="shared" si="835"/>
        <v>0</v>
      </c>
      <c r="R2286" s="134">
        <f t="shared" si="836"/>
        <v>0</v>
      </c>
      <c r="S2286" s="124">
        <f t="shared" si="837"/>
        <v>0</v>
      </c>
      <c r="T2286" s="134">
        <f t="shared" si="844"/>
        <v>8.7499999999999994E-2</v>
      </c>
      <c r="U2286" s="133">
        <f t="shared" si="845"/>
        <v>57</v>
      </c>
      <c r="V2286" s="133">
        <v>252</v>
      </c>
      <c r="W2286" s="132">
        <f t="shared" si="828"/>
        <v>1.0191543279999999</v>
      </c>
      <c r="X2286" s="124">
        <f t="shared" si="847"/>
        <v>26.497603000000002</v>
      </c>
      <c r="Y2286" s="136" t="s">
        <v>64</v>
      </c>
      <c r="Z2286" s="127">
        <f t="shared" si="846"/>
        <v>44607</v>
      </c>
      <c r="AA2286" s="6"/>
      <c r="AB2286" s="1"/>
      <c r="AC2286" s="10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6"/>
      <c r="BR2286" s="1"/>
      <c r="BS2286" s="1"/>
      <c r="BT2286" s="1"/>
      <c r="BU2286" s="1"/>
      <c r="BV2286" s="1"/>
      <c r="BW2286" s="1"/>
    </row>
    <row r="2287" spans="1:75" x14ac:dyDescent="0.2">
      <c r="A2287" s="137">
        <f t="shared" si="838"/>
        <v>44508</v>
      </c>
      <c r="B2287" s="124">
        <f t="shared" si="829"/>
        <v>1409.871803</v>
      </c>
      <c r="C2287" s="124">
        <f t="shared" si="839"/>
        <v>1000</v>
      </c>
      <c r="D2287" s="138">
        <f t="shared" si="840"/>
        <v>5944.21</v>
      </c>
      <c r="E2287" s="126">
        <f>IF(K2287=1,VLOOKUP(A2286,[1]Plan1!$DA$106:$DC$226,3),E2286)</f>
        <v>6018.51</v>
      </c>
      <c r="F2287" s="127">
        <f t="shared" si="841"/>
        <v>44485</v>
      </c>
      <c r="G2287" s="128">
        <f t="shared" si="830"/>
        <v>1.2499558393798349E-2</v>
      </c>
      <c r="H2287" s="127">
        <f t="shared" si="842"/>
        <v>44516</v>
      </c>
      <c r="I2287" s="127">
        <f t="shared" si="831"/>
        <v>44516</v>
      </c>
      <c r="J2287" s="130">
        <f t="shared" si="843"/>
        <v>20</v>
      </c>
      <c r="K2287" s="130">
        <f t="shared" si="832"/>
        <v>15</v>
      </c>
      <c r="L2287" s="131">
        <f t="shared" si="833"/>
        <v>1.0093600899999999</v>
      </c>
      <c r="M2287" s="132">
        <f t="shared" si="850"/>
        <v>1.0115996199999999</v>
      </c>
      <c r="N2287" s="132">
        <f t="shared" si="848"/>
        <v>1.3705457724000734</v>
      </c>
      <c r="O2287" s="131">
        <f t="shared" si="849"/>
        <v>1.3833742</v>
      </c>
      <c r="P2287" s="124">
        <f t="shared" si="834"/>
        <v>1383.3742</v>
      </c>
      <c r="Q2287" s="133">
        <f t="shared" si="835"/>
        <v>0</v>
      </c>
      <c r="R2287" s="134">
        <f t="shared" si="836"/>
        <v>0</v>
      </c>
      <c r="S2287" s="124">
        <f t="shared" si="837"/>
        <v>0</v>
      </c>
      <c r="T2287" s="134">
        <f t="shared" si="844"/>
        <v>8.7499999999999994E-2</v>
      </c>
      <c r="U2287" s="133">
        <f t="shared" si="845"/>
        <v>57</v>
      </c>
      <c r="V2287" s="133">
        <v>252</v>
      </c>
      <c r="W2287" s="132">
        <f t="shared" si="828"/>
        <v>1.0191543279999999</v>
      </c>
      <c r="X2287" s="124">
        <f t="shared" si="847"/>
        <v>26.497603000000002</v>
      </c>
      <c r="Y2287" s="136" t="s">
        <v>64</v>
      </c>
      <c r="Z2287" s="127">
        <f t="shared" si="846"/>
        <v>44607</v>
      </c>
      <c r="AA2287" s="6"/>
      <c r="AB2287" s="1"/>
      <c r="AC2287" s="10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6"/>
      <c r="BR2287" s="1"/>
      <c r="BS2287" s="1"/>
      <c r="BT2287" s="1"/>
      <c r="BU2287" s="1"/>
      <c r="BV2287" s="1"/>
      <c r="BW2287" s="1"/>
    </row>
    <row r="2288" spans="1:75" x14ac:dyDescent="0.2">
      <c r="A2288" s="137">
        <f t="shared" si="838"/>
        <v>44509</v>
      </c>
      <c r="B2288" s="124">
        <f t="shared" si="829"/>
        <v>1411.2174090000001</v>
      </c>
      <c r="C2288" s="124">
        <f t="shared" si="839"/>
        <v>1000</v>
      </c>
      <c r="D2288" s="138">
        <f t="shared" si="840"/>
        <v>5944.21</v>
      </c>
      <c r="E2288" s="126">
        <f>IF(K2288=1,VLOOKUP(A2287,[1]Plan1!$DA$106:$DC$226,3),E2287)</f>
        <v>6018.51</v>
      </c>
      <c r="F2288" s="127">
        <f t="shared" si="841"/>
        <v>44485</v>
      </c>
      <c r="G2288" s="128">
        <f t="shared" si="830"/>
        <v>1.2499558393798349E-2</v>
      </c>
      <c r="H2288" s="127">
        <f t="shared" si="842"/>
        <v>44516</v>
      </c>
      <c r="I2288" s="127">
        <f t="shared" si="831"/>
        <v>44516</v>
      </c>
      <c r="J2288" s="130">
        <f t="shared" si="843"/>
        <v>20</v>
      </c>
      <c r="K2288" s="130">
        <f t="shared" si="832"/>
        <v>16</v>
      </c>
      <c r="L2288" s="131">
        <f t="shared" si="833"/>
        <v>1.0099872000000001</v>
      </c>
      <c r="M2288" s="132">
        <f t="shared" si="850"/>
        <v>1.0115996199999999</v>
      </c>
      <c r="N2288" s="132">
        <f t="shared" si="848"/>
        <v>1.3705457724000734</v>
      </c>
      <c r="O2288" s="131">
        <f t="shared" si="849"/>
        <v>1.3842336799999999</v>
      </c>
      <c r="P2288" s="124">
        <f t="shared" si="834"/>
        <v>1384.23368</v>
      </c>
      <c r="Q2288" s="133">
        <f t="shared" si="835"/>
        <v>0</v>
      </c>
      <c r="R2288" s="134">
        <f t="shared" si="836"/>
        <v>0</v>
      </c>
      <c r="S2288" s="124">
        <f t="shared" si="837"/>
        <v>0</v>
      </c>
      <c r="T2288" s="134">
        <f t="shared" si="844"/>
        <v>8.7499999999999994E-2</v>
      </c>
      <c r="U2288" s="133">
        <f t="shared" si="845"/>
        <v>58</v>
      </c>
      <c r="V2288" s="133">
        <v>252</v>
      </c>
      <c r="W2288" s="132">
        <f t="shared" si="828"/>
        <v>1.019493623</v>
      </c>
      <c r="X2288" s="124">
        <f t="shared" si="847"/>
        <v>26.983729</v>
      </c>
      <c r="Y2288" s="136" t="s">
        <v>64</v>
      </c>
      <c r="Z2288" s="127">
        <f t="shared" si="846"/>
        <v>44607</v>
      </c>
      <c r="AA2288" s="6"/>
      <c r="AB2288" s="1"/>
      <c r="AC2288" s="10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6"/>
      <c r="BR2288" s="1"/>
      <c r="BS2288" s="1"/>
      <c r="BT2288" s="1"/>
      <c r="BU2288" s="1"/>
      <c r="BV2288" s="1"/>
      <c r="BW2288" s="1"/>
    </row>
    <row r="2289" spans="1:75" x14ac:dyDescent="0.2">
      <c r="A2289" s="137">
        <f t="shared" si="838"/>
        <v>44510</v>
      </c>
      <c r="B2289" s="124">
        <f t="shared" si="829"/>
        <v>1412.5643160000002</v>
      </c>
      <c r="C2289" s="124">
        <f t="shared" si="839"/>
        <v>1000</v>
      </c>
      <c r="D2289" s="138">
        <f t="shared" si="840"/>
        <v>5944.21</v>
      </c>
      <c r="E2289" s="126">
        <f>IF(K2289=1,VLOOKUP(A2288,[1]Plan1!$DA$106:$DC$226,3),E2288)</f>
        <v>6018.51</v>
      </c>
      <c r="F2289" s="127">
        <f t="shared" si="841"/>
        <v>44485</v>
      </c>
      <c r="G2289" s="128">
        <f t="shared" si="830"/>
        <v>1.2499558393798349E-2</v>
      </c>
      <c r="H2289" s="127">
        <f t="shared" si="842"/>
        <v>44516</v>
      </c>
      <c r="I2289" s="127">
        <f t="shared" si="831"/>
        <v>44516</v>
      </c>
      <c r="J2289" s="130">
        <f t="shared" si="843"/>
        <v>20</v>
      </c>
      <c r="K2289" s="130">
        <f t="shared" si="832"/>
        <v>17</v>
      </c>
      <c r="L2289" s="131">
        <f t="shared" si="833"/>
        <v>1.01061471</v>
      </c>
      <c r="M2289" s="132">
        <f t="shared" si="850"/>
        <v>1.0115996199999999</v>
      </c>
      <c r="N2289" s="132">
        <f t="shared" si="848"/>
        <v>1.3705457724000734</v>
      </c>
      <c r="O2289" s="131">
        <f t="shared" si="849"/>
        <v>1.38509371</v>
      </c>
      <c r="P2289" s="124">
        <f t="shared" si="834"/>
        <v>1385.0937100000001</v>
      </c>
      <c r="Q2289" s="133">
        <f t="shared" si="835"/>
        <v>0</v>
      </c>
      <c r="R2289" s="134">
        <f t="shared" si="836"/>
        <v>0</v>
      </c>
      <c r="S2289" s="124">
        <f t="shared" si="837"/>
        <v>0</v>
      </c>
      <c r="T2289" s="134">
        <f t="shared" si="844"/>
        <v>8.7499999999999994E-2</v>
      </c>
      <c r="U2289" s="133">
        <f t="shared" si="845"/>
        <v>59</v>
      </c>
      <c r="V2289" s="133">
        <v>252</v>
      </c>
      <c r="W2289" s="132">
        <f t="shared" si="828"/>
        <v>1.0198330309999999</v>
      </c>
      <c r="X2289" s="124">
        <f t="shared" si="847"/>
        <v>27.470606</v>
      </c>
      <c r="Y2289" s="136" t="s">
        <v>64</v>
      </c>
      <c r="Z2289" s="127">
        <f t="shared" si="846"/>
        <v>44607</v>
      </c>
      <c r="AA2289" s="6"/>
      <c r="AB2289" s="1"/>
      <c r="AC2289" s="10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6"/>
      <c r="BR2289" s="1"/>
      <c r="BS2289" s="1"/>
      <c r="BT2289" s="1"/>
      <c r="BU2289" s="1"/>
      <c r="BV2289" s="1"/>
      <c r="BW2289" s="1"/>
    </row>
    <row r="2290" spans="1:75" x14ac:dyDescent="0.2">
      <c r="A2290" s="137">
        <f t="shared" si="838"/>
        <v>44511</v>
      </c>
      <c r="B2290" s="124">
        <f t="shared" si="829"/>
        <v>1413.9125039999999</v>
      </c>
      <c r="C2290" s="124">
        <f t="shared" si="839"/>
        <v>1000</v>
      </c>
      <c r="D2290" s="138">
        <f t="shared" si="840"/>
        <v>5944.21</v>
      </c>
      <c r="E2290" s="126">
        <f>IF(K2290=1,VLOOKUP(A2289,[1]Plan1!$DA$106:$DC$226,3),E2289)</f>
        <v>6018.51</v>
      </c>
      <c r="F2290" s="127">
        <f t="shared" si="841"/>
        <v>44485</v>
      </c>
      <c r="G2290" s="128">
        <f t="shared" si="830"/>
        <v>1.2499558393798349E-2</v>
      </c>
      <c r="H2290" s="127">
        <f t="shared" si="842"/>
        <v>44516</v>
      </c>
      <c r="I2290" s="127">
        <f t="shared" si="831"/>
        <v>44516</v>
      </c>
      <c r="J2290" s="130">
        <f t="shared" si="843"/>
        <v>20</v>
      </c>
      <c r="K2290" s="130">
        <f t="shared" si="832"/>
        <v>18</v>
      </c>
      <c r="L2290" s="131">
        <f t="shared" si="833"/>
        <v>1.0112426000000001</v>
      </c>
      <c r="M2290" s="132">
        <f t="shared" si="850"/>
        <v>1.0115996199999999</v>
      </c>
      <c r="N2290" s="132">
        <f t="shared" si="848"/>
        <v>1.3705457724000734</v>
      </c>
      <c r="O2290" s="131">
        <f t="shared" si="849"/>
        <v>1.38595427</v>
      </c>
      <c r="P2290" s="124">
        <f t="shared" si="834"/>
        <v>1385.95427</v>
      </c>
      <c r="Q2290" s="133">
        <f t="shared" si="835"/>
        <v>0</v>
      </c>
      <c r="R2290" s="134">
        <f t="shared" si="836"/>
        <v>0</v>
      </c>
      <c r="S2290" s="124">
        <f t="shared" si="837"/>
        <v>0</v>
      </c>
      <c r="T2290" s="134">
        <f t="shared" si="844"/>
        <v>8.7499999999999994E-2</v>
      </c>
      <c r="U2290" s="133">
        <f t="shared" si="845"/>
        <v>60</v>
      </c>
      <c r="V2290" s="133">
        <v>252</v>
      </c>
      <c r="W2290" s="132">
        <f t="shared" si="828"/>
        <v>1.020172552</v>
      </c>
      <c r="X2290" s="124">
        <f t="shared" si="847"/>
        <v>27.958234000000001</v>
      </c>
      <c r="Y2290" s="136" t="s">
        <v>64</v>
      </c>
      <c r="Z2290" s="127">
        <f t="shared" si="846"/>
        <v>44607</v>
      </c>
      <c r="AA2290" s="6"/>
      <c r="AB2290" s="1"/>
      <c r="AC2290" s="10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6"/>
      <c r="BR2290" s="1"/>
      <c r="BS2290" s="1"/>
      <c r="BT2290" s="1"/>
      <c r="BU2290" s="1"/>
      <c r="BV2290" s="1"/>
      <c r="BW2290" s="1"/>
    </row>
    <row r="2291" spans="1:75" x14ac:dyDescent="0.2">
      <c r="A2291" s="137">
        <f t="shared" si="838"/>
        <v>44512</v>
      </c>
      <c r="B2291" s="124">
        <f t="shared" si="829"/>
        <v>1415.2619650000001</v>
      </c>
      <c r="C2291" s="124">
        <f t="shared" si="839"/>
        <v>1000</v>
      </c>
      <c r="D2291" s="138">
        <f t="shared" si="840"/>
        <v>5944.21</v>
      </c>
      <c r="E2291" s="126">
        <f>IF(K2291=1,VLOOKUP(A2290,[1]Plan1!$DA$106:$DC$226,3),E2290)</f>
        <v>6018.51</v>
      </c>
      <c r="F2291" s="127">
        <f t="shared" si="841"/>
        <v>44485</v>
      </c>
      <c r="G2291" s="128">
        <f t="shared" si="830"/>
        <v>1.2499558393798349E-2</v>
      </c>
      <c r="H2291" s="127">
        <f t="shared" si="842"/>
        <v>44516</v>
      </c>
      <c r="I2291" s="127">
        <f t="shared" si="831"/>
        <v>44516</v>
      </c>
      <c r="J2291" s="130">
        <f t="shared" si="843"/>
        <v>20</v>
      </c>
      <c r="K2291" s="130">
        <f t="shared" si="832"/>
        <v>19</v>
      </c>
      <c r="L2291" s="131">
        <f t="shared" si="833"/>
        <v>1.01187088</v>
      </c>
      <c r="M2291" s="132">
        <f t="shared" si="850"/>
        <v>1.0115996199999999</v>
      </c>
      <c r="N2291" s="132">
        <f t="shared" si="848"/>
        <v>1.3705457724000734</v>
      </c>
      <c r="O2291" s="131">
        <f t="shared" si="849"/>
        <v>1.38681535</v>
      </c>
      <c r="P2291" s="124">
        <f t="shared" si="834"/>
        <v>1386.8153500000001</v>
      </c>
      <c r="Q2291" s="133">
        <f t="shared" si="835"/>
        <v>0</v>
      </c>
      <c r="R2291" s="134">
        <f t="shared" si="836"/>
        <v>0</v>
      </c>
      <c r="S2291" s="124">
        <f t="shared" si="837"/>
        <v>0</v>
      </c>
      <c r="T2291" s="134">
        <f t="shared" si="844"/>
        <v>8.7499999999999994E-2</v>
      </c>
      <c r="U2291" s="133">
        <f t="shared" si="845"/>
        <v>61</v>
      </c>
      <c r="V2291" s="133">
        <v>252</v>
      </c>
      <c r="W2291" s="132">
        <f t="shared" si="828"/>
        <v>1.020512187</v>
      </c>
      <c r="X2291" s="124">
        <f t="shared" si="847"/>
        <v>28.446615000000001</v>
      </c>
      <c r="Y2291" s="136" t="s">
        <v>64</v>
      </c>
      <c r="Z2291" s="127">
        <f t="shared" si="846"/>
        <v>44607</v>
      </c>
      <c r="AA2291" s="6"/>
      <c r="AB2291" s="1"/>
      <c r="AC2291" s="10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6"/>
      <c r="BR2291" s="1"/>
      <c r="BS2291" s="1"/>
      <c r="BT2291" s="1"/>
      <c r="BU2291" s="1"/>
      <c r="BV2291" s="1"/>
      <c r="BW2291" s="1"/>
    </row>
    <row r="2292" spans="1:75" x14ac:dyDescent="0.2">
      <c r="A2292" s="137">
        <f t="shared" si="838"/>
        <v>44513</v>
      </c>
      <c r="B2292" s="124">
        <f t="shared" si="829"/>
        <v>1416.6127180000001</v>
      </c>
      <c r="C2292" s="124">
        <f t="shared" si="839"/>
        <v>1000</v>
      </c>
      <c r="D2292" s="138">
        <f t="shared" si="840"/>
        <v>5944.21</v>
      </c>
      <c r="E2292" s="126">
        <f>IF(K2292=1,VLOOKUP(A2291,[1]Plan1!$DA$106:$DC$226,3),E2291)</f>
        <v>6018.51</v>
      </c>
      <c r="F2292" s="127">
        <f t="shared" si="841"/>
        <v>44485</v>
      </c>
      <c r="G2292" s="128">
        <f t="shared" si="830"/>
        <v>1.2499558393798349E-2</v>
      </c>
      <c r="H2292" s="127">
        <f t="shared" si="842"/>
        <v>44516</v>
      </c>
      <c r="I2292" s="127">
        <f t="shared" si="831"/>
        <v>44516</v>
      </c>
      <c r="J2292" s="130">
        <f t="shared" si="843"/>
        <v>20</v>
      </c>
      <c r="K2292" s="130">
        <f t="shared" si="832"/>
        <v>20</v>
      </c>
      <c r="L2292" s="131">
        <f t="shared" si="833"/>
        <v>1.01249955</v>
      </c>
      <c r="M2292" s="132">
        <f t="shared" si="850"/>
        <v>1.0115996199999999</v>
      </c>
      <c r="N2292" s="132">
        <f t="shared" si="848"/>
        <v>1.3705457724000734</v>
      </c>
      <c r="O2292" s="131">
        <f t="shared" si="849"/>
        <v>1.38767697</v>
      </c>
      <c r="P2292" s="124">
        <f t="shared" si="834"/>
        <v>1387.67697</v>
      </c>
      <c r="Q2292" s="133">
        <f t="shared" si="835"/>
        <v>0</v>
      </c>
      <c r="R2292" s="134">
        <f t="shared" si="836"/>
        <v>0</v>
      </c>
      <c r="S2292" s="124">
        <f t="shared" si="837"/>
        <v>0</v>
      </c>
      <c r="T2292" s="134">
        <f t="shared" si="844"/>
        <v>8.7499999999999994E-2</v>
      </c>
      <c r="U2292" s="133">
        <f t="shared" si="845"/>
        <v>62</v>
      </c>
      <c r="V2292" s="133">
        <v>252</v>
      </c>
      <c r="W2292" s="132">
        <f t="shared" si="828"/>
        <v>1.020851934</v>
      </c>
      <c r="X2292" s="124">
        <f t="shared" si="847"/>
        <v>28.935748</v>
      </c>
      <c r="Y2292" s="136" t="s">
        <v>64</v>
      </c>
      <c r="Z2292" s="127">
        <f t="shared" si="846"/>
        <v>44607</v>
      </c>
      <c r="AA2292" s="6"/>
      <c r="AB2292" s="1"/>
      <c r="AC2292" s="10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6"/>
      <c r="BR2292" s="1"/>
      <c r="BS2292" s="1"/>
      <c r="BT2292" s="1"/>
      <c r="BU2292" s="1"/>
      <c r="BV2292" s="1"/>
      <c r="BW2292" s="1"/>
    </row>
    <row r="2293" spans="1:75" x14ac:dyDescent="0.2">
      <c r="A2293" s="137">
        <f t="shared" si="838"/>
        <v>44514</v>
      </c>
      <c r="B2293" s="124">
        <f t="shared" si="829"/>
        <v>1416.6127180000001</v>
      </c>
      <c r="C2293" s="124">
        <f t="shared" si="839"/>
        <v>1000</v>
      </c>
      <c r="D2293" s="138">
        <f t="shared" si="840"/>
        <v>5944.21</v>
      </c>
      <c r="E2293" s="126">
        <f>IF(K2293=1,VLOOKUP(A2292,[1]Plan1!$DA$106:$DC$226,3),E2292)</f>
        <v>6018.51</v>
      </c>
      <c r="F2293" s="127">
        <f t="shared" si="841"/>
        <v>44485</v>
      </c>
      <c r="G2293" s="128">
        <f t="shared" si="830"/>
        <v>1.2499558393798349E-2</v>
      </c>
      <c r="H2293" s="127">
        <f t="shared" si="842"/>
        <v>44516</v>
      </c>
      <c r="I2293" s="127">
        <f t="shared" si="831"/>
        <v>44516</v>
      </c>
      <c r="J2293" s="130">
        <f t="shared" si="843"/>
        <v>20</v>
      </c>
      <c r="K2293" s="130">
        <f t="shared" si="832"/>
        <v>20</v>
      </c>
      <c r="L2293" s="131">
        <f t="shared" si="833"/>
        <v>1.01249955</v>
      </c>
      <c r="M2293" s="132">
        <f t="shared" si="850"/>
        <v>1.0115996199999999</v>
      </c>
      <c r="N2293" s="132">
        <f t="shared" si="848"/>
        <v>1.3705457724000734</v>
      </c>
      <c r="O2293" s="131">
        <f t="shared" si="849"/>
        <v>1.38767697</v>
      </c>
      <c r="P2293" s="124">
        <f t="shared" si="834"/>
        <v>1387.67697</v>
      </c>
      <c r="Q2293" s="133">
        <f t="shared" si="835"/>
        <v>0</v>
      </c>
      <c r="R2293" s="134">
        <f t="shared" si="836"/>
        <v>0</v>
      </c>
      <c r="S2293" s="124">
        <f t="shared" si="837"/>
        <v>0</v>
      </c>
      <c r="T2293" s="134">
        <f t="shared" si="844"/>
        <v>8.7499999999999994E-2</v>
      </c>
      <c r="U2293" s="133">
        <f t="shared" si="845"/>
        <v>62</v>
      </c>
      <c r="V2293" s="133">
        <v>252</v>
      </c>
      <c r="W2293" s="132">
        <f t="shared" si="828"/>
        <v>1.020851934</v>
      </c>
      <c r="X2293" s="124">
        <f t="shared" si="847"/>
        <v>28.935748</v>
      </c>
      <c r="Y2293" s="136" t="s">
        <v>64</v>
      </c>
      <c r="Z2293" s="127">
        <f t="shared" si="846"/>
        <v>44607</v>
      </c>
      <c r="AA2293" s="6"/>
      <c r="AB2293" s="1"/>
      <c r="AC2293" s="10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6"/>
      <c r="BR2293" s="1"/>
      <c r="BS2293" s="1"/>
      <c r="BT2293" s="1"/>
      <c r="BU2293" s="1"/>
      <c r="BV2293" s="1"/>
      <c r="BW2293" s="1"/>
    </row>
    <row r="2294" spans="1:75" x14ac:dyDescent="0.2">
      <c r="A2294" s="137">
        <f t="shared" si="838"/>
        <v>44515</v>
      </c>
      <c r="B2294" s="124">
        <f t="shared" si="829"/>
        <v>1416.6127180000001</v>
      </c>
      <c r="C2294" s="124">
        <f t="shared" si="839"/>
        <v>1000</v>
      </c>
      <c r="D2294" s="138">
        <f t="shared" si="840"/>
        <v>5944.21</v>
      </c>
      <c r="E2294" s="126">
        <f>IF(K2294=1,VLOOKUP(A2293,[1]Plan1!$DA$106:$DC$226,3),E2293)</f>
        <v>6018.51</v>
      </c>
      <c r="F2294" s="127">
        <f t="shared" si="841"/>
        <v>44485</v>
      </c>
      <c r="G2294" s="128">
        <f t="shared" si="830"/>
        <v>1.2499558393798349E-2</v>
      </c>
      <c r="H2294" s="127">
        <f t="shared" si="842"/>
        <v>44545</v>
      </c>
      <c r="I2294" s="127">
        <f t="shared" si="831"/>
        <v>44516</v>
      </c>
      <c r="J2294" s="130">
        <f t="shared" si="843"/>
        <v>20</v>
      </c>
      <c r="K2294" s="130">
        <f t="shared" si="832"/>
        <v>20</v>
      </c>
      <c r="L2294" s="131">
        <f t="shared" si="833"/>
        <v>1.01249955</v>
      </c>
      <c r="M2294" s="132">
        <f t="shared" si="850"/>
        <v>1.0115996199999999</v>
      </c>
      <c r="N2294" s="132">
        <f t="shared" si="848"/>
        <v>1.3705457724000734</v>
      </c>
      <c r="O2294" s="131">
        <f t="shared" si="849"/>
        <v>1.38767697</v>
      </c>
      <c r="P2294" s="124">
        <f t="shared" si="834"/>
        <v>1387.67697</v>
      </c>
      <c r="Q2294" s="133">
        <f t="shared" si="835"/>
        <v>0</v>
      </c>
      <c r="R2294" s="134">
        <f t="shared" si="836"/>
        <v>0</v>
      </c>
      <c r="S2294" s="124">
        <f t="shared" si="837"/>
        <v>0</v>
      </c>
      <c r="T2294" s="134">
        <f t="shared" si="844"/>
        <v>8.7499999999999994E-2</v>
      </c>
      <c r="U2294" s="133">
        <f t="shared" si="845"/>
        <v>62</v>
      </c>
      <c r="V2294" s="133">
        <v>252</v>
      </c>
      <c r="W2294" s="132">
        <f t="shared" si="828"/>
        <v>1.020851934</v>
      </c>
      <c r="X2294" s="124">
        <f t="shared" si="847"/>
        <v>28.935748</v>
      </c>
      <c r="Y2294" s="136" t="s">
        <v>64</v>
      </c>
      <c r="Z2294" s="127">
        <f t="shared" si="846"/>
        <v>44607</v>
      </c>
      <c r="AA2294" s="6"/>
      <c r="AB2294" s="1"/>
      <c r="AC2294" s="10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6"/>
      <c r="BR2294" s="1"/>
      <c r="BS2294" s="1"/>
      <c r="BT2294" s="1"/>
      <c r="BU2294" s="1"/>
      <c r="BV2294" s="1"/>
      <c r="BW2294" s="1"/>
    </row>
    <row r="2295" spans="1:75" x14ac:dyDescent="0.2">
      <c r="A2295" s="137">
        <f t="shared" si="838"/>
        <v>44516</v>
      </c>
      <c r="B2295" s="124">
        <f t="shared" si="829"/>
        <v>1416.6127180000001</v>
      </c>
      <c r="C2295" s="124">
        <f t="shared" si="839"/>
        <v>1000</v>
      </c>
      <c r="D2295" s="138">
        <f t="shared" si="840"/>
        <v>5944.21</v>
      </c>
      <c r="E2295" s="126">
        <f>IF(K2295=1,VLOOKUP(A2294,[1]Plan1!$DA$106:$DC$226,3),E2294)</f>
        <v>6018.51</v>
      </c>
      <c r="F2295" s="127">
        <f t="shared" si="841"/>
        <v>44485</v>
      </c>
      <c r="G2295" s="128">
        <f t="shared" si="830"/>
        <v>1.2499558393798349E-2</v>
      </c>
      <c r="H2295" s="127">
        <f t="shared" si="842"/>
        <v>44545</v>
      </c>
      <c r="I2295" s="127">
        <f t="shared" si="831"/>
        <v>44516</v>
      </c>
      <c r="J2295" s="130">
        <f t="shared" si="843"/>
        <v>20</v>
      </c>
      <c r="K2295" s="130">
        <f t="shared" si="832"/>
        <v>20</v>
      </c>
      <c r="L2295" s="131">
        <f t="shared" si="833"/>
        <v>1.01249955</v>
      </c>
      <c r="M2295" s="132">
        <f t="shared" si="850"/>
        <v>1.0115996199999999</v>
      </c>
      <c r="N2295" s="132">
        <f t="shared" si="848"/>
        <v>1.3705457724000734</v>
      </c>
      <c r="O2295" s="131">
        <f t="shared" si="849"/>
        <v>1.38767697</v>
      </c>
      <c r="P2295" s="124">
        <f t="shared" si="834"/>
        <v>1387.67697</v>
      </c>
      <c r="Q2295" s="133">
        <f t="shared" si="835"/>
        <v>0</v>
      </c>
      <c r="R2295" s="134">
        <f t="shared" si="836"/>
        <v>0</v>
      </c>
      <c r="S2295" s="124">
        <f t="shared" si="837"/>
        <v>0</v>
      </c>
      <c r="T2295" s="134">
        <f t="shared" si="844"/>
        <v>8.7499999999999994E-2</v>
      </c>
      <c r="U2295" s="133">
        <f t="shared" si="845"/>
        <v>62</v>
      </c>
      <c r="V2295" s="133">
        <v>252</v>
      </c>
      <c r="W2295" s="132">
        <f t="shared" si="828"/>
        <v>1.020851934</v>
      </c>
      <c r="X2295" s="124">
        <f t="shared" si="847"/>
        <v>28.935748</v>
      </c>
      <c r="Y2295" s="136" t="s">
        <v>64</v>
      </c>
      <c r="Z2295" s="127">
        <f t="shared" si="846"/>
        <v>44607</v>
      </c>
      <c r="AA2295" s="6"/>
      <c r="AB2295" s="1"/>
      <c r="AC2295" s="10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6"/>
      <c r="BR2295" s="1"/>
      <c r="BS2295" s="1"/>
      <c r="BT2295" s="1"/>
      <c r="BU2295" s="1"/>
      <c r="BV2295" s="1"/>
      <c r="BW2295" s="1"/>
    </row>
    <row r="2296" spans="1:75" x14ac:dyDescent="0.2">
      <c r="A2296" s="137">
        <f t="shared" si="838"/>
        <v>44517</v>
      </c>
      <c r="B2296" s="124">
        <f t="shared" si="829"/>
        <v>1417.722548</v>
      </c>
      <c r="C2296" s="124">
        <f t="shared" si="839"/>
        <v>1000</v>
      </c>
      <c r="D2296" s="138">
        <f t="shared" si="840"/>
        <v>6018.51</v>
      </c>
      <c r="E2296" s="126">
        <f>IF(K2296=1,VLOOKUP(A2295,[1]Plan1!$DA$106:$DC$226,3),E2295)</f>
        <v>6075.69</v>
      </c>
      <c r="F2296" s="127">
        <f t="shared" si="841"/>
        <v>44517</v>
      </c>
      <c r="G2296" s="128">
        <f t="shared" si="830"/>
        <v>9.5006903702077317E-3</v>
      </c>
      <c r="H2296" s="127">
        <f t="shared" si="842"/>
        <v>44545</v>
      </c>
      <c r="I2296" s="127">
        <f t="shared" si="831"/>
        <v>44545</v>
      </c>
      <c r="J2296" s="130">
        <f t="shared" si="843"/>
        <v>21</v>
      </c>
      <c r="K2296" s="130">
        <f t="shared" si="832"/>
        <v>1</v>
      </c>
      <c r="L2296" s="131">
        <f t="shared" si="833"/>
        <v>1.00045037</v>
      </c>
      <c r="M2296" s="132">
        <f t="shared" si="850"/>
        <v>1.01249955</v>
      </c>
      <c r="N2296" s="132">
        <f t="shared" si="848"/>
        <v>1.3876769778094766</v>
      </c>
      <c r="O2296" s="131">
        <f t="shared" si="849"/>
        <v>1.3883019400000001</v>
      </c>
      <c r="P2296" s="124">
        <f t="shared" si="834"/>
        <v>1388.3019400000001</v>
      </c>
      <c r="Q2296" s="133">
        <f t="shared" si="835"/>
        <v>0</v>
      </c>
      <c r="R2296" s="134">
        <f t="shared" si="836"/>
        <v>0</v>
      </c>
      <c r="S2296" s="124">
        <f t="shared" si="837"/>
        <v>0</v>
      </c>
      <c r="T2296" s="134">
        <f t="shared" si="844"/>
        <v>8.7499999999999994E-2</v>
      </c>
      <c r="U2296" s="133">
        <f t="shared" si="845"/>
        <v>63</v>
      </c>
      <c r="V2296" s="133">
        <v>252</v>
      </c>
      <c r="W2296" s="132">
        <f t="shared" si="828"/>
        <v>1.0211917939999999</v>
      </c>
      <c r="X2296" s="124">
        <f t="shared" si="847"/>
        <v>29.420608000000001</v>
      </c>
      <c r="Y2296" s="136" t="s">
        <v>64</v>
      </c>
      <c r="Z2296" s="127">
        <f t="shared" si="846"/>
        <v>44607</v>
      </c>
      <c r="AA2296" s="6"/>
      <c r="AB2296" s="1"/>
      <c r="AC2296" s="10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6"/>
      <c r="BR2296" s="1"/>
      <c r="BS2296" s="1"/>
      <c r="BT2296" s="1"/>
      <c r="BU2296" s="1"/>
      <c r="BV2296" s="1"/>
      <c r="BW2296" s="1"/>
    </row>
    <row r="2297" spans="1:75" x14ac:dyDescent="0.2">
      <c r="A2297" s="137">
        <f t="shared" si="838"/>
        <v>44518</v>
      </c>
      <c r="B2297" s="124">
        <f t="shared" si="829"/>
        <v>1418.8332680000001</v>
      </c>
      <c r="C2297" s="124">
        <f t="shared" si="839"/>
        <v>1000</v>
      </c>
      <c r="D2297" s="138">
        <f t="shared" si="840"/>
        <v>6018.51</v>
      </c>
      <c r="E2297" s="126">
        <f>IF(K2297=1,VLOOKUP(A2296,[1]Plan1!$DA$106:$DC$226,3),E2296)</f>
        <v>6075.69</v>
      </c>
      <c r="F2297" s="127">
        <f t="shared" si="841"/>
        <v>44517</v>
      </c>
      <c r="G2297" s="128">
        <f t="shared" si="830"/>
        <v>9.5006903702077317E-3</v>
      </c>
      <c r="H2297" s="127">
        <f t="shared" si="842"/>
        <v>44545</v>
      </c>
      <c r="I2297" s="127">
        <f t="shared" si="831"/>
        <v>44545</v>
      </c>
      <c r="J2297" s="130">
        <f t="shared" si="843"/>
        <v>21</v>
      </c>
      <c r="K2297" s="130">
        <f t="shared" si="832"/>
        <v>2</v>
      </c>
      <c r="L2297" s="131">
        <f t="shared" si="833"/>
        <v>1.0009009600000001</v>
      </c>
      <c r="M2297" s="132">
        <f t="shared" si="850"/>
        <v>1.01249955</v>
      </c>
      <c r="N2297" s="132">
        <f t="shared" si="848"/>
        <v>1.3876769778094766</v>
      </c>
      <c r="O2297" s="131">
        <f t="shared" si="849"/>
        <v>1.3889272100000001</v>
      </c>
      <c r="P2297" s="124">
        <f t="shared" si="834"/>
        <v>1388.9272100000001</v>
      </c>
      <c r="Q2297" s="133">
        <f t="shared" si="835"/>
        <v>0</v>
      </c>
      <c r="R2297" s="134">
        <f t="shared" si="836"/>
        <v>0</v>
      </c>
      <c r="S2297" s="124">
        <f t="shared" si="837"/>
        <v>0</v>
      </c>
      <c r="T2297" s="134">
        <f t="shared" si="844"/>
        <v>8.7499999999999994E-2</v>
      </c>
      <c r="U2297" s="133">
        <f t="shared" si="845"/>
        <v>64</v>
      </c>
      <c r="V2297" s="133">
        <v>252</v>
      </c>
      <c r="W2297" s="132">
        <f t="shared" ref="W2297:W2360" si="851">ROUND((1+T2297)^(U2297/V2297),9)</f>
        <v>1.021531768</v>
      </c>
      <c r="X2297" s="124">
        <f t="shared" si="847"/>
        <v>29.906058000000002</v>
      </c>
      <c r="Y2297" s="136" t="s">
        <v>64</v>
      </c>
      <c r="Z2297" s="127">
        <f t="shared" si="846"/>
        <v>44607</v>
      </c>
      <c r="AA2297" s="6"/>
      <c r="AB2297" s="1"/>
      <c r="AC2297" s="10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6"/>
      <c r="BR2297" s="1"/>
      <c r="BS2297" s="1"/>
      <c r="BT2297" s="1"/>
      <c r="BU2297" s="1"/>
      <c r="BV2297" s="1"/>
      <c r="BW2297" s="1"/>
    </row>
    <row r="2298" spans="1:75" x14ac:dyDescent="0.2">
      <c r="A2298" s="137">
        <f t="shared" si="838"/>
        <v>44519</v>
      </c>
      <c r="B2298" s="124">
        <f t="shared" si="829"/>
        <v>1419.9448460000001</v>
      </c>
      <c r="C2298" s="124">
        <f t="shared" si="839"/>
        <v>1000</v>
      </c>
      <c r="D2298" s="138">
        <f t="shared" si="840"/>
        <v>6018.51</v>
      </c>
      <c r="E2298" s="126">
        <f>IF(K2298=1,VLOOKUP(A2297,[1]Plan1!$DA$106:$DC$226,3),E2297)</f>
        <v>6075.69</v>
      </c>
      <c r="F2298" s="127">
        <f t="shared" si="841"/>
        <v>44517</v>
      </c>
      <c r="G2298" s="128">
        <f t="shared" si="830"/>
        <v>9.5006903702077317E-3</v>
      </c>
      <c r="H2298" s="127">
        <f t="shared" si="842"/>
        <v>44545</v>
      </c>
      <c r="I2298" s="127">
        <f t="shared" si="831"/>
        <v>44545</v>
      </c>
      <c r="J2298" s="130">
        <f t="shared" si="843"/>
        <v>21</v>
      </c>
      <c r="K2298" s="130">
        <f t="shared" si="832"/>
        <v>3</v>
      </c>
      <c r="L2298" s="131">
        <f t="shared" si="833"/>
        <v>1.00135174</v>
      </c>
      <c r="M2298" s="132">
        <f t="shared" si="850"/>
        <v>1.01249955</v>
      </c>
      <c r="N2298" s="132">
        <f t="shared" si="848"/>
        <v>1.3876769778094766</v>
      </c>
      <c r="O2298" s="131">
        <f t="shared" si="849"/>
        <v>1.38955275</v>
      </c>
      <c r="P2298" s="124">
        <f t="shared" si="834"/>
        <v>1389.5527500000001</v>
      </c>
      <c r="Q2298" s="133">
        <f t="shared" si="835"/>
        <v>0</v>
      </c>
      <c r="R2298" s="134">
        <f t="shared" si="836"/>
        <v>0</v>
      </c>
      <c r="S2298" s="124">
        <f t="shared" si="837"/>
        <v>0</v>
      </c>
      <c r="T2298" s="134">
        <f t="shared" si="844"/>
        <v>8.7499999999999994E-2</v>
      </c>
      <c r="U2298" s="133">
        <f t="shared" si="845"/>
        <v>65</v>
      </c>
      <c r="V2298" s="133">
        <v>252</v>
      </c>
      <c r="W2298" s="132">
        <f t="shared" si="851"/>
        <v>1.0218718550000001</v>
      </c>
      <c r="X2298" s="124">
        <f t="shared" si="847"/>
        <v>30.392095999999999</v>
      </c>
      <c r="Y2298" s="136" t="s">
        <v>64</v>
      </c>
      <c r="Z2298" s="127">
        <f t="shared" si="846"/>
        <v>44607</v>
      </c>
      <c r="AA2298" s="6"/>
      <c r="AB2298" s="1"/>
      <c r="AC2298" s="10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6"/>
      <c r="BR2298" s="1"/>
      <c r="BS2298" s="1"/>
      <c r="BT2298" s="1"/>
      <c r="BU2298" s="1"/>
      <c r="BV2298" s="1"/>
      <c r="BW2298" s="1"/>
    </row>
    <row r="2299" spans="1:75" x14ac:dyDescent="0.2">
      <c r="A2299" s="137">
        <f t="shared" si="838"/>
        <v>44520</v>
      </c>
      <c r="B2299" s="124">
        <f t="shared" si="829"/>
        <v>1421.057303</v>
      </c>
      <c r="C2299" s="124">
        <f t="shared" si="839"/>
        <v>1000</v>
      </c>
      <c r="D2299" s="138">
        <f t="shared" si="840"/>
        <v>6018.51</v>
      </c>
      <c r="E2299" s="126">
        <f>IF(K2299=1,VLOOKUP(A2298,[1]Plan1!$DA$106:$DC$226,3),E2298)</f>
        <v>6075.69</v>
      </c>
      <c r="F2299" s="127">
        <f t="shared" si="841"/>
        <v>44517</v>
      </c>
      <c r="G2299" s="128">
        <f t="shared" si="830"/>
        <v>9.5006903702077317E-3</v>
      </c>
      <c r="H2299" s="127">
        <f t="shared" si="842"/>
        <v>44545</v>
      </c>
      <c r="I2299" s="127">
        <f t="shared" si="831"/>
        <v>44545</v>
      </c>
      <c r="J2299" s="130">
        <f t="shared" si="843"/>
        <v>21</v>
      </c>
      <c r="K2299" s="130">
        <f t="shared" si="832"/>
        <v>4</v>
      </c>
      <c r="L2299" s="131">
        <f t="shared" si="833"/>
        <v>1.0018027300000001</v>
      </c>
      <c r="M2299" s="132">
        <f t="shared" si="850"/>
        <v>1.01249955</v>
      </c>
      <c r="N2299" s="132">
        <f t="shared" si="848"/>
        <v>1.3876769778094766</v>
      </c>
      <c r="O2299" s="131">
        <f t="shared" si="849"/>
        <v>1.3901785799999999</v>
      </c>
      <c r="P2299" s="124">
        <f t="shared" si="834"/>
        <v>1390.17858</v>
      </c>
      <c r="Q2299" s="133">
        <f t="shared" si="835"/>
        <v>0</v>
      </c>
      <c r="R2299" s="134">
        <f t="shared" si="836"/>
        <v>0</v>
      </c>
      <c r="S2299" s="124">
        <f t="shared" si="837"/>
        <v>0</v>
      </c>
      <c r="T2299" s="134">
        <f t="shared" si="844"/>
        <v>8.7499999999999994E-2</v>
      </c>
      <c r="U2299" s="133">
        <f t="shared" si="845"/>
        <v>66</v>
      </c>
      <c r="V2299" s="133">
        <v>252</v>
      </c>
      <c r="W2299" s="132">
        <f t="shared" si="851"/>
        <v>1.022212055</v>
      </c>
      <c r="X2299" s="124">
        <f t="shared" si="847"/>
        <v>30.878723000000001</v>
      </c>
      <c r="Y2299" s="136" t="s">
        <v>64</v>
      </c>
      <c r="Z2299" s="127">
        <f t="shared" si="846"/>
        <v>44607</v>
      </c>
      <c r="AA2299" s="6"/>
      <c r="AB2299" s="1"/>
      <c r="AC2299" s="10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6"/>
      <c r="BR2299" s="1"/>
      <c r="BS2299" s="1"/>
      <c r="BT2299" s="1"/>
      <c r="BU2299" s="1"/>
      <c r="BV2299" s="1"/>
      <c r="BW2299" s="1"/>
    </row>
    <row r="2300" spans="1:75" x14ac:dyDescent="0.2">
      <c r="A2300" s="137">
        <f t="shared" si="838"/>
        <v>44521</v>
      </c>
      <c r="B2300" s="124">
        <f t="shared" si="829"/>
        <v>1421.057303</v>
      </c>
      <c r="C2300" s="124">
        <f t="shared" si="839"/>
        <v>1000</v>
      </c>
      <c r="D2300" s="138">
        <f t="shared" si="840"/>
        <v>6018.51</v>
      </c>
      <c r="E2300" s="126">
        <f>IF(K2300=1,VLOOKUP(A2299,[1]Plan1!$DA$106:$DC$226,3),E2299)</f>
        <v>6075.69</v>
      </c>
      <c r="F2300" s="127">
        <f t="shared" si="841"/>
        <v>44517</v>
      </c>
      <c r="G2300" s="128">
        <f t="shared" si="830"/>
        <v>9.5006903702077317E-3</v>
      </c>
      <c r="H2300" s="127">
        <f t="shared" si="842"/>
        <v>44545</v>
      </c>
      <c r="I2300" s="127">
        <f t="shared" si="831"/>
        <v>44545</v>
      </c>
      <c r="J2300" s="130">
        <f t="shared" si="843"/>
        <v>21</v>
      </c>
      <c r="K2300" s="130">
        <f t="shared" si="832"/>
        <v>4</v>
      </c>
      <c r="L2300" s="131">
        <f t="shared" si="833"/>
        <v>1.0018027300000001</v>
      </c>
      <c r="M2300" s="132">
        <f t="shared" si="850"/>
        <v>1.01249955</v>
      </c>
      <c r="N2300" s="132">
        <f t="shared" si="848"/>
        <v>1.3876769778094766</v>
      </c>
      <c r="O2300" s="131">
        <f t="shared" si="849"/>
        <v>1.3901785799999999</v>
      </c>
      <c r="P2300" s="124">
        <f t="shared" si="834"/>
        <v>1390.17858</v>
      </c>
      <c r="Q2300" s="133">
        <f t="shared" si="835"/>
        <v>0</v>
      </c>
      <c r="R2300" s="134">
        <f t="shared" si="836"/>
        <v>0</v>
      </c>
      <c r="S2300" s="124">
        <f t="shared" si="837"/>
        <v>0</v>
      </c>
      <c r="T2300" s="134">
        <f t="shared" si="844"/>
        <v>8.7499999999999994E-2</v>
      </c>
      <c r="U2300" s="133">
        <f t="shared" si="845"/>
        <v>66</v>
      </c>
      <c r="V2300" s="133">
        <v>252</v>
      </c>
      <c r="W2300" s="132">
        <f t="shared" si="851"/>
        <v>1.022212055</v>
      </c>
      <c r="X2300" s="124">
        <f t="shared" si="847"/>
        <v>30.878723000000001</v>
      </c>
      <c r="Y2300" s="136" t="s">
        <v>64</v>
      </c>
      <c r="Z2300" s="127">
        <f t="shared" si="846"/>
        <v>44607</v>
      </c>
      <c r="AA2300" s="6"/>
      <c r="AB2300" s="1"/>
      <c r="AC2300" s="10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6"/>
      <c r="BR2300" s="1"/>
      <c r="BS2300" s="1"/>
      <c r="BT2300" s="1"/>
      <c r="BU2300" s="1"/>
      <c r="BV2300" s="1"/>
      <c r="BW2300" s="1"/>
    </row>
    <row r="2301" spans="1:75" x14ac:dyDescent="0.2">
      <c r="A2301" s="137">
        <f t="shared" si="838"/>
        <v>44522</v>
      </c>
      <c r="B2301" s="124">
        <f t="shared" si="829"/>
        <v>1421.057303</v>
      </c>
      <c r="C2301" s="124">
        <f t="shared" si="839"/>
        <v>1000</v>
      </c>
      <c r="D2301" s="138">
        <f t="shared" si="840"/>
        <v>6018.51</v>
      </c>
      <c r="E2301" s="126">
        <f>IF(K2301=1,VLOOKUP(A2300,[1]Plan1!$DA$106:$DC$226,3),E2300)</f>
        <v>6075.69</v>
      </c>
      <c r="F2301" s="127">
        <f t="shared" si="841"/>
        <v>44517</v>
      </c>
      <c r="G2301" s="128">
        <f t="shared" si="830"/>
        <v>9.5006903702077317E-3</v>
      </c>
      <c r="H2301" s="127">
        <f t="shared" si="842"/>
        <v>44545</v>
      </c>
      <c r="I2301" s="127">
        <f t="shared" si="831"/>
        <v>44545</v>
      </c>
      <c r="J2301" s="130">
        <f t="shared" si="843"/>
        <v>21</v>
      </c>
      <c r="K2301" s="130">
        <f t="shared" si="832"/>
        <v>4</v>
      </c>
      <c r="L2301" s="131">
        <f t="shared" si="833"/>
        <v>1.0018027300000001</v>
      </c>
      <c r="M2301" s="132">
        <f t="shared" si="850"/>
        <v>1.01249955</v>
      </c>
      <c r="N2301" s="132">
        <f t="shared" si="848"/>
        <v>1.3876769778094766</v>
      </c>
      <c r="O2301" s="131">
        <f t="shared" si="849"/>
        <v>1.3901785799999999</v>
      </c>
      <c r="P2301" s="124">
        <f t="shared" si="834"/>
        <v>1390.17858</v>
      </c>
      <c r="Q2301" s="133">
        <f t="shared" si="835"/>
        <v>0</v>
      </c>
      <c r="R2301" s="134">
        <f t="shared" si="836"/>
        <v>0</v>
      </c>
      <c r="S2301" s="124">
        <f t="shared" si="837"/>
        <v>0</v>
      </c>
      <c r="T2301" s="134">
        <f t="shared" si="844"/>
        <v>8.7499999999999994E-2</v>
      </c>
      <c r="U2301" s="133">
        <f t="shared" si="845"/>
        <v>66</v>
      </c>
      <c r="V2301" s="133">
        <v>252</v>
      </c>
      <c r="W2301" s="132">
        <f t="shared" si="851"/>
        <v>1.022212055</v>
      </c>
      <c r="X2301" s="124">
        <f t="shared" si="847"/>
        <v>30.878723000000001</v>
      </c>
      <c r="Y2301" s="136" t="s">
        <v>64</v>
      </c>
      <c r="Z2301" s="127">
        <f t="shared" si="846"/>
        <v>44607</v>
      </c>
      <c r="AA2301" s="6"/>
      <c r="AB2301" s="1"/>
      <c r="AC2301" s="10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6"/>
      <c r="BR2301" s="1"/>
      <c r="BS2301" s="1"/>
      <c r="BT2301" s="1"/>
      <c r="BU2301" s="1"/>
      <c r="BV2301" s="1"/>
      <c r="BW2301" s="1"/>
    </row>
    <row r="2302" spans="1:75" x14ac:dyDescent="0.2">
      <c r="A2302" s="137">
        <f t="shared" si="838"/>
        <v>44523</v>
      </c>
      <c r="B2302" s="124">
        <f t="shared" si="829"/>
        <v>1422.170629</v>
      </c>
      <c r="C2302" s="124">
        <f t="shared" si="839"/>
        <v>1000</v>
      </c>
      <c r="D2302" s="138">
        <f t="shared" si="840"/>
        <v>6018.51</v>
      </c>
      <c r="E2302" s="126">
        <f>IF(K2302=1,VLOOKUP(A2301,[1]Plan1!$DA$106:$DC$226,3),E2301)</f>
        <v>6075.69</v>
      </c>
      <c r="F2302" s="127">
        <f t="shared" si="841"/>
        <v>44517</v>
      </c>
      <c r="G2302" s="128">
        <f t="shared" si="830"/>
        <v>9.5006903702077317E-3</v>
      </c>
      <c r="H2302" s="127">
        <f t="shared" si="842"/>
        <v>44545</v>
      </c>
      <c r="I2302" s="127">
        <f t="shared" si="831"/>
        <v>44545</v>
      </c>
      <c r="J2302" s="130">
        <f t="shared" si="843"/>
        <v>21</v>
      </c>
      <c r="K2302" s="130">
        <f t="shared" si="832"/>
        <v>5</v>
      </c>
      <c r="L2302" s="131">
        <f t="shared" si="833"/>
        <v>1.00225392</v>
      </c>
      <c r="M2302" s="132">
        <f t="shared" si="850"/>
        <v>1.01249955</v>
      </c>
      <c r="N2302" s="132">
        <f t="shared" si="848"/>
        <v>1.3876769778094766</v>
      </c>
      <c r="O2302" s="131">
        <f t="shared" si="849"/>
        <v>1.39080469</v>
      </c>
      <c r="P2302" s="124">
        <f t="shared" si="834"/>
        <v>1390.8046899999999</v>
      </c>
      <c r="Q2302" s="133">
        <f t="shared" si="835"/>
        <v>0</v>
      </c>
      <c r="R2302" s="134">
        <f t="shared" si="836"/>
        <v>0</v>
      </c>
      <c r="S2302" s="124">
        <f t="shared" si="837"/>
        <v>0</v>
      </c>
      <c r="T2302" s="134">
        <f t="shared" si="844"/>
        <v>8.7499999999999994E-2</v>
      </c>
      <c r="U2302" s="133">
        <f t="shared" si="845"/>
        <v>67</v>
      </c>
      <c r="V2302" s="133">
        <v>252</v>
      </c>
      <c r="W2302" s="132">
        <f t="shared" si="851"/>
        <v>1.0225523679999999</v>
      </c>
      <c r="X2302" s="124">
        <f t="shared" si="847"/>
        <v>31.365939000000001</v>
      </c>
      <c r="Y2302" s="136" t="s">
        <v>64</v>
      </c>
      <c r="Z2302" s="127">
        <f t="shared" si="846"/>
        <v>44607</v>
      </c>
      <c r="AA2302" s="6"/>
      <c r="AB2302" s="1"/>
      <c r="AC2302" s="10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6"/>
      <c r="BR2302" s="1"/>
      <c r="BS2302" s="1"/>
      <c r="BT2302" s="1"/>
      <c r="BU2302" s="1"/>
      <c r="BV2302" s="1"/>
      <c r="BW2302" s="1"/>
    </row>
    <row r="2303" spans="1:75" x14ac:dyDescent="0.2">
      <c r="A2303" s="137">
        <f t="shared" si="838"/>
        <v>44524</v>
      </c>
      <c r="B2303" s="124">
        <f t="shared" si="829"/>
        <v>1423.284825</v>
      </c>
      <c r="C2303" s="124">
        <f t="shared" si="839"/>
        <v>1000</v>
      </c>
      <c r="D2303" s="138">
        <f t="shared" si="840"/>
        <v>6018.51</v>
      </c>
      <c r="E2303" s="126">
        <f>IF(K2303=1,VLOOKUP(A2302,[1]Plan1!$DA$106:$DC$226,3),E2302)</f>
        <v>6075.69</v>
      </c>
      <c r="F2303" s="127">
        <f t="shared" si="841"/>
        <v>44517</v>
      </c>
      <c r="G2303" s="128">
        <f t="shared" si="830"/>
        <v>9.5006903702077317E-3</v>
      </c>
      <c r="H2303" s="127">
        <f t="shared" si="842"/>
        <v>44545</v>
      </c>
      <c r="I2303" s="127">
        <f t="shared" si="831"/>
        <v>44545</v>
      </c>
      <c r="J2303" s="130">
        <f t="shared" si="843"/>
        <v>21</v>
      </c>
      <c r="K2303" s="130">
        <f t="shared" si="832"/>
        <v>6</v>
      </c>
      <c r="L2303" s="131">
        <f t="shared" si="833"/>
        <v>1.00270532</v>
      </c>
      <c r="M2303" s="132">
        <f t="shared" si="850"/>
        <v>1.01249955</v>
      </c>
      <c r="N2303" s="132">
        <f t="shared" si="848"/>
        <v>1.3876769778094766</v>
      </c>
      <c r="O2303" s="131">
        <f t="shared" si="849"/>
        <v>1.39143108</v>
      </c>
      <c r="P2303" s="124">
        <f t="shared" si="834"/>
        <v>1391.4310800000001</v>
      </c>
      <c r="Q2303" s="133">
        <f t="shared" si="835"/>
        <v>0</v>
      </c>
      <c r="R2303" s="134">
        <f t="shared" si="836"/>
        <v>0</v>
      </c>
      <c r="S2303" s="124">
        <f t="shared" si="837"/>
        <v>0</v>
      </c>
      <c r="T2303" s="134">
        <f t="shared" si="844"/>
        <v>8.7499999999999994E-2</v>
      </c>
      <c r="U2303" s="133">
        <f t="shared" si="845"/>
        <v>68</v>
      </c>
      <c r="V2303" s="133">
        <v>252</v>
      </c>
      <c r="W2303" s="132">
        <f t="shared" si="851"/>
        <v>1.0228927940000001</v>
      </c>
      <c r="X2303" s="124">
        <f t="shared" si="847"/>
        <v>31.853745</v>
      </c>
      <c r="Y2303" s="136" t="s">
        <v>64</v>
      </c>
      <c r="Z2303" s="127">
        <f t="shared" si="846"/>
        <v>44607</v>
      </c>
      <c r="AA2303" s="6"/>
      <c r="AB2303" s="1"/>
      <c r="AC2303" s="10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6"/>
      <c r="BR2303" s="1"/>
      <c r="BS2303" s="1"/>
      <c r="BT2303" s="1"/>
      <c r="BU2303" s="1"/>
      <c r="BV2303" s="1"/>
      <c r="BW2303" s="1"/>
    </row>
    <row r="2304" spans="1:75" x14ac:dyDescent="0.2">
      <c r="A2304" s="137">
        <f t="shared" si="838"/>
        <v>44525</v>
      </c>
      <c r="B2304" s="124">
        <f t="shared" si="829"/>
        <v>1424.3999019999999</v>
      </c>
      <c r="C2304" s="124">
        <f t="shared" si="839"/>
        <v>1000</v>
      </c>
      <c r="D2304" s="138">
        <f t="shared" si="840"/>
        <v>6018.51</v>
      </c>
      <c r="E2304" s="126">
        <f>IF(K2304=1,VLOOKUP(A2303,[1]Plan1!$DA$106:$DC$226,3),E2303)</f>
        <v>6075.69</v>
      </c>
      <c r="F2304" s="127">
        <f t="shared" si="841"/>
        <v>44517</v>
      </c>
      <c r="G2304" s="128">
        <f t="shared" si="830"/>
        <v>9.5006903702077317E-3</v>
      </c>
      <c r="H2304" s="127">
        <f t="shared" si="842"/>
        <v>44545</v>
      </c>
      <c r="I2304" s="127">
        <f t="shared" si="831"/>
        <v>44545</v>
      </c>
      <c r="J2304" s="130">
        <f t="shared" si="843"/>
        <v>21</v>
      </c>
      <c r="K2304" s="130">
        <f t="shared" si="832"/>
        <v>7</v>
      </c>
      <c r="L2304" s="131">
        <f t="shared" si="833"/>
        <v>1.0031569199999999</v>
      </c>
      <c r="M2304" s="132">
        <f t="shared" si="850"/>
        <v>1.01249955</v>
      </c>
      <c r="N2304" s="132">
        <f t="shared" si="848"/>
        <v>1.3876769778094766</v>
      </c>
      <c r="O2304" s="131">
        <f t="shared" si="849"/>
        <v>1.3920577599999999</v>
      </c>
      <c r="P2304" s="124">
        <f t="shared" si="834"/>
        <v>1392.0577599999999</v>
      </c>
      <c r="Q2304" s="133">
        <f t="shared" si="835"/>
        <v>0</v>
      </c>
      <c r="R2304" s="134">
        <f t="shared" si="836"/>
        <v>0</v>
      </c>
      <c r="S2304" s="124">
        <f t="shared" si="837"/>
        <v>0</v>
      </c>
      <c r="T2304" s="134">
        <f t="shared" si="844"/>
        <v>8.7499999999999994E-2</v>
      </c>
      <c r="U2304" s="133">
        <f t="shared" si="845"/>
        <v>69</v>
      </c>
      <c r="V2304" s="133">
        <v>252</v>
      </c>
      <c r="W2304" s="132">
        <f t="shared" si="851"/>
        <v>1.0232333339999999</v>
      </c>
      <c r="X2304" s="124">
        <f t="shared" si="847"/>
        <v>32.342142000000003</v>
      </c>
      <c r="Y2304" s="136" t="s">
        <v>64</v>
      </c>
      <c r="Z2304" s="127">
        <f t="shared" si="846"/>
        <v>44607</v>
      </c>
      <c r="AA2304" s="6"/>
      <c r="AB2304" s="1"/>
      <c r="AC2304" s="10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6"/>
      <c r="BR2304" s="1"/>
      <c r="BS2304" s="1"/>
      <c r="BT2304" s="1"/>
      <c r="BU2304" s="1"/>
      <c r="BV2304" s="1"/>
      <c r="BW2304" s="1"/>
    </row>
    <row r="2305" spans="1:75" x14ac:dyDescent="0.2">
      <c r="A2305" s="137">
        <f t="shared" si="838"/>
        <v>44526</v>
      </c>
      <c r="B2305" s="124">
        <f t="shared" si="829"/>
        <v>1425.5158409999999</v>
      </c>
      <c r="C2305" s="124">
        <f t="shared" si="839"/>
        <v>1000</v>
      </c>
      <c r="D2305" s="138">
        <f t="shared" si="840"/>
        <v>6018.51</v>
      </c>
      <c r="E2305" s="126">
        <f>IF(K2305=1,VLOOKUP(A2304,[1]Plan1!$DA$106:$DC$226,3),E2304)</f>
        <v>6075.69</v>
      </c>
      <c r="F2305" s="127">
        <f t="shared" si="841"/>
        <v>44517</v>
      </c>
      <c r="G2305" s="128">
        <f t="shared" si="830"/>
        <v>9.5006903702077317E-3</v>
      </c>
      <c r="H2305" s="127">
        <f t="shared" si="842"/>
        <v>44545</v>
      </c>
      <c r="I2305" s="127">
        <f t="shared" si="831"/>
        <v>44545</v>
      </c>
      <c r="J2305" s="130">
        <f t="shared" si="843"/>
        <v>21</v>
      </c>
      <c r="K2305" s="130">
        <f t="shared" si="832"/>
        <v>8</v>
      </c>
      <c r="L2305" s="131">
        <f t="shared" si="833"/>
        <v>1.0036087199999999</v>
      </c>
      <c r="M2305" s="132">
        <f t="shared" si="850"/>
        <v>1.01249955</v>
      </c>
      <c r="N2305" s="132">
        <f t="shared" si="848"/>
        <v>1.3876769778094766</v>
      </c>
      <c r="O2305" s="131">
        <f t="shared" si="849"/>
        <v>1.3926847099999999</v>
      </c>
      <c r="P2305" s="124">
        <f t="shared" si="834"/>
        <v>1392.68471</v>
      </c>
      <c r="Q2305" s="133">
        <f t="shared" si="835"/>
        <v>0</v>
      </c>
      <c r="R2305" s="134">
        <f t="shared" si="836"/>
        <v>0</v>
      </c>
      <c r="S2305" s="124">
        <f t="shared" si="837"/>
        <v>0</v>
      </c>
      <c r="T2305" s="134">
        <f t="shared" si="844"/>
        <v>8.7499999999999994E-2</v>
      </c>
      <c r="U2305" s="133">
        <f t="shared" si="845"/>
        <v>70</v>
      </c>
      <c r="V2305" s="133">
        <v>252</v>
      </c>
      <c r="W2305" s="132">
        <f t="shared" si="851"/>
        <v>1.023573987</v>
      </c>
      <c r="X2305" s="124">
        <f t="shared" si="847"/>
        <v>32.831130999999999</v>
      </c>
      <c r="Y2305" s="136" t="s">
        <v>64</v>
      </c>
      <c r="Z2305" s="127">
        <f t="shared" si="846"/>
        <v>44607</v>
      </c>
      <c r="AA2305" s="6"/>
      <c r="AB2305" s="1"/>
      <c r="AC2305" s="10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6"/>
      <c r="BR2305" s="1"/>
      <c r="BS2305" s="1"/>
      <c r="BT2305" s="1"/>
      <c r="BU2305" s="1"/>
      <c r="BV2305" s="1"/>
      <c r="BW2305" s="1"/>
    </row>
    <row r="2306" spans="1:75" x14ac:dyDescent="0.2">
      <c r="A2306" s="137">
        <f t="shared" si="838"/>
        <v>44527</v>
      </c>
      <c r="B2306" s="124">
        <f t="shared" si="829"/>
        <v>1426.632652</v>
      </c>
      <c r="C2306" s="124">
        <f t="shared" si="839"/>
        <v>1000</v>
      </c>
      <c r="D2306" s="138">
        <f t="shared" si="840"/>
        <v>6018.51</v>
      </c>
      <c r="E2306" s="126">
        <f>IF(K2306=1,VLOOKUP(A2305,[1]Plan1!$DA$106:$DC$226,3),E2305)</f>
        <v>6075.69</v>
      </c>
      <c r="F2306" s="127">
        <f t="shared" si="841"/>
        <v>44517</v>
      </c>
      <c r="G2306" s="128">
        <f t="shared" si="830"/>
        <v>9.5006903702077317E-3</v>
      </c>
      <c r="H2306" s="127">
        <f t="shared" si="842"/>
        <v>44545</v>
      </c>
      <c r="I2306" s="127">
        <f t="shared" si="831"/>
        <v>44545</v>
      </c>
      <c r="J2306" s="130">
        <f t="shared" si="843"/>
        <v>21</v>
      </c>
      <c r="K2306" s="130">
        <f t="shared" si="832"/>
        <v>9</v>
      </c>
      <c r="L2306" s="131">
        <f t="shared" si="833"/>
        <v>1.00406072</v>
      </c>
      <c r="M2306" s="132">
        <f t="shared" si="850"/>
        <v>1.01249955</v>
      </c>
      <c r="N2306" s="132">
        <f t="shared" si="848"/>
        <v>1.3876769778094766</v>
      </c>
      <c r="O2306" s="131">
        <f t="shared" si="849"/>
        <v>1.39331194</v>
      </c>
      <c r="P2306" s="124">
        <f t="shared" si="834"/>
        <v>1393.31194</v>
      </c>
      <c r="Q2306" s="133">
        <f t="shared" si="835"/>
        <v>0</v>
      </c>
      <c r="R2306" s="134">
        <f t="shared" si="836"/>
        <v>0</v>
      </c>
      <c r="S2306" s="124">
        <f t="shared" si="837"/>
        <v>0</v>
      </c>
      <c r="T2306" s="134">
        <f t="shared" si="844"/>
        <v>8.7499999999999994E-2</v>
      </c>
      <c r="U2306" s="133">
        <f t="shared" si="845"/>
        <v>71</v>
      </c>
      <c r="V2306" s="133">
        <v>252</v>
      </c>
      <c r="W2306" s="132">
        <f t="shared" si="851"/>
        <v>1.023914754</v>
      </c>
      <c r="X2306" s="124">
        <f t="shared" si="847"/>
        <v>33.320712</v>
      </c>
      <c r="Y2306" s="136" t="s">
        <v>64</v>
      </c>
      <c r="Z2306" s="127">
        <f t="shared" si="846"/>
        <v>44607</v>
      </c>
      <c r="AA2306" s="6"/>
      <c r="AB2306" s="1"/>
      <c r="AC2306" s="10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6"/>
      <c r="BR2306" s="1"/>
      <c r="BS2306" s="1"/>
      <c r="BT2306" s="1"/>
      <c r="BU2306" s="1"/>
      <c r="BV2306" s="1"/>
      <c r="BW2306" s="1"/>
    </row>
    <row r="2307" spans="1:75" x14ac:dyDescent="0.2">
      <c r="A2307" s="137">
        <f t="shared" si="838"/>
        <v>44528</v>
      </c>
      <c r="B2307" s="124">
        <f t="shared" si="829"/>
        <v>1426.632652</v>
      </c>
      <c r="C2307" s="124">
        <f t="shared" si="839"/>
        <v>1000</v>
      </c>
      <c r="D2307" s="138">
        <f t="shared" si="840"/>
        <v>6018.51</v>
      </c>
      <c r="E2307" s="126">
        <f>IF(K2307=1,VLOOKUP(A2306,[1]Plan1!$DA$106:$DC$226,3),E2306)</f>
        <v>6075.69</v>
      </c>
      <c r="F2307" s="127">
        <f t="shared" si="841"/>
        <v>44517</v>
      </c>
      <c r="G2307" s="128">
        <f t="shared" si="830"/>
        <v>9.5006903702077317E-3</v>
      </c>
      <c r="H2307" s="127">
        <f t="shared" si="842"/>
        <v>44545</v>
      </c>
      <c r="I2307" s="127">
        <f t="shared" si="831"/>
        <v>44545</v>
      </c>
      <c r="J2307" s="130">
        <f t="shared" si="843"/>
        <v>21</v>
      </c>
      <c r="K2307" s="130">
        <f t="shared" si="832"/>
        <v>9</v>
      </c>
      <c r="L2307" s="131">
        <f t="shared" si="833"/>
        <v>1.00406072</v>
      </c>
      <c r="M2307" s="132">
        <f t="shared" si="850"/>
        <v>1.01249955</v>
      </c>
      <c r="N2307" s="132">
        <f t="shared" si="848"/>
        <v>1.3876769778094766</v>
      </c>
      <c r="O2307" s="131">
        <f t="shared" si="849"/>
        <v>1.39331194</v>
      </c>
      <c r="P2307" s="124">
        <f t="shared" si="834"/>
        <v>1393.31194</v>
      </c>
      <c r="Q2307" s="133">
        <f t="shared" si="835"/>
        <v>0</v>
      </c>
      <c r="R2307" s="134">
        <f t="shared" si="836"/>
        <v>0</v>
      </c>
      <c r="S2307" s="124">
        <f t="shared" si="837"/>
        <v>0</v>
      </c>
      <c r="T2307" s="134">
        <f t="shared" si="844"/>
        <v>8.7499999999999994E-2</v>
      </c>
      <c r="U2307" s="133">
        <f t="shared" si="845"/>
        <v>71</v>
      </c>
      <c r="V2307" s="133">
        <v>252</v>
      </c>
      <c r="W2307" s="132">
        <f t="shared" si="851"/>
        <v>1.023914754</v>
      </c>
      <c r="X2307" s="124">
        <f t="shared" si="847"/>
        <v>33.320712</v>
      </c>
      <c r="Y2307" s="136" t="s">
        <v>64</v>
      </c>
      <c r="Z2307" s="127">
        <f t="shared" si="846"/>
        <v>44607</v>
      </c>
      <c r="AA2307" s="6"/>
      <c r="AB2307" s="1"/>
      <c r="AC2307" s="10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6"/>
      <c r="BR2307" s="1"/>
      <c r="BS2307" s="1"/>
      <c r="BT2307" s="1"/>
      <c r="BU2307" s="1"/>
      <c r="BV2307" s="1"/>
      <c r="BW2307" s="1"/>
    </row>
    <row r="2308" spans="1:75" x14ac:dyDescent="0.2">
      <c r="A2308" s="137">
        <f t="shared" si="838"/>
        <v>44529</v>
      </c>
      <c r="B2308" s="124">
        <f t="shared" si="829"/>
        <v>1426.632652</v>
      </c>
      <c r="C2308" s="124">
        <f t="shared" si="839"/>
        <v>1000</v>
      </c>
      <c r="D2308" s="138">
        <f t="shared" si="840"/>
        <v>6018.51</v>
      </c>
      <c r="E2308" s="126">
        <f>IF(K2308=1,VLOOKUP(A2307,[1]Plan1!$DA$106:$DC$226,3),E2307)</f>
        <v>6075.69</v>
      </c>
      <c r="F2308" s="127">
        <f t="shared" si="841"/>
        <v>44517</v>
      </c>
      <c r="G2308" s="128">
        <f t="shared" si="830"/>
        <v>9.5006903702077317E-3</v>
      </c>
      <c r="H2308" s="127">
        <f t="shared" si="842"/>
        <v>44545</v>
      </c>
      <c r="I2308" s="127">
        <f t="shared" si="831"/>
        <v>44545</v>
      </c>
      <c r="J2308" s="130">
        <f t="shared" si="843"/>
        <v>21</v>
      </c>
      <c r="K2308" s="130">
        <f t="shared" si="832"/>
        <v>9</v>
      </c>
      <c r="L2308" s="131">
        <f t="shared" si="833"/>
        <v>1.00406072</v>
      </c>
      <c r="M2308" s="132">
        <f t="shared" si="850"/>
        <v>1.01249955</v>
      </c>
      <c r="N2308" s="132">
        <f t="shared" si="848"/>
        <v>1.3876769778094766</v>
      </c>
      <c r="O2308" s="131">
        <f t="shared" si="849"/>
        <v>1.39331194</v>
      </c>
      <c r="P2308" s="124">
        <f t="shared" si="834"/>
        <v>1393.31194</v>
      </c>
      <c r="Q2308" s="133">
        <f t="shared" si="835"/>
        <v>0</v>
      </c>
      <c r="R2308" s="134">
        <f t="shared" si="836"/>
        <v>0</v>
      </c>
      <c r="S2308" s="124">
        <f t="shared" si="837"/>
        <v>0</v>
      </c>
      <c r="T2308" s="134">
        <f t="shared" si="844"/>
        <v>8.7499999999999994E-2</v>
      </c>
      <c r="U2308" s="133">
        <f t="shared" si="845"/>
        <v>71</v>
      </c>
      <c r="V2308" s="133">
        <v>252</v>
      </c>
      <c r="W2308" s="132">
        <f t="shared" si="851"/>
        <v>1.023914754</v>
      </c>
      <c r="X2308" s="124">
        <f t="shared" si="847"/>
        <v>33.320712</v>
      </c>
      <c r="Y2308" s="136" t="s">
        <v>64</v>
      </c>
      <c r="Z2308" s="127">
        <f t="shared" si="846"/>
        <v>44607</v>
      </c>
      <c r="AA2308" s="6"/>
      <c r="AB2308" s="1"/>
      <c r="AC2308" s="10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6"/>
      <c r="BR2308" s="1"/>
      <c r="BS2308" s="1"/>
      <c r="BT2308" s="1"/>
      <c r="BU2308" s="1"/>
      <c r="BV2308" s="1"/>
      <c r="BW2308" s="1"/>
    </row>
    <row r="2309" spans="1:75" x14ac:dyDescent="0.2">
      <c r="A2309" s="137">
        <f t="shared" si="838"/>
        <v>44530</v>
      </c>
      <c r="B2309" s="124">
        <f t="shared" si="829"/>
        <v>1427.7503450000002</v>
      </c>
      <c r="C2309" s="124">
        <f t="shared" si="839"/>
        <v>1000</v>
      </c>
      <c r="D2309" s="138">
        <f t="shared" si="840"/>
        <v>6018.51</v>
      </c>
      <c r="E2309" s="126">
        <f>IF(K2309=1,VLOOKUP(A2308,[1]Plan1!$DA$106:$DC$226,3),E2308)</f>
        <v>6075.69</v>
      </c>
      <c r="F2309" s="127">
        <f t="shared" si="841"/>
        <v>44517</v>
      </c>
      <c r="G2309" s="128">
        <f t="shared" si="830"/>
        <v>9.5006903702077317E-3</v>
      </c>
      <c r="H2309" s="127">
        <f t="shared" si="842"/>
        <v>44545</v>
      </c>
      <c r="I2309" s="127">
        <f t="shared" si="831"/>
        <v>44545</v>
      </c>
      <c r="J2309" s="130">
        <f t="shared" si="843"/>
        <v>21</v>
      </c>
      <c r="K2309" s="130">
        <f t="shared" si="832"/>
        <v>10</v>
      </c>
      <c r="L2309" s="131">
        <f t="shared" si="833"/>
        <v>1.00451293</v>
      </c>
      <c r="M2309" s="132">
        <f t="shared" si="850"/>
        <v>1.01249955</v>
      </c>
      <c r="N2309" s="132">
        <f t="shared" si="848"/>
        <v>1.3876769778094766</v>
      </c>
      <c r="O2309" s="131">
        <f t="shared" si="849"/>
        <v>1.3939394599999999</v>
      </c>
      <c r="P2309" s="124">
        <f t="shared" si="834"/>
        <v>1393.9394600000001</v>
      </c>
      <c r="Q2309" s="133">
        <f t="shared" si="835"/>
        <v>0</v>
      </c>
      <c r="R2309" s="134">
        <f t="shared" si="836"/>
        <v>0</v>
      </c>
      <c r="S2309" s="124">
        <f t="shared" si="837"/>
        <v>0</v>
      </c>
      <c r="T2309" s="134">
        <f t="shared" si="844"/>
        <v>8.7499999999999994E-2</v>
      </c>
      <c r="U2309" s="133">
        <f t="shared" si="845"/>
        <v>72</v>
      </c>
      <c r="V2309" s="133">
        <v>252</v>
      </c>
      <c r="W2309" s="132">
        <f t="shared" si="851"/>
        <v>1.024255634</v>
      </c>
      <c r="X2309" s="124">
        <f t="shared" si="847"/>
        <v>33.810884999999999</v>
      </c>
      <c r="Y2309" s="136" t="s">
        <v>64</v>
      </c>
      <c r="Z2309" s="127">
        <f t="shared" si="846"/>
        <v>44607</v>
      </c>
      <c r="AA2309" s="6"/>
      <c r="AB2309" s="1"/>
      <c r="AC2309" s="10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6"/>
      <c r="BR2309" s="1"/>
      <c r="BS2309" s="1"/>
      <c r="BT2309" s="1"/>
      <c r="BU2309" s="1"/>
      <c r="BV2309" s="1"/>
      <c r="BW2309" s="1"/>
    </row>
    <row r="2310" spans="1:75" x14ac:dyDescent="0.2">
      <c r="A2310" s="137">
        <f t="shared" si="838"/>
        <v>44531</v>
      </c>
      <c r="B2310" s="124">
        <f t="shared" si="829"/>
        <v>1428.8689120000001</v>
      </c>
      <c r="C2310" s="124">
        <f t="shared" si="839"/>
        <v>1000</v>
      </c>
      <c r="D2310" s="138">
        <f t="shared" si="840"/>
        <v>6018.51</v>
      </c>
      <c r="E2310" s="126">
        <f>IF(K2310=1,VLOOKUP(A2309,[1]Plan1!$DA$106:$DC$226,3),E2309)</f>
        <v>6075.69</v>
      </c>
      <c r="F2310" s="127">
        <f t="shared" si="841"/>
        <v>44517</v>
      </c>
      <c r="G2310" s="128">
        <f t="shared" si="830"/>
        <v>9.5006903702077317E-3</v>
      </c>
      <c r="H2310" s="127">
        <f t="shared" si="842"/>
        <v>44545</v>
      </c>
      <c r="I2310" s="127">
        <f t="shared" si="831"/>
        <v>44545</v>
      </c>
      <c r="J2310" s="130">
        <f t="shared" si="843"/>
        <v>21</v>
      </c>
      <c r="K2310" s="130">
        <f t="shared" si="832"/>
        <v>11</v>
      </c>
      <c r="L2310" s="131">
        <f t="shared" si="833"/>
        <v>1.00496534</v>
      </c>
      <c r="M2310" s="132">
        <f t="shared" si="850"/>
        <v>1.01249955</v>
      </c>
      <c r="N2310" s="132">
        <f t="shared" si="848"/>
        <v>1.3876769778094766</v>
      </c>
      <c r="O2310" s="131">
        <f t="shared" si="849"/>
        <v>1.3945672600000001</v>
      </c>
      <c r="P2310" s="124">
        <f t="shared" si="834"/>
        <v>1394.56726</v>
      </c>
      <c r="Q2310" s="133">
        <f t="shared" si="835"/>
        <v>0</v>
      </c>
      <c r="R2310" s="134">
        <f t="shared" si="836"/>
        <v>0</v>
      </c>
      <c r="S2310" s="124">
        <f t="shared" si="837"/>
        <v>0</v>
      </c>
      <c r="T2310" s="134">
        <f t="shared" si="844"/>
        <v>8.7499999999999994E-2</v>
      </c>
      <c r="U2310" s="133">
        <f t="shared" si="845"/>
        <v>73</v>
      </c>
      <c r="V2310" s="133">
        <v>252</v>
      </c>
      <c r="W2310" s="132">
        <f t="shared" si="851"/>
        <v>1.0245966280000001</v>
      </c>
      <c r="X2310" s="124">
        <f t="shared" si="847"/>
        <v>34.301651999999997</v>
      </c>
      <c r="Y2310" s="136" t="s">
        <v>64</v>
      </c>
      <c r="Z2310" s="127">
        <f t="shared" si="846"/>
        <v>44607</v>
      </c>
      <c r="AA2310" s="6"/>
      <c r="AB2310" s="1"/>
      <c r="AC2310" s="10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6"/>
      <c r="BR2310" s="1"/>
      <c r="BS2310" s="1"/>
      <c r="BT2310" s="1"/>
      <c r="BU2310" s="1"/>
      <c r="BV2310" s="1"/>
      <c r="BW2310" s="1"/>
    </row>
    <row r="2311" spans="1:75" x14ac:dyDescent="0.2">
      <c r="A2311" s="137">
        <f t="shared" si="838"/>
        <v>44532</v>
      </c>
      <c r="B2311" s="124">
        <f t="shared" si="829"/>
        <v>1429.9883609999999</v>
      </c>
      <c r="C2311" s="124">
        <f t="shared" si="839"/>
        <v>1000</v>
      </c>
      <c r="D2311" s="138">
        <f t="shared" si="840"/>
        <v>6018.51</v>
      </c>
      <c r="E2311" s="126">
        <f>IF(K2311=1,VLOOKUP(A2310,[1]Plan1!$DA$106:$DC$226,3),E2310)</f>
        <v>6075.69</v>
      </c>
      <c r="F2311" s="127">
        <f t="shared" si="841"/>
        <v>44517</v>
      </c>
      <c r="G2311" s="128">
        <f t="shared" si="830"/>
        <v>9.5006903702077317E-3</v>
      </c>
      <c r="H2311" s="127">
        <f t="shared" si="842"/>
        <v>44545</v>
      </c>
      <c r="I2311" s="127">
        <f t="shared" si="831"/>
        <v>44545</v>
      </c>
      <c r="J2311" s="130">
        <f t="shared" si="843"/>
        <v>21</v>
      </c>
      <c r="K2311" s="130">
        <f t="shared" si="832"/>
        <v>12</v>
      </c>
      <c r="L2311" s="131">
        <f t="shared" si="833"/>
        <v>1.0054179599999999</v>
      </c>
      <c r="M2311" s="132">
        <f t="shared" si="850"/>
        <v>1.01249955</v>
      </c>
      <c r="N2311" s="132">
        <f t="shared" si="848"/>
        <v>1.3876769778094766</v>
      </c>
      <c r="O2311" s="131">
        <f t="shared" si="849"/>
        <v>1.3951953500000001</v>
      </c>
      <c r="P2311" s="124">
        <f t="shared" si="834"/>
        <v>1395.19535</v>
      </c>
      <c r="Q2311" s="133">
        <f t="shared" si="835"/>
        <v>0</v>
      </c>
      <c r="R2311" s="134">
        <f t="shared" si="836"/>
        <v>0</v>
      </c>
      <c r="S2311" s="124">
        <f t="shared" si="837"/>
        <v>0</v>
      </c>
      <c r="T2311" s="134">
        <f t="shared" si="844"/>
        <v>8.7499999999999994E-2</v>
      </c>
      <c r="U2311" s="133">
        <f t="shared" si="845"/>
        <v>74</v>
      </c>
      <c r="V2311" s="133">
        <v>252</v>
      </c>
      <c r="W2311" s="132">
        <f t="shared" si="851"/>
        <v>1.024937735</v>
      </c>
      <c r="X2311" s="124">
        <f t="shared" si="847"/>
        <v>34.793011</v>
      </c>
      <c r="Y2311" s="136" t="s">
        <v>64</v>
      </c>
      <c r="Z2311" s="127">
        <f t="shared" si="846"/>
        <v>44607</v>
      </c>
      <c r="AA2311" s="6"/>
      <c r="AB2311" s="1"/>
      <c r="AC2311" s="10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6"/>
      <c r="BR2311" s="1"/>
      <c r="BS2311" s="1"/>
      <c r="BT2311" s="1"/>
      <c r="BU2311" s="1"/>
      <c r="BV2311" s="1"/>
      <c r="BW2311" s="1"/>
    </row>
    <row r="2312" spans="1:75" x14ac:dyDescent="0.2">
      <c r="A2312" s="137">
        <f t="shared" si="838"/>
        <v>44533</v>
      </c>
      <c r="B2312" s="124">
        <f t="shared" si="829"/>
        <v>1431.108686</v>
      </c>
      <c r="C2312" s="124">
        <f t="shared" si="839"/>
        <v>1000</v>
      </c>
      <c r="D2312" s="138">
        <f t="shared" si="840"/>
        <v>6018.51</v>
      </c>
      <c r="E2312" s="126">
        <f>IF(K2312=1,VLOOKUP(A2311,[1]Plan1!$DA$106:$DC$226,3),E2311)</f>
        <v>6075.69</v>
      </c>
      <c r="F2312" s="127">
        <f t="shared" si="841"/>
        <v>44517</v>
      </c>
      <c r="G2312" s="128">
        <f t="shared" si="830"/>
        <v>9.5006903702077317E-3</v>
      </c>
      <c r="H2312" s="127">
        <f t="shared" si="842"/>
        <v>44545</v>
      </c>
      <c r="I2312" s="127">
        <f t="shared" si="831"/>
        <v>44545</v>
      </c>
      <c r="J2312" s="130">
        <f t="shared" si="843"/>
        <v>21</v>
      </c>
      <c r="K2312" s="130">
        <f t="shared" si="832"/>
        <v>13</v>
      </c>
      <c r="L2312" s="131">
        <f t="shared" si="833"/>
        <v>1.00587078</v>
      </c>
      <c r="M2312" s="132">
        <f t="shared" si="850"/>
        <v>1.01249955</v>
      </c>
      <c r="N2312" s="132">
        <f t="shared" si="848"/>
        <v>1.3876769778094766</v>
      </c>
      <c r="O2312" s="131">
        <f t="shared" si="849"/>
        <v>1.3958237200000001</v>
      </c>
      <c r="P2312" s="124">
        <f t="shared" si="834"/>
        <v>1395.8237200000001</v>
      </c>
      <c r="Q2312" s="133">
        <f t="shared" si="835"/>
        <v>0</v>
      </c>
      <c r="R2312" s="134">
        <f t="shared" si="836"/>
        <v>0</v>
      </c>
      <c r="S2312" s="124">
        <f t="shared" si="837"/>
        <v>0</v>
      </c>
      <c r="T2312" s="134">
        <f t="shared" si="844"/>
        <v>8.7499999999999994E-2</v>
      </c>
      <c r="U2312" s="133">
        <f t="shared" si="845"/>
        <v>75</v>
      </c>
      <c r="V2312" s="133">
        <v>252</v>
      </c>
      <c r="W2312" s="132">
        <f t="shared" si="851"/>
        <v>1.025278956</v>
      </c>
      <c r="X2312" s="124">
        <f t="shared" si="847"/>
        <v>35.284965999999997</v>
      </c>
      <c r="Y2312" s="136" t="s">
        <v>64</v>
      </c>
      <c r="Z2312" s="127">
        <f t="shared" si="846"/>
        <v>44607</v>
      </c>
      <c r="AA2312" s="6"/>
      <c r="AB2312" s="1"/>
      <c r="AC2312" s="10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6"/>
      <c r="BR2312" s="1"/>
      <c r="BS2312" s="1"/>
      <c r="BT2312" s="1"/>
      <c r="BU2312" s="1"/>
      <c r="BV2312" s="1"/>
      <c r="BW2312" s="1"/>
    </row>
    <row r="2313" spans="1:75" x14ac:dyDescent="0.2">
      <c r="A2313" s="137">
        <f t="shared" si="838"/>
        <v>44534</v>
      </c>
      <c r="B2313" s="124">
        <f t="shared" si="829"/>
        <v>1432.2298740000001</v>
      </c>
      <c r="C2313" s="124">
        <f t="shared" si="839"/>
        <v>1000</v>
      </c>
      <c r="D2313" s="138">
        <f t="shared" si="840"/>
        <v>6018.51</v>
      </c>
      <c r="E2313" s="126">
        <f>IF(K2313=1,VLOOKUP(A2312,[1]Plan1!$DA$106:$DC$226,3),E2312)</f>
        <v>6075.69</v>
      </c>
      <c r="F2313" s="127">
        <f t="shared" si="841"/>
        <v>44517</v>
      </c>
      <c r="G2313" s="128">
        <f t="shared" si="830"/>
        <v>9.5006903702077317E-3</v>
      </c>
      <c r="H2313" s="127">
        <f t="shared" si="842"/>
        <v>44545</v>
      </c>
      <c r="I2313" s="127">
        <f t="shared" si="831"/>
        <v>44545</v>
      </c>
      <c r="J2313" s="130">
        <f t="shared" si="843"/>
        <v>21</v>
      </c>
      <c r="K2313" s="130">
        <f t="shared" si="832"/>
        <v>14</v>
      </c>
      <c r="L2313" s="131">
        <f t="shared" si="833"/>
        <v>1.0063238000000001</v>
      </c>
      <c r="M2313" s="132">
        <f t="shared" si="850"/>
        <v>1.01249955</v>
      </c>
      <c r="N2313" s="132">
        <f t="shared" si="848"/>
        <v>1.3876769778094766</v>
      </c>
      <c r="O2313" s="131">
        <f t="shared" si="849"/>
        <v>1.3964523600000001</v>
      </c>
      <c r="P2313" s="124">
        <f t="shared" si="834"/>
        <v>1396.45236</v>
      </c>
      <c r="Q2313" s="133">
        <f t="shared" si="835"/>
        <v>0</v>
      </c>
      <c r="R2313" s="134">
        <f t="shared" si="836"/>
        <v>0</v>
      </c>
      <c r="S2313" s="124">
        <f t="shared" si="837"/>
        <v>0</v>
      </c>
      <c r="T2313" s="134">
        <f t="shared" si="844"/>
        <v>8.7499999999999994E-2</v>
      </c>
      <c r="U2313" s="133">
        <f t="shared" si="845"/>
        <v>76</v>
      </c>
      <c r="V2313" s="133">
        <v>252</v>
      </c>
      <c r="W2313" s="132">
        <f t="shared" si="851"/>
        <v>1.02562029</v>
      </c>
      <c r="X2313" s="124">
        <f t="shared" si="847"/>
        <v>35.777513999999996</v>
      </c>
      <c r="Y2313" s="136" t="s">
        <v>64</v>
      </c>
      <c r="Z2313" s="127">
        <f t="shared" si="846"/>
        <v>44607</v>
      </c>
      <c r="AA2313" s="6"/>
      <c r="AB2313" s="1"/>
      <c r="AC2313" s="10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6"/>
      <c r="BR2313" s="1"/>
      <c r="BS2313" s="1"/>
      <c r="BT2313" s="1"/>
      <c r="BU2313" s="1"/>
      <c r="BV2313" s="1"/>
      <c r="BW2313" s="1"/>
    </row>
    <row r="2314" spans="1:75" x14ac:dyDescent="0.2">
      <c r="A2314" s="137">
        <f t="shared" si="838"/>
        <v>44535</v>
      </c>
      <c r="B2314" s="124">
        <f t="shared" ref="B2314:B2377" si="852">(P2314+X2314)</f>
        <v>1432.2298740000001</v>
      </c>
      <c r="C2314" s="124">
        <f t="shared" si="839"/>
        <v>1000</v>
      </c>
      <c r="D2314" s="138">
        <f t="shared" si="840"/>
        <v>6018.51</v>
      </c>
      <c r="E2314" s="126">
        <f>IF(K2314=1,VLOOKUP(A2313,[1]Plan1!$DA$106:$DC$226,3),E2313)</f>
        <v>6075.69</v>
      </c>
      <c r="F2314" s="127">
        <f t="shared" si="841"/>
        <v>44517</v>
      </c>
      <c r="G2314" s="128">
        <f t="shared" ref="G2314:G2377" si="853">(E2314/D2314)-1</f>
        <v>9.5006903702077317E-3</v>
      </c>
      <c r="H2314" s="127">
        <f t="shared" si="842"/>
        <v>44545</v>
      </c>
      <c r="I2314" s="127">
        <f t="shared" ref="I2314:I2377" si="854">IF(A2314&gt;I2313,H2314,I2313)</f>
        <v>44545</v>
      </c>
      <c r="J2314" s="130">
        <f t="shared" si="843"/>
        <v>21</v>
      </c>
      <c r="K2314" s="130">
        <f t="shared" ref="K2314:K2377" si="855">(J2314-(NETWORKDAYS(A2314,I2314,AC$118:AC$502)-1))</f>
        <v>14</v>
      </c>
      <c r="L2314" s="131">
        <f t="shared" ref="L2314:L2377" si="856">TRUNC((E2314/D2314)^TRUNC((K2314/J2314),9),8)</f>
        <v>1.0063238000000001</v>
      </c>
      <c r="M2314" s="132">
        <f t="shared" si="850"/>
        <v>1.01249955</v>
      </c>
      <c r="N2314" s="132">
        <f t="shared" si="848"/>
        <v>1.3876769778094766</v>
      </c>
      <c r="O2314" s="131">
        <f t="shared" si="849"/>
        <v>1.3964523600000001</v>
      </c>
      <c r="P2314" s="124">
        <f t="shared" ref="P2314:P2377" si="857">TRUNC(C2314*O2314,6)</f>
        <v>1396.45236</v>
      </c>
      <c r="Q2314" s="133">
        <f t="shared" ref="Q2314:Q2377" si="858">IF(VLOOKUP(A2314,AC$10:AJ$114,8)=VLOOKUP(A2313,AC$10:AJ$114,8),0,VLOOKUP(A2314,AC$10:AJ$114,8))</f>
        <v>0</v>
      </c>
      <c r="R2314" s="134">
        <f t="shared" ref="R2314:R2377" si="859">IF(Q2314&gt;0,VLOOKUP($A2314,$AC$10:$AH$114,6),0)</f>
        <v>0</v>
      </c>
      <c r="S2314" s="124">
        <f t="shared" ref="S2314:S2377" si="860">IF(R2314&gt;0,TRUNC(R2314*P2314,6),0)</f>
        <v>0</v>
      </c>
      <c r="T2314" s="134">
        <f t="shared" si="844"/>
        <v>8.7499999999999994E-2</v>
      </c>
      <c r="U2314" s="133">
        <f t="shared" si="845"/>
        <v>76</v>
      </c>
      <c r="V2314" s="133">
        <v>252</v>
      </c>
      <c r="W2314" s="132">
        <f t="shared" si="851"/>
        <v>1.02562029</v>
      </c>
      <c r="X2314" s="124">
        <f t="shared" si="847"/>
        <v>35.777513999999996</v>
      </c>
      <c r="Y2314" s="136" t="s">
        <v>64</v>
      </c>
      <c r="Z2314" s="127">
        <f t="shared" si="846"/>
        <v>44607</v>
      </c>
      <c r="AA2314" s="6"/>
      <c r="AB2314" s="1"/>
      <c r="AC2314" s="10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6"/>
      <c r="BR2314" s="1"/>
      <c r="BS2314" s="1"/>
      <c r="BT2314" s="1"/>
      <c r="BU2314" s="1"/>
      <c r="BV2314" s="1"/>
      <c r="BW2314" s="1"/>
    </row>
    <row r="2315" spans="1:75" x14ac:dyDescent="0.2">
      <c r="A2315" s="137">
        <f t="shared" ref="A2315:A2378" si="861">(A2314+1)</f>
        <v>44536</v>
      </c>
      <c r="B2315" s="124">
        <f t="shared" si="852"/>
        <v>1432.2298740000001</v>
      </c>
      <c r="C2315" s="124">
        <f t="shared" ref="C2315:C2378" si="862">TRUNC(IF(Q2314&gt;0,VLOOKUP(A2314,$AC$12:$AD$114,2),C2314),6)</f>
        <v>1000</v>
      </c>
      <c r="D2315" s="138">
        <f t="shared" ref="D2315:D2378" si="863">IF(E2315=E2314,D2314,E2314)</f>
        <v>6018.51</v>
      </c>
      <c r="E2315" s="126">
        <f>IF(K2315=1,VLOOKUP(A2314,[1]Plan1!$DA$106:$DC$226,3),E2314)</f>
        <v>6075.69</v>
      </c>
      <c r="F2315" s="127">
        <f t="shared" ref="F2315:F2378" si="864">IF(D2315=D2314,F2314,A2315)</f>
        <v>44517</v>
      </c>
      <c r="G2315" s="128">
        <f t="shared" si="853"/>
        <v>9.5006903702077317E-3</v>
      </c>
      <c r="H2315" s="127">
        <f t="shared" ref="H2315:H2378" si="865">IF(DAY(A2315)=15,VLOOKUP(A2315,AG$118:AL$450,4),H2314)</f>
        <v>44545</v>
      </c>
      <c r="I2315" s="127">
        <f t="shared" si="854"/>
        <v>44545</v>
      </c>
      <c r="J2315" s="130">
        <f t="shared" ref="J2315:J2378" si="866">IF(I2315=I2314,J2314,NETWORKDAYS(I2314,I2315,$AC$118:$AC$502)-1)</f>
        <v>21</v>
      </c>
      <c r="K2315" s="130">
        <f t="shared" si="855"/>
        <v>14</v>
      </c>
      <c r="L2315" s="131">
        <f t="shared" si="856"/>
        <v>1.0063238000000001</v>
      </c>
      <c r="M2315" s="132">
        <f t="shared" si="850"/>
        <v>1.01249955</v>
      </c>
      <c r="N2315" s="132">
        <f t="shared" si="848"/>
        <v>1.3876769778094766</v>
      </c>
      <c r="O2315" s="131">
        <f t="shared" si="849"/>
        <v>1.3964523600000001</v>
      </c>
      <c r="P2315" s="124">
        <f t="shared" si="857"/>
        <v>1396.45236</v>
      </c>
      <c r="Q2315" s="133">
        <f t="shared" si="858"/>
        <v>0</v>
      </c>
      <c r="R2315" s="134">
        <f t="shared" si="859"/>
        <v>0</v>
      </c>
      <c r="S2315" s="124">
        <f t="shared" si="860"/>
        <v>0</v>
      </c>
      <c r="T2315" s="134">
        <f t="shared" ref="T2315:T2378" si="867">(T2314)</f>
        <v>8.7499999999999994E-2</v>
      </c>
      <c r="U2315" s="133">
        <f t="shared" ref="U2315:U2378" si="868">IF(Q2314&gt;0,1,IF(K2315=K2314,U2314,U2314+1))</f>
        <v>76</v>
      </c>
      <c r="V2315" s="133">
        <v>252</v>
      </c>
      <c r="W2315" s="132">
        <f t="shared" si="851"/>
        <v>1.02562029</v>
      </c>
      <c r="X2315" s="124">
        <f t="shared" si="847"/>
        <v>35.777513999999996</v>
      </c>
      <c r="Y2315" s="136" t="s">
        <v>64</v>
      </c>
      <c r="Z2315" s="127">
        <f t="shared" ref="Z2315:Z2378" si="869">IF(Q2314&gt;0,VLOOKUP(A2314,$AC$10:$AK$114,9),Z2314)</f>
        <v>44607</v>
      </c>
      <c r="AA2315" s="6"/>
      <c r="AB2315" s="1"/>
      <c r="AC2315" s="10"/>
      <c r="AD2315" s="7"/>
      <c r="AE2315" s="1"/>
      <c r="AF2315" s="1"/>
      <c r="AG2315" s="1"/>
      <c r="AH2315" s="5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6"/>
      <c r="BR2315" s="1"/>
      <c r="BS2315" s="1"/>
      <c r="BT2315" s="1"/>
      <c r="BU2315" s="1"/>
      <c r="BV2315" s="1"/>
      <c r="BW2315" s="1"/>
    </row>
    <row r="2316" spans="1:75" x14ac:dyDescent="0.2">
      <c r="A2316" s="137">
        <f t="shared" si="861"/>
        <v>44537</v>
      </c>
      <c r="B2316" s="124">
        <f t="shared" si="852"/>
        <v>1433.351958</v>
      </c>
      <c r="C2316" s="124">
        <f t="shared" si="862"/>
        <v>1000</v>
      </c>
      <c r="D2316" s="138">
        <f t="shared" si="863"/>
        <v>6018.51</v>
      </c>
      <c r="E2316" s="126">
        <f>IF(K2316=1,VLOOKUP(A2315,[1]Plan1!$DA$106:$DC$226,3),E2315)</f>
        <v>6075.69</v>
      </c>
      <c r="F2316" s="127">
        <f t="shared" si="864"/>
        <v>44517</v>
      </c>
      <c r="G2316" s="128">
        <f t="shared" si="853"/>
        <v>9.5006903702077317E-3</v>
      </c>
      <c r="H2316" s="127">
        <f t="shared" si="865"/>
        <v>44545</v>
      </c>
      <c r="I2316" s="127">
        <f t="shared" si="854"/>
        <v>44545</v>
      </c>
      <c r="J2316" s="130">
        <f t="shared" si="866"/>
        <v>21</v>
      </c>
      <c r="K2316" s="130">
        <f t="shared" si="855"/>
        <v>15</v>
      </c>
      <c r="L2316" s="131">
        <f t="shared" si="856"/>
        <v>1.0067770300000001</v>
      </c>
      <c r="M2316" s="132">
        <f t="shared" si="850"/>
        <v>1.01249955</v>
      </c>
      <c r="N2316" s="132">
        <f t="shared" si="848"/>
        <v>1.3876769778094766</v>
      </c>
      <c r="O2316" s="131">
        <f t="shared" si="849"/>
        <v>1.3970813</v>
      </c>
      <c r="P2316" s="124">
        <f t="shared" si="857"/>
        <v>1397.0813000000001</v>
      </c>
      <c r="Q2316" s="133">
        <f t="shared" si="858"/>
        <v>0</v>
      </c>
      <c r="R2316" s="134">
        <f t="shared" si="859"/>
        <v>0</v>
      </c>
      <c r="S2316" s="124">
        <f t="shared" si="860"/>
        <v>0</v>
      </c>
      <c r="T2316" s="134">
        <f t="shared" si="867"/>
        <v>8.7499999999999994E-2</v>
      </c>
      <c r="U2316" s="133">
        <f t="shared" si="868"/>
        <v>77</v>
      </c>
      <c r="V2316" s="133">
        <v>252</v>
      </c>
      <c r="W2316" s="132">
        <f t="shared" si="851"/>
        <v>1.0259617379999999</v>
      </c>
      <c r="X2316" s="124">
        <f t="shared" si="847"/>
        <v>36.270657999999997</v>
      </c>
      <c r="Y2316" s="136" t="s">
        <v>64</v>
      </c>
      <c r="Z2316" s="127">
        <f t="shared" si="869"/>
        <v>44607</v>
      </c>
      <c r="AA2316" s="6"/>
      <c r="AB2316" s="1"/>
      <c r="AC2316" s="10"/>
      <c r="AD2316" s="7"/>
      <c r="AE2316" s="1"/>
      <c r="AF2316" s="1"/>
      <c r="AG2316" s="1"/>
      <c r="AH2316" s="5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6"/>
      <c r="BR2316" s="1"/>
      <c r="BS2316" s="1"/>
      <c r="BT2316" s="1"/>
      <c r="BU2316" s="1"/>
      <c r="BV2316" s="1"/>
      <c r="BW2316" s="1"/>
    </row>
    <row r="2317" spans="1:75" x14ac:dyDescent="0.2">
      <c r="A2317" s="137">
        <f t="shared" si="861"/>
        <v>44538</v>
      </c>
      <c r="B2317" s="124">
        <f t="shared" si="852"/>
        <v>1434.474917</v>
      </c>
      <c r="C2317" s="124">
        <f t="shared" si="862"/>
        <v>1000</v>
      </c>
      <c r="D2317" s="138">
        <f t="shared" si="863"/>
        <v>6018.51</v>
      </c>
      <c r="E2317" s="126">
        <f>IF(K2317=1,VLOOKUP(A2316,[1]Plan1!$DA$106:$DC$226,3),E2316)</f>
        <v>6075.69</v>
      </c>
      <c r="F2317" s="127">
        <f t="shared" si="864"/>
        <v>44517</v>
      </c>
      <c r="G2317" s="128">
        <f t="shared" si="853"/>
        <v>9.5006903702077317E-3</v>
      </c>
      <c r="H2317" s="127">
        <f t="shared" si="865"/>
        <v>44545</v>
      </c>
      <c r="I2317" s="127">
        <f t="shared" si="854"/>
        <v>44545</v>
      </c>
      <c r="J2317" s="130">
        <f t="shared" si="866"/>
        <v>21</v>
      </c>
      <c r="K2317" s="130">
        <f t="shared" si="855"/>
        <v>16</v>
      </c>
      <c r="L2317" s="131">
        <f t="shared" si="856"/>
        <v>1.0072304599999999</v>
      </c>
      <c r="M2317" s="132">
        <f t="shared" si="850"/>
        <v>1.01249955</v>
      </c>
      <c r="N2317" s="132">
        <f t="shared" si="848"/>
        <v>1.3876769778094766</v>
      </c>
      <c r="O2317" s="131">
        <f t="shared" si="849"/>
        <v>1.39771052</v>
      </c>
      <c r="P2317" s="124">
        <f t="shared" si="857"/>
        <v>1397.7105200000001</v>
      </c>
      <c r="Q2317" s="133">
        <f t="shared" si="858"/>
        <v>0</v>
      </c>
      <c r="R2317" s="134">
        <f t="shared" si="859"/>
        <v>0</v>
      </c>
      <c r="S2317" s="124">
        <f t="shared" si="860"/>
        <v>0</v>
      </c>
      <c r="T2317" s="134">
        <f t="shared" si="867"/>
        <v>8.7499999999999994E-2</v>
      </c>
      <c r="U2317" s="133">
        <f t="shared" si="868"/>
        <v>78</v>
      </c>
      <c r="V2317" s="133">
        <v>252</v>
      </c>
      <c r="W2317" s="132">
        <f t="shared" si="851"/>
        <v>1.0263032990000001</v>
      </c>
      <c r="X2317" s="124">
        <f t="shared" si="847"/>
        <v>36.764397000000002</v>
      </c>
      <c r="Y2317" s="136" t="s">
        <v>64</v>
      </c>
      <c r="Z2317" s="127">
        <f t="shared" si="869"/>
        <v>44607</v>
      </c>
      <c r="AA2317" s="6"/>
      <c r="AB2317" s="1"/>
      <c r="AC2317" s="10"/>
      <c r="AD2317" s="7"/>
      <c r="AE2317" s="1"/>
      <c r="AF2317" s="1"/>
      <c r="AG2317" s="1"/>
      <c r="AH2317" s="5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6"/>
      <c r="BR2317" s="1"/>
      <c r="BS2317" s="1"/>
      <c r="BT2317" s="1"/>
      <c r="BU2317" s="1"/>
      <c r="BV2317" s="1"/>
      <c r="BW2317" s="1"/>
    </row>
    <row r="2318" spans="1:75" x14ac:dyDescent="0.2">
      <c r="A2318" s="137">
        <f t="shared" si="861"/>
        <v>44539</v>
      </c>
      <c r="B2318" s="124">
        <f t="shared" si="852"/>
        <v>1435.5987540000001</v>
      </c>
      <c r="C2318" s="124">
        <f t="shared" si="862"/>
        <v>1000</v>
      </c>
      <c r="D2318" s="138">
        <f t="shared" si="863"/>
        <v>6018.51</v>
      </c>
      <c r="E2318" s="126">
        <f>IF(K2318=1,VLOOKUP(A2317,[1]Plan1!$DA$106:$DC$226,3),E2317)</f>
        <v>6075.69</v>
      </c>
      <c r="F2318" s="127">
        <f t="shared" si="864"/>
        <v>44517</v>
      </c>
      <c r="G2318" s="128">
        <f t="shared" si="853"/>
        <v>9.5006903702077317E-3</v>
      </c>
      <c r="H2318" s="127">
        <f t="shared" si="865"/>
        <v>44545</v>
      </c>
      <c r="I2318" s="127">
        <f t="shared" si="854"/>
        <v>44545</v>
      </c>
      <c r="J2318" s="130">
        <f t="shared" si="866"/>
        <v>21</v>
      </c>
      <c r="K2318" s="130">
        <f t="shared" si="855"/>
        <v>17</v>
      </c>
      <c r="L2318" s="131">
        <f t="shared" si="856"/>
        <v>1.0076841000000001</v>
      </c>
      <c r="M2318" s="132">
        <f t="shared" si="850"/>
        <v>1.01249955</v>
      </c>
      <c r="N2318" s="132">
        <f t="shared" si="848"/>
        <v>1.3876769778094766</v>
      </c>
      <c r="O2318" s="131">
        <f t="shared" si="849"/>
        <v>1.39834002</v>
      </c>
      <c r="P2318" s="124">
        <f t="shared" si="857"/>
        <v>1398.3400200000001</v>
      </c>
      <c r="Q2318" s="133">
        <f t="shared" si="858"/>
        <v>0</v>
      </c>
      <c r="R2318" s="134">
        <f t="shared" si="859"/>
        <v>0</v>
      </c>
      <c r="S2318" s="124">
        <f t="shared" si="860"/>
        <v>0</v>
      </c>
      <c r="T2318" s="134">
        <f t="shared" si="867"/>
        <v>8.7499999999999994E-2</v>
      </c>
      <c r="U2318" s="133">
        <f t="shared" si="868"/>
        <v>79</v>
      </c>
      <c r="V2318" s="133">
        <v>252</v>
      </c>
      <c r="W2318" s="132">
        <f t="shared" si="851"/>
        <v>1.026644975</v>
      </c>
      <c r="X2318" s="124">
        <f t="shared" si="847"/>
        <v>37.258733999999997</v>
      </c>
      <c r="Y2318" s="136" t="s">
        <v>64</v>
      </c>
      <c r="Z2318" s="127">
        <f t="shared" si="869"/>
        <v>44607</v>
      </c>
      <c r="AA2318" s="6"/>
      <c r="AB2318" s="1"/>
      <c r="AC2318" s="10"/>
      <c r="AD2318" s="7"/>
      <c r="AE2318" s="1"/>
      <c r="AF2318" s="1"/>
      <c r="AG2318" s="1"/>
      <c r="AH2318" s="5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6"/>
      <c r="BR2318" s="1"/>
      <c r="BS2318" s="1"/>
      <c r="BT2318" s="1"/>
      <c r="BU2318" s="1"/>
      <c r="BV2318" s="1"/>
      <c r="BW2318" s="1"/>
    </row>
    <row r="2319" spans="1:75" x14ac:dyDescent="0.2">
      <c r="A2319" s="137">
        <f t="shared" si="861"/>
        <v>44540</v>
      </c>
      <c r="B2319" s="124">
        <f t="shared" si="852"/>
        <v>1436.723467</v>
      </c>
      <c r="C2319" s="124">
        <f t="shared" si="862"/>
        <v>1000</v>
      </c>
      <c r="D2319" s="138">
        <f t="shared" si="863"/>
        <v>6018.51</v>
      </c>
      <c r="E2319" s="126">
        <f>IF(K2319=1,VLOOKUP(A2318,[1]Plan1!$DA$106:$DC$226,3),E2318)</f>
        <v>6075.69</v>
      </c>
      <c r="F2319" s="127">
        <f t="shared" si="864"/>
        <v>44517</v>
      </c>
      <c r="G2319" s="128">
        <f t="shared" si="853"/>
        <v>9.5006903702077317E-3</v>
      </c>
      <c r="H2319" s="127">
        <f t="shared" si="865"/>
        <v>44545</v>
      </c>
      <c r="I2319" s="127">
        <f t="shared" si="854"/>
        <v>44545</v>
      </c>
      <c r="J2319" s="130">
        <f t="shared" si="866"/>
        <v>21</v>
      </c>
      <c r="K2319" s="130">
        <f t="shared" si="855"/>
        <v>18</v>
      </c>
      <c r="L2319" s="131">
        <f t="shared" si="856"/>
        <v>1.0081379399999999</v>
      </c>
      <c r="M2319" s="132">
        <f t="shared" si="850"/>
        <v>1.01249955</v>
      </c>
      <c r="N2319" s="132">
        <f t="shared" si="848"/>
        <v>1.3876769778094766</v>
      </c>
      <c r="O2319" s="131">
        <f t="shared" si="849"/>
        <v>1.3989697999999999</v>
      </c>
      <c r="P2319" s="124">
        <f t="shared" si="857"/>
        <v>1398.9698000000001</v>
      </c>
      <c r="Q2319" s="133">
        <f t="shared" si="858"/>
        <v>0</v>
      </c>
      <c r="R2319" s="134">
        <f t="shared" si="859"/>
        <v>0</v>
      </c>
      <c r="S2319" s="124">
        <f t="shared" si="860"/>
        <v>0</v>
      </c>
      <c r="T2319" s="134">
        <f t="shared" si="867"/>
        <v>8.7499999999999994E-2</v>
      </c>
      <c r="U2319" s="133">
        <f t="shared" si="868"/>
        <v>80</v>
      </c>
      <c r="V2319" s="133">
        <v>252</v>
      </c>
      <c r="W2319" s="132">
        <f t="shared" si="851"/>
        <v>1.0269867640000001</v>
      </c>
      <c r="X2319" s="124">
        <f t="shared" si="847"/>
        <v>37.753667</v>
      </c>
      <c r="Y2319" s="136" t="s">
        <v>64</v>
      </c>
      <c r="Z2319" s="127">
        <f t="shared" si="869"/>
        <v>44607</v>
      </c>
      <c r="AA2319" s="6"/>
      <c r="AB2319" s="1"/>
      <c r="AC2319" s="10"/>
      <c r="AD2319" s="7"/>
      <c r="AE2319" s="1"/>
      <c r="AF2319" s="1"/>
      <c r="AG2319" s="1"/>
      <c r="AH2319" s="5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6"/>
      <c r="BR2319" s="1"/>
      <c r="BS2319" s="1"/>
      <c r="BT2319" s="1"/>
      <c r="BU2319" s="1"/>
      <c r="BV2319" s="1"/>
      <c r="BW2319" s="1"/>
    </row>
    <row r="2320" spans="1:75" x14ac:dyDescent="0.2">
      <c r="A2320" s="137">
        <f t="shared" si="861"/>
        <v>44541</v>
      </c>
      <c r="B2320" s="124">
        <f t="shared" si="852"/>
        <v>1437.849068</v>
      </c>
      <c r="C2320" s="124">
        <f t="shared" si="862"/>
        <v>1000</v>
      </c>
      <c r="D2320" s="138">
        <f t="shared" si="863"/>
        <v>6018.51</v>
      </c>
      <c r="E2320" s="126">
        <f>IF(K2320=1,VLOOKUP(A2319,[1]Plan1!$DA$106:$DC$226,3),E2319)</f>
        <v>6075.69</v>
      </c>
      <c r="F2320" s="127">
        <f t="shared" si="864"/>
        <v>44517</v>
      </c>
      <c r="G2320" s="128">
        <f t="shared" si="853"/>
        <v>9.5006903702077317E-3</v>
      </c>
      <c r="H2320" s="127">
        <f t="shared" si="865"/>
        <v>44545</v>
      </c>
      <c r="I2320" s="127">
        <f t="shared" si="854"/>
        <v>44545</v>
      </c>
      <c r="J2320" s="130">
        <f t="shared" si="866"/>
        <v>21</v>
      </c>
      <c r="K2320" s="130">
        <f t="shared" si="855"/>
        <v>19</v>
      </c>
      <c r="L2320" s="131">
        <f t="shared" si="856"/>
        <v>1.0085919800000001</v>
      </c>
      <c r="M2320" s="132">
        <f t="shared" si="850"/>
        <v>1.01249955</v>
      </c>
      <c r="N2320" s="132">
        <f t="shared" si="848"/>
        <v>1.3876769778094766</v>
      </c>
      <c r="O2320" s="131">
        <f t="shared" si="849"/>
        <v>1.3995998700000001</v>
      </c>
      <c r="P2320" s="124">
        <f t="shared" si="857"/>
        <v>1399.59987</v>
      </c>
      <c r="Q2320" s="133">
        <f t="shared" si="858"/>
        <v>0</v>
      </c>
      <c r="R2320" s="134">
        <f t="shared" si="859"/>
        <v>0</v>
      </c>
      <c r="S2320" s="124">
        <f t="shared" si="860"/>
        <v>0</v>
      </c>
      <c r="T2320" s="134">
        <f t="shared" si="867"/>
        <v>8.7499999999999994E-2</v>
      </c>
      <c r="U2320" s="133">
        <f t="shared" si="868"/>
        <v>81</v>
      </c>
      <c r="V2320" s="133">
        <v>252</v>
      </c>
      <c r="W2320" s="132">
        <f t="shared" si="851"/>
        <v>1.0273286669999999</v>
      </c>
      <c r="X2320" s="124">
        <f t="shared" ref="X2320:X2383" si="870">TRUNC((P2320*(W2320-1)),6)</f>
        <v>38.249198</v>
      </c>
      <c r="Y2320" s="136" t="s">
        <v>64</v>
      </c>
      <c r="Z2320" s="127">
        <f t="shared" si="869"/>
        <v>44607</v>
      </c>
      <c r="AA2320" s="6"/>
      <c r="AB2320" s="1"/>
      <c r="AC2320" s="10"/>
      <c r="AD2320" s="7"/>
      <c r="AE2320" s="1"/>
      <c r="AF2320" s="1"/>
      <c r="AG2320" s="1"/>
      <c r="AH2320" s="5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6"/>
      <c r="BR2320" s="1"/>
      <c r="BS2320" s="1"/>
      <c r="BT2320" s="1"/>
      <c r="BU2320" s="1"/>
      <c r="BV2320" s="1"/>
      <c r="BW2320" s="1"/>
    </row>
    <row r="2321" spans="1:75" x14ac:dyDescent="0.2">
      <c r="A2321" s="137">
        <f t="shared" si="861"/>
        <v>44542</v>
      </c>
      <c r="B2321" s="124">
        <f t="shared" si="852"/>
        <v>1437.849068</v>
      </c>
      <c r="C2321" s="124">
        <f t="shared" si="862"/>
        <v>1000</v>
      </c>
      <c r="D2321" s="138">
        <f t="shared" si="863"/>
        <v>6018.51</v>
      </c>
      <c r="E2321" s="126">
        <f>IF(K2321=1,VLOOKUP(A2320,[1]Plan1!$DA$106:$DC$226,3),E2320)</f>
        <v>6075.69</v>
      </c>
      <c r="F2321" s="127">
        <f t="shared" si="864"/>
        <v>44517</v>
      </c>
      <c r="G2321" s="128">
        <f t="shared" si="853"/>
        <v>9.5006903702077317E-3</v>
      </c>
      <c r="H2321" s="127">
        <f t="shared" si="865"/>
        <v>44545</v>
      </c>
      <c r="I2321" s="127">
        <f t="shared" si="854"/>
        <v>44545</v>
      </c>
      <c r="J2321" s="130">
        <f t="shared" si="866"/>
        <v>21</v>
      </c>
      <c r="K2321" s="130">
        <f t="shared" si="855"/>
        <v>19</v>
      </c>
      <c r="L2321" s="131">
        <f t="shared" si="856"/>
        <v>1.0085919800000001</v>
      </c>
      <c r="M2321" s="132">
        <f t="shared" si="850"/>
        <v>1.01249955</v>
      </c>
      <c r="N2321" s="132">
        <f t="shared" si="848"/>
        <v>1.3876769778094766</v>
      </c>
      <c r="O2321" s="131">
        <f t="shared" si="849"/>
        <v>1.3995998700000001</v>
      </c>
      <c r="P2321" s="124">
        <f t="shared" si="857"/>
        <v>1399.59987</v>
      </c>
      <c r="Q2321" s="133">
        <f t="shared" si="858"/>
        <v>0</v>
      </c>
      <c r="R2321" s="134">
        <f t="shared" si="859"/>
        <v>0</v>
      </c>
      <c r="S2321" s="124">
        <f t="shared" si="860"/>
        <v>0</v>
      </c>
      <c r="T2321" s="134">
        <f t="shared" si="867"/>
        <v>8.7499999999999994E-2</v>
      </c>
      <c r="U2321" s="133">
        <f t="shared" si="868"/>
        <v>81</v>
      </c>
      <c r="V2321" s="133">
        <v>252</v>
      </c>
      <c r="W2321" s="132">
        <f t="shared" si="851"/>
        <v>1.0273286669999999</v>
      </c>
      <c r="X2321" s="124">
        <f t="shared" si="870"/>
        <v>38.249198</v>
      </c>
      <c r="Y2321" s="136" t="s">
        <v>64</v>
      </c>
      <c r="Z2321" s="127">
        <f t="shared" si="869"/>
        <v>44607</v>
      </c>
      <c r="AA2321" s="6"/>
      <c r="AB2321" s="1"/>
      <c r="AC2321" s="10"/>
      <c r="AD2321" s="7"/>
      <c r="AE2321" s="1"/>
      <c r="AF2321" s="1"/>
      <c r="AG2321" s="1"/>
      <c r="AH2321" s="5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6"/>
      <c r="BR2321" s="1"/>
      <c r="BS2321" s="1"/>
      <c r="BT2321" s="1"/>
      <c r="BU2321" s="1"/>
      <c r="BV2321" s="1"/>
      <c r="BW2321" s="1"/>
    </row>
    <row r="2322" spans="1:75" x14ac:dyDescent="0.2">
      <c r="A2322" s="137">
        <f t="shared" si="861"/>
        <v>44543</v>
      </c>
      <c r="B2322" s="124">
        <f t="shared" si="852"/>
        <v>1437.849068</v>
      </c>
      <c r="C2322" s="124">
        <f t="shared" si="862"/>
        <v>1000</v>
      </c>
      <c r="D2322" s="138">
        <f t="shared" si="863"/>
        <v>6018.51</v>
      </c>
      <c r="E2322" s="126">
        <f>IF(K2322=1,VLOOKUP(A2321,[1]Plan1!$DA$106:$DC$226,3),E2321)</f>
        <v>6075.69</v>
      </c>
      <c r="F2322" s="127">
        <f t="shared" si="864"/>
        <v>44517</v>
      </c>
      <c r="G2322" s="128">
        <f t="shared" si="853"/>
        <v>9.5006903702077317E-3</v>
      </c>
      <c r="H2322" s="127">
        <f t="shared" si="865"/>
        <v>44545</v>
      </c>
      <c r="I2322" s="127">
        <f t="shared" si="854"/>
        <v>44545</v>
      </c>
      <c r="J2322" s="130">
        <f t="shared" si="866"/>
        <v>21</v>
      </c>
      <c r="K2322" s="130">
        <f t="shared" si="855"/>
        <v>19</v>
      </c>
      <c r="L2322" s="131">
        <f t="shared" si="856"/>
        <v>1.0085919800000001</v>
      </c>
      <c r="M2322" s="132">
        <f t="shared" si="850"/>
        <v>1.01249955</v>
      </c>
      <c r="N2322" s="132">
        <f t="shared" si="848"/>
        <v>1.3876769778094766</v>
      </c>
      <c r="O2322" s="131">
        <f t="shared" si="849"/>
        <v>1.3995998700000001</v>
      </c>
      <c r="P2322" s="124">
        <f t="shared" si="857"/>
        <v>1399.59987</v>
      </c>
      <c r="Q2322" s="133">
        <f t="shared" si="858"/>
        <v>0</v>
      </c>
      <c r="R2322" s="134">
        <f t="shared" si="859"/>
        <v>0</v>
      </c>
      <c r="S2322" s="124">
        <f t="shared" si="860"/>
        <v>0</v>
      </c>
      <c r="T2322" s="134">
        <f t="shared" si="867"/>
        <v>8.7499999999999994E-2</v>
      </c>
      <c r="U2322" s="133">
        <f t="shared" si="868"/>
        <v>81</v>
      </c>
      <c r="V2322" s="133">
        <v>252</v>
      </c>
      <c r="W2322" s="132">
        <f t="shared" si="851"/>
        <v>1.0273286669999999</v>
      </c>
      <c r="X2322" s="124">
        <f t="shared" si="870"/>
        <v>38.249198</v>
      </c>
      <c r="Y2322" s="136" t="s">
        <v>64</v>
      </c>
      <c r="Z2322" s="127">
        <f t="shared" si="869"/>
        <v>44607</v>
      </c>
      <c r="AA2322" s="6"/>
      <c r="AB2322" s="1"/>
      <c r="AC2322" s="10"/>
      <c r="AD2322" s="7"/>
      <c r="AE2322" s="1"/>
      <c r="AF2322" s="1"/>
      <c r="AG2322" s="1"/>
      <c r="AH2322" s="5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6"/>
      <c r="BR2322" s="1"/>
      <c r="BS2322" s="1"/>
      <c r="BT2322" s="1"/>
      <c r="BU2322" s="1"/>
      <c r="BV2322" s="1"/>
      <c r="BW2322" s="1"/>
    </row>
    <row r="2323" spans="1:75" x14ac:dyDescent="0.2">
      <c r="A2323" s="137">
        <f t="shared" si="861"/>
        <v>44544</v>
      </c>
      <c r="B2323" s="124">
        <f t="shared" si="852"/>
        <v>1438.9755459999999</v>
      </c>
      <c r="C2323" s="124">
        <f t="shared" si="862"/>
        <v>1000</v>
      </c>
      <c r="D2323" s="138">
        <f t="shared" si="863"/>
        <v>6018.51</v>
      </c>
      <c r="E2323" s="126">
        <f>IF(K2323=1,VLOOKUP(A2322,[1]Plan1!$DA$106:$DC$226,3),E2322)</f>
        <v>6075.69</v>
      </c>
      <c r="F2323" s="127">
        <f t="shared" si="864"/>
        <v>44517</v>
      </c>
      <c r="G2323" s="128">
        <f t="shared" si="853"/>
        <v>9.5006903702077317E-3</v>
      </c>
      <c r="H2323" s="127">
        <f t="shared" si="865"/>
        <v>44545</v>
      </c>
      <c r="I2323" s="127">
        <f t="shared" si="854"/>
        <v>44545</v>
      </c>
      <c r="J2323" s="130">
        <f t="shared" si="866"/>
        <v>21</v>
      </c>
      <c r="K2323" s="130">
        <f t="shared" si="855"/>
        <v>20</v>
      </c>
      <c r="L2323" s="131">
        <f t="shared" si="856"/>
        <v>1.00904623</v>
      </c>
      <c r="M2323" s="132">
        <f t="shared" si="850"/>
        <v>1.01249955</v>
      </c>
      <c r="N2323" s="132">
        <f t="shared" si="848"/>
        <v>1.3876769778094766</v>
      </c>
      <c r="O2323" s="131">
        <f t="shared" si="849"/>
        <v>1.4002302200000001</v>
      </c>
      <c r="P2323" s="124">
        <f t="shared" si="857"/>
        <v>1400.2302199999999</v>
      </c>
      <c r="Q2323" s="133">
        <f t="shared" si="858"/>
        <v>0</v>
      </c>
      <c r="R2323" s="134">
        <f t="shared" si="859"/>
        <v>0</v>
      </c>
      <c r="S2323" s="124">
        <f t="shared" si="860"/>
        <v>0</v>
      </c>
      <c r="T2323" s="134">
        <f t="shared" si="867"/>
        <v>8.7499999999999994E-2</v>
      </c>
      <c r="U2323" s="133">
        <f t="shared" si="868"/>
        <v>82</v>
      </c>
      <c r="V2323" s="133">
        <v>252</v>
      </c>
      <c r="W2323" s="132">
        <f t="shared" si="851"/>
        <v>1.027670683</v>
      </c>
      <c r="X2323" s="124">
        <f t="shared" si="870"/>
        <v>38.745325999999999</v>
      </c>
      <c r="Y2323" s="136" t="s">
        <v>64</v>
      </c>
      <c r="Z2323" s="127">
        <f t="shared" si="869"/>
        <v>44607</v>
      </c>
      <c r="AA2323" s="6"/>
      <c r="AB2323" s="1"/>
      <c r="AC2323" s="10"/>
      <c r="AD2323" s="7"/>
      <c r="AE2323" s="1"/>
      <c r="AF2323" s="1"/>
      <c r="AG2323" s="1"/>
      <c r="AH2323" s="5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6"/>
      <c r="BR2323" s="1"/>
      <c r="BS2323" s="1"/>
      <c r="BT2323" s="1"/>
      <c r="BU2323" s="1"/>
      <c r="BV2323" s="1"/>
      <c r="BW2323" s="1"/>
    </row>
    <row r="2324" spans="1:75" x14ac:dyDescent="0.2">
      <c r="A2324" s="137">
        <f t="shared" si="861"/>
        <v>44545</v>
      </c>
      <c r="B2324" s="124">
        <f t="shared" si="852"/>
        <v>1440.1029140000001</v>
      </c>
      <c r="C2324" s="124">
        <f t="shared" si="862"/>
        <v>1000</v>
      </c>
      <c r="D2324" s="138">
        <f t="shared" si="863"/>
        <v>6018.51</v>
      </c>
      <c r="E2324" s="126">
        <f>IF(K2324=1,VLOOKUP(A2323,[1]Plan1!$DA$106:$DC$226,3),E2323)</f>
        <v>6075.69</v>
      </c>
      <c r="F2324" s="127">
        <f t="shared" si="864"/>
        <v>44517</v>
      </c>
      <c r="G2324" s="128">
        <f t="shared" si="853"/>
        <v>9.5006903702077317E-3</v>
      </c>
      <c r="H2324" s="127">
        <f t="shared" si="865"/>
        <v>44578</v>
      </c>
      <c r="I2324" s="127">
        <f t="shared" si="854"/>
        <v>44545</v>
      </c>
      <c r="J2324" s="130">
        <f t="shared" si="866"/>
        <v>21</v>
      </c>
      <c r="K2324" s="130">
        <f t="shared" si="855"/>
        <v>21</v>
      </c>
      <c r="L2324" s="131">
        <f t="shared" si="856"/>
        <v>1.0095006900000001</v>
      </c>
      <c r="M2324" s="132">
        <f t="shared" si="850"/>
        <v>1.01249955</v>
      </c>
      <c r="N2324" s="132">
        <f t="shared" si="848"/>
        <v>1.3876769778094766</v>
      </c>
      <c r="O2324" s="131">
        <f t="shared" si="849"/>
        <v>1.4008608600000001</v>
      </c>
      <c r="P2324" s="124">
        <f t="shared" si="857"/>
        <v>1400.86086</v>
      </c>
      <c r="Q2324" s="133">
        <f t="shared" si="858"/>
        <v>0</v>
      </c>
      <c r="R2324" s="134">
        <f t="shared" si="859"/>
        <v>0</v>
      </c>
      <c r="S2324" s="124">
        <f t="shared" si="860"/>
        <v>0</v>
      </c>
      <c r="T2324" s="134">
        <f t="shared" si="867"/>
        <v>8.7499999999999994E-2</v>
      </c>
      <c r="U2324" s="133">
        <f t="shared" si="868"/>
        <v>83</v>
      </c>
      <c r="V2324" s="133">
        <v>252</v>
      </c>
      <c r="W2324" s="132">
        <f t="shared" si="851"/>
        <v>1.028012814</v>
      </c>
      <c r="X2324" s="124">
        <f t="shared" si="870"/>
        <v>39.242054000000003</v>
      </c>
      <c r="Y2324" s="136" t="s">
        <v>64</v>
      </c>
      <c r="Z2324" s="127">
        <f t="shared" si="869"/>
        <v>44607</v>
      </c>
      <c r="AA2324" s="6"/>
      <c r="AB2324" s="1"/>
      <c r="AC2324" s="10"/>
      <c r="AD2324" s="7"/>
      <c r="AE2324" s="1"/>
      <c r="AF2324" s="1"/>
      <c r="AG2324" s="1"/>
      <c r="AH2324" s="5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6"/>
      <c r="BR2324" s="1"/>
      <c r="BS2324" s="1"/>
      <c r="BT2324" s="1"/>
      <c r="BU2324" s="1"/>
      <c r="BV2324" s="1"/>
      <c r="BW2324" s="1"/>
    </row>
    <row r="2325" spans="1:75" x14ac:dyDescent="0.2">
      <c r="A2325" s="137">
        <f t="shared" si="861"/>
        <v>44546</v>
      </c>
      <c r="B2325" s="124">
        <f t="shared" si="852"/>
        <v>1441.037963</v>
      </c>
      <c r="C2325" s="124">
        <f t="shared" si="862"/>
        <v>1000</v>
      </c>
      <c r="D2325" s="138">
        <f t="shared" si="863"/>
        <v>6075.69</v>
      </c>
      <c r="E2325" s="126">
        <f>IF(K2325=1,VLOOKUP(A2324,[1]Plan1!$DA$106:$DC$226,3),E2324)</f>
        <v>6120.04</v>
      </c>
      <c r="F2325" s="127">
        <f t="shared" si="864"/>
        <v>44546</v>
      </c>
      <c r="G2325" s="128">
        <f t="shared" si="853"/>
        <v>7.2995824342585447E-3</v>
      </c>
      <c r="H2325" s="127">
        <f t="shared" si="865"/>
        <v>44578</v>
      </c>
      <c r="I2325" s="127">
        <f t="shared" si="854"/>
        <v>44578</v>
      </c>
      <c r="J2325" s="130">
        <f t="shared" si="866"/>
        <v>23</v>
      </c>
      <c r="K2325" s="130">
        <f t="shared" si="855"/>
        <v>1</v>
      </c>
      <c r="L2325" s="131">
        <f t="shared" si="856"/>
        <v>1.0003162699999999</v>
      </c>
      <c r="M2325" s="132">
        <f t="shared" si="850"/>
        <v>1.0095006900000001</v>
      </c>
      <c r="N2325" s="132">
        <f t="shared" si="848"/>
        <v>1.4008608665957816</v>
      </c>
      <c r="O2325" s="131">
        <f t="shared" si="849"/>
        <v>1.40130391</v>
      </c>
      <c r="P2325" s="124">
        <f t="shared" si="857"/>
        <v>1401.3039100000001</v>
      </c>
      <c r="Q2325" s="133">
        <f t="shared" si="858"/>
        <v>0</v>
      </c>
      <c r="R2325" s="134">
        <f t="shared" si="859"/>
        <v>0</v>
      </c>
      <c r="S2325" s="124">
        <f t="shared" si="860"/>
        <v>0</v>
      </c>
      <c r="T2325" s="134">
        <f t="shared" si="867"/>
        <v>8.7499999999999994E-2</v>
      </c>
      <c r="U2325" s="133">
        <f t="shared" si="868"/>
        <v>84</v>
      </c>
      <c r="V2325" s="133">
        <v>252</v>
      </c>
      <c r="W2325" s="132">
        <f t="shared" si="851"/>
        <v>1.028355058</v>
      </c>
      <c r="X2325" s="124">
        <f t="shared" si="870"/>
        <v>39.734053000000003</v>
      </c>
      <c r="Y2325" s="136" t="s">
        <v>64</v>
      </c>
      <c r="Z2325" s="127">
        <f t="shared" si="869"/>
        <v>44607</v>
      </c>
      <c r="AA2325" s="6"/>
      <c r="AB2325" s="1"/>
      <c r="AC2325" s="10"/>
      <c r="AD2325" s="7"/>
      <c r="AE2325" s="1"/>
      <c r="AF2325" s="1"/>
      <c r="AG2325" s="1"/>
      <c r="AH2325" s="5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6"/>
      <c r="BR2325" s="1"/>
      <c r="BS2325" s="1"/>
      <c r="BT2325" s="1"/>
      <c r="BU2325" s="1"/>
      <c r="BV2325" s="1"/>
      <c r="BW2325" s="1"/>
    </row>
    <row r="2326" spans="1:75" x14ac:dyDescent="0.2">
      <c r="A2326" s="137">
        <f t="shared" si="861"/>
        <v>44547</v>
      </c>
      <c r="B2326" s="124">
        <f t="shared" si="852"/>
        <v>1441.9736190000001</v>
      </c>
      <c r="C2326" s="124">
        <f t="shared" si="862"/>
        <v>1000</v>
      </c>
      <c r="D2326" s="138">
        <f t="shared" si="863"/>
        <v>6075.69</v>
      </c>
      <c r="E2326" s="126">
        <f>IF(K2326=1,VLOOKUP(A2325,[1]Plan1!$DA$106:$DC$226,3),E2325)</f>
        <v>6120.04</v>
      </c>
      <c r="F2326" s="127">
        <f t="shared" si="864"/>
        <v>44546</v>
      </c>
      <c r="G2326" s="128">
        <f t="shared" si="853"/>
        <v>7.2995824342585447E-3</v>
      </c>
      <c r="H2326" s="127">
        <f t="shared" si="865"/>
        <v>44578</v>
      </c>
      <c r="I2326" s="127">
        <f t="shared" si="854"/>
        <v>44578</v>
      </c>
      <c r="J2326" s="130">
        <f t="shared" si="866"/>
        <v>23</v>
      </c>
      <c r="K2326" s="130">
        <f t="shared" si="855"/>
        <v>2</v>
      </c>
      <c r="L2326" s="131">
        <f t="shared" si="856"/>
        <v>1.0006326400000001</v>
      </c>
      <c r="M2326" s="132">
        <f t="shared" si="850"/>
        <v>1.0095006900000001</v>
      </c>
      <c r="N2326" s="132">
        <f t="shared" si="848"/>
        <v>1.4008608665957816</v>
      </c>
      <c r="O2326" s="131">
        <f t="shared" si="849"/>
        <v>1.4017470999999999</v>
      </c>
      <c r="P2326" s="124">
        <f t="shared" si="857"/>
        <v>1401.7471</v>
      </c>
      <c r="Q2326" s="133">
        <f t="shared" si="858"/>
        <v>0</v>
      </c>
      <c r="R2326" s="134">
        <f t="shared" si="859"/>
        <v>0</v>
      </c>
      <c r="S2326" s="124">
        <f t="shared" si="860"/>
        <v>0</v>
      </c>
      <c r="T2326" s="134">
        <f t="shared" si="867"/>
        <v>8.7499999999999994E-2</v>
      </c>
      <c r="U2326" s="133">
        <f t="shared" si="868"/>
        <v>85</v>
      </c>
      <c r="V2326" s="133">
        <v>252</v>
      </c>
      <c r="W2326" s="132">
        <f t="shared" si="851"/>
        <v>1.028697416</v>
      </c>
      <c r="X2326" s="124">
        <f t="shared" si="870"/>
        <v>40.226519000000003</v>
      </c>
      <c r="Y2326" s="136" t="s">
        <v>64</v>
      </c>
      <c r="Z2326" s="127">
        <f t="shared" si="869"/>
        <v>44607</v>
      </c>
      <c r="AA2326" s="6"/>
      <c r="AB2326" s="1"/>
      <c r="AC2326" s="10"/>
      <c r="AD2326" s="7"/>
      <c r="AE2326" s="1"/>
      <c r="AF2326" s="1"/>
      <c r="AG2326" s="1"/>
      <c r="AH2326" s="5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6"/>
      <c r="BR2326" s="1"/>
      <c r="BS2326" s="1"/>
      <c r="BT2326" s="1"/>
      <c r="BU2326" s="1"/>
      <c r="BV2326" s="1"/>
      <c r="BW2326" s="1"/>
    </row>
    <row r="2327" spans="1:75" x14ac:dyDescent="0.2">
      <c r="A2327" s="137">
        <f t="shared" si="861"/>
        <v>44548</v>
      </c>
      <c r="B2327" s="124">
        <f t="shared" si="852"/>
        <v>1442.9098840000001</v>
      </c>
      <c r="C2327" s="124">
        <f t="shared" si="862"/>
        <v>1000</v>
      </c>
      <c r="D2327" s="138">
        <f t="shared" si="863"/>
        <v>6075.69</v>
      </c>
      <c r="E2327" s="126">
        <f>IF(K2327=1,VLOOKUP(A2326,[1]Plan1!$DA$106:$DC$226,3),E2326)</f>
        <v>6120.04</v>
      </c>
      <c r="F2327" s="127">
        <f t="shared" si="864"/>
        <v>44546</v>
      </c>
      <c r="G2327" s="128">
        <f t="shared" si="853"/>
        <v>7.2995824342585447E-3</v>
      </c>
      <c r="H2327" s="127">
        <f t="shared" si="865"/>
        <v>44578</v>
      </c>
      <c r="I2327" s="127">
        <f t="shared" si="854"/>
        <v>44578</v>
      </c>
      <c r="J2327" s="130">
        <f t="shared" si="866"/>
        <v>23</v>
      </c>
      <c r="K2327" s="130">
        <f t="shared" si="855"/>
        <v>3</v>
      </c>
      <c r="L2327" s="131">
        <f t="shared" si="856"/>
        <v>1.0009491100000001</v>
      </c>
      <c r="M2327" s="132">
        <f t="shared" si="850"/>
        <v>1.0095006900000001</v>
      </c>
      <c r="N2327" s="132">
        <f t="shared" si="848"/>
        <v>1.4008608665957816</v>
      </c>
      <c r="O2327" s="131">
        <f t="shared" si="849"/>
        <v>1.4021904300000001</v>
      </c>
      <c r="P2327" s="124">
        <f t="shared" si="857"/>
        <v>1402.1904300000001</v>
      </c>
      <c r="Q2327" s="133">
        <f t="shared" si="858"/>
        <v>0</v>
      </c>
      <c r="R2327" s="134">
        <f t="shared" si="859"/>
        <v>0</v>
      </c>
      <c r="S2327" s="124">
        <f t="shared" si="860"/>
        <v>0</v>
      </c>
      <c r="T2327" s="134">
        <f t="shared" si="867"/>
        <v>8.7499999999999994E-2</v>
      </c>
      <c r="U2327" s="133">
        <f t="shared" si="868"/>
        <v>86</v>
      </c>
      <c r="V2327" s="133">
        <v>252</v>
      </c>
      <c r="W2327" s="132">
        <f t="shared" si="851"/>
        <v>1.0290398890000001</v>
      </c>
      <c r="X2327" s="124">
        <f t="shared" si="870"/>
        <v>40.719453999999999</v>
      </c>
      <c r="Y2327" s="136" t="s">
        <v>64</v>
      </c>
      <c r="Z2327" s="127">
        <f t="shared" si="869"/>
        <v>44607</v>
      </c>
      <c r="AA2327" s="6"/>
      <c r="AB2327" s="1"/>
      <c r="AC2327" s="10"/>
      <c r="AD2327" s="7"/>
      <c r="AE2327" s="1"/>
      <c r="AF2327" s="1"/>
      <c r="AG2327" s="1"/>
      <c r="AH2327" s="5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6"/>
      <c r="BR2327" s="1"/>
      <c r="BS2327" s="1"/>
      <c r="BT2327" s="1"/>
      <c r="BU2327" s="1"/>
      <c r="BV2327" s="1"/>
      <c r="BW2327" s="1"/>
    </row>
    <row r="2328" spans="1:75" x14ac:dyDescent="0.2">
      <c r="A2328" s="137">
        <f t="shared" si="861"/>
        <v>44549</v>
      </c>
      <c r="B2328" s="124">
        <f t="shared" si="852"/>
        <v>1442.9098840000001</v>
      </c>
      <c r="C2328" s="124">
        <f t="shared" si="862"/>
        <v>1000</v>
      </c>
      <c r="D2328" s="138">
        <f t="shared" si="863"/>
        <v>6075.69</v>
      </c>
      <c r="E2328" s="126">
        <f>IF(K2328=1,VLOOKUP(A2327,[1]Plan1!$DA$106:$DC$226,3),E2327)</f>
        <v>6120.04</v>
      </c>
      <c r="F2328" s="127">
        <f t="shared" si="864"/>
        <v>44546</v>
      </c>
      <c r="G2328" s="128">
        <f t="shared" si="853"/>
        <v>7.2995824342585447E-3</v>
      </c>
      <c r="H2328" s="127">
        <f t="shared" si="865"/>
        <v>44578</v>
      </c>
      <c r="I2328" s="127">
        <f t="shared" si="854"/>
        <v>44578</v>
      </c>
      <c r="J2328" s="130">
        <f t="shared" si="866"/>
        <v>23</v>
      </c>
      <c r="K2328" s="130">
        <f t="shared" si="855"/>
        <v>3</v>
      </c>
      <c r="L2328" s="131">
        <f t="shared" si="856"/>
        <v>1.0009491100000001</v>
      </c>
      <c r="M2328" s="132">
        <f t="shared" si="850"/>
        <v>1.0095006900000001</v>
      </c>
      <c r="N2328" s="132">
        <f t="shared" si="848"/>
        <v>1.4008608665957816</v>
      </c>
      <c r="O2328" s="131">
        <f t="shared" si="849"/>
        <v>1.4021904300000001</v>
      </c>
      <c r="P2328" s="124">
        <f t="shared" si="857"/>
        <v>1402.1904300000001</v>
      </c>
      <c r="Q2328" s="133">
        <f t="shared" si="858"/>
        <v>0</v>
      </c>
      <c r="R2328" s="134">
        <f t="shared" si="859"/>
        <v>0</v>
      </c>
      <c r="S2328" s="124">
        <f t="shared" si="860"/>
        <v>0</v>
      </c>
      <c r="T2328" s="134">
        <f t="shared" si="867"/>
        <v>8.7499999999999994E-2</v>
      </c>
      <c r="U2328" s="133">
        <f t="shared" si="868"/>
        <v>86</v>
      </c>
      <c r="V2328" s="133">
        <v>252</v>
      </c>
      <c r="W2328" s="132">
        <f t="shared" si="851"/>
        <v>1.0290398890000001</v>
      </c>
      <c r="X2328" s="124">
        <f t="shared" si="870"/>
        <v>40.719453999999999</v>
      </c>
      <c r="Y2328" s="136" t="s">
        <v>64</v>
      </c>
      <c r="Z2328" s="127">
        <f t="shared" si="869"/>
        <v>44607</v>
      </c>
      <c r="AA2328" s="6"/>
      <c r="AB2328" s="1"/>
      <c r="AC2328" s="10"/>
      <c r="AD2328" s="7"/>
      <c r="AE2328" s="1"/>
      <c r="AF2328" s="1"/>
      <c r="AG2328" s="1"/>
      <c r="AH2328" s="5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6"/>
      <c r="BR2328" s="1"/>
      <c r="BS2328" s="1"/>
      <c r="BT2328" s="1"/>
      <c r="BU2328" s="1"/>
      <c r="BV2328" s="1"/>
      <c r="BW2328" s="1"/>
    </row>
    <row r="2329" spans="1:75" x14ac:dyDescent="0.2">
      <c r="A2329" s="137">
        <f t="shared" si="861"/>
        <v>44550</v>
      </c>
      <c r="B2329" s="124">
        <f t="shared" si="852"/>
        <v>1442.9098840000001</v>
      </c>
      <c r="C2329" s="124">
        <f t="shared" si="862"/>
        <v>1000</v>
      </c>
      <c r="D2329" s="138">
        <f t="shared" si="863"/>
        <v>6075.69</v>
      </c>
      <c r="E2329" s="126">
        <f>IF(K2329=1,VLOOKUP(A2328,[1]Plan1!$DA$106:$DC$226,3),E2328)</f>
        <v>6120.04</v>
      </c>
      <c r="F2329" s="127">
        <f t="shared" si="864"/>
        <v>44546</v>
      </c>
      <c r="G2329" s="128">
        <f t="shared" si="853"/>
        <v>7.2995824342585447E-3</v>
      </c>
      <c r="H2329" s="127">
        <f t="shared" si="865"/>
        <v>44578</v>
      </c>
      <c r="I2329" s="127">
        <f t="shared" si="854"/>
        <v>44578</v>
      </c>
      <c r="J2329" s="130">
        <f t="shared" si="866"/>
        <v>23</v>
      </c>
      <c r="K2329" s="130">
        <f t="shared" si="855"/>
        <v>3</v>
      </c>
      <c r="L2329" s="131">
        <f t="shared" si="856"/>
        <v>1.0009491100000001</v>
      </c>
      <c r="M2329" s="132">
        <f t="shared" si="850"/>
        <v>1.0095006900000001</v>
      </c>
      <c r="N2329" s="132">
        <f t="shared" si="848"/>
        <v>1.4008608665957816</v>
      </c>
      <c r="O2329" s="131">
        <f t="shared" si="849"/>
        <v>1.4021904300000001</v>
      </c>
      <c r="P2329" s="124">
        <f t="shared" si="857"/>
        <v>1402.1904300000001</v>
      </c>
      <c r="Q2329" s="133">
        <f t="shared" si="858"/>
        <v>0</v>
      </c>
      <c r="R2329" s="134">
        <f t="shared" si="859"/>
        <v>0</v>
      </c>
      <c r="S2329" s="124">
        <f t="shared" si="860"/>
        <v>0</v>
      </c>
      <c r="T2329" s="134">
        <f t="shared" si="867"/>
        <v>8.7499999999999994E-2</v>
      </c>
      <c r="U2329" s="133">
        <f t="shared" si="868"/>
        <v>86</v>
      </c>
      <c r="V2329" s="133">
        <v>252</v>
      </c>
      <c r="W2329" s="132">
        <f t="shared" si="851"/>
        <v>1.0290398890000001</v>
      </c>
      <c r="X2329" s="124">
        <f t="shared" si="870"/>
        <v>40.719453999999999</v>
      </c>
      <c r="Y2329" s="136" t="s">
        <v>64</v>
      </c>
      <c r="Z2329" s="127">
        <f t="shared" si="869"/>
        <v>44607</v>
      </c>
      <c r="AA2329" s="6"/>
      <c r="AB2329" s="1"/>
      <c r="AC2329" s="10"/>
      <c r="AD2329" s="7"/>
      <c r="AE2329" s="1"/>
      <c r="AF2329" s="1"/>
      <c r="AG2329" s="1"/>
      <c r="AH2329" s="5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6"/>
      <c r="BR2329" s="1"/>
      <c r="BS2329" s="1"/>
      <c r="BT2329" s="1"/>
      <c r="BU2329" s="1"/>
      <c r="BV2329" s="1"/>
      <c r="BW2329" s="1"/>
    </row>
    <row r="2330" spans="1:75" x14ac:dyDescent="0.2">
      <c r="A2330" s="137">
        <f t="shared" si="861"/>
        <v>44551</v>
      </c>
      <c r="B2330" s="124">
        <f t="shared" si="852"/>
        <v>1443.846755</v>
      </c>
      <c r="C2330" s="124">
        <f t="shared" si="862"/>
        <v>1000</v>
      </c>
      <c r="D2330" s="138">
        <f t="shared" si="863"/>
        <v>6075.69</v>
      </c>
      <c r="E2330" s="126">
        <f>IF(K2330=1,VLOOKUP(A2329,[1]Plan1!$DA$106:$DC$226,3),E2329)</f>
        <v>6120.04</v>
      </c>
      <c r="F2330" s="127">
        <f t="shared" si="864"/>
        <v>44546</v>
      </c>
      <c r="G2330" s="128">
        <f t="shared" si="853"/>
        <v>7.2995824342585447E-3</v>
      </c>
      <c r="H2330" s="127">
        <f t="shared" si="865"/>
        <v>44578</v>
      </c>
      <c r="I2330" s="127">
        <f t="shared" si="854"/>
        <v>44578</v>
      </c>
      <c r="J2330" s="130">
        <f t="shared" si="866"/>
        <v>23</v>
      </c>
      <c r="K2330" s="130">
        <f t="shared" si="855"/>
        <v>4</v>
      </c>
      <c r="L2330" s="131">
        <f t="shared" si="856"/>
        <v>1.0012656799999999</v>
      </c>
      <c r="M2330" s="132">
        <f t="shared" si="850"/>
        <v>1.0095006900000001</v>
      </c>
      <c r="N2330" s="132">
        <f t="shared" si="848"/>
        <v>1.4008608665957816</v>
      </c>
      <c r="O2330" s="131">
        <f t="shared" si="849"/>
        <v>1.4026339000000001</v>
      </c>
      <c r="P2330" s="124">
        <f t="shared" si="857"/>
        <v>1402.6339</v>
      </c>
      <c r="Q2330" s="133">
        <f t="shared" si="858"/>
        <v>0</v>
      </c>
      <c r="R2330" s="134">
        <f t="shared" si="859"/>
        <v>0</v>
      </c>
      <c r="S2330" s="124">
        <f t="shared" si="860"/>
        <v>0</v>
      </c>
      <c r="T2330" s="134">
        <f t="shared" si="867"/>
        <v>8.7499999999999994E-2</v>
      </c>
      <c r="U2330" s="133">
        <f t="shared" si="868"/>
        <v>87</v>
      </c>
      <c r="V2330" s="133">
        <v>252</v>
      </c>
      <c r="W2330" s="132">
        <f t="shared" si="851"/>
        <v>1.029382475</v>
      </c>
      <c r="X2330" s="124">
        <f t="shared" si="870"/>
        <v>41.212854999999998</v>
      </c>
      <c r="Y2330" s="136" t="s">
        <v>64</v>
      </c>
      <c r="Z2330" s="127">
        <f t="shared" si="869"/>
        <v>44607</v>
      </c>
      <c r="AA2330" s="6"/>
      <c r="AB2330" s="1"/>
      <c r="AC2330" s="10"/>
      <c r="AD2330" s="7"/>
      <c r="AE2330" s="1"/>
      <c r="AF2330" s="1"/>
      <c r="AG2330" s="1"/>
      <c r="AH2330" s="5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6"/>
      <c r="BR2330" s="1"/>
      <c r="BS2330" s="1"/>
      <c r="BT2330" s="1"/>
      <c r="BU2330" s="1"/>
      <c r="BV2330" s="1"/>
      <c r="BW2330" s="1"/>
    </row>
    <row r="2331" spans="1:75" x14ac:dyDescent="0.2">
      <c r="A2331" s="137">
        <f t="shared" si="861"/>
        <v>44552</v>
      </c>
      <c r="B2331" s="124">
        <f t="shared" si="852"/>
        <v>1444.7842350000001</v>
      </c>
      <c r="C2331" s="124">
        <f t="shared" si="862"/>
        <v>1000</v>
      </c>
      <c r="D2331" s="138">
        <f t="shared" si="863"/>
        <v>6075.69</v>
      </c>
      <c r="E2331" s="126">
        <f>IF(K2331=1,VLOOKUP(A2330,[1]Plan1!$DA$106:$DC$226,3),E2330)</f>
        <v>6120.04</v>
      </c>
      <c r="F2331" s="127">
        <f t="shared" si="864"/>
        <v>44546</v>
      </c>
      <c r="G2331" s="128">
        <f t="shared" si="853"/>
        <v>7.2995824342585447E-3</v>
      </c>
      <c r="H2331" s="127">
        <f t="shared" si="865"/>
        <v>44578</v>
      </c>
      <c r="I2331" s="127">
        <f t="shared" si="854"/>
        <v>44578</v>
      </c>
      <c r="J2331" s="130">
        <f t="shared" si="866"/>
        <v>23</v>
      </c>
      <c r="K2331" s="130">
        <f t="shared" si="855"/>
        <v>5</v>
      </c>
      <c r="L2331" s="131">
        <f t="shared" si="856"/>
        <v>1.0015823500000001</v>
      </c>
      <c r="M2331" s="132">
        <f t="shared" si="850"/>
        <v>1.0095006900000001</v>
      </c>
      <c r="N2331" s="132">
        <f t="shared" si="848"/>
        <v>1.4008608665957816</v>
      </c>
      <c r="O2331" s="131">
        <f t="shared" si="849"/>
        <v>1.4030775099999999</v>
      </c>
      <c r="P2331" s="124">
        <f t="shared" si="857"/>
        <v>1403.0775100000001</v>
      </c>
      <c r="Q2331" s="133">
        <f t="shared" si="858"/>
        <v>0</v>
      </c>
      <c r="R2331" s="134">
        <f t="shared" si="859"/>
        <v>0</v>
      </c>
      <c r="S2331" s="124">
        <f t="shared" si="860"/>
        <v>0</v>
      </c>
      <c r="T2331" s="134">
        <f t="shared" si="867"/>
        <v>8.7499999999999994E-2</v>
      </c>
      <c r="U2331" s="133">
        <f t="shared" si="868"/>
        <v>88</v>
      </c>
      <c r="V2331" s="133">
        <v>252</v>
      </c>
      <c r="W2331" s="132">
        <f t="shared" si="851"/>
        <v>1.0297251759999999</v>
      </c>
      <c r="X2331" s="124">
        <f t="shared" si="870"/>
        <v>41.706724999999999</v>
      </c>
      <c r="Y2331" s="136" t="s">
        <v>64</v>
      </c>
      <c r="Z2331" s="127">
        <f t="shared" si="869"/>
        <v>44607</v>
      </c>
      <c r="AA2331" s="6"/>
      <c r="AB2331" s="1"/>
      <c r="AC2331" s="10"/>
      <c r="AD2331" s="7"/>
      <c r="AE2331" s="1"/>
      <c r="AF2331" s="1"/>
      <c r="AG2331" s="1"/>
      <c r="AH2331" s="5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6"/>
      <c r="BR2331" s="1"/>
      <c r="BS2331" s="1"/>
      <c r="BT2331" s="1"/>
      <c r="BU2331" s="1"/>
      <c r="BV2331" s="1"/>
      <c r="BW2331" s="1"/>
    </row>
    <row r="2332" spans="1:75" x14ac:dyDescent="0.2">
      <c r="A2332" s="137">
        <f t="shared" si="861"/>
        <v>44553</v>
      </c>
      <c r="B2332" s="124">
        <f t="shared" si="852"/>
        <v>1445.722323</v>
      </c>
      <c r="C2332" s="124">
        <f t="shared" si="862"/>
        <v>1000</v>
      </c>
      <c r="D2332" s="138">
        <f t="shared" si="863"/>
        <v>6075.69</v>
      </c>
      <c r="E2332" s="126">
        <f>IF(K2332=1,VLOOKUP(A2331,[1]Plan1!$DA$106:$DC$226,3),E2331)</f>
        <v>6120.04</v>
      </c>
      <c r="F2332" s="127">
        <f t="shared" si="864"/>
        <v>44546</v>
      </c>
      <c r="G2332" s="128">
        <f t="shared" si="853"/>
        <v>7.2995824342585447E-3</v>
      </c>
      <c r="H2332" s="127">
        <f t="shared" si="865"/>
        <v>44578</v>
      </c>
      <c r="I2332" s="127">
        <f t="shared" si="854"/>
        <v>44578</v>
      </c>
      <c r="J2332" s="130">
        <f t="shared" si="866"/>
        <v>23</v>
      </c>
      <c r="K2332" s="130">
        <f t="shared" si="855"/>
        <v>6</v>
      </c>
      <c r="L2332" s="131">
        <f t="shared" si="856"/>
        <v>1.00189912</v>
      </c>
      <c r="M2332" s="132">
        <f t="shared" si="850"/>
        <v>1.0095006900000001</v>
      </c>
      <c r="N2332" s="132">
        <f t="shared" si="848"/>
        <v>1.4008608665957816</v>
      </c>
      <c r="O2332" s="131">
        <f t="shared" si="849"/>
        <v>1.40352126</v>
      </c>
      <c r="P2332" s="124">
        <f t="shared" si="857"/>
        <v>1403.52126</v>
      </c>
      <c r="Q2332" s="133">
        <f t="shared" si="858"/>
        <v>0</v>
      </c>
      <c r="R2332" s="134">
        <f t="shared" si="859"/>
        <v>0</v>
      </c>
      <c r="S2332" s="124">
        <f t="shared" si="860"/>
        <v>0</v>
      </c>
      <c r="T2332" s="134">
        <f t="shared" si="867"/>
        <v>8.7499999999999994E-2</v>
      </c>
      <c r="U2332" s="133">
        <f t="shared" si="868"/>
        <v>89</v>
      </c>
      <c r="V2332" s="133">
        <v>252</v>
      </c>
      <c r="W2332" s="132">
        <f t="shared" si="851"/>
        <v>1.03006799</v>
      </c>
      <c r="X2332" s="124">
        <f t="shared" si="870"/>
        <v>42.201062999999998</v>
      </c>
      <c r="Y2332" s="136" t="s">
        <v>64</v>
      </c>
      <c r="Z2332" s="127">
        <f t="shared" si="869"/>
        <v>44607</v>
      </c>
      <c r="AA2332" s="6"/>
      <c r="AB2332" s="1"/>
      <c r="AC2332" s="10"/>
      <c r="AD2332" s="7"/>
      <c r="AE2332" s="1"/>
      <c r="AF2332" s="1"/>
      <c r="AG2332" s="1"/>
      <c r="AH2332" s="5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6"/>
      <c r="BR2332" s="1"/>
      <c r="BS2332" s="1"/>
      <c r="BT2332" s="1"/>
      <c r="BU2332" s="1"/>
      <c r="BV2332" s="1"/>
      <c r="BW2332" s="1"/>
    </row>
    <row r="2333" spans="1:75" x14ac:dyDescent="0.2">
      <c r="A2333" s="137">
        <f t="shared" si="861"/>
        <v>44554</v>
      </c>
      <c r="B2333" s="124">
        <f t="shared" si="852"/>
        <v>1446.66103</v>
      </c>
      <c r="C2333" s="124">
        <f t="shared" si="862"/>
        <v>1000</v>
      </c>
      <c r="D2333" s="138">
        <f t="shared" si="863"/>
        <v>6075.69</v>
      </c>
      <c r="E2333" s="126">
        <f>IF(K2333=1,VLOOKUP(A2332,[1]Plan1!$DA$106:$DC$226,3),E2332)</f>
        <v>6120.04</v>
      </c>
      <c r="F2333" s="127">
        <f t="shared" si="864"/>
        <v>44546</v>
      </c>
      <c r="G2333" s="128">
        <f t="shared" si="853"/>
        <v>7.2995824342585447E-3</v>
      </c>
      <c r="H2333" s="127">
        <f t="shared" si="865"/>
        <v>44578</v>
      </c>
      <c r="I2333" s="127">
        <f t="shared" si="854"/>
        <v>44578</v>
      </c>
      <c r="J2333" s="130">
        <f t="shared" si="866"/>
        <v>23</v>
      </c>
      <c r="K2333" s="130">
        <f t="shared" si="855"/>
        <v>7</v>
      </c>
      <c r="L2333" s="131">
        <f t="shared" si="856"/>
        <v>1.0022159900000001</v>
      </c>
      <c r="M2333" s="132">
        <f t="shared" si="850"/>
        <v>1.0095006900000001</v>
      </c>
      <c r="N2333" s="132">
        <f t="shared" si="848"/>
        <v>1.4008608665957816</v>
      </c>
      <c r="O2333" s="131">
        <f t="shared" si="849"/>
        <v>1.40396516</v>
      </c>
      <c r="P2333" s="124">
        <f t="shared" si="857"/>
        <v>1403.96516</v>
      </c>
      <c r="Q2333" s="133">
        <f t="shared" si="858"/>
        <v>0</v>
      </c>
      <c r="R2333" s="134">
        <f t="shared" si="859"/>
        <v>0</v>
      </c>
      <c r="S2333" s="124">
        <f t="shared" si="860"/>
        <v>0</v>
      </c>
      <c r="T2333" s="134">
        <f t="shared" si="867"/>
        <v>8.7499999999999994E-2</v>
      </c>
      <c r="U2333" s="133">
        <f t="shared" si="868"/>
        <v>90</v>
      </c>
      <c r="V2333" s="133">
        <v>252</v>
      </c>
      <c r="W2333" s="132">
        <f t="shared" si="851"/>
        <v>1.0304109189999999</v>
      </c>
      <c r="X2333" s="124">
        <f t="shared" si="870"/>
        <v>42.695869999999999</v>
      </c>
      <c r="Y2333" s="136" t="s">
        <v>64</v>
      </c>
      <c r="Z2333" s="127">
        <f t="shared" si="869"/>
        <v>44607</v>
      </c>
      <c r="AA2333" s="6"/>
      <c r="AB2333" s="1"/>
      <c r="AC2333" s="10"/>
      <c r="AD2333" s="7"/>
      <c r="AE2333" s="1"/>
      <c r="AF2333" s="1"/>
      <c r="AG2333" s="1"/>
      <c r="AH2333" s="5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6"/>
      <c r="BR2333" s="1"/>
      <c r="BS2333" s="1"/>
      <c r="BT2333" s="1"/>
      <c r="BU2333" s="1"/>
      <c r="BV2333" s="1"/>
      <c r="BW2333" s="1"/>
    </row>
    <row r="2334" spans="1:75" x14ac:dyDescent="0.2">
      <c r="A2334" s="137">
        <f t="shared" si="861"/>
        <v>44555</v>
      </c>
      <c r="B2334" s="124">
        <f t="shared" si="852"/>
        <v>1447.6003350000001</v>
      </c>
      <c r="C2334" s="124">
        <f t="shared" si="862"/>
        <v>1000</v>
      </c>
      <c r="D2334" s="138">
        <f t="shared" si="863"/>
        <v>6075.69</v>
      </c>
      <c r="E2334" s="126">
        <f>IF(K2334=1,VLOOKUP(A2333,[1]Plan1!$DA$106:$DC$226,3),E2333)</f>
        <v>6120.04</v>
      </c>
      <c r="F2334" s="127">
        <f t="shared" si="864"/>
        <v>44546</v>
      </c>
      <c r="G2334" s="128">
        <f t="shared" si="853"/>
        <v>7.2995824342585447E-3</v>
      </c>
      <c r="H2334" s="127">
        <f t="shared" si="865"/>
        <v>44578</v>
      </c>
      <c r="I2334" s="127">
        <f t="shared" si="854"/>
        <v>44578</v>
      </c>
      <c r="J2334" s="130">
        <f t="shared" si="866"/>
        <v>23</v>
      </c>
      <c r="K2334" s="130">
        <f t="shared" si="855"/>
        <v>8</v>
      </c>
      <c r="L2334" s="131">
        <f t="shared" si="856"/>
        <v>1.0025329599999999</v>
      </c>
      <c r="M2334" s="132">
        <f t="shared" si="850"/>
        <v>1.0095006900000001</v>
      </c>
      <c r="N2334" s="132">
        <f t="shared" si="848"/>
        <v>1.4008608665957816</v>
      </c>
      <c r="O2334" s="131">
        <f t="shared" si="849"/>
        <v>1.40440919</v>
      </c>
      <c r="P2334" s="124">
        <f t="shared" si="857"/>
        <v>1404.4091900000001</v>
      </c>
      <c r="Q2334" s="133">
        <f t="shared" si="858"/>
        <v>0</v>
      </c>
      <c r="R2334" s="134">
        <f t="shared" si="859"/>
        <v>0</v>
      </c>
      <c r="S2334" s="124">
        <f t="shared" si="860"/>
        <v>0</v>
      </c>
      <c r="T2334" s="134">
        <f t="shared" si="867"/>
        <v>8.7499999999999994E-2</v>
      </c>
      <c r="U2334" s="133">
        <f t="shared" si="868"/>
        <v>91</v>
      </c>
      <c r="V2334" s="133">
        <v>252</v>
      </c>
      <c r="W2334" s="132">
        <f t="shared" si="851"/>
        <v>1.0307539610000001</v>
      </c>
      <c r="X2334" s="124">
        <f t="shared" si="870"/>
        <v>43.191144999999999</v>
      </c>
      <c r="Y2334" s="136" t="s">
        <v>64</v>
      </c>
      <c r="Z2334" s="127">
        <f t="shared" si="869"/>
        <v>44607</v>
      </c>
      <c r="AA2334" s="6"/>
      <c r="AB2334" s="1"/>
      <c r="AC2334" s="10"/>
      <c r="AD2334" s="7"/>
      <c r="AE2334" s="1"/>
      <c r="AF2334" s="1"/>
      <c r="AG2334" s="1"/>
      <c r="AH2334" s="5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6"/>
      <c r="BR2334" s="1"/>
      <c r="BS2334" s="1"/>
      <c r="BT2334" s="1"/>
      <c r="BU2334" s="1"/>
      <c r="BV2334" s="1"/>
      <c r="BW2334" s="1"/>
    </row>
    <row r="2335" spans="1:75" x14ac:dyDescent="0.2">
      <c r="A2335" s="137">
        <f t="shared" si="861"/>
        <v>44556</v>
      </c>
      <c r="B2335" s="124">
        <f t="shared" si="852"/>
        <v>1447.6003350000001</v>
      </c>
      <c r="C2335" s="124">
        <f t="shared" si="862"/>
        <v>1000</v>
      </c>
      <c r="D2335" s="138">
        <f t="shared" si="863"/>
        <v>6075.69</v>
      </c>
      <c r="E2335" s="126">
        <f>IF(K2335=1,VLOOKUP(A2334,[1]Plan1!$DA$106:$DC$226,3),E2334)</f>
        <v>6120.04</v>
      </c>
      <c r="F2335" s="127">
        <f t="shared" si="864"/>
        <v>44546</v>
      </c>
      <c r="G2335" s="128">
        <f t="shared" si="853"/>
        <v>7.2995824342585447E-3</v>
      </c>
      <c r="H2335" s="127">
        <f t="shared" si="865"/>
        <v>44578</v>
      </c>
      <c r="I2335" s="127">
        <f t="shared" si="854"/>
        <v>44578</v>
      </c>
      <c r="J2335" s="130">
        <f t="shared" si="866"/>
        <v>23</v>
      </c>
      <c r="K2335" s="130">
        <f t="shared" si="855"/>
        <v>8</v>
      </c>
      <c r="L2335" s="131">
        <f t="shared" si="856"/>
        <v>1.0025329599999999</v>
      </c>
      <c r="M2335" s="132">
        <f t="shared" si="850"/>
        <v>1.0095006900000001</v>
      </c>
      <c r="N2335" s="132">
        <f t="shared" ref="N2335:N2398" si="871">IF(I2335&gt;I2334,N2334*M2335,N2334)</f>
        <v>1.4008608665957816</v>
      </c>
      <c r="O2335" s="131">
        <f t="shared" si="849"/>
        <v>1.40440919</v>
      </c>
      <c r="P2335" s="124">
        <f t="shared" si="857"/>
        <v>1404.4091900000001</v>
      </c>
      <c r="Q2335" s="133">
        <f t="shared" si="858"/>
        <v>0</v>
      </c>
      <c r="R2335" s="134">
        <f t="shared" si="859"/>
        <v>0</v>
      </c>
      <c r="S2335" s="124">
        <f t="shared" si="860"/>
        <v>0</v>
      </c>
      <c r="T2335" s="134">
        <f t="shared" si="867"/>
        <v>8.7499999999999994E-2</v>
      </c>
      <c r="U2335" s="133">
        <f t="shared" si="868"/>
        <v>91</v>
      </c>
      <c r="V2335" s="133">
        <v>252</v>
      </c>
      <c r="W2335" s="132">
        <f t="shared" si="851"/>
        <v>1.0307539610000001</v>
      </c>
      <c r="X2335" s="124">
        <f t="shared" si="870"/>
        <v>43.191144999999999</v>
      </c>
      <c r="Y2335" s="136" t="s">
        <v>64</v>
      </c>
      <c r="Z2335" s="127">
        <f t="shared" si="869"/>
        <v>44607</v>
      </c>
      <c r="AA2335" s="6"/>
      <c r="AB2335" s="1"/>
      <c r="AC2335" s="10"/>
      <c r="AD2335" s="7"/>
      <c r="AE2335" s="1"/>
      <c r="AF2335" s="1"/>
      <c r="AG2335" s="1"/>
      <c r="AH2335" s="5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6"/>
      <c r="BR2335" s="1"/>
      <c r="BS2335" s="1"/>
      <c r="BT2335" s="1"/>
      <c r="BU2335" s="1"/>
      <c r="BV2335" s="1"/>
      <c r="BW2335" s="1"/>
    </row>
    <row r="2336" spans="1:75" x14ac:dyDescent="0.2">
      <c r="A2336" s="137">
        <f t="shared" si="861"/>
        <v>44557</v>
      </c>
      <c r="B2336" s="124">
        <f t="shared" si="852"/>
        <v>1447.6003350000001</v>
      </c>
      <c r="C2336" s="124">
        <f t="shared" si="862"/>
        <v>1000</v>
      </c>
      <c r="D2336" s="138">
        <f t="shared" si="863"/>
        <v>6075.69</v>
      </c>
      <c r="E2336" s="126">
        <f>IF(K2336=1,VLOOKUP(A2335,[1]Plan1!$DA$106:$DC$226,3),E2335)</f>
        <v>6120.04</v>
      </c>
      <c r="F2336" s="127">
        <f t="shared" si="864"/>
        <v>44546</v>
      </c>
      <c r="G2336" s="128">
        <f t="shared" si="853"/>
        <v>7.2995824342585447E-3</v>
      </c>
      <c r="H2336" s="127">
        <f t="shared" si="865"/>
        <v>44578</v>
      </c>
      <c r="I2336" s="127">
        <f t="shared" si="854"/>
        <v>44578</v>
      </c>
      <c r="J2336" s="130">
        <f t="shared" si="866"/>
        <v>23</v>
      </c>
      <c r="K2336" s="130">
        <f t="shared" si="855"/>
        <v>8</v>
      </c>
      <c r="L2336" s="131">
        <f t="shared" si="856"/>
        <v>1.0025329599999999</v>
      </c>
      <c r="M2336" s="132">
        <f t="shared" si="850"/>
        <v>1.0095006900000001</v>
      </c>
      <c r="N2336" s="132">
        <f t="shared" si="871"/>
        <v>1.4008608665957816</v>
      </c>
      <c r="O2336" s="131">
        <f t="shared" si="849"/>
        <v>1.40440919</v>
      </c>
      <c r="P2336" s="124">
        <f t="shared" si="857"/>
        <v>1404.4091900000001</v>
      </c>
      <c r="Q2336" s="133">
        <f t="shared" si="858"/>
        <v>0</v>
      </c>
      <c r="R2336" s="134">
        <f t="shared" si="859"/>
        <v>0</v>
      </c>
      <c r="S2336" s="124">
        <f t="shared" si="860"/>
        <v>0</v>
      </c>
      <c r="T2336" s="134">
        <f t="shared" si="867"/>
        <v>8.7499999999999994E-2</v>
      </c>
      <c r="U2336" s="133">
        <f t="shared" si="868"/>
        <v>91</v>
      </c>
      <c r="V2336" s="133">
        <v>252</v>
      </c>
      <c r="W2336" s="132">
        <f t="shared" si="851"/>
        <v>1.0307539610000001</v>
      </c>
      <c r="X2336" s="124">
        <f t="shared" si="870"/>
        <v>43.191144999999999</v>
      </c>
      <c r="Y2336" s="136" t="s">
        <v>64</v>
      </c>
      <c r="Z2336" s="127">
        <f t="shared" si="869"/>
        <v>44607</v>
      </c>
      <c r="AA2336" s="6"/>
      <c r="AB2336" s="1"/>
      <c r="AC2336" s="10"/>
      <c r="AD2336" s="7"/>
      <c r="AE2336" s="1"/>
      <c r="AF2336" s="1"/>
      <c r="AG2336" s="1"/>
      <c r="AH2336" s="5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6"/>
      <c r="BR2336" s="1"/>
      <c r="BS2336" s="1"/>
      <c r="BT2336" s="1"/>
      <c r="BU2336" s="1"/>
      <c r="BV2336" s="1"/>
      <c r="BW2336" s="1"/>
    </row>
    <row r="2337" spans="1:75" x14ac:dyDescent="0.2">
      <c r="A2337" s="137">
        <f t="shared" si="861"/>
        <v>44558</v>
      </c>
      <c r="B2337" s="124">
        <f t="shared" si="852"/>
        <v>1448.54025</v>
      </c>
      <c r="C2337" s="124">
        <f t="shared" si="862"/>
        <v>1000</v>
      </c>
      <c r="D2337" s="138">
        <f t="shared" si="863"/>
        <v>6075.69</v>
      </c>
      <c r="E2337" s="126">
        <f>IF(K2337=1,VLOOKUP(A2336,[1]Plan1!$DA$106:$DC$226,3),E2336)</f>
        <v>6120.04</v>
      </c>
      <c r="F2337" s="127">
        <f t="shared" si="864"/>
        <v>44546</v>
      </c>
      <c r="G2337" s="128">
        <f t="shared" si="853"/>
        <v>7.2995824342585447E-3</v>
      </c>
      <c r="H2337" s="127">
        <f t="shared" si="865"/>
        <v>44578</v>
      </c>
      <c r="I2337" s="127">
        <f t="shared" si="854"/>
        <v>44578</v>
      </c>
      <c r="J2337" s="130">
        <f t="shared" si="866"/>
        <v>23</v>
      </c>
      <c r="K2337" s="130">
        <f t="shared" si="855"/>
        <v>9</v>
      </c>
      <c r="L2337" s="131">
        <f t="shared" si="856"/>
        <v>1.0028500300000001</v>
      </c>
      <c r="M2337" s="132">
        <f t="shared" si="850"/>
        <v>1.0095006900000001</v>
      </c>
      <c r="N2337" s="132">
        <f t="shared" si="871"/>
        <v>1.4008608665957816</v>
      </c>
      <c r="O2337" s="131">
        <f t="shared" si="849"/>
        <v>1.4048533599999999</v>
      </c>
      <c r="P2337" s="124">
        <f t="shared" si="857"/>
        <v>1404.8533600000001</v>
      </c>
      <c r="Q2337" s="133">
        <f t="shared" si="858"/>
        <v>0</v>
      </c>
      <c r="R2337" s="134">
        <f t="shared" si="859"/>
        <v>0</v>
      </c>
      <c r="S2337" s="124">
        <f t="shared" si="860"/>
        <v>0</v>
      </c>
      <c r="T2337" s="134">
        <f t="shared" si="867"/>
        <v>8.7499999999999994E-2</v>
      </c>
      <c r="U2337" s="133">
        <f t="shared" si="868"/>
        <v>92</v>
      </c>
      <c r="V2337" s="133">
        <v>252</v>
      </c>
      <c r="W2337" s="132">
        <f t="shared" si="851"/>
        <v>1.0310971179999999</v>
      </c>
      <c r="X2337" s="124">
        <f t="shared" si="870"/>
        <v>43.686889999999998</v>
      </c>
      <c r="Y2337" s="136" t="s">
        <v>64</v>
      </c>
      <c r="Z2337" s="127">
        <f t="shared" si="869"/>
        <v>44607</v>
      </c>
      <c r="AA2337" s="6"/>
      <c r="AB2337" s="1"/>
      <c r="AC2337" s="10"/>
      <c r="AD2337" s="7"/>
      <c r="AE2337" s="1"/>
      <c r="AF2337" s="1"/>
      <c r="AG2337" s="1"/>
      <c r="AH2337" s="5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6"/>
      <c r="BR2337" s="1"/>
      <c r="BS2337" s="1"/>
      <c r="BT2337" s="1"/>
      <c r="BU2337" s="1"/>
      <c r="BV2337" s="1"/>
      <c r="BW2337" s="1"/>
    </row>
    <row r="2338" spans="1:75" x14ac:dyDescent="0.2">
      <c r="A2338" s="137">
        <f t="shared" si="861"/>
        <v>44559</v>
      </c>
      <c r="B2338" s="124">
        <f t="shared" si="852"/>
        <v>1449.480775</v>
      </c>
      <c r="C2338" s="124">
        <f t="shared" si="862"/>
        <v>1000</v>
      </c>
      <c r="D2338" s="138">
        <f t="shared" si="863"/>
        <v>6075.69</v>
      </c>
      <c r="E2338" s="126">
        <f>IF(K2338=1,VLOOKUP(A2337,[1]Plan1!$DA$106:$DC$226,3),E2337)</f>
        <v>6120.04</v>
      </c>
      <c r="F2338" s="127">
        <f t="shared" si="864"/>
        <v>44546</v>
      </c>
      <c r="G2338" s="128">
        <f t="shared" si="853"/>
        <v>7.2995824342585447E-3</v>
      </c>
      <c r="H2338" s="127">
        <f t="shared" si="865"/>
        <v>44578</v>
      </c>
      <c r="I2338" s="127">
        <f t="shared" si="854"/>
        <v>44578</v>
      </c>
      <c r="J2338" s="130">
        <f t="shared" si="866"/>
        <v>23</v>
      </c>
      <c r="K2338" s="130">
        <f t="shared" si="855"/>
        <v>10</v>
      </c>
      <c r="L2338" s="131">
        <f t="shared" si="856"/>
        <v>1.0031672</v>
      </c>
      <c r="M2338" s="132">
        <f t="shared" si="850"/>
        <v>1.0095006900000001</v>
      </c>
      <c r="N2338" s="132">
        <f t="shared" si="871"/>
        <v>1.4008608665957816</v>
      </c>
      <c r="O2338" s="131">
        <f t="shared" si="849"/>
        <v>1.4052976699999999</v>
      </c>
      <c r="P2338" s="124">
        <f t="shared" si="857"/>
        <v>1405.297669</v>
      </c>
      <c r="Q2338" s="133">
        <f t="shared" si="858"/>
        <v>0</v>
      </c>
      <c r="R2338" s="134">
        <f t="shared" si="859"/>
        <v>0</v>
      </c>
      <c r="S2338" s="124">
        <f t="shared" si="860"/>
        <v>0</v>
      </c>
      <c r="T2338" s="134">
        <f t="shared" si="867"/>
        <v>8.7499999999999994E-2</v>
      </c>
      <c r="U2338" s="133">
        <f t="shared" si="868"/>
        <v>93</v>
      </c>
      <c r="V2338" s="133">
        <v>252</v>
      </c>
      <c r="W2338" s="132">
        <f t="shared" si="851"/>
        <v>1.03144039</v>
      </c>
      <c r="X2338" s="124">
        <f t="shared" si="870"/>
        <v>44.183106000000002</v>
      </c>
      <c r="Y2338" s="136" t="s">
        <v>64</v>
      </c>
      <c r="Z2338" s="127">
        <f t="shared" si="869"/>
        <v>44607</v>
      </c>
      <c r="AA2338" s="6"/>
      <c r="AB2338" s="1"/>
      <c r="AC2338" s="10"/>
      <c r="AD2338" s="7"/>
      <c r="AE2338" s="1"/>
      <c r="AF2338" s="1"/>
      <c r="AG2338" s="1"/>
      <c r="AH2338" s="5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6"/>
      <c r="BR2338" s="1"/>
      <c r="BS2338" s="1"/>
      <c r="BT2338" s="1"/>
      <c r="BU2338" s="1"/>
      <c r="BV2338" s="1"/>
      <c r="BW2338" s="1"/>
    </row>
    <row r="2339" spans="1:75" x14ac:dyDescent="0.2">
      <c r="A2339" s="137">
        <f t="shared" si="861"/>
        <v>44560</v>
      </c>
      <c r="B2339" s="124">
        <f t="shared" si="852"/>
        <v>1450.4219210000001</v>
      </c>
      <c r="C2339" s="124">
        <f t="shared" si="862"/>
        <v>1000</v>
      </c>
      <c r="D2339" s="138">
        <f t="shared" si="863"/>
        <v>6075.69</v>
      </c>
      <c r="E2339" s="126">
        <f>IF(K2339=1,VLOOKUP(A2338,[1]Plan1!$DA$106:$DC$226,3),E2338)</f>
        <v>6120.04</v>
      </c>
      <c r="F2339" s="127">
        <f t="shared" si="864"/>
        <v>44546</v>
      </c>
      <c r="G2339" s="128">
        <f t="shared" si="853"/>
        <v>7.2995824342585447E-3</v>
      </c>
      <c r="H2339" s="127">
        <f t="shared" si="865"/>
        <v>44578</v>
      </c>
      <c r="I2339" s="127">
        <f t="shared" si="854"/>
        <v>44578</v>
      </c>
      <c r="J2339" s="130">
        <f t="shared" si="866"/>
        <v>23</v>
      </c>
      <c r="K2339" s="130">
        <f t="shared" si="855"/>
        <v>11</v>
      </c>
      <c r="L2339" s="131">
        <f t="shared" si="856"/>
        <v>1.00348448</v>
      </c>
      <c r="M2339" s="132">
        <f t="shared" si="850"/>
        <v>1.0095006900000001</v>
      </c>
      <c r="N2339" s="132">
        <f t="shared" si="871"/>
        <v>1.4008608665957816</v>
      </c>
      <c r="O2339" s="131">
        <f t="shared" si="849"/>
        <v>1.4057421299999999</v>
      </c>
      <c r="P2339" s="124">
        <f t="shared" si="857"/>
        <v>1405.7421300000001</v>
      </c>
      <c r="Q2339" s="133">
        <f t="shared" si="858"/>
        <v>0</v>
      </c>
      <c r="R2339" s="134">
        <f t="shared" si="859"/>
        <v>0</v>
      </c>
      <c r="S2339" s="124">
        <f t="shared" si="860"/>
        <v>0</v>
      </c>
      <c r="T2339" s="134">
        <f t="shared" si="867"/>
        <v>8.7499999999999994E-2</v>
      </c>
      <c r="U2339" s="133">
        <f t="shared" si="868"/>
        <v>94</v>
      </c>
      <c r="V2339" s="133">
        <v>252</v>
      </c>
      <c r="W2339" s="132">
        <f t="shared" si="851"/>
        <v>1.0317837750000001</v>
      </c>
      <c r="X2339" s="124">
        <f t="shared" si="870"/>
        <v>44.679791000000002</v>
      </c>
      <c r="Y2339" s="136" t="s">
        <v>64</v>
      </c>
      <c r="Z2339" s="127">
        <f t="shared" si="869"/>
        <v>44607</v>
      </c>
      <c r="AA2339" s="6"/>
      <c r="AB2339" s="1"/>
      <c r="AC2339" s="10"/>
      <c r="AD2339" s="7"/>
      <c r="AE2339" s="1"/>
      <c r="AF2339" s="1"/>
      <c r="AG2339" s="1"/>
      <c r="AH2339" s="5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6"/>
      <c r="BR2339" s="1"/>
      <c r="BS2339" s="1"/>
      <c r="BT2339" s="1"/>
      <c r="BU2339" s="1"/>
      <c r="BV2339" s="1"/>
      <c r="BW2339" s="1"/>
    </row>
    <row r="2340" spans="1:75" x14ac:dyDescent="0.2">
      <c r="A2340" s="137">
        <f t="shared" si="861"/>
        <v>44561</v>
      </c>
      <c r="B2340" s="124">
        <f t="shared" si="852"/>
        <v>1451.3636669999999</v>
      </c>
      <c r="C2340" s="124">
        <f t="shared" si="862"/>
        <v>1000</v>
      </c>
      <c r="D2340" s="138">
        <f t="shared" si="863"/>
        <v>6075.69</v>
      </c>
      <c r="E2340" s="126">
        <f>IF(K2340=1,VLOOKUP(A2339,[1]Plan1!$DA$106:$DC$226,3),E2339)</f>
        <v>6120.04</v>
      </c>
      <c r="F2340" s="127">
        <f t="shared" si="864"/>
        <v>44546</v>
      </c>
      <c r="G2340" s="128">
        <f t="shared" si="853"/>
        <v>7.2995824342585447E-3</v>
      </c>
      <c r="H2340" s="127">
        <f t="shared" si="865"/>
        <v>44578</v>
      </c>
      <c r="I2340" s="127">
        <f t="shared" si="854"/>
        <v>44578</v>
      </c>
      <c r="J2340" s="130">
        <f t="shared" si="866"/>
        <v>23</v>
      </c>
      <c r="K2340" s="130">
        <f t="shared" si="855"/>
        <v>12</v>
      </c>
      <c r="L2340" s="131">
        <f t="shared" si="856"/>
        <v>1.0038018500000001</v>
      </c>
      <c r="M2340" s="132">
        <f t="shared" si="850"/>
        <v>1.0095006900000001</v>
      </c>
      <c r="N2340" s="132">
        <f t="shared" si="871"/>
        <v>1.4008608665957816</v>
      </c>
      <c r="O2340" s="131">
        <f t="shared" si="849"/>
        <v>1.40618672</v>
      </c>
      <c r="P2340" s="124">
        <f t="shared" si="857"/>
        <v>1406.1867199999999</v>
      </c>
      <c r="Q2340" s="133">
        <f t="shared" si="858"/>
        <v>0</v>
      </c>
      <c r="R2340" s="134">
        <f t="shared" si="859"/>
        <v>0</v>
      </c>
      <c r="S2340" s="124">
        <f t="shared" si="860"/>
        <v>0</v>
      </c>
      <c r="T2340" s="134">
        <f t="shared" si="867"/>
        <v>8.7499999999999994E-2</v>
      </c>
      <c r="U2340" s="133">
        <f t="shared" si="868"/>
        <v>95</v>
      </c>
      <c r="V2340" s="133">
        <v>252</v>
      </c>
      <c r="W2340" s="132">
        <f t="shared" si="851"/>
        <v>1.0321272749999999</v>
      </c>
      <c r="X2340" s="124">
        <f t="shared" si="870"/>
        <v>45.176946999999998</v>
      </c>
      <c r="Y2340" s="136" t="s">
        <v>64</v>
      </c>
      <c r="Z2340" s="127">
        <f t="shared" si="869"/>
        <v>44607</v>
      </c>
      <c r="AA2340" s="6"/>
      <c r="AB2340" s="1"/>
      <c r="AC2340" s="10"/>
      <c r="AD2340" s="7"/>
      <c r="AE2340" s="1"/>
      <c r="AF2340" s="1"/>
      <c r="AG2340" s="1"/>
      <c r="AH2340" s="5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6"/>
      <c r="BR2340" s="1"/>
      <c r="BS2340" s="1"/>
      <c r="BT2340" s="1"/>
      <c r="BU2340" s="1"/>
      <c r="BV2340" s="1"/>
      <c r="BW2340" s="1"/>
    </row>
    <row r="2341" spans="1:75" x14ac:dyDescent="0.2">
      <c r="A2341" s="137">
        <f t="shared" si="861"/>
        <v>44562</v>
      </c>
      <c r="B2341" s="124">
        <f t="shared" si="852"/>
        <v>1452.306034</v>
      </c>
      <c r="C2341" s="124">
        <f t="shared" si="862"/>
        <v>1000</v>
      </c>
      <c r="D2341" s="138">
        <f t="shared" si="863"/>
        <v>6075.69</v>
      </c>
      <c r="E2341" s="126">
        <f>IF(K2341=1,VLOOKUP(A2340,[1]Plan1!$DA$106:$DC$226,3),E2340)</f>
        <v>6120.04</v>
      </c>
      <c r="F2341" s="127">
        <f t="shared" si="864"/>
        <v>44546</v>
      </c>
      <c r="G2341" s="128">
        <f t="shared" si="853"/>
        <v>7.2995824342585447E-3</v>
      </c>
      <c r="H2341" s="127">
        <f t="shared" si="865"/>
        <v>44578</v>
      </c>
      <c r="I2341" s="127">
        <f t="shared" si="854"/>
        <v>44578</v>
      </c>
      <c r="J2341" s="130">
        <f t="shared" si="866"/>
        <v>23</v>
      </c>
      <c r="K2341" s="130">
        <f t="shared" si="855"/>
        <v>13</v>
      </c>
      <c r="L2341" s="131">
        <f t="shared" si="856"/>
        <v>1.00411932</v>
      </c>
      <c r="M2341" s="132">
        <f t="shared" si="850"/>
        <v>1.0095006900000001</v>
      </c>
      <c r="N2341" s="132">
        <f t="shared" si="871"/>
        <v>1.4008608665957816</v>
      </c>
      <c r="O2341" s="131">
        <f t="shared" si="849"/>
        <v>1.4066314600000001</v>
      </c>
      <c r="P2341" s="124">
        <f t="shared" si="857"/>
        <v>1406.6314600000001</v>
      </c>
      <c r="Q2341" s="133">
        <f t="shared" si="858"/>
        <v>0</v>
      </c>
      <c r="R2341" s="134">
        <f t="shared" si="859"/>
        <v>0</v>
      </c>
      <c r="S2341" s="124">
        <f t="shared" si="860"/>
        <v>0</v>
      </c>
      <c r="T2341" s="134">
        <f t="shared" si="867"/>
        <v>8.7499999999999994E-2</v>
      </c>
      <c r="U2341" s="133">
        <f t="shared" si="868"/>
        <v>96</v>
      </c>
      <c r="V2341" s="133">
        <v>252</v>
      </c>
      <c r="W2341" s="132">
        <f t="shared" si="851"/>
        <v>1.0324708890000001</v>
      </c>
      <c r="X2341" s="124">
        <f t="shared" si="870"/>
        <v>45.674574</v>
      </c>
      <c r="Y2341" s="136" t="s">
        <v>64</v>
      </c>
      <c r="Z2341" s="127">
        <f t="shared" si="869"/>
        <v>44607</v>
      </c>
      <c r="AA2341" s="6"/>
      <c r="AB2341" s="1"/>
      <c r="AC2341" s="10"/>
      <c r="AD2341" s="7"/>
      <c r="AE2341" s="1"/>
      <c r="AF2341" s="1"/>
      <c r="AG2341" s="1"/>
      <c r="AH2341" s="5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6"/>
      <c r="BR2341" s="1"/>
      <c r="BS2341" s="1"/>
      <c r="BT2341" s="1"/>
      <c r="BU2341" s="1"/>
      <c r="BV2341" s="1"/>
      <c r="BW2341" s="1"/>
    </row>
    <row r="2342" spans="1:75" x14ac:dyDescent="0.2">
      <c r="A2342" s="137">
        <f t="shared" si="861"/>
        <v>44563</v>
      </c>
      <c r="B2342" s="124">
        <f t="shared" si="852"/>
        <v>1452.306034</v>
      </c>
      <c r="C2342" s="124">
        <f t="shared" si="862"/>
        <v>1000</v>
      </c>
      <c r="D2342" s="138">
        <f t="shared" si="863"/>
        <v>6075.69</v>
      </c>
      <c r="E2342" s="126">
        <f>IF(K2342=1,VLOOKUP(A2341,[1]Plan1!$DA$106:$DC$226,3),E2341)</f>
        <v>6120.04</v>
      </c>
      <c r="F2342" s="127">
        <f t="shared" si="864"/>
        <v>44546</v>
      </c>
      <c r="G2342" s="128">
        <f t="shared" si="853"/>
        <v>7.2995824342585447E-3</v>
      </c>
      <c r="H2342" s="127">
        <f t="shared" si="865"/>
        <v>44578</v>
      </c>
      <c r="I2342" s="127">
        <f t="shared" si="854"/>
        <v>44578</v>
      </c>
      <c r="J2342" s="130">
        <f t="shared" si="866"/>
        <v>23</v>
      </c>
      <c r="K2342" s="130">
        <f t="shared" si="855"/>
        <v>13</v>
      </c>
      <c r="L2342" s="131">
        <f t="shared" si="856"/>
        <v>1.00411932</v>
      </c>
      <c r="M2342" s="132">
        <f t="shared" si="850"/>
        <v>1.0095006900000001</v>
      </c>
      <c r="N2342" s="132">
        <f t="shared" si="871"/>
        <v>1.4008608665957816</v>
      </c>
      <c r="O2342" s="131">
        <f t="shared" si="849"/>
        <v>1.4066314600000001</v>
      </c>
      <c r="P2342" s="124">
        <f t="shared" si="857"/>
        <v>1406.6314600000001</v>
      </c>
      <c r="Q2342" s="133">
        <f t="shared" si="858"/>
        <v>0</v>
      </c>
      <c r="R2342" s="134">
        <f t="shared" si="859"/>
        <v>0</v>
      </c>
      <c r="S2342" s="124">
        <f t="shared" si="860"/>
        <v>0</v>
      </c>
      <c r="T2342" s="134">
        <f t="shared" si="867"/>
        <v>8.7499999999999994E-2</v>
      </c>
      <c r="U2342" s="133">
        <f t="shared" si="868"/>
        <v>96</v>
      </c>
      <c r="V2342" s="133">
        <v>252</v>
      </c>
      <c r="W2342" s="132">
        <f t="shared" si="851"/>
        <v>1.0324708890000001</v>
      </c>
      <c r="X2342" s="124">
        <f t="shared" si="870"/>
        <v>45.674574</v>
      </c>
      <c r="Y2342" s="136" t="s">
        <v>64</v>
      </c>
      <c r="Z2342" s="127">
        <f t="shared" si="869"/>
        <v>44607</v>
      </c>
      <c r="AA2342" s="6"/>
      <c r="AB2342" s="1"/>
      <c r="AC2342" s="10"/>
      <c r="AD2342" s="7"/>
      <c r="AE2342" s="1"/>
      <c r="AF2342" s="1"/>
      <c r="AG2342" s="1"/>
      <c r="AH2342" s="5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6"/>
      <c r="BR2342" s="1"/>
      <c r="BS2342" s="1"/>
      <c r="BT2342" s="1"/>
      <c r="BU2342" s="1"/>
      <c r="BV2342" s="1"/>
      <c r="BW2342" s="1"/>
    </row>
    <row r="2343" spans="1:75" x14ac:dyDescent="0.2">
      <c r="A2343" s="137">
        <f t="shared" si="861"/>
        <v>44564</v>
      </c>
      <c r="B2343" s="124">
        <f t="shared" si="852"/>
        <v>1452.306034</v>
      </c>
      <c r="C2343" s="124">
        <f t="shared" si="862"/>
        <v>1000</v>
      </c>
      <c r="D2343" s="138">
        <f t="shared" si="863"/>
        <v>6075.69</v>
      </c>
      <c r="E2343" s="126">
        <f>IF(K2343=1,VLOOKUP(A2342,[1]Plan1!$DA$106:$DC$226,3),E2342)</f>
        <v>6120.04</v>
      </c>
      <c r="F2343" s="127">
        <f t="shared" si="864"/>
        <v>44546</v>
      </c>
      <c r="G2343" s="128">
        <f t="shared" si="853"/>
        <v>7.2995824342585447E-3</v>
      </c>
      <c r="H2343" s="127">
        <f t="shared" si="865"/>
        <v>44578</v>
      </c>
      <c r="I2343" s="127">
        <f t="shared" si="854"/>
        <v>44578</v>
      </c>
      <c r="J2343" s="130">
        <f t="shared" si="866"/>
        <v>23</v>
      </c>
      <c r="K2343" s="130">
        <f t="shared" si="855"/>
        <v>13</v>
      </c>
      <c r="L2343" s="131">
        <f t="shared" si="856"/>
        <v>1.00411932</v>
      </c>
      <c r="M2343" s="132">
        <f t="shared" si="850"/>
        <v>1.0095006900000001</v>
      </c>
      <c r="N2343" s="132">
        <f t="shared" si="871"/>
        <v>1.4008608665957816</v>
      </c>
      <c r="O2343" s="131">
        <f t="shared" si="849"/>
        <v>1.4066314600000001</v>
      </c>
      <c r="P2343" s="124">
        <f t="shared" si="857"/>
        <v>1406.6314600000001</v>
      </c>
      <c r="Q2343" s="133">
        <f t="shared" si="858"/>
        <v>0</v>
      </c>
      <c r="R2343" s="134">
        <f t="shared" si="859"/>
        <v>0</v>
      </c>
      <c r="S2343" s="124">
        <f t="shared" si="860"/>
        <v>0</v>
      </c>
      <c r="T2343" s="134">
        <f t="shared" si="867"/>
        <v>8.7499999999999994E-2</v>
      </c>
      <c r="U2343" s="133">
        <f t="shared" si="868"/>
        <v>96</v>
      </c>
      <c r="V2343" s="133">
        <v>252</v>
      </c>
      <c r="W2343" s="132">
        <f t="shared" si="851"/>
        <v>1.0324708890000001</v>
      </c>
      <c r="X2343" s="124">
        <f t="shared" si="870"/>
        <v>45.674574</v>
      </c>
      <c r="Y2343" s="136" t="s">
        <v>64</v>
      </c>
      <c r="Z2343" s="127">
        <f t="shared" si="869"/>
        <v>44607</v>
      </c>
      <c r="AA2343" s="6"/>
      <c r="AB2343" s="1"/>
      <c r="AC2343" s="10"/>
      <c r="AD2343" s="7"/>
      <c r="AE2343" s="1"/>
      <c r="AF2343" s="1"/>
      <c r="AG2343" s="1"/>
      <c r="AH2343" s="5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6"/>
      <c r="BR2343" s="1"/>
      <c r="BS2343" s="1"/>
      <c r="BT2343" s="1"/>
      <c r="BU2343" s="1"/>
      <c r="BV2343" s="1"/>
      <c r="BW2343" s="1"/>
    </row>
    <row r="2344" spans="1:75" x14ac:dyDescent="0.2">
      <c r="A2344" s="137">
        <f t="shared" si="861"/>
        <v>44565</v>
      </c>
      <c r="B2344" s="124">
        <f t="shared" si="852"/>
        <v>1453.249002</v>
      </c>
      <c r="C2344" s="124">
        <f t="shared" si="862"/>
        <v>1000</v>
      </c>
      <c r="D2344" s="138">
        <f t="shared" si="863"/>
        <v>6075.69</v>
      </c>
      <c r="E2344" s="126">
        <f>IF(K2344=1,VLOOKUP(A2343,[1]Plan1!$DA$106:$DC$226,3),E2343)</f>
        <v>6120.04</v>
      </c>
      <c r="F2344" s="127">
        <f t="shared" si="864"/>
        <v>44546</v>
      </c>
      <c r="G2344" s="128">
        <f t="shared" si="853"/>
        <v>7.2995824342585447E-3</v>
      </c>
      <c r="H2344" s="127">
        <f t="shared" si="865"/>
        <v>44578</v>
      </c>
      <c r="I2344" s="127">
        <f t="shared" si="854"/>
        <v>44578</v>
      </c>
      <c r="J2344" s="130">
        <f t="shared" si="866"/>
        <v>23</v>
      </c>
      <c r="K2344" s="130">
        <f t="shared" si="855"/>
        <v>14</v>
      </c>
      <c r="L2344" s="131">
        <f t="shared" si="856"/>
        <v>1.00443689</v>
      </c>
      <c r="M2344" s="132">
        <f t="shared" si="850"/>
        <v>1.0095006900000001</v>
      </c>
      <c r="N2344" s="132">
        <f t="shared" si="871"/>
        <v>1.4008608665957816</v>
      </c>
      <c r="O2344" s="131">
        <f t="shared" si="849"/>
        <v>1.40707633</v>
      </c>
      <c r="P2344" s="124">
        <f t="shared" si="857"/>
        <v>1407.0763300000001</v>
      </c>
      <c r="Q2344" s="133">
        <f t="shared" si="858"/>
        <v>0</v>
      </c>
      <c r="R2344" s="134">
        <f t="shared" si="859"/>
        <v>0</v>
      </c>
      <c r="S2344" s="124">
        <f t="shared" si="860"/>
        <v>0</v>
      </c>
      <c r="T2344" s="134">
        <f t="shared" si="867"/>
        <v>8.7499999999999994E-2</v>
      </c>
      <c r="U2344" s="133">
        <f t="shared" si="868"/>
        <v>97</v>
      </c>
      <c r="V2344" s="133">
        <v>252</v>
      </c>
      <c r="W2344" s="132">
        <f t="shared" si="851"/>
        <v>1.032814618</v>
      </c>
      <c r="X2344" s="124">
        <f t="shared" si="870"/>
        <v>46.172671999999999</v>
      </c>
      <c r="Y2344" s="136" t="s">
        <v>64</v>
      </c>
      <c r="Z2344" s="127">
        <f t="shared" si="869"/>
        <v>44607</v>
      </c>
      <c r="AA2344" s="6"/>
      <c r="AB2344" s="1"/>
      <c r="AC2344" s="10"/>
      <c r="AD2344" s="7"/>
      <c r="AE2344" s="1"/>
      <c r="AF2344" s="1"/>
      <c r="AG2344" s="1"/>
      <c r="AH2344" s="5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6"/>
      <c r="BR2344" s="1"/>
      <c r="BS2344" s="1"/>
      <c r="BT2344" s="1"/>
      <c r="BU2344" s="1"/>
      <c r="BV2344" s="1"/>
      <c r="BW2344" s="1"/>
    </row>
    <row r="2345" spans="1:75" x14ac:dyDescent="0.2">
      <c r="A2345" s="137">
        <f t="shared" si="861"/>
        <v>44566</v>
      </c>
      <c r="B2345" s="124">
        <f t="shared" si="852"/>
        <v>1454.192591</v>
      </c>
      <c r="C2345" s="124">
        <f t="shared" si="862"/>
        <v>1000</v>
      </c>
      <c r="D2345" s="138">
        <f t="shared" si="863"/>
        <v>6075.69</v>
      </c>
      <c r="E2345" s="126">
        <f>IF(K2345=1,VLOOKUP(A2344,[1]Plan1!$DA$106:$DC$226,3),E2344)</f>
        <v>6120.04</v>
      </c>
      <c r="F2345" s="127">
        <f t="shared" si="864"/>
        <v>44546</v>
      </c>
      <c r="G2345" s="128">
        <f t="shared" si="853"/>
        <v>7.2995824342585447E-3</v>
      </c>
      <c r="H2345" s="127">
        <f t="shared" si="865"/>
        <v>44578</v>
      </c>
      <c r="I2345" s="127">
        <f t="shared" si="854"/>
        <v>44578</v>
      </c>
      <c r="J2345" s="130">
        <f t="shared" si="866"/>
        <v>23</v>
      </c>
      <c r="K2345" s="130">
        <f t="shared" si="855"/>
        <v>15</v>
      </c>
      <c r="L2345" s="131">
        <f t="shared" si="856"/>
        <v>1.00475457</v>
      </c>
      <c r="M2345" s="132">
        <f t="shared" si="850"/>
        <v>1.0095006900000001</v>
      </c>
      <c r="N2345" s="132">
        <f t="shared" si="871"/>
        <v>1.4008608665957816</v>
      </c>
      <c r="O2345" s="131">
        <f t="shared" ref="O2345:O2408" si="872">TRUNC(TRUNC((L2345*N2345),15),8)</f>
        <v>1.4075213499999999</v>
      </c>
      <c r="P2345" s="124">
        <f t="shared" si="857"/>
        <v>1407.52135</v>
      </c>
      <c r="Q2345" s="133">
        <f t="shared" si="858"/>
        <v>0</v>
      </c>
      <c r="R2345" s="134">
        <f t="shared" si="859"/>
        <v>0</v>
      </c>
      <c r="S2345" s="124">
        <f t="shared" si="860"/>
        <v>0</v>
      </c>
      <c r="T2345" s="134">
        <f t="shared" si="867"/>
        <v>8.7499999999999994E-2</v>
      </c>
      <c r="U2345" s="133">
        <f t="shared" si="868"/>
        <v>98</v>
      </c>
      <c r="V2345" s="133">
        <v>252</v>
      </c>
      <c r="W2345" s="132">
        <f t="shared" si="851"/>
        <v>1.033158461</v>
      </c>
      <c r="X2345" s="124">
        <f t="shared" si="870"/>
        <v>46.671241000000002</v>
      </c>
      <c r="Y2345" s="136" t="s">
        <v>64</v>
      </c>
      <c r="Z2345" s="127">
        <f t="shared" si="869"/>
        <v>44607</v>
      </c>
      <c r="AA2345" s="6"/>
      <c r="AB2345" s="1"/>
      <c r="AC2345" s="10"/>
      <c r="AD2345" s="7"/>
      <c r="AE2345" s="1"/>
      <c r="AF2345" s="1"/>
      <c r="AG2345" s="1"/>
      <c r="AH2345" s="5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6"/>
      <c r="BR2345" s="1"/>
      <c r="BS2345" s="1"/>
      <c r="BT2345" s="1"/>
      <c r="BU2345" s="1"/>
      <c r="BV2345" s="1"/>
      <c r="BW2345" s="1"/>
    </row>
    <row r="2346" spans="1:75" x14ac:dyDescent="0.2">
      <c r="A2346" s="137">
        <f t="shared" si="861"/>
        <v>44567</v>
      </c>
      <c r="B2346" s="124">
        <f t="shared" si="852"/>
        <v>1455.136782</v>
      </c>
      <c r="C2346" s="124">
        <f t="shared" si="862"/>
        <v>1000</v>
      </c>
      <c r="D2346" s="138">
        <f t="shared" si="863"/>
        <v>6075.69</v>
      </c>
      <c r="E2346" s="126">
        <f>IF(K2346=1,VLOOKUP(A2345,[1]Plan1!$DA$106:$DC$226,3),E2345)</f>
        <v>6120.04</v>
      </c>
      <c r="F2346" s="127">
        <f t="shared" si="864"/>
        <v>44546</v>
      </c>
      <c r="G2346" s="128">
        <f t="shared" si="853"/>
        <v>7.2995824342585447E-3</v>
      </c>
      <c r="H2346" s="127">
        <f t="shared" si="865"/>
        <v>44578</v>
      </c>
      <c r="I2346" s="127">
        <f t="shared" si="854"/>
        <v>44578</v>
      </c>
      <c r="J2346" s="130">
        <f t="shared" si="866"/>
        <v>23</v>
      </c>
      <c r="K2346" s="130">
        <f t="shared" si="855"/>
        <v>16</v>
      </c>
      <c r="L2346" s="131">
        <f t="shared" si="856"/>
        <v>1.0050723399999999</v>
      </c>
      <c r="M2346" s="132">
        <f t="shared" ref="M2346:M2409" si="873">IF(I2346&gt;I2345,L2345,M2345)</f>
        <v>1.0095006900000001</v>
      </c>
      <c r="N2346" s="132">
        <f t="shared" si="871"/>
        <v>1.4008608665957816</v>
      </c>
      <c r="O2346" s="131">
        <f t="shared" si="872"/>
        <v>1.4079664999999999</v>
      </c>
      <c r="P2346" s="124">
        <f t="shared" si="857"/>
        <v>1407.9665</v>
      </c>
      <c r="Q2346" s="133">
        <f t="shared" si="858"/>
        <v>0</v>
      </c>
      <c r="R2346" s="134">
        <f t="shared" si="859"/>
        <v>0</v>
      </c>
      <c r="S2346" s="124">
        <f t="shared" si="860"/>
        <v>0</v>
      </c>
      <c r="T2346" s="134">
        <f t="shared" si="867"/>
        <v>8.7499999999999994E-2</v>
      </c>
      <c r="U2346" s="133">
        <f t="shared" si="868"/>
        <v>99</v>
      </c>
      <c r="V2346" s="133">
        <v>252</v>
      </c>
      <c r="W2346" s="132">
        <f t="shared" si="851"/>
        <v>1.0335024180000001</v>
      </c>
      <c r="X2346" s="124">
        <f t="shared" si="870"/>
        <v>47.170282</v>
      </c>
      <c r="Y2346" s="136" t="s">
        <v>64</v>
      </c>
      <c r="Z2346" s="127">
        <f t="shared" si="869"/>
        <v>44607</v>
      </c>
      <c r="AA2346" s="6"/>
      <c r="AB2346" s="1"/>
      <c r="AC2346" s="10"/>
      <c r="AD2346" s="7"/>
      <c r="AE2346" s="1"/>
      <c r="AF2346" s="1"/>
      <c r="AG2346" s="1"/>
      <c r="AH2346" s="5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6"/>
      <c r="BR2346" s="1"/>
      <c r="BS2346" s="1"/>
      <c r="BT2346" s="1"/>
      <c r="BU2346" s="1"/>
      <c r="BV2346" s="1"/>
      <c r="BW2346" s="1"/>
    </row>
    <row r="2347" spans="1:75" x14ac:dyDescent="0.2">
      <c r="A2347" s="137">
        <f t="shared" si="861"/>
        <v>44568</v>
      </c>
      <c r="B2347" s="124">
        <f t="shared" si="852"/>
        <v>1456.081606</v>
      </c>
      <c r="C2347" s="124">
        <f t="shared" si="862"/>
        <v>1000</v>
      </c>
      <c r="D2347" s="138">
        <f t="shared" si="863"/>
        <v>6075.69</v>
      </c>
      <c r="E2347" s="126">
        <f>IF(K2347=1,VLOOKUP(A2346,[1]Plan1!$DA$106:$DC$226,3),E2346)</f>
        <v>6120.04</v>
      </c>
      <c r="F2347" s="127">
        <f t="shared" si="864"/>
        <v>44546</v>
      </c>
      <c r="G2347" s="128">
        <f t="shared" si="853"/>
        <v>7.2995824342585447E-3</v>
      </c>
      <c r="H2347" s="127">
        <f t="shared" si="865"/>
        <v>44578</v>
      </c>
      <c r="I2347" s="127">
        <f t="shared" si="854"/>
        <v>44578</v>
      </c>
      <c r="J2347" s="130">
        <f t="shared" si="866"/>
        <v>23</v>
      </c>
      <c r="K2347" s="130">
        <f t="shared" si="855"/>
        <v>17</v>
      </c>
      <c r="L2347" s="131">
        <f t="shared" si="856"/>
        <v>1.00539022</v>
      </c>
      <c r="M2347" s="132">
        <f t="shared" si="873"/>
        <v>1.0095006900000001</v>
      </c>
      <c r="N2347" s="132">
        <f t="shared" si="871"/>
        <v>1.4008608665957816</v>
      </c>
      <c r="O2347" s="131">
        <f t="shared" si="872"/>
        <v>1.40841181</v>
      </c>
      <c r="P2347" s="124">
        <f t="shared" si="857"/>
        <v>1408.4118100000001</v>
      </c>
      <c r="Q2347" s="133">
        <f t="shared" si="858"/>
        <v>0</v>
      </c>
      <c r="R2347" s="134">
        <f t="shared" si="859"/>
        <v>0</v>
      </c>
      <c r="S2347" s="124">
        <f t="shared" si="860"/>
        <v>0</v>
      </c>
      <c r="T2347" s="134">
        <f t="shared" si="867"/>
        <v>8.7499999999999994E-2</v>
      </c>
      <c r="U2347" s="133">
        <f t="shared" si="868"/>
        <v>100</v>
      </c>
      <c r="V2347" s="133">
        <v>252</v>
      </c>
      <c r="W2347" s="132">
        <f t="shared" si="851"/>
        <v>1.03384649</v>
      </c>
      <c r="X2347" s="124">
        <f t="shared" si="870"/>
        <v>47.669795999999998</v>
      </c>
      <c r="Y2347" s="136" t="s">
        <v>64</v>
      </c>
      <c r="Z2347" s="127">
        <f t="shared" si="869"/>
        <v>44607</v>
      </c>
      <c r="AA2347" s="6"/>
      <c r="AB2347" s="1"/>
      <c r="AC2347" s="10"/>
      <c r="AD2347" s="7"/>
      <c r="AE2347" s="1"/>
      <c r="AF2347" s="1"/>
      <c r="AG2347" s="1"/>
      <c r="AH2347" s="5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6"/>
      <c r="BR2347" s="1"/>
      <c r="BS2347" s="1"/>
      <c r="BT2347" s="1"/>
      <c r="BU2347" s="1"/>
      <c r="BV2347" s="1"/>
      <c r="BW2347" s="1"/>
    </row>
    <row r="2348" spans="1:75" x14ac:dyDescent="0.2">
      <c r="A2348" s="137">
        <f t="shared" si="861"/>
        <v>44569</v>
      </c>
      <c r="B2348" s="124">
        <f t="shared" si="852"/>
        <v>1457.027022</v>
      </c>
      <c r="C2348" s="124">
        <f t="shared" si="862"/>
        <v>1000</v>
      </c>
      <c r="D2348" s="138">
        <f t="shared" si="863"/>
        <v>6075.69</v>
      </c>
      <c r="E2348" s="126">
        <f>IF(K2348=1,VLOOKUP(A2347,[1]Plan1!$DA$106:$DC$226,3),E2347)</f>
        <v>6120.04</v>
      </c>
      <c r="F2348" s="127">
        <f t="shared" si="864"/>
        <v>44546</v>
      </c>
      <c r="G2348" s="128">
        <f t="shared" si="853"/>
        <v>7.2995824342585447E-3</v>
      </c>
      <c r="H2348" s="127">
        <f t="shared" si="865"/>
        <v>44578</v>
      </c>
      <c r="I2348" s="127">
        <f t="shared" si="854"/>
        <v>44578</v>
      </c>
      <c r="J2348" s="130">
        <f t="shared" si="866"/>
        <v>23</v>
      </c>
      <c r="K2348" s="130">
        <f t="shared" si="855"/>
        <v>18</v>
      </c>
      <c r="L2348" s="131">
        <f t="shared" si="856"/>
        <v>1.00570819</v>
      </c>
      <c r="M2348" s="132">
        <f t="shared" si="873"/>
        <v>1.0095006900000001</v>
      </c>
      <c r="N2348" s="132">
        <f t="shared" si="871"/>
        <v>1.4008608665957816</v>
      </c>
      <c r="O2348" s="131">
        <f t="shared" si="872"/>
        <v>1.4088572399999999</v>
      </c>
      <c r="P2348" s="124">
        <f t="shared" si="857"/>
        <v>1408.85724</v>
      </c>
      <c r="Q2348" s="133">
        <f t="shared" si="858"/>
        <v>0</v>
      </c>
      <c r="R2348" s="134">
        <f t="shared" si="859"/>
        <v>0</v>
      </c>
      <c r="S2348" s="124">
        <f t="shared" si="860"/>
        <v>0</v>
      </c>
      <c r="T2348" s="134">
        <f t="shared" si="867"/>
        <v>8.7499999999999994E-2</v>
      </c>
      <c r="U2348" s="133">
        <f t="shared" si="868"/>
        <v>101</v>
      </c>
      <c r="V2348" s="133">
        <v>252</v>
      </c>
      <c r="W2348" s="132">
        <f t="shared" si="851"/>
        <v>1.034190677</v>
      </c>
      <c r="X2348" s="124">
        <f t="shared" si="870"/>
        <v>48.169781999999998</v>
      </c>
      <c r="Y2348" s="136" t="s">
        <v>64</v>
      </c>
      <c r="Z2348" s="127">
        <f t="shared" si="869"/>
        <v>44607</v>
      </c>
      <c r="AA2348" s="6"/>
      <c r="AB2348" s="1"/>
      <c r="AC2348" s="10"/>
      <c r="AD2348" s="7"/>
      <c r="AE2348" s="1"/>
      <c r="AF2348" s="1"/>
      <c r="AG2348" s="1"/>
      <c r="AH2348" s="5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6"/>
      <c r="BR2348" s="1"/>
      <c r="BS2348" s="1"/>
      <c r="BT2348" s="1"/>
      <c r="BU2348" s="1"/>
      <c r="BV2348" s="1"/>
      <c r="BW2348" s="1"/>
    </row>
    <row r="2349" spans="1:75" x14ac:dyDescent="0.2">
      <c r="A2349" s="137">
        <f t="shared" si="861"/>
        <v>44570</v>
      </c>
      <c r="B2349" s="124">
        <f t="shared" si="852"/>
        <v>1457.027022</v>
      </c>
      <c r="C2349" s="124">
        <f t="shared" si="862"/>
        <v>1000</v>
      </c>
      <c r="D2349" s="138">
        <f t="shared" si="863"/>
        <v>6075.69</v>
      </c>
      <c r="E2349" s="126">
        <f>IF(K2349=1,VLOOKUP(A2348,[1]Plan1!$DA$106:$DC$226,3),E2348)</f>
        <v>6120.04</v>
      </c>
      <c r="F2349" s="127">
        <f t="shared" si="864"/>
        <v>44546</v>
      </c>
      <c r="G2349" s="128">
        <f t="shared" si="853"/>
        <v>7.2995824342585447E-3</v>
      </c>
      <c r="H2349" s="127">
        <f t="shared" si="865"/>
        <v>44578</v>
      </c>
      <c r="I2349" s="127">
        <f t="shared" si="854"/>
        <v>44578</v>
      </c>
      <c r="J2349" s="130">
        <f t="shared" si="866"/>
        <v>23</v>
      </c>
      <c r="K2349" s="130">
        <f t="shared" si="855"/>
        <v>18</v>
      </c>
      <c r="L2349" s="131">
        <f t="shared" si="856"/>
        <v>1.00570819</v>
      </c>
      <c r="M2349" s="132">
        <f t="shared" si="873"/>
        <v>1.0095006900000001</v>
      </c>
      <c r="N2349" s="132">
        <f t="shared" si="871"/>
        <v>1.4008608665957816</v>
      </c>
      <c r="O2349" s="131">
        <f t="shared" si="872"/>
        <v>1.4088572399999999</v>
      </c>
      <c r="P2349" s="124">
        <f t="shared" si="857"/>
        <v>1408.85724</v>
      </c>
      <c r="Q2349" s="133">
        <f t="shared" si="858"/>
        <v>0</v>
      </c>
      <c r="R2349" s="134">
        <f t="shared" si="859"/>
        <v>0</v>
      </c>
      <c r="S2349" s="124">
        <f t="shared" si="860"/>
        <v>0</v>
      </c>
      <c r="T2349" s="134">
        <f t="shared" si="867"/>
        <v>8.7499999999999994E-2</v>
      </c>
      <c r="U2349" s="133">
        <f t="shared" si="868"/>
        <v>101</v>
      </c>
      <c r="V2349" s="133">
        <v>252</v>
      </c>
      <c r="W2349" s="132">
        <f t="shared" si="851"/>
        <v>1.034190677</v>
      </c>
      <c r="X2349" s="124">
        <f t="shared" si="870"/>
        <v>48.169781999999998</v>
      </c>
      <c r="Y2349" s="136" t="s">
        <v>64</v>
      </c>
      <c r="Z2349" s="127">
        <f t="shared" si="869"/>
        <v>44607</v>
      </c>
      <c r="AA2349" s="6"/>
      <c r="AB2349" s="1"/>
      <c r="AC2349" s="10"/>
      <c r="AD2349" s="7"/>
      <c r="AE2349" s="1"/>
      <c r="AF2349" s="1"/>
      <c r="AG2349" s="1"/>
      <c r="AH2349" s="5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6"/>
      <c r="BR2349" s="1"/>
      <c r="BS2349" s="1"/>
      <c r="BT2349" s="1"/>
      <c r="BU2349" s="1"/>
      <c r="BV2349" s="1"/>
      <c r="BW2349" s="1"/>
    </row>
    <row r="2350" spans="1:75" x14ac:dyDescent="0.2">
      <c r="A2350" s="137">
        <f t="shared" si="861"/>
        <v>44571</v>
      </c>
      <c r="B2350" s="124">
        <f t="shared" si="852"/>
        <v>1457.027022</v>
      </c>
      <c r="C2350" s="124">
        <f t="shared" si="862"/>
        <v>1000</v>
      </c>
      <c r="D2350" s="138">
        <f t="shared" si="863"/>
        <v>6075.69</v>
      </c>
      <c r="E2350" s="126">
        <f>IF(K2350=1,VLOOKUP(A2349,[1]Plan1!$DA$106:$DC$226,3),E2349)</f>
        <v>6120.04</v>
      </c>
      <c r="F2350" s="127">
        <f t="shared" si="864"/>
        <v>44546</v>
      </c>
      <c r="G2350" s="128">
        <f t="shared" si="853"/>
        <v>7.2995824342585447E-3</v>
      </c>
      <c r="H2350" s="127">
        <f t="shared" si="865"/>
        <v>44578</v>
      </c>
      <c r="I2350" s="127">
        <f t="shared" si="854"/>
        <v>44578</v>
      </c>
      <c r="J2350" s="130">
        <f t="shared" si="866"/>
        <v>23</v>
      </c>
      <c r="K2350" s="130">
        <f t="shared" si="855"/>
        <v>18</v>
      </c>
      <c r="L2350" s="131">
        <f t="shared" si="856"/>
        <v>1.00570819</v>
      </c>
      <c r="M2350" s="132">
        <f t="shared" si="873"/>
        <v>1.0095006900000001</v>
      </c>
      <c r="N2350" s="132">
        <f t="shared" si="871"/>
        <v>1.4008608665957816</v>
      </c>
      <c r="O2350" s="131">
        <f t="shared" si="872"/>
        <v>1.4088572399999999</v>
      </c>
      <c r="P2350" s="124">
        <f t="shared" si="857"/>
        <v>1408.85724</v>
      </c>
      <c r="Q2350" s="133">
        <f t="shared" si="858"/>
        <v>0</v>
      </c>
      <c r="R2350" s="134">
        <f t="shared" si="859"/>
        <v>0</v>
      </c>
      <c r="S2350" s="124">
        <f t="shared" si="860"/>
        <v>0</v>
      </c>
      <c r="T2350" s="134">
        <f t="shared" si="867"/>
        <v>8.7499999999999994E-2</v>
      </c>
      <c r="U2350" s="133">
        <f t="shared" si="868"/>
        <v>101</v>
      </c>
      <c r="V2350" s="133">
        <v>252</v>
      </c>
      <c r="W2350" s="132">
        <f t="shared" si="851"/>
        <v>1.034190677</v>
      </c>
      <c r="X2350" s="124">
        <f t="shared" si="870"/>
        <v>48.169781999999998</v>
      </c>
      <c r="Y2350" s="136" t="s">
        <v>64</v>
      </c>
      <c r="Z2350" s="127">
        <f t="shared" si="869"/>
        <v>44607</v>
      </c>
      <c r="AA2350" s="6"/>
      <c r="AB2350" s="1"/>
      <c r="AC2350" s="10"/>
      <c r="AD2350" s="7"/>
      <c r="AE2350" s="1"/>
      <c r="AF2350" s="1"/>
      <c r="AG2350" s="1"/>
      <c r="AH2350" s="5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6"/>
      <c r="BR2350" s="1"/>
      <c r="BS2350" s="1"/>
      <c r="BT2350" s="1"/>
      <c r="BU2350" s="1"/>
      <c r="BV2350" s="1"/>
      <c r="BW2350" s="1"/>
    </row>
    <row r="2351" spans="1:75" x14ac:dyDescent="0.2">
      <c r="A2351" s="137">
        <f t="shared" si="861"/>
        <v>44572</v>
      </c>
      <c r="B2351" s="124">
        <f t="shared" si="852"/>
        <v>1457.973072</v>
      </c>
      <c r="C2351" s="124">
        <f t="shared" si="862"/>
        <v>1000</v>
      </c>
      <c r="D2351" s="138">
        <f t="shared" si="863"/>
        <v>6075.69</v>
      </c>
      <c r="E2351" s="126">
        <f>IF(K2351=1,VLOOKUP(A2350,[1]Plan1!$DA$106:$DC$226,3),E2350)</f>
        <v>6120.04</v>
      </c>
      <c r="F2351" s="127">
        <f t="shared" si="864"/>
        <v>44546</v>
      </c>
      <c r="G2351" s="128">
        <f t="shared" si="853"/>
        <v>7.2995824342585447E-3</v>
      </c>
      <c r="H2351" s="127">
        <f t="shared" si="865"/>
        <v>44578</v>
      </c>
      <c r="I2351" s="127">
        <f t="shared" si="854"/>
        <v>44578</v>
      </c>
      <c r="J2351" s="130">
        <f t="shared" si="866"/>
        <v>23</v>
      </c>
      <c r="K2351" s="130">
        <f t="shared" si="855"/>
        <v>19</v>
      </c>
      <c r="L2351" s="131">
        <f t="shared" si="856"/>
        <v>1.00602627</v>
      </c>
      <c r="M2351" s="132">
        <f t="shared" si="873"/>
        <v>1.0095006900000001</v>
      </c>
      <c r="N2351" s="132">
        <f t="shared" si="871"/>
        <v>1.4008608665957816</v>
      </c>
      <c r="O2351" s="131">
        <f t="shared" si="872"/>
        <v>1.4093028299999999</v>
      </c>
      <c r="P2351" s="124">
        <f t="shared" si="857"/>
        <v>1409.3028300000001</v>
      </c>
      <c r="Q2351" s="133">
        <f t="shared" si="858"/>
        <v>0</v>
      </c>
      <c r="R2351" s="134">
        <f t="shared" si="859"/>
        <v>0</v>
      </c>
      <c r="S2351" s="124">
        <f t="shared" si="860"/>
        <v>0</v>
      </c>
      <c r="T2351" s="134">
        <f t="shared" si="867"/>
        <v>8.7499999999999994E-2</v>
      </c>
      <c r="U2351" s="133">
        <f t="shared" si="868"/>
        <v>102</v>
      </c>
      <c r="V2351" s="133">
        <v>252</v>
      </c>
      <c r="W2351" s="132">
        <f t="shared" si="851"/>
        <v>1.0345349779999999</v>
      </c>
      <c r="X2351" s="124">
        <f t="shared" si="870"/>
        <v>48.670242000000002</v>
      </c>
      <c r="Y2351" s="136" t="s">
        <v>64</v>
      </c>
      <c r="Z2351" s="127">
        <f t="shared" si="869"/>
        <v>44607</v>
      </c>
      <c r="AA2351" s="6"/>
      <c r="AB2351" s="1"/>
      <c r="AC2351" s="10"/>
      <c r="AD2351" s="7"/>
      <c r="AE2351" s="1"/>
      <c r="AF2351" s="1"/>
      <c r="AG2351" s="1"/>
      <c r="AH2351" s="5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6"/>
      <c r="BR2351" s="1"/>
      <c r="BS2351" s="1"/>
      <c r="BT2351" s="1"/>
      <c r="BU2351" s="1"/>
      <c r="BV2351" s="1"/>
      <c r="BW2351" s="1"/>
    </row>
    <row r="2352" spans="1:75" x14ac:dyDescent="0.2">
      <c r="A2352" s="137">
        <f t="shared" si="861"/>
        <v>44573</v>
      </c>
      <c r="B2352" s="124">
        <f t="shared" si="852"/>
        <v>1458.9197140000001</v>
      </c>
      <c r="C2352" s="124">
        <f t="shared" si="862"/>
        <v>1000</v>
      </c>
      <c r="D2352" s="138">
        <f t="shared" si="863"/>
        <v>6075.69</v>
      </c>
      <c r="E2352" s="126">
        <f>IF(K2352=1,VLOOKUP(A2351,[1]Plan1!$DA$106:$DC$226,3),E2351)</f>
        <v>6120.04</v>
      </c>
      <c r="F2352" s="127">
        <f t="shared" si="864"/>
        <v>44546</v>
      </c>
      <c r="G2352" s="128">
        <f t="shared" si="853"/>
        <v>7.2995824342585447E-3</v>
      </c>
      <c r="H2352" s="127">
        <f t="shared" si="865"/>
        <v>44578</v>
      </c>
      <c r="I2352" s="127">
        <f t="shared" si="854"/>
        <v>44578</v>
      </c>
      <c r="J2352" s="130">
        <f t="shared" si="866"/>
        <v>23</v>
      </c>
      <c r="K2352" s="130">
        <f t="shared" si="855"/>
        <v>20</v>
      </c>
      <c r="L2352" s="131">
        <f t="shared" si="856"/>
        <v>1.0063444399999999</v>
      </c>
      <c r="M2352" s="132">
        <f t="shared" si="873"/>
        <v>1.0095006900000001</v>
      </c>
      <c r="N2352" s="132">
        <f t="shared" si="871"/>
        <v>1.4008608665957816</v>
      </c>
      <c r="O2352" s="131">
        <f t="shared" si="872"/>
        <v>1.40974854</v>
      </c>
      <c r="P2352" s="124">
        <f t="shared" si="857"/>
        <v>1409.74854</v>
      </c>
      <c r="Q2352" s="133">
        <f t="shared" si="858"/>
        <v>0</v>
      </c>
      <c r="R2352" s="134">
        <f t="shared" si="859"/>
        <v>0</v>
      </c>
      <c r="S2352" s="124">
        <f t="shared" si="860"/>
        <v>0</v>
      </c>
      <c r="T2352" s="134">
        <f t="shared" si="867"/>
        <v>8.7499999999999994E-2</v>
      </c>
      <c r="U2352" s="133">
        <f t="shared" si="868"/>
        <v>103</v>
      </c>
      <c r="V2352" s="133">
        <v>252</v>
      </c>
      <c r="W2352" s="132">
        <f t="shared" si="851"/>
        <v>1.0348793940000001</v>
      </c>
      <c r="X2352" s="124">
        <f t="shared" si="870"/>
        <v>49.171174000000001</v>
      </c>
      <c r="Y2352" s="136" t="s">
        <v>64</v>
      </c>
      <c r="Z2352" s="127">
        <f t="shared" si="869"/>
        <v>44607</v>
      </c>
      <c r="AA2352" s="6"/>
      <c r="AB2352" s="1"/>
      <c r="AC2352" s="10"/>
      <c r="AD2352" s="7"/>
      <c r="AE2352" s="1"/>
      <c r="AF2352" s="1"/>
      <c r="AG2352" s="1"/>
      <c r="AH2352" s="5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6"/>
      <c r="BR2352" s="1"/>
      <c r="BS2352" s="1"/>
      <c r="BT2352" s="1"/>
      <c r="BU2352" s="1"/>
      <c r="BV2352" s="1"/>
      <c r="BW2352" s="1"/>
    </row>
    <row r="2353" spans="1:75" x14ac:dyDescent="0.2">
      <c r="A2353" s="137">
        <f t="shared" si="861"/>
        <v>44574</v>
      </c>
      <c r="B2353" s="124">
        <f t="shared" si="852"/>
        <v>1459.86699</v>
      </c>
      <c r="C2353" s="124">
        <f t="shared" si="862"/>
        <v>1000</v>
      </c>
      <c r="D2353" s="138">
        <f t="shared" si="863"/>
        <v>6075.69</v>
      </c>
      <c r="E2353" s="126">
        <f>IF(K2353=1,VLOOKUP(A2352,[1]Plan1!$DA$106:$DC$226,3),E2352)</f>
        <v>6120.04</v>
      </c>
      <c r="F2353" s="127">
        <f t="shared" si="864"/>
        <v>44546</v>
      </c>
      <c r="G2353" s="128">
        <f t="shared" si="853"/>
        <v>7.2995824342585447E-3</v>
      </c>
      <c r="H2353" s="127">
        <f t="shared" si="865"/>
        <v>44578</v>
      </c>
      <c r="I2353" s="127">
        <f t="shared" si="854"/>
        <v>44578</v>
      </c>
      <c r="J2353" s="130">
        <f t="shared" si="866"/>
        <v>23</v>
      </c>
      <c r="K2353" s="130">
        <f t="shared" si="855"/>
        <v>21</v>
      </c>
      <c r="L2353" s="131">
        <f t="shared" si="856"/>
        <v>1.00666272</v>
      </c>
      <c r="M2353" s="132">
        <f t="shared" si="873"/>
        <v>1.0095006900000001</v>
      </c>
      <c r="N2353" s="132">
        <f t="shared" si="871"/>
        <v>1.4008608665957816</v>
      </c>
      <c r="O2353" s="131">
        <f t="shared" si="872"/>
        <v>1.4101944099999999</v>
      </c>
      <c r="P2353" s="124">
        <f t="shared" si="857"/>
        <v>1410.1944100000001</v>
      </c>
      <c r="Q2353" s="133">
        <f t="shared" si="858"/>
        <v>0</v>
      </c>
      <c r="R2353" s="134">
        <f t="shared" si="859"/>
        <v>0</v>
      </c>
      <c r="S2353" s="124">
        <f t="shared" si="860"/>
        <v>0</v>
      </c>
      <c r="T2353" s="134">
        <f t="shared" si="867"/>
        <v>8.7499999999999994E-2</v>
      </c>
      <c r="U2353" s="133">
        <f t="shared" si="868"/>
        <v>104</v>
      </c>
      <c r="V2353" s="133">
        <v>252</v>
      </c>
      <c r="W2353" s="132">
        <f t="shared" si="851"/>
        <v>1.0352239240000001</v>
      </c>
      <c r="X2353" s="124">
        <f t="shared" si="870"/>
        <v>49.672580000000004</v>
      </c>
      <c r="Y2353" s="136" t="s">
        <v>64</v>
      </c>
      <c r="Z2353" s="127">
        <f t="shared" si="869"/>
        <v>44607</v>
      </c>
      <c r="AA2353" s="6"/>
      <c r="AB2353" s="1"/>
      <c r="AC2353" s="10"/>
      <c r="AD2353" s="7"/>
      <c r="AE2353" s="1"/>
      <c r="AF2353" s="1"/>
      <c r="AG2353" s="1"/>
      <c r="AH2353" s="5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6"/>
      <c r="BR2353" s="1"/>
      <c r="BS2353" s="1"/>
      <c r="BT2353" s="1"/>
      <c r="BU2353" s="1"/>
      <c r="BV2353" s="1"/>
      <c r="BW2353" s="1"/>
    </row>
    <row r="2354" spans="1:75" x14ac:dyDescent="0.2">
      <c r="A2354" s="137">
        <f t="shared" si="861"/>
        <v>44575</v>
      </c>
      <c r="B2354" s="124">
        <f t="shared" si="852"/>
        <v>1460.8148699999999</v>
      </c>
      <c r="C2354" s="124">
        <f t="shared" si="862"/>
        <v>1000</v>
      </c>
      <c r="D2354" s="138">
        <f t="shared" si="863"/>
        <v>6075.69</v>
      </c>
      <c r="E2354" s="126">
        <f>IF(K2354=1,VLOOKUP(A2353,[1]Plan1!$DA$106:$DC$226,3),E2353)</f>
        <v>6120.04</v>
      </c>
      <c r="F2354" s="127">
        <f t="shared" si="864"/>
        <v>44546</v>
      </c>
      <c r="G2354" s="128">
        <f t="shared" si="853"/>
        <v>7.2995824342585447E-3</v>
      </c>
      <c r="H2354" s="127">
        <f t="shared" si="865"/>
        <v>44578</v>
      </c>
      <c r="I2354" s="127">
        <f t="shared" si="854"/>
        <v>44578</v>
      </c>
      <c r="J2354" s="130">
        <f t="shared" si="866"/>
        <v>23</v>
      </c>
      <c r="K2354" s="130">
        <f t="shared" si="855"/>
        <v>22</v>
      </c>
      <c r="L2354" s="131">
        <f t="shared" si="856"/>
        <v>1.0069811</v>
      </c>
      <c r="M2354" s="132">
        <f t="shared" si="873"/>
        <v>1.0095006900000001</v>
      </c>
      <c r="N2354" s="132">
        <f t="shared" si="871"/>
        <v>1.4008608665957816</v>
      </c>
      <c r="O2354" s="131">
        <f t="shared" si="872"/>
        <v>1.4106404100000001</v>
      </c>
      <c r="P2354" s="124">
        <f t="shared" si="857"/>
        <v>1410.64041</v>
      </c>
      <c r="Q2354" s="133">
        <f t="shared" si="858"/>
        <v>0</v>
      </c>
      <c r="R2354" s="134">
        <f t="shared" si="859"/>
        <v>0</v>
      </c>
      <c r="S2354" s="124">
        <f t="shared" si="860"/>
        <v>0</v>
      </c>
      <c r="T2354" s="134">
        <f t="shared" si="867"/>
        <v>8.7499999999999994E-2</v>
      </c>
      <c r="U2354" s="133">
        <f t="shared" si="868"/>
        <v>105</v>
      </c>
      <c r="V2354" s="133">
        <v>252</v>
      </c>
      <c r="W2354" s="132">
        <f t="shared" si="851"/>
        <v>1.035568569</v>
      </c>
      <c r="X2354" s="124">
        <f t="shared" si="870"/>
        <v>50.174460000000003</v>
      </c>
      <c r="Y2354" s="136" t="s">
        <v>64</v>
      </c>
      <c r="Z2354" s="127">
        <f t="shared" si="869"/>
        <v>44607</v>
      </c>
      <c r="AA2354" s="6"/>
      <c r="AB2354" s="1"/>
      <c r="AC2354" s="10"/>
      <c r="AD2354" s="7"/>
      <c r="AE2354" s="1"/>
      <c r="AF2354" s="1"/>
      <c r="AG2354" s="1"/>
      <c r="AH2354" s="5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6"/>
      <c r="BR2354" s="1"/>
      <c r="BS2354" s="1"/>
      <c r="BT2354" s="1"/>
      <c r="BU2354" s="1"/>
      <c r="BV2354" s="1"/>
      <c r="BW2354" s="1"/>
    </row>
    <row r="2355" spans="1:75" x14ac:dyDescent="0.2">
      <c r="A2355" s="137">
        <f t="shared" si="861"/>
        <v>44576</v>
      </c>
      <c r="B2355" s="124">
        <f t="shared" si="852"/>
        <v>1461.763375</v>
      </c>
      <c r="C2355" s="124">
        <f t="shared" si="862"/>
        <v>1000</v>
      </c>
      <c r="D2355" s="138">
        <f t="shared" si="863"/>
        <v>6075.69</v>
      </c>
      <c r="E2355" s="126">
        <f>IF(K2355=1,VLOOKUP(A2354,[1]Plan1!$DA$106:$DC$226,3),E2354)</f>
        <v>6120.04</v>
      </c>
      <c r="F2355" s="127">
        <f t="shared" si="864"/>
        <v>44546</v>
      </c>
      <c r="G2355" s="128">
        <f t="shared" si="853"/>
        <v>7.2995824342585447E-3</v>
      </c>
      <c r="H2355" s="127">
        <f t="shared" si="865"/>
        <v>44607</v>
      </c>
      <c r="I2355" s="127">
        <f t="shared" si="854"/>
        <v>44578</v>
      </c>
      <c r="J2355" s="130">
        <f t="shared" si="866"/>
        <v>23</v>
      </c>
      <c r="K2355" s="130">
        <f t="shared" si="855"/>
        <v>23</v>
      </c>
      <c r="L2355" s="131">
        <f t="shared" si="856"/>
        <v>1.00729958</v>
      </c>
      <c r="M2355" s="132">
        <f t="shared" si="873"/>
        <v>1.0095006900000001</v>
      </c>
      <c r="N2355" s="132">
        <f t="shared" si="871"/>
        <v>1.4008608665957816</v>
      </c>
      <c r="O2355" s="131">
        <f t="shared" si="872"/>
        <v>1.41108656</v>
      </c>
      <c r="P2355" s="124">
        <f t="shared" si="857"/>
        <v>1411.08656</v>
      </c>
      <c r="Q2355" s="133">
        <f t="shared" si="858"/>
        <v>0</v>
      </c>
      <c r="R2355" s="134">
        <f t="shared" si="859"/>
        <v>0</v>
      </c>
      <c r="S2355" s="124">
        <f t="shared" si="860"/>
        <v>0</v>
      </c>
      <c r="T2355" s="134">
        <f t="shared" si="867"/>
        <v>8.7499999999999994E-2</v>
      </c>
      <c r="U2355" s="133">
        <f t="shared" si="868"/>
        <v>106</v>
      </c>
      <c r="V2355" s="133">
        <v>252</v>
      </c>
      <c r="W2355" s="132">
        <f t="shared" si="851"/>
        <v>1.035913329</v>
      </c>
      <c r="X2355" s="124">
        <f t="shared" si="870"/>
        <v>50.676814999999998</v>
      </c>
      <c r="Y2355" s="136" t="s">
        <v>64</v>
      </c>
      <c r="Z2355" s="127">
        <f t="shared" si="869"/>
        <v>44607</v>
      </c>
      <c r="AA2355" s="6"/>
      <c r="AB2355" s="1"/>
      <c r="AC2355" s="10"/>
      <c r="AD2355" s="7"/>
      <c r="AE2355" s="1"/>
      <c r="AF2355" s="1"/>
      <c r="AG2355" s="1"/>
      <c r="AH2355" s="5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6"/>
      <c r="BR2355" s="1"/>
      <c r="BS2355" s="1"/>
      <c r="BT2355" s="1"/>
      <c r="BU2355" s="1"/>
      <c r="BV2355" s="1"/>
      <c r="BW2355" s="1"/>
    </row>
    <row r="2356" spans="1:75" x14ac:dyDescent="0.2">
      <c r="A2356" s="137">
        <f t="shared" si="861"/>
        <v>44577</v>
      </c>
      <c r="B2356" s="124">
        <f t="shared" si="852"/>
        <v>1461.763375</v>
      </c>
      <c r="C2356" s="124">
        <f t="shared" si="862"/>
        <v>1000</v>
      </c>
      <c r="D2356" s="138">
        <f t="shared" si="863"/>
        <v>6075.69</v>
      </c>
      <c r="E2356" s="126">
        <f>IF(K2356=1,VLOOKUP(A2355,[1]Plan1!$DA$106:$DC$226,3),E2355)</f>
        <v>6120.04</v>
      </c>
      <c r="F2356" s="127">
        <f t="shared" si="864"/>
        <v>44546</v>
      </c>
      <c r="G2356" s="128">
        <f t="shared" si="853"/>
        <v>7.2995824342585447E-3</v>
      </c>
      <c r="H2356" s="127">
        <f t="shared" si="865"/>
        <v>44607</v>
      </c>
      <c r="I2356" s="127">
        <f t="shared" si="854"/>
        <v>44578</v>
      </c>
      <c r="J2356" s="130">
        <f t="shared" si="866"/>
        <v>23</v>
      </c>
      <c r="K2356" s="130">
        <f t="shared" si="855"/>
        <v>23</v>
      </c>
      <c r="L2356" s="131">
        <f t="shared" si="856"/>
        <v>1.00729958</v>
      </c>
      <c r="M2356" s="132">
        <f t="shared" si="873"/>
        <v>1.0095006900000001</v>
      </c>
      <c r="N2356" s="132">
        <f t="shared" si="871"/>
        <v>1.4008608665957816</v>
      </c>
      <c r="O2356" s="131">
        <f t="shared" si="872"/>
        <v>1.41108656</v>
      </c>
      <c r="P2356" s="124">
        <f t="shared" si="857"/>
        <v>1411.08656</v>
      </c>
      <c r="Q2356" s="133">
        <f t="shared" si="858"/>
        <v>0</v>
      </c>
      <c r="R2356" s="134">
        <f t="shared" si="859"/>
        <v>0</v>
      </c>
      <c r="S2356" s="124">
        <f t="shared" si="860"/>
        <v>0</v>
      </c>
      <c r="T2356" s="134">
        <f t="shared" si="867"/>
        <v>8.7499999999999994E-2</v>
      </c>
      <c r="U2356" s="133">
        <f t="shared" si="868"/>
        <v>106</v>
      </c>
      <c r="V2356" s="133">
        <v>252</v>
      </c>
      <c r="W2356" s="132">
        <f t="shared" si="851"/>
        <v>1.035913329</v>
      </c>
      <c r="X2356" s="124">
        <f t="shared" si="870"/>
        <v>50.676814999999998</v>
      </c>
      <c r="Y2356" s="136" t="s">
        <v>64</v>
      </c>
      <c r="Z2356" s="127">
        <f t="shared" si="869"/>
        <v>44607</v>
      </c>
      <c r="AA2356" s="6"/>
      <c r="AB2356" s="1"/>
      <c r="AC2356" s="10"/>
      <c r="AD2356" s="7"/>
      <c r="AE2356" s="1"/>
      <c r="AF2356" s="1"/>
      <c r="AG2356" s="1"/>
      <c r="AH2356" s="5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6"/>
      <c r="BR2356" s="1"/>
      <c r="BS2356" s="1"/>
      <c r="BT2356" s="1"/>
      <c r="BU2356" s="1"/>
      <c r="BV2356" s="1"/>
      <c r="BW2356" s="1"/>
    </row>
    <row r="2357" spans="1:75" x14ac:dyDescent="0.2">
      <c r="A2357" s="137">
        <f t="shared" si="861"/>
        <v>44578</v>
      </c>
      <c r="B2357" s="124">
        <f t="shared" si="852"/>
        <v>1461.763375</v>
      </c>
      <c r="C2357" s="124">
        <f t="shared" si="862"/>
        <v>1000</v>
      </c>
      <c r="D2357" s="138">
        <f t="shared" si="863"/>
        <v>6075.69</v>
      </c>
      <c r="E2357" s="126">
        <f>IF(K2357=1,VLOOKUP(A2356,[1]Plan1!$DA$106:$DC$226,3),E2356)</f>
        <v>6120.04</v>
      </c>
      <c r="F2357" s="127">
        <f t="shared" si="864"/>
        <v>44546</v>
      </c>
      <c r="G2357" s="128">
        <f t="shared" si="853"/>
        <v>7.2995824342585447E-3</v>
      </c>
      <c r="H2357" s="127">
        <f t="shared" si="865"/>
        <v>44607</v>
      </c>
      <c r="I2357" s="127">
        <f t="shared" si="854"/>
        <v>44578</v>
      </c>
      <c r="J2357" s="130">
        <f t="shared" si="866"/>
        <v>23</v>
      </c>
      <c r="K2357" s="130">
        <f t="shared" si="855"/>
        <v>23</v>
      </c>
      <c r="L2357" s="131">
        <f t="shared" si="856"/>
        <v>1.00729958</v>
      </c>
      <c r="M2357" s="132">
        <f t="shared" si="873"/>
        <v>1.0095006900000001</v>
      </c>
      <c r="N2357" s="132">
        <f t="shared" si="871"/>
        <v>1.4008608665957816</v>
      </c>
      <c r="O2357" s="131">
        <f t="shared" si="872"/>
        <v>1.41108656</v>
      </c>
      <c r="P2357" s="124">
        <f t="shared" si="857"/>
        <v>1411.08656</v>
      </c>
      <c r="Q2357" s="133">
        <f t="shared" si="858"/>
        <v>0</v>
      </c>
      <c r="R2357" s="134">
        <f t="shared" si="859"/>
        <v>0</v>
      </c>
      <c r="S2357" s="124">
        <f t="shared" si="860"/>
        <v>0</v>
      </c>
      <c r="T2357" s="134">
        <f t="shared" si="867"/>
        <v>8.7499999999999994E-2</v>
      </c>
      <c r="U2357" s="133">
        <f t="shared" si="868"/>
        <v>106</v>
      </c>
      <c r="V2357" s="133">
        <v>252</v>
      </c>
      <c r="W2357" s="132">
        <f t="shared" si="851"/>
        <v>1.035913329</v>
      </c>
      <c r="X2357" s="124">
        <f t="shared" si="870"/>
        <v>50.676814999999998</v>
      </c>
      <c r="Y2357" s="136" t="s">
        <v>64</v>
      </c>
      <c r="Z2357" s="127">
        <f t="shared" si="869"/>
        <v>44607</v>
      </c>
      <c r="AA2357" s="6"/>
      <c r="AB2357" s="1"/>
      <c r="AC2357" s="10"/>
      <c r="AD2357" s="7"/>
      <c r="AE2357" s="1"/>
      <c r="AF2357" s="1"/>
      <c r="AG2357" s="1"/>
      <c r="AH2357" s="5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6"/>
      <c r="BR2357" s="1"/>
      <c r="BS2357" s="1"/>
      <c r="BT2357" s="1"/>
      <c r="BU2357" s="1"/>
      <c r="BV2357" s="1"/>
      <c r="BW2357" s="1"/>
    </row>
    <row r="2358" spans="1:75" x14ac:dyDescent="0.2">
      <c r="A2358" s="137">
        <f t="shared" si="861"/>
        <v>44579</v>
      </c>
      <c r="B2358" s="124">
        <f t="shared" si="852"/>
        <v>1462.6250769999999</v>
      </c>
      <c r="C2358" s="124">
        <f t="shared" si="862"/>
        <v>1000</v>
      </c>
      <c r="D2358" s="138">
        <f t="shared" si="863"/>
        <v>6120.04</v>
      </c>
      <c r="E2358" s="126">
        <f>IF(K2358=1,VLOOKUP(A2357,[1]Plan1!$DA$106:$DC$226,3),E2357)</f>
        <v>6153.09</v>
      </c>
      <c r="F2358" s="127">
        <f t="shared" si="864"/>
        <v>44579</v>
      </c>
      <c r="G2358" s="128">
        <f t="shared" si="853"/>
        <v>5.4002915013626751E-3</v>
      </c>
      <c r="H2358" s="127">
        <f t="shared" si="865"/>
        <v>44607</v>
      </c>
      <c r="I2358" s="127">
        <f t="shared" si="854"/>
        <v>44607</v>
      </c>
      <c r="J2358" s="130">
        <f t="shared" si="866"/>
        <v>21</v>
      </c>
      <c r="K2358" s="130">
        <f t="shared" si="855"/>
        <v>1</v>
      </c>
      <c r="L2358" s="131">
        <f t="shared" si="856"/>
        <v>1.0002564899999999</v>
      </c>
      <c r="M2358" s="132">
        <f t="shared" si="873"/>
        <v>1.00729958</v>
      </c>
      <c r="N2358" s="132">
        <f t="shared" si="871"/>
        <v>1.4110865625603668</v>
      </c>
      <c r="O2358" s="131">
        <f t="shared" si="872"/>
        <v>1.4114484899999999</v>
      </c>
      <c r="P2358" s="124">
        <f t="shared" si="857"/>
        <v>1411.44849</v>
      </c>
      <c r="Q2358" s="133">
        <f t="shared" si="858"/>
        <v>0</v>
      </c>
      <c r="R2358" s="134">
        <f t="shared" si="859"/>
        <v>0</v>
      </c>
      <c r="S2358" s="124">
        <f t="shared" si="860"/>
        <v>0</v>
      </c>
      <c r="T2358" s="134">
        <f t="shared" si="867"/>
        <v>8.7499999999999994E-2</v>
      </c>
      <c r="U2358" s="133">
        <f t="shared" si="868"/>
        <v>107</v>
      </c>
      <c r="V2358" s="133">
        <v>252</v>
      </c>
      <c r="W2358" s="132">
        <f t="shared" si="851"/>
        <v>1.0362582039999999</v>
      </c>
      <c r="X2358" s="124">
        <f t="shared" si="870"/>
        <v>51.176586999999998</v>
      </c>
      <c r="Y2358" s="136" t="s">
        <v>64</v>
      </c>
      <c r="Z2358" s="127">
        <f t="shared" si="869"/>
        <v>44607</v>
      </c>
      <c r="AA2358" s="6"/>
      <c r="AB2358" s="1"/>
      <c r="AC2358" s="10"/>
      <c r="AD2358" s="7"/>
      <c r="AE2358" s="1"/>
      <c r="AF2358" s="1"/>
      <c r="AG2358" s="1"/>
      <c r="AH2358" s="5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6"/>
      <c r="BR2358" s="1"/>
      <c r="BS2358" s="1"/>
      <c r="BT2358" s="1"/>
      <c r="BU2358" s="1"/>
      <c r="BV2358" s="1"/>
      <c r="BW2358" s="1"/>
    </row>
    <row r="2359" spans="1:75" x14ac:dyDescent="0.2">
      <c r="A2359" s="137">
        <f t="shared" si="861"/>
        <v>44580</v>
      </c>
      <c r="B2359" s="124">
        <f t="shared" si="852"/>
        <v>1463.4873029999999</v>
      </c>
      <c r="C2359" s="124">
        <f t="shared" si="862"/>
        <v>1000</v>
      </c>
      <c r="D2359" s="138">
        <f t="shared" si="863"/>
        <v>6120.04</v>
      </c>
      <c r="E2359" s="126">
        <f>IF(K2359=1,VLOOKUP(A2358,[1]Plan1!$DA$106:$DC$226,3),E2358)</f>
        <v>6153.09</v>
      </c>
      <c r="F2359" s="127">
        <f t="shared" si="864"/>
        <v>44579</v>
      </c>
      <c r="G2359" s="128">
        <f t="shared" si="853"/>
        <v>5.4002915013626751E-3</v>
      </c>
      <c r="H2359" s="127">
        <f t="shared" si="865"/>
        <v>44607</v>
      </c>
      <c r="I2359" s="127">
        <f t="shared" si="854"/>
        <v>44607</v>
      </c>
      <c r="J2359" s="130">
        <f t="shared" si="866"/>
        <v>21</v>
      </c>
      <c r="K2359" s="130">
        <f t="shared" si="855"/>
        <v>2</v>
      </c>
      <c r="L2359" s="131">
        <f t="shared" si="856"/>
        <v>1.0005130600000001</v>
      </c>
      <c r="M2359" s="132">
        <f t="shared" si="873"/>
        <v>1.00729958</v>
      </c>
      <c r="N2359" s="132">
        <f t="shared" si="871"/>
        <v>1.4110865625603668</v>
      </c>
      <c r="O2359" s="131">
        <f t="shared" si="872"/>
        <v>1.4118105299999999</v>
      </c>
      <c r="P2359" s="124">
        <f t="shared" si="857"/>
        <v>1411.81053</v>
      </c>
      <c r="Q2359" s="133">
        <f t="shared" si="858"/>
        <v>0</v>
      </c>
      <c r="R2359" s="134">
        <f t="shared" si="859"/>
        <v>0</v>
      </c>
      <c r="S2359" s="124">
        <f t="shared" si="860"/>
        <v>0</v>
      </c>
      <c r="T2359" s="134">
        <f t="shared" si="867"/>
        <v>8.7499999999999994E-2</v>
      </c>
      <c r="U2359" s="133">
        <f t="shared" si="868"/>
        <v>108</v>
      </c>
      <c r="V2359" s="133">
        <v>252</v>
      </c>
      <c r="W2359" s="132">
        <f t="shared" si="851"/>
        <v>1.0366031929999999</v>
      </c>
      <c r="X2359" s="124">
        <f t="shared" si="870"/>
        <v>51.676772999999997</v>
      </c>
      <c r="Y2359" s="136" t="s">
        <v>64</v>
      </c>
      <c r="Z2359" s="127">
        <f t="shared" si="869"/>
        <v>44607</v>
      </c>
      <c r="AA2359" s="6"/>
      <c r="AB2359" s="1"/>
      <c r="AC2359" s="10"/>
      <c r="AD2359" s="7"/>
      <c r="AE2359" s="1"/>
      <c r="AF2359" s="1"/>
      <c r="AG2359" s="1"/>
      <c r="AH2359" s="5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6"/>
      <c r="BR2359" s="1"/>
      <c r="BS2359" s="1"/>
      <c r="BT2359" s="1"/>
      <c r="BU2359" s="1"/>
      <c r="BV2359" s="1"/>
      <c r="BW2359" s="1"/>
    </row>
    <row r="2360" spans="1:75" x14ac:dyDescent="0.2">
      <c r="A2360" s="137">
        <f t="shared" si="861"/>
        <v>44581</v>
      </c>
      <c r="B2360" s="124">
        <f t="shared" si="852"/>
        <v>1464.350036</v>
      </c>
      <c r="C2360" s="124">
        <f t="shared" si="862"/>
        <v>1000</v>
      </c>
      <c r="D2360" s="138">
        <f t="shared" si="863"/>
        <v>6120.04</v>
      </c>
      <c r="E2360" s="126">
        <f>IF(K2360=1,VLOOKUP(A2359,[1]Plan1!$DA$106:$DC$226,3),E2359)</f>
        <v>6153.09</v>
      </c>
      <c r="F2360" s="127">
        <f t="shared" si="864"/>
        <v>44579</v>
      </c>
      <c r="G2360" s="128">
        <f t="shared" si="853"/>
        <v>5.4002915013626751E-3</v>
      </c>
      <c r="H2360" s="127">
        <f t="shared" si="865"/>
        <v>44607</v>
      </c>
      <c r="I2360" s="127">
        <f t="shared" si="854"/>
        <v>44607</v>
      </c>
      <c r="J2360" s="130">
        <f t="shared" si="866"/>
        <v>21</v>
      </c>
      <c r="K2360" s="130">
        <f t="shared" si="855"/>
        <v>3</v>
      </c>
      <c r="L2360" s="131">
        <f t="shared" si="856"/>
        <v>1.00076969</v>
      </c>
      <c r="M2360" s="132">
        <f t="shared" si="873"/>
        <v>1.00729958</v>
      </c>
      <c r="N2360" s="132">
        <f t="shared" si="871"/>
        <v>1.4110865625603668</v>
      </c>
      <c r="O2360" s="131">
        <f t="shared" si="872"/>
        <v>1.41217266</v>
      </c>
      <c r="P2360" s="124">
        <f t="shared" si="857"/>
        <v>1412.17266</v>
      </c>
      <c r="Q2360" s="133">
        <f t="shared" si="858"/>
        <v>0</v>
      </c>
      <c r="R2360" s="134">
        <f t="shared" si="859"/>
        <v>0</v>
      </c>
      <c r="S2360" s="124">
        <f t="shared" si="860"/>
        <v>0</v>
      </c>
      <c r="T2360" s="134">
        <f t="shared" si="867"/>
        <v>8.7499999999999994E-2</v>
      </c>
      <c r="U2360" s="133">
        <f t="shared" si="868"/>
        <v>109</v>
      </c>
      <c r="V2360" s="133">
        <v>252</v>
      </c>
      <c r="W2360" s="132">
        <f t="shared" si="851"/>
        <v>1.036948298</v>
      </c>
      <c r="X2360" s="124">
        <f t="shared" si="870"/>
        <v>52.177376000000002</v>
      </c>
      <c r="Y2360" s="136" t="s">
        <v>64</v>
      </c>
      <c r="Z2360" s="127">
        <f t="shared" si="869"/>
        <v>44607</v>
      </c>
      <c r="AA2360" s="6"/>
      <c r="AB2360" s="1"/>
      <c r="AC2360" s="10"/>
      <c r="AD2360" s="7"/>
      <c r="AE2360" s="1"/>
      <c r="AF2360" s="1"/>
      <c r="AG2360" s="1"/>
      <c r="AH2360" s="5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6"/>
      <c r="BR2360" s="1"/>
      <c r="BS2360" s="1"/>
      <c r="BT2360" s="1"/>
      <c r="BU2360" s="1"/>
      <c r="BV2360" s="1"/>
      <c r="BW2360" s="1"/>
    </row>
    <row r="2361" spans="1:75" x14ac:dyDescent="0.2">
      <c r="A2361" s="137">
        <f t="shared" si="861"/>
        <v>44582</v>
      </c>
      <c r="B2361" s="124">
        <f t="shared" si="852"/>
        <v>1465.2132629999999</v>
      </c>
      <c r="C2361" s="124">
        <f t="shared" si="862"/>
        <v>1000</v>
      </c>
      <c r="D2361" s="138">
        <f t="shared" si="863"/>
        <v>6120.04</v>
      </c>
      <c r="E2361" s="126">
        <f>IF(K2361=1,VLOOKUP(A2360,[1]Plan1!$DA$106:$DC$226,3),E2360)</f>
        <v>6153.09</v>
      </c>
      <c r="F2361" s="127">
        <f t="shared" si="864"/>
        <v>44579</v>
      </c>
      <c r="G2361" s="128">
        <f t="shared" si="853"/>
        <v>5.4002915013626751E-3</v>
      </c>
      <c r="H2361" s="127">
        <f t="shared" si="865"/>
        <v>44607</v>
      </c>
      <c r="I2361" s="127">
        <f t="shared" si="854"/>
        <v>44607</v>
      </c>
      <c r="J2361" s="130">
        <f t="shared" si="866"/>
        <v>21</v>
      </c>
      <c r="K2361" s="130">
        <f t="shared" si="855"/>
        <v>4</v>
      </c>
      <c r="L2361" s="131">
        <f t="shared" si="856"/>
        <v>1.0010263800000001</v>
      </c>
      <c r="M2361" s="132">
        <f t="shared" si="873"/>
        <v>1.00729958</v>
      </c>
      <c r="N2361" s="132">
        <f t="shared" si="871"/>
        <v>1.4110865625603668</v>
      </c>
      <c r="O2361" s="131">
        <f t="shared" si="872"/>
        <v>1.41253487</v>
      </c>
      <c r="P2361" s="124">
        <f t="shared" si="857"/>
        <v>1412.53487</v>
      </c>
      <c r="Q2361" s="133">
        <f t="shared" si="858"/>
        <v>0</v>
      </c>
      <c r="R2361" s="134">
        <f t="shared" si="859"/>
        <v>0</v>
      </c>
      <c r="S2361" s="124">
        <f t="shared" si="860"/>
        <v>0</v>
      </c>
      <c r="T2361" s="134">
        <f t="shared" si="867"/>
        <v>8.7499999999999994E-2</v>
      </c>
      <c r="U2361" s="133">
        <f t="shared" si="868"/>
        <v>110</v>
      </c>
      <c r="V2361" s="133">
        <v>252</v>
      </c>
      <c r="W2361" s="132">
        <f t="shared" ref="W2361:W2424" si="874">ROUND((1+T2361)^(U2361/V2361),9)</f>
        <v>1.0372935169999999</v>
      </c>
      <c r="X2361" s="124">
        <f t="shared" si="870"/>
        <v>52.678393</v>
      </c>
      <c r="Y2361" s="136" t="s">
        <v>64</v>
      </c>
      <c r="Z2361" s="127">
        <f t="shared" si="869"/>
        <v>44607</v>
      </c>
      <c r="AA2361" s="6"/>
      <c r="AB2361" s="1"/>
      <c r="AC2361" s="10"/>
      <c r="AD2361" s="7"/>
      <c r="AE2361" s="1"/>
      <c r="AF2361" s="1"/>
      <c r="AG2361" s="1"/>
      <c r="AH2361" s="5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6"/>
      <c r="BR2361" s="1"/>
      <c r="BS2361" s="1"/>
      <c r="BT2361" s="1"/>
      <c r="BU2361" s="1"/>
      <c r="BV2361" s="1"/>
      <c r="BW2361" s="1"/>
    </row>
    <row r="2362" spans="1:75" x14ac:dyDescent="0.2">
      <c r="A2362" s="137">
        <f t="shared" si="861"/>
        <v>44583</v>
      </c>
      <c r="B2362" s="124">
        <f t="shared" si="852"/>
        <v>1466.077006</v>
      </c>
      <c r="C2362" s="124">
        <f t="shared" si="862"/>
        <v>1000</v>
      </c>
      <c r="D2362" s="138">
        <f t="shared" si="863"/>
        <v>6120.04</v>
      </c>
      <c r="E2362" s="126">
        <f>IF(K2362=1,VLOOKUP(A2361,[1]Plan1!$DA$106:$DC$226,3),E2361)</f>
        <v>6153.09</v>
      </c>
      <c r="F2362" s="127">
        <f t="shared" si="864"/>
        <v>44579</v>
      </c>
      <c r="G2362" s="128">
        <f t="shared" si="853"/>
        <v>5.4002915013626751E-3</v>
      </c>
      <c r="H2362" s="127">
        <f t="shared" si="865"/>
        <v>44607</v>
      </c>
      <c r="I2362" s="127">
        <f t="shared" si="854"/>
        <v>44607</v>
      </c>
      <c r="J2362" s="130">
        <f t="shared" si="866"/>
        <v>21</v>
      </c>
      <c r="K2362" s="130">
        <f t="shared" si="855"/>
        <v>5</v>
      </c>
      <c r="L2362" s="131">
        <f t="shared" si="856"/>
        <v>1.00128314</v>
      </c>
      <c r="M2362" s="132">
        <f t="shared" si="873"/>
        <v>1.00729958</v>
      </c>
      <c r="N2362" s="132">
        <f t="shared" si="871"/>
        <v>1.4110865625603668</v>
      </c>
      <c r="O2362" s="131">
        <f t="shared" si="872"/>
        <v>1.4128971800000001</v>
      </c>
      <c r="P2362" s="124">
        <f t="shared" si="857"/>
        <v>1412.8971799999999</v>
      </c>
      <c r="Q2362" s="133">
        <f t="shared" si="858"/>
        <v>0</v>
      </c>
      <c r="R2362" s="134">
        <f t="shared" si="859"/>
        <v>0</v>
      </c>
      <c r="S2362" s="124">
        <f t="shared" si="860"/>
        <v>0</v>
      </c>
      <c r="T2362" s="134">
        <f t="shared" si="867"/>
        <v>8.7499999999999994E-2</v>
      </c>
      <c r="U2362" s="133">
        <f t="shared" si="868"/>
        <v>111</v>
      </c>
      <c r="V2362" s="133">
        <v>252</v>
      </c>
      <c r="W2362" s="132">
        <f t="shared" si="874"/>
        <v>1.0376388510000001</v>
      </c>
      <c r="X2362" s="124">
        <f t="shared" si="870"/>
        <v>53.179825999999998</v>
      </c>
      <c r="Y2362" s="136" t="s">
        <v>64</v>
      </c>
      <c r="Z2362" s="127">
        <f t="shared" si="869"/>
        <v>44607</v>
      </c>
      <c r="AA2362" s="6"/>
      <c r="AB2362" s="1"/>
      <c r="AC2362" s="10"/>
      <c r="AD2362" s="7"/>
      <c r="AE2362" s="1"/>
      <c r="AF2362" s="1"/>
      <c r="AG2362" s="1"/>
      <c r="AH2362" s="5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6"/>
      <c r="BR2362" s="1"/>
      <c r="BS2362" s="1"/>
      <c r="BT2362" s="1"/>
      <c r="BU2362" s="1"/>
      <c r="BV2362" s="1"/>
      <c r="BW2362" s="1"/>
    </row>
    <row r="2363" spans="1:75" x14ac:dyDescent="0.2">
      <c r="A2363" s="137">
        <f t="shared" si="861"/>
        <v>44584</v>
      </c>
      <c r="B2363" s="124">
        <f t="shared" si="852"/>
        <v>1466.077006</v>
      </c>
      <c r="C2363" s="124">
        <f t="shared" si="862"/>
        <v>1000</v>
      </c>
      <c r="D2363" s="138">
        <f t="shared" si="863"/>
        <v>6120.04</v>
      </c>
      <c r="E2363" s="126">
        <f>IF(K2363=1,VLOOKUP(A2362,[1]Plan1!$DA$106:$DC$226,3),E2362)</f>
        <v>6153.09</v>
      </c>
      <c r="F2363" s="127">
        <f t="shared" si="864"/>
        <v>44579</v>
      </c>
      <c r="G2363" s="128">
        <f t="shared" si="853"/>
        <v>5.4002915013626751E-3</v>
      </c>
      <c r="H2363" s="127">
        <f t="shared" si="865"/>
        <v>44607</v>
      </c>
      <c r="I2363" s="127">
        <f t="shared" si="854"/>
        <v>44607</v>
      </c>
      <c r="J2363" s="130">
        <f t="shared" si="866"/>
        <v>21</v>
      </c>
      <c r="K2363" s="130">
        <f t="shared" si="855"/>
        <v>5</v>
      </c>
      <c r="L2363" s="131">
        <f t="shared" si="856"/>
        <v>1.00128314</v>
      </c>
      <c r="M2363" s="132">
        <f t="shared" si="873"/>
        <v>1.00729958</v>
      </c>
      <c r="N2363" s="132">
        <f t="shared" si="871"/>
        <v>1.4110865625603668</v>
      </c>
      <c r="O2363" s="131">
        <f t="shared" si="872"/>
        <v>1.4128971800000001</v>
      </c>
      <c r="P2363" s="124">
        <f t="shared" si="857"/>
        <v>1412.8971799999999</v>
      </c>
      <c r="Q2363" s="133">
        <f t="shared" si="858"/>
        <v>0</v>
      </c>
      <c r="R2363" s="134">
        <f t="shared" si="859"/>
        <v>0</v>
      </c>
      <c r="S2363" s="124">
        <f t="shared" si="860"/>
        <v>0</v>
      </c>
      <c r="T2363" s="134">
        <f t="shared" si="867"/>
        <v>8.7499999999999994E-2</v>
      </c>
      <c r="U2363" s="133">
        <f t="shared" si="868"/>
        <v>111</v>
      </c>
      <c r="V2363" s="133">
        <v>252</v>
      </c>
      <c r="W2363" s="132">
        <f t="shared" si="874"/>
        <v>1.0376388510000001</v>
      </c>
      <c r="X2363" s="124">
        <f t="shared" si="870"/>
        <v>53.179825999999998</v>
      </c>
      <c r="Y2363" s="136" t="s">
        <v>64</v>
      </c>
      <c r="Z2363" s="127">
        <f t="shared" si="869"/>
        <v>44607</v>
      </c>
      <c r="AA2363" s="6"/>
      <c r="AB2363" s="1"/>
      <c r="AC2363" s="10"/>
      <c r="AD2363" s="7"/>
      <c r="AE2363" s="1"/>
      <c r="AF2363" s="1"/>
      <c r="AG2363" s="1"/>
      <c r="AH2363" s="5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6"/>
      <c r="BR2363" s="1"/>
      <c r="BS2363" s="1"/>
      <c r="BT2363" s="1"/>
      <c r="BU2363" s="1"/>
      <c r="BV2363" s="1"/>
      <c r="BW2363" s="1"/>
    </row>
    <row r="2364" spans="1:75" x14ac:dyDescent="0.2">
      <c r="A2364" s="137">
        <f t="shared" si="861"/>
        <v>44585</v>
      </c>
      <c r="B2364" s="124">
        <f t="shared" si="852"/>
        <v>1466.077006</v>
      </c>
      <c r="C2364" s="124">
        <f t="shared" si="862"/>
        <v>1000</v>
      </c>
      <c r="D2364" s="138">
        <f t="shared" si="863"/>
        <v>6120.04</v>
      </c>
      <c r="E2364" s="126">
        <f>IF(K2364=1,VLOOKUP(A2363,[1]Plan1!$DA$106:$DC$226,3),E2363)</f>
        <v>6153.09</v>
      </c>
      <c r="F2364" s="127">
        <f t="shared" si="864"/>
        <v>44579</v>
      </c>
      <c r="G2364" s="128">
        <f t="shared" si="853"/>
        <v>5.4002915013626751E-3</v>
      </c>
      <c r="H2364" s="127">
        <f t="shared" si="865"/>
        <v>44607</v>
      </c>
      <c r="I2364" s="127">
        <f t="shared" si="854"/>
        <v>44607</v>
      </c>
      <c r="J2364" s="130">
        <f t="shared" si="866"/>
        <v>21</v>
      </c>
      <c r="K2364" s="130">
        <f t="shared" si="855"/>
        <v>5</v>
      </c>
      <c r="L2364" s="131">
        <f t="shared" si="856"/>
        <v>1.00128314</v>
      </c>
      <c r="M2364" s="132">
        <f t="shared" si="873"/>
        <v>1.00729958</v>
      </c>
      <c r="N2364" s="132">
        <f t="shared" si="871"/>
        <v>1.4110865625603668</v>
      </c>
      <c r="O2364" s="131">
        <f t="shared" si="872"/>
        <v>1.4128971800000001</v>
      </c>
      <c r="P2364" s="124">
        <f t="shared" si="857"/>
        <v>1412.8971799999999</v>
      </c>
      <c r="Q2364" s="133">
        <f t="shared" si="858"/>
        <v>0</v>
      </c>
      <c r="R2364" s="134">
        <f t="shared" si="859"/>
        <v>0</v>
      </c>
      <c r="S2364" s="124">
        <f t="shared" si="860"/>
        <v>0</v>
      </c>
      <c r="T2364" s="134">
        <f t="shared" si="867"/>
        <v>8.7499999999999994E-2</v>
      </c>
      <c r="U2364" s="133">
        <f t="shared" si="868"/>
        <v>111</v>
      </c>
      <c r="V2364" s="133">
        <v>252</v>
      </c>
      <c r="W2364" s="132">
        <f t="shared" si="874"/>
        <v>1.0376388510000001</v>
      </c>
      <c r="X2364" s="124">
        <f t="shared" si="870"/>
        <v>53.179825999999998</v>
      </c>
      <c r="Y2364" s="136" t="s">
        <v>64</v>
      </c>
      <c r="Z2364" s="127">
        <f t="shared" si="869"/>
        <v>44607</v>
      </c>
      <c r="AA2364" s="6"/>
      <c r="AB2364" s="1"/>
      <c r="AC2364" s="10"/>
      <c r="AD2364" s="7"/>
      <c r="AE2364" s="1"/>
      <c r="AF2364" s="1"/>
      <c r="AG2364" s="1"/>
      <c r="AH2364" s="5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6"/>
      <c r="BR2364" s="1"/>
      <c r="BS2364" s="1"/>
      <c r="BT2364" s="1"/>
      <c r="BU2364" s="1"/>
      <c r="BV2364" s="1"/>
      <c r="BW2364" s="1"/>
    </row>
    <row r="2365" spans="1:75" x14ac:dyDescent="0.2">
      <c r="A2365" s="137">
        <f t="shared" si="861"/>
        <v>44586</v>
      </c>
      <c r="B2365" s="124">
        <f t="shared" si="852"/>
        <v>1466.9412659999998</v>
      </c>
      <c r="C2365" s="124">
        <f t="shared" si="862"/>
        <v>1000</v>
      </c>
      <c r="D2365" s="138">
        <f t="shared" si="863"/>
        <v>6120.04</v>
      </c>
      <c r="E2365" s="126">
        <f>IF(K2365=1,VLOOKUP(A2364,[1]Plan1!$DA$106:$DC$226,3),E2364)</f>
        <v>6153.09</v>
      </c>
      <c r="F2365" s="127">
        <f t="shared" si="864"/>
        <v>44579</v>
      </c>
      <c r="G2365" s="128">
        <f t="shared" si="853"/>
        <v>5.4002915013626751E-3</v>
      </c>
      <c r="H2365" s="127">
        <f t="shared" si="865"/>
        <v>44607</v>
      </c>
      <c r="I2365" s="127">
        <f t="shared" si="854"/>
        <v>44607</v>
      </c>
      <c r="J2365" s="130">
        <f t="shared" si="866"/>
        <v>21</v>
      </c>
      <c r="K2365" s="130">
        <f t="shared" si="855"/>
        <v>6</v>
      </c>
      <c r="L2365" s="131">
        <f t="shared" si="856"/>
        <v>1.0015399700000001</v>
      </c>
      <c r="M2365" s="132">
        <f t="shared" si="873"/>
        <v>1.00729958</v>
      </c>
      <c r="N2365" s="132">
        <f t="shared" si="871"/>
        <v>1.4110865625603668</v>
      </c>
      <c r="O2365" s="131">
        <f t="shared" si="872"/>
        <v>1.41325959</v>
      </c>
      <c r="P2365" s="124">
        <f t="shared" si="857"/>
        <v>1413.2595899999999</v>
      </c>
      <c r="Q2365" s="133">
        <f t="shared" si="858"/>
        <v>0</v>
      </c>
      <c r="R2365" s="134">
        <f t="shared" si="859"/>
        <v>0</v>
      </c>
      <c r="S2365" s="124">
        <f t="shared" si="860"/>
        <v>0</v>
      </c>
      <c r="T2365" s="134">
        <f t="shared" si="867"/>
        <v>8.7499999999999994E-2</v>
      </c>
      <c r="U2365" s="133">
        <f t="shared" si="868"/>
        <v>112</v>
      </c>
      <c r="V2365" s="133">
        <v>252</v>
      </c>
      <c r="W2365" s="132">
        <f t="shared" si="874"/>
        <v>1.0379843</v>
      </c>
      <c r="X2365" s="124">
        <f t="shared" si="870"/>
        <v>53.681676000000003</v>
      </c>
      <c r="Y2365" s="136" t="s">
        <v>64</v>
      </c>
      <c r="Z2365" s="127">
        <f t="shared" si="869"/>
        <v>44607</v>
      </c>
      <c r="AA2365" s="6"/>
      <c r="AB2365" s="1"/>
      <c r="AC2365" s="10"/>
      <c r="AD2365" s="7"/>
      <c r="AE2365" s="1"/>
      <c r="AF2365" s="1"/>
      <c r="AG2365" s="1"/>
      <c r="AH2365" s="5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6"/>
      <c r="BR2365" s="1"/>
      <c r="BS2365" s="1"/>
      <c r="BT2365" s="1"/>
      <c r="BU2365" s="1"/>
      <c r="BV2365" s="1"/>
      <c r="BW2365" s="1"/>
    </row>
    <row r="2366" spans="1:75" x14ac:dyDescent="0.2">
      <c r="A2366" s="137">
        <f t="shared" si="861"/>
        <v>44587</v>
      </c>
      <c r="B2366" s="124">
        <f t="shared" si="852"/>
        <v>1467.8060220000002</v>
      </c>
      <c r="C2366" s="124">
        <f t="shared" si="862"/>
        <v>1000</v>
      </c>
      <c r="D2366" s="138">
        <f t="shared" si="863"/>
        <v>6120.04</v>
      </c>
      <c r="E2366" s="126">
        <f>IF(K2366=1,VLOOKUP(A2365,[1]Plan1!$DA$106:$DC$226,3),E2365)</f>
        <v>6153.09</v>
      </c>
      <c r="F2366" s="127">
        <f t="shared" si="864"/>
        <v>44579</v>
      </c>
      <c r="G2366" s="128">
        <f t="shared" si="853"/>
        <v>5.4002915013626751E-3</v>
      </c>
      <c r="H2366" s="127">
        <f t="shared" si="865"/>
        <v>44607</v>
      </c>
      <c r="I2366" s="127">
        <f t="shared" si="854"/>
        <v>44607</v>
      </c>
      <c r="J2366" s="130">
        <f t="shared" si="866"/>
        <v>21</v>
      </c>
      <c r="K2366" s="130">
        <f t="shared" si="855"/>
        <v>7</v>
      </c>
      <c r="L2366" s="131">
        <f t="shared" si="856"/>
        <v>1.00179686</v>
      </c>
      <c r="M2366" s="132">
        <f t="shared" si="873"/>
        <v>1.00729958</v>
      </c>
      <c r="N2366" s="132">
        <f t="shared" si="871"/>
        <v>1.4110865625603668</v>
      </c>
      <c r="O2366" s="131">
        <f t="shared" si="872"/>
        <v>1.4136220799999999</v>
      </c>
      <c r="P2366" s="124">
        <f t="shared" si="857"/>
        <v>1413.6220800000001</v>
      </c>
      <c r="Q2366" s="133">
        <f t="shared" si="858"/>
        <v>0</v>
      </c>
      <c r="R2366" s="134">
        <f t="shared" si="859"/>
        <v>0</v>
      </c>
      <c r="S2366" s="124">
        <f t="shared" si="860"/>
        <v>0</v>
      </c>
      <c r="T2366" s="134">
        <f t="shared" si="867"/>
        <v>8.7499999999999994E-2</v>
      </c>
      <c r="U2366" s="133">
        <f t="shared" si="868"/>
        <v>113</v>
      </c>
      <c r="V2366" s="133">
        <v>252</v>
      </c>
      <c r="W2366" s="132">
        <f t="shared" si="874"/>
        <v>1.038329864</v>
      </c>
      <c r="X2366" s="124">
        <f t="shared" si="870"/>
        <v>54.183942000000002</v>
      </c>
      <c r="Y2366" s="136" t="s">
        <v>64</v>
      </c>
      <c r="Z2366" s="127">
        <f t="shared" si="869"/>
        <v>44607</v>
      </c>
      <c r="AA2366" s="6"/>
      <c r="AB2366" s="1"/>
      <c r="AC2366" s="10"/>
      <c r="AD2366" s="7"/>
      <c r="AE2366" s="1"/>
      <c r="AF2366" s="1"/>
      <c r="AG2366" s="1"/>
      <c r="AH2366" s="5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6"/>
      <c r="BR2366" s="1"/>
      <c r="BS2366" s="1"/>
      <c r="BT2366" s="1"/>
      <c r="BU2366" s="1"/>
      <c r="BV2366" s="1"/>
      <c r="BW2366" s="1"/>
    </row>
    <row r="2367" spans="1:75" x14ac:dyDescent="0.2">
      <c r="A2367" s="137">
        <f t="shared" si="861"/>
        <v>44588</v>
      </c>
      <c r="B2367" s="124">
        <f t="shared" si="852"/>
        <v>1468.6713050000001</v>
      </c>
      <c r="C2367" s="124">
        <f t="shared" si="862"/>
        <v>1000</v>
      </c>
      <c r="D2367" s="138">
        <f t="shared" si="863"/>
        <v>6120.04</v>
      </c>
      <c r="E2367" s="126">
        <f>IF(K2367=1,VLOOKUP(A2366,[1]Plan1!$DA$106:$DC$226,3),E2366)</f>
        <v>6153.09</v>
      </c>
      <c r="F2367" s="127">
        <f t="shared" si="864"/>
        <v>44579</v>
      </c>
      <c r="G2367" s="128">
        <f t="shared" si="853"/>
        <v>5.4002915013626751E-3</v>
      </c>
      <c r="H2367" s="127">
        <f t="shared" si="865"/>
        <v>44607</v>
      </c>
      <c r="I2367" s="127">
        <f t="shared" si="854"/>
        <v>44607</v>
      </c>
      <c r="J2367" s="130">
        <f t="shared" si="866"/>
        <v>21</v>
      </c>
      <c r="K2367" s="130">
        <f t="shared" si="855"/>
        <v>8</v>
      </c>
      <c r="L2367" s="131">
        <f t="shared" si="856"/>
        <v>1.00205382</v>
      </c>
      <c r="M2367" s="132">
        <f t="shared" si="873"/>
        <v>1.00729958</v>
      </c>
      <c r="N2367" s="132">
        <f t="shared" si="871"/>
        <v>1.4110865625603668</v>
      </c>
      <c r="O2367" s="131">
        <f t="shared" si="872"/>
        <v>1.41398468</v>
      </c>
      <c r="P2367" s="124">
        <f t="shared" si="857"/>
        <v>1413.98468</v>
      </c>
      <c r="Q2367" s="133">
        <f t="shared" si="858"/>
        <v>0</v>
      </c>
      <c r="R2367" s="134">
        <f t="shared" si="859"/>
        <v>0</v>
      </c>
      <c r="S2367" s="124">
        <f t="shared" si="860"/>
        <v>0</v>
      </c>
      <c r="T2367" s="134">
        <f t="shared" si="867"/>
        <v>8.7499999999999994E-2</v>
      </c>
      <c r="U2367" s="133">
        <f t="shared" si="868"/>
        <v>114</v>
      </c>
      <c r="V2367" s="133">
        <v>252</v>
      </c>
      <c r="W2367" s="132">
        <f t="shared" si="874"/>
        <v>1.0386755430000001</v>
      </c>
      <c r="X2367" s="124">
        <f t="shared" si="870"/>
        <v>54.686624999999999</v>
      </c>
      <c r="Y2367" s="136" t="s">
        <v>64</v>
      </c>
      <c r="Z2367" s="127">
        <f t="shared" si="869"/>
        <v>44607</v>
      </c>
      <c r="AA2367" s="6"/>
      <c r="AB2367" s="1"/>
      <c r="AC2367" s="10"/>
      <c r="AD2367" s="7"/>
      <c r="AE2367" s="1"/>
      <c r="AF2367" s="1"/>
      <c r="AG2367" s="1"/>
      <c r="AH2367" s="5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6"/>
      <c r="BR2367" s="1"/>
      <c r="BS2367" s="1"/>
      <c r="BT2367" s="1"/>
      <c r="BU2367" s="1"/>
      <c r="BV2367" s="1"/>
      <c r="BW2367" s="1"/>
    </row>
    <row r="2368" spans="1:75" x14ac:dyDescent="0.2">
      <c r="A2368" s="137">
        <f t="shared" si="861"/>
        <v>44589</v>
      </c>
      <c r="B2368" s="124">
        <f t="shared" si="852"/>
        <v>1469.537075</v>
      </c>
      <c r="C2368" s="124">
        <f t="shared" si="862"/>
        <v>1000</v>
      </c>
      <c r="D2368" s="138">
        <f t="shared" si="863"/>
        <v>6120.04</v>
      </c>
      <c r="E2368" s="126">
        <f>IF(K2368=1,VLOOKUP(A2367,[1]Plan1!$DA$106:$DC$226,3),E2367)</f>
        <v>6153.09</v>
      </c>
      <c r="F2368" s="127">
        <f t="shared" si="864"/>
        <v>44579</v>
      </c>
      <c r="G2368" s="128">
        <f t="shared" si="853"/>
        <v>5.4002915013626751E-3</v>
      </c>
      <c r="H2368" s="127">
        <f t="shared" si="865"/>
        <v>44607</v>
      </c>
      <c r="I2368" s="127">
        <f t="shared" si="854"/>
        <v>44607</v>
      </c>
      <c r="J2368" s="130">
        <f t="shared" si="866"/>
        <v>21</v>
      </c>
      <c r="K2368" s="130">
        <f t="shared" si="855"/>
        <v>9</v>
      </c>
      <c r="L2368" s="131">
        <f t="shared" si="856"/>
        <v>1.00231084</v>
      </c>
      <c r="M2368" s="132">
        <f t="shared" si="873"/>
        <v>1.00729958</v>
      </c>
      <c r="N2368" s="132">
        <f t="shared" si="871"/>
        <v>1.4110865625603668</v>
      </c>
      <c r="O2368" s="131">
        <f t="shared" si="872"/>
        <v>1.4143473499999999</v>
      </c>
      <c r="P2368" s="124">
        <f t="shared" si="857"/>
        <v>1414.34735</v>
      </c>
      <c r="Q2368" s="133">
        <f t="shared" si="858"/>
        <v>0</v>
      </c>
      <c r="R2368" s="134">
        <f t="shared" si="859"/>
        <v>0</v>
      </c>
      <c r="S2368" s="124">
        <f t="shared" si="860"/>
        <v>0</v>
      </c>
      <c r="T2368" s="134">
        <f t="shared" si="867"/>
        <v>8.7499999999999994E-2</v>
      </c>
      <c r="U2368" s="133">
        <f t="shared" si="868"/>
        <v>115</v>
      </c>
      <c r="V2368" s="133">
        <v>252</v>
      </c>
      <c r="W2368" s="132">
        <f t="shared" si="874"/>
        <v>1.039021338</v>
      </c>
      <c r="X2368" s="124">
        <f t="shared" si="870"/>
        <v>55.189725000000003</v>
      </c>
      <c r="Y2368" s="136" t="s">
        <v>64</v>
      </c>
      <c r="Z2368" s="127">
        <f t="shared" si="869"/>
        <v>44607</v>
      </c>
      <c r="AA2368" s="6"/>
      <c r="AB2368" s="1"/>
      <c r="AC2368" s="10"/>
      <c r="AD2368" s="7"/>
      <c r="AE2368" s="1"/>
      <c r="AF2368" s="1"/>
      <c r="AG2368" s="1"/>
      <c r="AH2368" s="5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6"/>
      <c r="BR2368" s="1"/>
      <c r="BS2368" s="1"/>
      <c r="BT2368" s="1"/>
      <c r="BU2368" s="1"/>
      <c r="BV2368" s="1"/>
      <c r="BW2368" s="1"/>
    </row>
    <row r="2369" spans="1:75" x14ac:dyDescent="0.2">
      <c r="A2369" s="137">
        <f t="shared" si="861"/>
        <v>44590</v>
      </c>
      <c r="B2369" s="124">
        <f t="shared" si="852"/>
        <v>1470.4033829999998</v>
      </c>
      <c r="C2369" s="124">
        <f t="shared" si="862"/>
        <v>1000</v>
      </c>
      <c r="D2369" s="138">
        <f t="shared" si="863"/>
        <v>6120.04</v>
      </c>
      <c r="E2369" s="126">
        <f>IF(K2369=1,VLOOKUP(A2368,[1]Plan1!$DA$106:$DC$226,3),E2368)</f>
        <v>6153.09</v>
      </c>
      <c r="F2369" s="127">
        <f t="shared" si="864"/>
        <v>44579</v>
      </c>
      <c r="G2369" s="128">
        <f t="shared" si="853"/>
        <v>5.4002915013626751E-3</v>
      </c>
      <c r="H2369" s="127">
        <f t="shared" si="865"/>
        <v>44607</v>
      </c>
      <c r="I2369" s="127">
        <f t="shared" si="854"/>
        <v>44607</v>
      </c>
      <c r="J2369" s="130">
        <f t="shared" si="866"/>
        <v>21</v>
      </c>
      <c r="K2369" s="130">
        <f t="shared" si="855"/>
        <v>10</v>
      </c>
      <c r="L2369" s="131">
        <f t="shared" si="856"/>
        <v>1.00256794</v>
      </c>
      <c r="M2369" s="132">
        <f t="shared" si="873"/>
        <v>1.00729958</v>
      </c>
      <c r="N2369" s="132">
        <f t="shared" si="871"/>
        <v>1.4110865625603668</v>
      </c>
      <c r="O2369" s="131">
        <f t="shared" si="872"/>
        <v>1.4147101399999999</v>
      </c>
      <c r="P2369" s="124">
        <f t="shared" si="857"/>
        <v>1414.7101399999999</v>
      </c>
      <c r="Q2369" s="133">
        <f t="shared" si="858"/>
        <v>0</v>
      </c>
      <c r="R2369" s="134">
        <f t="shared" si="859"/>
        <v>0</v>
      </c>
      <c r="S2369" s="124">
        <f t="shared" si="860"/>
        <v>0</v>
      </c>
      <c r="T2369" s="134">
        <f t="shared" si="867"/>
        <v>8.7499999999999994E-2</v>
      </c>
      <c r="U2369" s="133">
        <f t="shared" si="868"/>
        <v>116</v>
      </c>
      <c r="V2369" s="133">
        <v>252</v>
      </c>
      <c r="W2369" s="132">
        <f t="shared" si="874"/>
        <v>1.0393672469999999</v>
      </c>
      <c r="X2369" s="124">
        <f t="shared" si="870"/>
        <v>55.693243000000002</v>
      </c>
      <c r="Y2369" s="136" t="s">
        <v>64</v>
      </c>
      <c r="Z2369" s="127">
        <f t="shared" si="869"/>
        <v>44607</v>
      </c>
      <c r="AA2369" s="6"/>
      <c r="AB2369" s="1"/>
      <c r="AC2369" s="10"/>
      <c r="AD2369" s="7"/>
      <c r="AE2369" s="1"/>
      <c r="AF2369" s="1"/>
      <c r="AG2369" s="1"/>
      <c r="AH2369" s="5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6"/>
      <c r="BR2369" s="1"/>
      <c r="BS2369" s="1"/>
      <c r="BT2369" s="1"/>
      <c r="BU2369" s="1"/>
      <c r="BV2369" s="1"/>
      <c r="BW2369" s="1"/>
    </row>
    <row r="2370" spans="1:75" x14ac:dyDescent="0.2">
      <c r="A2370" s="137">
        <f t="shared" si="861"/>
        <v>44591</v>
      </c>
      <c r="B2370" s="124">
        <f t="shared" si="852"/>
        <v>1470.4033829999998</v>
      </c>
      <c r="C2370" s="124">
        <f t="shared" si="862"/>
        <v>1000</v>
      </c>
      <c r="D2370" s="138">
        <f t="shared" si="863"/>
        <v>6120.04</v>
      </c>
      <c r="E2370" s="126">
        <f>IF(K2370=1,VLOOKUP(A2369,[1]Plan1!$DA$106:$DC$226,3),E2369)</f>
        <v>6153.09</v>
      </c>
      <c r="F2370" s="127">
        <f t="shared" si="864"/>
        <v>44579</v>
      </c>
      <c r="G2370" s="128">
        <f t="shared" si="853"/>
        <v>5.4002915013626751E-3</v>
      </c>
      <c r="H2370" s="127">
        <f t="shared" si="865"/>
        <v>44607</v>
      </c>
      <c r="I2370" s="127">
        <f t="shared" si="854"/>
        <v>44607</v>
      </c>
      <c r="J2370" s="130">
        <f t="shared" si="866"/>
        <v>21</v>
      </c>
      <c r="K2370" s="130">
        <f t="shared" si="855"/>
        <v>10</v>
      </c>
      <c r="L2370" s="131">
        <f t="shared" si="856"/>
        <v>1.00256794</v>
      </c>
      <c r="M2370" s="132">
        <f t="shared" si="873"/>
        <v>1.00729958</v>
      </c>
      <c r="N2370" s="132">
        <f t="shared" si="871"/>
        <v>1.4110865625603668</v>
      </c>
      <c r="O2370" s="131">
        <f t="shared" si="872"/>
        <v>1.4147101399999999</v>
      </c>
      <c r="P2370" s="124">
        <f t="shared" si="857"/>
        <v>1414.7101399999999</v>
      </c>
      <c r="Q2370" s="133">
        <f t="shared" si="858"/>
        <v>0</v>
      </c>
      <c r="R2370" s="134">
        <f t="shared" si="859"/>
        <v>0</v>
      </c>
      <c r="S2370" s="124">
        <f t="shared" si="860"/>
        <v>0</v>
      </c>
      <c r="T2370" s="134">
        <f t="shared" si="867"/>
        <v>8.7499999999999994E-2</v>
      </c>
      <c r="U2370" s="133">
        <f t="shared" si="868"/>
        <v>116</v>
      </c>
      <c r="V2370" s="133">
        <v>252</v>
      </c>
      <c r="W2370" s="132">
        <f t="shared" si="874"/>
        <v>1.0393672469999999</v>
      </c>
      <c r="X2370" s="124">
        <f t="shared" si="870"/>
        <v>55.693243000000002</v>
      </c>
      <c r="Y2370" s="136" t="s">
        <v>64</v>
      </c>
      <c r="Z2370" s="127">
        <f t="shared" si="869"/>
        <v>44607</v>
      </c>
      <c r="AA2370" s="6"/>
      <c r="AB2370" s="1"/>
      <c r="AC2370" s="10"/>
      <c r="AD2370" s="7"/>
      <c r="AE2370" s="1"/>
      <c r="AF2370" s="1"/>
      <c r="AG2370" s="1"/>
      <c r="AH2370" s="5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6"/>
      <c r="BR2370" s="1"/>
      <c r="BS2370" s="1"/>
      <c r="BT2370" s="1"/>
      <c r="BU2370" s="1"/>
      <c r="BV2370" s="1"/>
      <c r="BW2370" s="1"/>
    </row>
    <row r="2371" spans="1:75" x14ac:dyDescent="0.2">
      <c r="A2371" s="137">
        <f t="shared" si="861"/>
        <v>44592</v>
      </c>
      <c r="B2371" s="124">
        <f t="shared" si="852"/>
        <v>1470.4033829999998</v>
      </c>
      <c r="C2371" s="124">
        <f t="shared" si="862"/>
        <v>1000</v>
      </c>
      <c r="D2371" s="138">
        <f t="shared" si="863"/>
        <v>6120.04</v>
      </c>
      <c r="E2371" s="126">
        <f>IF(K2371=1,VLOOKUP(A2370,[1]Plan1!$DA$106:$DC$226,3),E2370)</f>
        <v>6153.09</v>
      </c>
      <c r="F2371" s="127">
        <f t="shared" si="864"/>
        <v>44579</v>
      </c>
      <c r="G2371" s="128">
        <f t="shared" si="853"/>
        <v>5.4002915013626751E-3</v>
      </c>
      <c r="H2371" s="127">
        <f t="shared" si="865"/>
        <v>44607</v>
      </c>
      <c r="I2371" s="127">
        <f t="shared" si="854"/>
        <v>44607</v>
      </c>
      <c r="J2371" s="130">
        <f t="shared" si="866"/>
        <v>21</v>
      </c>
      <c r="K2371" s="130">
        <f t="shared" si="855"/>
        <v>10</v>
      </c>
      <c r="L2371" s="131">
        <f t="shared" si="856"/>
        <v>1.00256794</v>
      </c>
      <c r="M2371" s="132">
        <f t="shared" si="873"/>
        <v>1.00729958</v>
      </c>
      <c r="N2371" s="132">
        <f t="shared" si="871"/>
        <v>1.4110865625603668</v>
      </c>
      <c r="O2371" s="131">
        <f t="shared" si="872"/>
        <v>1.4147101399999999</v>
      </c>
      <c r="P2371" s="124">
        <f t="shared" si="857"/>
        <v>1414.7101399999999</v>
      </c>
      <c r="Q2371" s="133">
        <f t="shared" si="858"/>
        <v>0</v>
      </c>
      <c r="R2371" s="134">
        <f t="shared" si="859"/>
        <v>0</v>
      </c>
      <c r="S2371" s="124">
        <f t="shared" si="860"/>
        <v>0</v>
      </c>
      <c r="T2371" s="134">
        <f t="shared" si="867"/>
        <v>8.7499999999999994E-2</v>
      </c>
      <c r="U2371" s="133">
        <f t="shared" si="868"/>
        <v>116</v>
      </c>
      <c r="V2371" s="133">
        <v>252</v>
      </c>
      <c r="W2371" s="132">
        <f t="shared" si="874"/>
        <v>1.0393672469999999</v>
      </c>
      <c r="X2371" s="124">
        <f t="shared" si="870"/>
        <v>55.693243000000002</v>
      </c>
      <c r="Y2371" s="136" t="s">
        <v>64</v>
      </c>
      <c r="Z2371" s="127">
        <f t="shared" si="869"/>
        <v>44607</v>
      </c>
      <c r="AA2371" s="6"/>
      <c r="AB2371" s="1"/>
      <c r="AC2371" s="10"/>
      <c r="AD2371" s="7"/>
      <c r="AE2371" s="1"/>
      <c r="AF2371" s="1"/>
      <c r="AG2371" s="1"/>
      <c r="AH2371" s="5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6"/>
      <c r="BR2371" s="1"/>
      <c r="BS2371" s="1"/>
      <c r="BT2371" s="1"/>
      <c r="BU2371" s="1"/>
      <c r="BV2371" s="1"/>
      <c r="BW2371" s="1"/>
    </row>
    <row r="2372" spans="1:75" x14ac:dyDescent="0.2">
      <c r="A2372" s="137">
        <f t="shared" si="861"/>
        <v>44593</v>
      </c>
      <c r="B2372" s="124">
        <f t="shared" si="852"/>
        <v>1471.270178</v>
      </c>
      <c r="C2372" s="124">
        <f t="shared" si="862"/>
        <v>1000</v>
      </c>
      <c r="D2372" s="138">
        <f t="shared" si="863"/>
        <v>6120.04</v>
      </c>
      <c r="E2372" s="126">
        <f>IF(K2372=1,VLOOKUP(A2371,[1]Plan1!$DA$106:$DC$226,3),E2371)</f>
        <v>6153.09</v>
      </c>
      <c r="F2372" s="127">
        <f t="shared" si="864"/>
        <v>44579</v>
      </c>
      <c r="G2372" s="128">
        <f t="shared" si="853"/>
        <v>5.4002915013626751E-3</v>
      </c>
      <c r="H2372" s="127">
        <f t="shared" si="865"/>
        <v>44607</v>
      </c>
      <c r="I2372" s="127">
        <f t="shared" si="854"/>
        <v>44607</v>
      </c>
      <c r="J2372" s="130">
        <f t="shared" si="866"/>
        <v>21</v>
      </c>
      <c r="K2372" s="130">
        <f t="shared" si="855"/>
        <v>11</v>
      </c>
      <c r="L2372" s="131">
        <f t="shared" si="856"/>
        <v>1.00282509</v>
      </c>
      <c r="M2372" s="132">
        <f t="shared" si="873"/>
        <v>1.00729958</v>
      </c>
      <c r="N2372" s="132">
        <f t="shared" si="871"/>
        <v>1.4110865625603668</v>
      </c>
      <c r="O2372" s="131">
        <f t="shared" si="872"/>
        <v>1.415073</v>
      </c>
      <c r="P2372" s="124">
        <f t="shared" si="857"/>
        <v>1415.0730000000001</v>
      </c>
      <c r="Q2372" s="133">
        <f t="shared" si="858"/>
        <v>0</v>
      </c>
      <c r="R2372" s="134">
        <f t="shared" si="859"/>
        <v>0</v>
      </c>
      <c r="S2372" s="124">
        <f t="shared" si="860"/>
        <v>0</v>
      </c>
      <c r="T2372" s="134">
        <f t="shared" si="867"/>
        <v>8.7499999999999994E-2</v>
      </c>
      <c r="U2372" s="133">
        <f t="shared" si="868"/>
        <v>117</v>
      </c>
      <c r="V2372" s="133">
        <v>252</v>
      </c>
      <c r="W2372" s="132">
        <f t="shared" si="874"/>
        <v>1.039713272</v>
      </c>
      <c r="X2372" s="124">
        <f t="shared" si="870"/>
        <v>56.197178000000001</v>
      </c>
      <c r="Y2372" s="136" t="s">
        <v>64</v>
      </c>
      <c r="Z2372" s="127">
        <f t="shared" si="869"/>
        <v>44607</v>
      </c>
      <c r="AA2372" s="6"/>
      <c r="AB2372" s="1"/>
      <c r="AC2372" s="10"/>
      <c r="AD2372" s="7"/>
      <c r="AE2372" s="1"/>
      <c r="AF2372" s="1"/>
      <c r="AG2372" s="1"/>
      <c r="AH2372" s="5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6"/>
      <c r="BR2372" s="1"/>
      <c r="BS2372" s="1"/>
      <c r="BT2372" s="1"/>
      <c r="BU2372" s="1"/>
      <c r="BV2372" s="1"/>
      <c r="BW2372" s="1"/>
    </row>
    <row r="2373" spans="1:75" x14ac:dyDescent="0.2">
      <c r="A2373" s="137">
        <f t="shared" si="861"/>
        <v>44594</v>
      </c>
      <c r="B2373" s="124">
        <f t="shared" si="852"/>
        <v>1472.1374900000001</v>
      </c>
      <c r="C2373" s="124">
        <f t="shared" si="862"/>
        <v>1000</v>
      </c>
      <c r="D2373" s="138">
        <f t="shared" si="863"/>
        <v>6120.04</v>
      </c>
      <c r="E2373" s="126">
        <f>IF(K2373=1,VLOOKUP(A2372,[1]Plan1!$DA$106:$DC$226,3),E2372)</f>
        <v>6153.09</v>
      </c>
      <c r="F2373" s="127">
        <f t="shared" si="864"/>
        <v>44579</v>
      </c>
      <c r="G2373" s="128">
        <f t="shared" si="853"/>
        <v>5.4002915013626751E-3</v>
      </c>
      <c r="H2373" s="127">
        <f t="shared" si="865"/>
        <v>44607</v>
      </c>
      <c r="I2373" s="127">
        <f t="shared" si="854"/>
        <v>44607</v>
      </c>
      <c r="J2373" s="130">
        <f t="shared" si="866"/>
        <v>21</v>
      </c>
      <c r="K2373" s="130">
        <f t="shared" si="855"/>
        <v>12</v>
      </c>
      <c r="L2373" s="131">
        <f t="shared" si="856"/>
        <v>1.0030823099999999</v>
      </c>
      <c r="M2373" s="132">
        <f t="shared" si="873"/>
        <v>1.00729958</v>
      </c>
      <c r="N2373" s="132">
        <f t="shared" si="871"/>
        <v>1.4110865625603668</v>
      </c>
      <c r="O2373" s="131">
        <f t="shared" si="872"/>
        <v>1.4154359599999999</v>
      </c>
      <c r="P2373" s="124">
        <f t="shared" si="857"/>
        <v>1415.43596</v>
      </c>
      <c r="Q2373" s="133">
        <f t="shared" si="858"/>
        <v>0</v>
      </c>
      <c r="R2373" s="134">
        <f t="shared" si="859"/>
        <v>0</v>
      </c>
      <c r="S2373" s="124">
        <f t="shared" si="860"/>
        <v>0</v>
      </c>
      <c r="T2373" s="134">
        <f t="shared" si="867"/>
        <v>8.7499999999999994E-2</v>
      </c>
      <c r="U2373" s="133">
        <f t="shared" si="868"/>
        <v>118</v>
      </c>
      <c r="V2373" s="133">
        <v>252</v>
      </c>
      <c r="W2373" s="132">
        <f t="shared" si="874"/>
        <v>1.0400594110000001</v>
      </c>
      <c r="X2373" s="124">
        <f t="shared" si="870"/>
        <v>56.701529999999998</v>
      </c>
      <c r="Y2373" s="136" t="s">
        <v>64</v>
      </c>
      <c r="Z2373" s="127">
        <f t="shared" si="869"/>
        <v>44607</v>
      </c>
      <c r="AA2373" s="6"/>
      <c r="AB2373" s="1"/>
      <c r="AC2373" s="10"/>
      <c r="AD2373" s="7"/>
      <c r="AE2373" s="1"/>
      <c r="AF2373" s="1"/>
      <c r="AG2373" s="1"/>
      <c r="AH2373" s="5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6"/>
      <c r="BR2373" s="1"/>
      <c r="BS2373" s="1"/>
      <c r="BT2373" s="1"/>
      <c r="BU2373" s="1"/>
      <c r="BV2373" s="1"/>
      <c r="BW2373" s="1"/>
    </row>
    <row r="2374" spans="1:75" x14ac:dyDescent="0.2">
      <c r="A2374" s="137">
        <f t="shared" si="861"/>
        <v>44595</v>
      </c>
      <c r="B2374" s="124">
        <f t="shared" si="852"/>
        <v>1473.005322</v>
      </c>
      <c r="C2374" s="124">
        <f t="shared" si="862"/>
        <v>1000</v>
      </c>
      <c r="D2374" s="138">
        <f t="shared" si="863"/>
        <v>6120.04</v>
      </c>
      <c r="E2374" s="126">
        <f>IF(K2374=1,VLOOKUP(A2373,[1]Plan1!$DA$106:$DC$226,3),E2373)</f>
        <v>6153.09</v>
      </c>
      <c r="F2374" s="127">
        <f t="shared" si="864"/>
        <v>44579</v>
      </c>
      <c r="G2374" s="128">
        <f t="shared" si="853"/>
        <v>5.4002915013626751E-3</v>
      </c>
      <c r="H2374" s="127">
        <f t="shared" si="865"/>
        <v>44607</v>
      </c>
      <c r="I2374" s="127">
        <f t="shared" si="854"/>
        <v>44607</v>
      </c>
      <c r="J2374" s="130">
        <f t="shared" si="866"/>
        <v>21</v>
      </c>
      <c r="K2374" s="130">
        <f t="shared" si="855"/>
        <v>13</v>
      </c>
      <c r="L2374" s="131">
        <f t="shared" si="856"/>
        <v>1.0033396000000001</v>
      </c>
      <c r="M2374" s="132">
        <f t="shared" si="873"/>
        <v>1.00729958</v>
      </c>
      <c r="N2374" s="132">
        <f t="shared" si="871"/>
        <v>1.4110865625603668</v>
      </c>
      <c r="O2374" s="131">
        <f t="shared" si="872"/>
        <v>1.4157990199999999</v>
      </c>
      <c r="P2374" s="124">
        <f t="shared" si="857"/>
        <v>1415.7990199999999</v>
      </c>
      <c r="Q2374" s="133">
        <f t="shared" si="858"/>
        <v>0</v>
      </c>
      <c r="R2374" s="134">
        <f t="shared" si="859"/>
        <v>0</v>
      </c>
      <c r="S2374" s="124">
        <f t="shared" si="860"/>
        <v>0</v>
      </c>
      <c r="T2374" s="134">
        <f t="shared" si="867"/>
        <v>8.7499999999999994E-2</v>
      </c>
      <c r="U2374" s="133">
        <f t="shared" si="868"/>
        <v>119</v>
      </c>
      <c r="V2374" s="133">
        <v>252</v>
      </c>
      <c r="W2374" s="132">
        <f t="shared" si="874"/>
        <v>1.0404056660000001</v>
      </c>
      <c r="X2374" s="124">
        <f t="shared" si="870"/>
        <v>57.206302000000001</v>
      </c>
      <c r="Y2374" s="136" t="s">
        <v>64</v>
      </c>
      <c r="Z2374" s="127">
        <f t="shared" si="869"/>
        <v>44607</v>
      </c>
      <c r="AA2374" s="6"/>
      <c r="AB2374" s="1"/>
      <c r="AC2374" s="10"/>
      <c r="AD2374" s="7"/>
      <c r="AE2374" s="1"/>
      <c r="AF2374" s="1"/>
      <c r="AG2374" s="1"/>
      <c r="AH2374" s="5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6"/>
      <c r="BR2374" s="1"/>
      <c r="BS2374" s="1"/>
      <c r="BT2374" s="1"/>
      <c r="BU2374" s="1"/>
      <c r="BV2374" s="1"/>
      <c r="BW2374" s="1"/>
    </row>
    <row r="2375" spans="1:75" x14ac:dyDescent="0.2">
      <c r="A2375" s="137">
        <f t="shared" si="861"/>
        <v>44596</v>
      </c>
      <c r="B2375" s="124">
        <f t="shared" si="852"/>
        <v>1473.8736719999999</v>
      </c>
      <c r="C2375" s="124">
        <f t="shared" si="862"/>
        <v>1000</v>
      </c>
      <c r="D2375" s="138">
        <f t="shared" si="863"/>
        <v>6120.04</v>
      </c>
      <c r="E2375" s="126">
        <f>IF(K2375=1,VLOOKUP(A2374,[1]Plan1!$DA$106:$DC$226,3),E2374)</f>
        <v>6153.09</v>
      </c>
      <c r="F2375" s="127">
        <f t="shared" si="864"/>
        <v>44579</v>
      </c>
      <c r="G2375" s="128">
        <f t="shared" si="853"/>
        <v>5.4002915013626751E-3</v>
      </c>
      <c r="H2375" s="127">
        <f t="shared" si="865"/>
        <v>44607</v>
      </c>
      <c r="I2375" s="127">
        <f t="shared" si="854"/>
        <v>44607</v>
      </c>
      <c r="J2375" s="130">
        <f t="shared" si="866"/>
        <v>21</v>
      </c>
      <c r="K2375" s="130">
        <f t="shared" si="855"/>
        <v>14</v>
      </c>
      <c r="L2375" s="131">
        <f t="shared" si="856"/>
        <v>1.0035969600000001</v>
      </c>
      <c r="M2375" s="132">
        <f t="shared" si="873"/>
        <v>1.00729958</v>
      </c>
      <c r="N2375" s="132">
        <f t="shared" si="871"/>
        <v>1.4110865625603668</v>
      </c>
      <c r="O2375" s="131">
        <f t="shared" si="872"/>
        <v>1.4161621799999999</v>
      </c>
      <c r="P2375" s="124">
        <f t="shared" si="857"/>
        <v>1416.16218</v>
      </c>
      <c r="Q2375" s="133">
        <f t="shared" si="858"/>
        <v>0</v>
      </c>
      <c r="R2375" s="134">
        <f t="shared" si="859"/>
        <v>0</v>
      </c>
      <c r="S2375" s="124">
        <f t="shared" si="860"/>
        <v>0</v>
      </c>
      <c r="T2375" s="134">
        <f t="shared" si="867"/>
        <v>8.7499999999999994E-2</v>
      </c>
      <c r="U2375" s="133">
        <f t="shared" si="868"/>
        <v>120</v>
      </c>
      <c r="V2375" s="133">
        <v>252</v>
      </c>
      <c r="W2375" s="132">
        <f t="shared" si="874"/>
        <v>1.040752036</v>
      </c>
      <c r="X2375" s="124">
        <f t="shared" si="870"/>
        <v>57.711492</v>
      </c>
      <c r="Y2375" s="136" t="s">
        <v>64</v>
      </c>
      <c r="Z2375" s="127">
        <f t="shared" si="869"/>
        <v>44607</v>
      </c>
      <c r="AA2375" s="6"/>
      <c r="AB2375" s="1"/>
      <c r="AC2375" s="10"/>
      <c r="AD2375" s="7"/>
      <c r="AE2375" s="1"/>
      <c r="AF2375" s="1"/>
      <c r="AG2375" s="1"/>
      <c r="AH2375" s="5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6"/>
      <c r="BR2375" s="1"/>
      <c r="BS2375" s="1"/>
      <c r="BT2375" s="1"/>
      <c r="BU2375" s="1"/>
      <c r="BV2375" s="1"/>
      <c r="BW2375" s="1"/>
    </row>
    <row r="2376" spans="1:75" x14ac:dyDescent="0.2">
      <c r="A2376" s="137">
        <f t="shared" si="861"/>
        <v>44597</v>
      </c>
      <c r="B2376" s="124">
        <f t="shared" si="852"/>
        <v>1474.7425209999999</v>
      </c>
      <c r="C2376" s="124">
        <f t="shared" si="862"/>
        <v>1000</v>
      </c>
      <c r="D2376" s="138">
        <f t="shared" si="863"/>
        <v>6120.04</v>
      </c>
      <c r="E2376" s="126">
        <f>IF(K2376=1,VLOOKUP(A2375,[1]Plan1!$DA$106:$DC$226,3),E2375)</f>
        <v>6153.09</v>
      </c>
      <c r="F2376" s="127">
        <f t="shared" si="864"/>
        <v>44579</v>
      </c>
      <c r="G2376" s="128">
        <f t="shared" si="853"/>
        <v>5.4002915013626751E-3</v>
      </c>
      <c r="H2376" s="127">
        <f t="shared" si="865"/>
        <v>44607</v>
      </c>
      <c r="I2376" s="127">
        <f t="shared" si="854"/>
        <v>44607</v>
      </c>
      <c r="J2376" s="130">
        <f t="shared" si="866"/>
        <v>21</v>
      </c>
      <c r="K2376" s="130">
        <f t="shared" si="855"/>
        <v>15</v>
      </c>
      <c r="L2376" s="131">
        <f t="shared" si="856"/>
        <v>1.0038543799999999</v>
      </c>
      <c r="M2376" s="132">
        <f t="shared" si="873"/>
        <v>1.00729958</v>
      </c>
      <c r="N2376" s="132">
        <f t="shared" si="871"/>
        <v>1.4110865625603668</v>
      </c>
      <c r="O2376" s="131">
        <f t="shared" si="872"/>
        <v>1.4165254199999999</v>
      </c>
      <c r="P2376" s="124">
        <f t="shared" si="857"/>
        <v>1416.5254199999999</v>
      </c>
      <c r="Q2376" s="133">
        <f t="shared" si="858"/>
        <v>0</v>
      </c>
      <c r="R2376" s="134">
        <f t="shared" si="859"/>
        <v>0</v>
      </c>
      <c r="S2376" s="124">
        <f t="shared" si="860"/>
        <v>0</v>
      </c>
      <c r="T2376" s="134">
        <f t="shared" si="867"/>
        <v>8.7499999999999994E-2</v>
      </c>
      <c r="U2376" s="133">
        <f t="shared" si="868"/>
        <v>121</v>
      </c>
      <c r="V2376" s="133">
        <v>252</v>
      </c>
      <c r="W2376" s="132">
        <f t="shared" si="874"/>
        <v>1.041098522</v>
      </c>
      <c r="X2376" s="124">
        <f t="shared" si="870"/>
        <v>58.217101</v>
      </c>
      <c r="Y2376" s="136" t="s">
        <v>64</v>
      </c>
      <c r="Z2376" s="127">
        <f t="shared" si="869"/>
        <v>44607</v>
      </c>
      <c r="AA2376" s="6"/>
      <c r="AB2376" s="1"/>
      <c r="AC2376" s="10"/>
      <c r="AD2376" s="7"/>
      <c r="AE2376" s="1"/>
      <c r="AF2376" s="1"/>
      <c r="AG2376" s="1"/>
      <c r="AH2376" s="5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6"/>
      <c r="BR2376" s="1"/>
      <c r="BS2376" s="1"/>
      <c r="BT2376" s="1"/>
      <c r="BU2376" s="1"/>
      <c r="BV2376" s="1"/>
      <c r="BW2376" s="1"/>
    </row>
    <row r="2377" spans="1:75" x14ac:dyDescent="0.2">
      <c r="A2377" s="137">
        <f t="shared" si="861"/>
        <v>44598</v>
      </c>
      <c r="B2377" s="124">
        <f t="shared" si="852"/>
        <v>1474.7425209999999</v>
      </c>
      <c r="C2377" s="124">
        <f t="shared" si="862"/>
        <v>1000</v>
      </c>
      <c r="D2377" s="138">
        <f t="shared" si="863"/>
        <v>6120.04</v>
      </c>
      <c r="E2377" s="126">
        <f>IF(K2377=1,VLOOKUP(A2376,[1]Plan1!$DA$106:$DC$226,3),E2376)</f>
        <v>6153.09</v>
      </c>
      <c r="F2377" s="127">
        <f t="shared" si="864"/>
        <v>44579</v>
      </c>
      <c r="G2377" s="128">
        <f t="shared" si="853"/>
        <v>5.4002915013626751E-3</v>
      </c>
      <c r="H2377" s="127">
        <f t="shared" si="865"/>
        <v>44607</v>
      </c>
      <c r="I2377" s="127">
        <f t="shared" si="854"/>
        <v>44607</v>
      </c>
      <c r="J2377" s="130">
        <f t="shared" si="866"/>
        <v>21</v>
      </c>
      <c r="K2377" s="130">
        <f t="shared" si="855"/>
        <v>15</v>
      </c>
      <c r="L2377" s="131">
        <f t="shared" si="856"/>
        <v>1.0038543799999999</v>
      </c>
      <c r="M2377" s="132">
        <f t="shared" si="873"/>
        <v>1.00729958</v>
      </c>
      <c r="N2377" s="132">
        <f t="shared" si="871"/>
        <v>1.4110865625603668</v>
      </c>
      <c r="O2377" s="131">
        <f t="shared" si="872"/>
        <v>1.4165254199999999</v>
      </c>
      <c r="P2377" s="124">
        <f t="shared" si="857"/>
        <v>1416.5254199999999</v>
      </c>
      <c r="Q2377" s="133">
        <f t="shared" si="858"/>
        <v>0</v>
      </c>
      <c r="R2377" s="134">
        <f t="shared" si="859"/>
        <v>0</v>
      </c>
      <c r="S2377" s="124">
        <f t="shared" si="860"/>
        <v>0</v>
      </c>
      <c r="T2377" s="134">
        <f t="shared" si="867"/>
        <v>8.7499999999999994E-2</v>
      </c>
      <c r="U2377" s="133">
        <f t="shared" si="868"/>
        <v>121</v>
      </c>
      <c r="V2377" s="133">
        <v>252</v>
      </c>
      <c r="W2377" s="132">
        <f t="shared" si="874"/>
        <v>1.041098522</v>
      </c>
      <c r="X2377" s="124">
        <f t="shared" si="870"/>
        <v>58.217101</v>
      </c>
      <c r="Y2377" s="136" t="s">
        <v>64</v>
      </c>
      <c r="Z2377" s="127">
        <f t="shared" si="869"/>
        <v>44607</v>
      </c>
      <c r="AA2377" s="6"/>
      <c r="AB2377" s="1"/>
      <c r="AC2377" s="10"/>
      <c r="AD2377" s="7"/>
      <c r="AE2377" s="1"/>
      <c r="AF2377" s="1"/>
      <c r="AG2377" s="1"/>
      <c r="AH2377" s="5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6"/>
      <c r="BR2377" s="1"/>
      <c r="BS2377" s="1"/>
      <c r="BT2377" s="1"/>
      <c r="BU2377" s="1"/>
      <c r="BV2377" s="1"/>
      <c r="BW2377" s="1"/>
    </row>
    <row r="2378" spans="1:75" x14ac:dyDescent="0.2">
      <c r="A2378" s="137">
        <f t="shared" si="861"/>
        <v>44599</v>
      </c>
      <c r="B2378" s="124">
        <f t="shared" ref="B2378:B2441" si="875">(P2378+X2378)</f>
        <v>1474.7425209999999</v>
      </c>
      <c r="C2378" s="124">
        <f t="shared" si="862"/>
        <v>1000</v>
      </c>
      <c r="D2378" s="138">
        <f t="shared" si="863"/>
        <v>6120.04</v>
      </c>
      <c r="E2378" s="126">
        <f>IF(K2378=1,VLOOKUP(A2377,[1]Plan1!$DA$106:$DC$226,3),E2377)</f>
        <v>6153.09</v>
      </c>
      <c r="F2378" s="127">
        <f t="shared" si="864"/>
        <v>44579</v>
      </c>
      <c r="G2378" s="128">
        <f t="shared" ref="G2378:G2441" si="876">(E2378/D2378)-1</f>
        <v>5.4002915013626751E-3</v>
      </c>
      <c r="H2378" s="127">
        <f t="shared" si="865"/>
        <v>44607</v>
      </c>
      <c r="I2378" s="127">
        <f t="shared" ref="I2378:I2441" si="877">IF(A2378&gt;I2377,H2378,I2377)</f>
        <v>44607</v>
      </c>
      <c r="J2378" s="130">
        <f t="shared" si="866"/>
        <v>21</v>
      </c>
      <c r="K2378" s="130">
        <f t="shared" ref="K2378:K2441" si="878">(J2378-(NETWORKDAYS(A2378,I2378,AC$118:AC$502)-1))</f>
        <v>15</v>
      </c>
      <c r="L2378" s="131">
        <f t="shared" ref="L2378:L2441" si="879">TRUNC((E2378/D2378)^TRUNC((K2378/J2378),9),8)</f>
        <v>1.0038543799999999</v>
      </c>
      <c r="M2378" s="132">
        <f t="shared" si="873"/>
        <v>1.00729958</v>
      </c>
      <c r="N2378" s="132">
        <f t="shared" si="871"/>
        <v>1.4110865625603668</v>
      </c>
      <c r="O2378" s="131">
        <f t="shared" si="872"/>
        <v>1.4165254199999999</v>
      </c>
      <c r="P2378" s="124">
        <f t="shared" ref="P2378:P2441" si="880">TRUNC(C2378*O2378,6)</f>
        <v>1416.5254199999999</v>
      </c>
      <c r="Q2378" s="133">
        <f t="shared" ref="Q2378:Q2441" si="881">IF(VLOOKUP(A2378,AC$10:AJ$114,8)=VLOOKUP(A2377,AC$10:AJ$114,8),0,VLOOKUP(A2378,AC$10:AJ$114,8))</f>
        <v>0</v>
      </c>
      <c r="R2378" s="134">
        <f t="shared" ref="R2378:R2441" si="882">IF(Q2378&gt;0,VLOOKUP($A2378,$AC$10:$AH$114,6),0)</f>
        <v>0</v>
      </c>
      <c r="S2378" s="124">
        <f t="shared" ref="S2378:S2441" si="883">IF(R2378&gt;0,TRUNC(R2378*P2378,6),0)</f>
        <v>0</v>
      </c>
      <c r="T2378" s="134">
        <f t="shared" si="867"/>
        <v>8.7499999999999994E-2</v>
      </c>
      <c r="U2378" s="133">
        <f t="shared" si="868"/>
        <v>121</v>
      </c>
      <c r="V2378" s="133">
        <v>252</v>
      </c>
      <c r="W2378" s="132">
        <f t="shared" si="874"/>
        <v>1.041098522</v>
      </c>
      <c r="X2378" s="124">
        <f t="shared" si="870"/>
        <v>58.217101</v>
      </c>
      <c r="Y2378" s="136" t="s">
        <v>64</v>
      </c>
      <c r="Z2378" s="127">
        <f t="shared" si="869"/>
        <v>44607</v>
      </c>
      <c r="AA2378" s="6"/>
      <c r="AB2378" s="1"/>
      <c r="AC2378" s="10"/>
      <c r="AD2378" s="7"/>
      <c r="AE2378" s="1"/>
      <c r="AF2378" s="1"/>
      <c r="AG2378" s="1"/>
      <c r="AH2378" s="5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6"/>
      <c r="BR2378" s="1"/>
      <c r="BS2378" s="1"/>
      <c r="BT2378" s="1"/>
      <c r="BU2378" s="1"/>
      <c r="BV2378" s="1"/>
      <c r="BW2378" s="1"/>
    </row>
    <row r="2379" spans="1:75" x14ac:dyDescent="0.2">
      <c r="A2379" s="137">
        <f t="shared" ref="A2379:A2442" si="884">(A2378+1)</f>
        <v>44600</v>
      </c>
      <c r="B2379" s="124">
        <f t="shared" si="875"/>
        <v>1475.6118780000002</v>
      </c>
      <c r="C2379" s="124">
        <f t="shared" ref="C2379:C2442" si="885">TRUNC(IF(Q2378&gt;0,VLOOKUP(A2378,$AC$12:$AD$114,2),C2378),6)</f>
        <v>1000</v>
      </c>
      <c r="D2379" s="138">
        <f t="shared" ref="D2379:D2442" si="886">IF(E2379=E2378,D2378,E2378)</f>
        <v>6120.04</v>
      </c>
      <c r="E2379" s="126">
        <f>IF(K2379=1,VLOOKUP(A2378,[1]Plan1!$DA$106:$DC$226,3),E2378)</f>
        <v>6153.09</v>
      </c>
      <c r="F2379" s="127">
        <f t="shared" ref="F2379:F2442" si="887">IF(D2379=D2378,F2378,A2379)</f>
        <v>44579</v>
      </c>
      <c r="G2379" s="128">
        <f t="shared" si="876"/>
        <v>5.4002915013626751E-3</v>
      </c>
      <c r="H2379" s="127">
        <f t="shared" ref="H2379:H2442" si="888">IF(DAY(A2379)=15,VLOOKUP(A2379,AG$118:AL$450,4),H2378)</f>
        <v>44607</v>
      </c>
      <c r="I2379" s="127">
        <f t="shared" si="877"/>
        <v>44607</v>
      </c>
      <c r="J2379" s="130">
        <f t="shared" ref="J2379:J2442" si="889">IF(I2379=I2378,J2378,NETWORKDAYS(I2378,I2379,$AC$118:$AC$502)-1)</f>
        <v>21</v>
      </c>
      <c r="K2379" s="130">
        <f t="shared" si="878"/>
        <v>16</v>
      </c>
      <c r="L2379" s="131">
        <f t="shared" si="879"/>
        <v>1.0041118600000001</v>
      </c>
      <c r="M2379" s="132">
        <f t="shared" si="873"/>
        <v>1.00729958</v>
      </c>
      <c r="N2379" s="132">
        <f t="shared" si="871"/>
        <v>1.4110865625603668</v>
      </c>
      <c r="O2379" s="131">
        <f t="shared" si="872"/>
        <v>1.41688875</v>
      </c>
      <c r="P2379" s="124">
        <f t="shared" si="880"/>
        <v>1416.8887500000001</v>
      </c>
      <c r="Q2379" s="133">
        <f t="shared" si="881"/>
        <v>0</v>
      </c>
      <c r="R2379" s="134">
        <f t="shared" si="882"/>
        <v>0</v>
      </c>
      <c r="S2379" s="124">
        <f t="shared" si="883"/>
        <v>0</v>
      </c>
      <c r="T2379" s="134">
        <f t="shared" ref="T2379:T2442" si="890">(T2378)</f>
        <v>8.7499999999999994E-2</v>
      </c>
      <c r="U2379" s="133">
        <f t="shared" ref="U2379:U2442" si="891">IF(Q2378&gt;0,1,IF(K2379=K2378,U2378,U2378+1))</f>
        <v>122</v>
      </c>
      <c r="V2379" s="133">
        <v>252</v>
      </c>
      <c r="W2379" s="132">
        <f t="shared" si="874"/>
        <v>1.0414451229999999</v>
      </c>
      <c r="X2379" s="124">
        <f t="shared" si="870"/>
        <v>58.723128000000003</v>
      </c>
      <c r="Y2379" s="136" t="s">
        <v>64</v>
      </c>
      <c r="Z2379" s="127">
        <f t="shared" ref="Z2379:Z2442" si="892">IF(Q2378&gt;0,VLOOKUP(A2378,$AC$10:$AK$114,9),Z2378)</f>
        <v>44607</v>
      </c>
      <c r="AA2379" s="6"/>
      <c r="AB2379" s="1"/>
      <c r="AC2379" s="10"/>
      <c r="AD2379" s="7"/>
      <c r="AE2379" s="1"/>
      <c r="AF2379" s="1"/>
      <c r="AG2379" s="1"/>
      <c r="AH2379" s="5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6"/>
      <c r="BR2379" s="1"/>
      <c r="BS2379" s="1"/>
      <c r="BT2379" s="1"/>
      <c r="BU2379" s="1"/>
      <c r="BV2379" s="1"/>
      <c r="BW2379" s="1"/>
    </row>
    <row r="2380" spans="1:75" x14ac:dyDescent="0.2">
      <c r="A2380" s="137">
        <f t="shared" si="884"/>
        <v>44601</v>
      </c>
      <c r="B2380" s="124">
        <f t="shared" si="875"/>
        <v>1476.481765</v>
      </c>
      <c r="C2380" s="124">
        <f t="shared" si="885"/>
        <v>1000</v>
      </c>
      <c r="D2380" s="138">
        <f t="shared" si="886"/>
        <v>6120.04</v>
      </c>
      <c r="E2380" s="126">
        <f>IF(K2380=1,VLOOKUP(A2379,[1]Plan1!$DA$106:$DC$226,3),E2379)</f>
        <v>6153.09</v>
      </c>
      <c r="F2380" s="127">
        <f t="shared" si="887"/>
        <v>44579</v>
      </c>
      <c r="G2380" s="128">
        <f t="shared" si="876"/>
        <v>5.4002915013626751E-3</v>
      </c>
      <c r="H2380" s="127">
        <f t="shared" si="888"/>
        <v>44607</v>
      </c>
      <c r="I2380" s="127">
        <f t="shared" si="877"/>
        <v>44607</v>
      </c>
      <c r="J2380" s="130">
        <f t="shared" si="889"/>
        <v>21</v>
      </c>
      <c r="K2380" s="130">
        <f t="shared" si="878"/>
        <v>17</v>
      </c>
      <c r="L2380" s="131">
        <f t="shared" si="879"/>
        <v>1.00436942</v>
      </c>
      <c r="M2380" s="132">
        <f t="shared" si="873"/>
        <v>1.00729958</v>
      </c>
      <c r="N2380" s="132">
        <f t="shared" si="871"/>
        <v>1.4110865625603668</v>
      </c>
      <c r="O2380" s="131">
        <f t="shared" si="872"/>
        <v>1.4172521899999999</v>
      </c>
      <c r="P2380" s="124">
        <f t="shared" si="880"/>
        <v>1417.2521899999999</v>
      </c>
      <c r="Q2380" s="133">
        <f t="shared" si="881"/>
        <v>0</v>
      </c>
      <c r="R2380" s="134">
        <f t="shared" si="882"/>
        <v>0</v>
      </c>
      <c r="S2380" s="124">
        <f t="shared" si="883"/>
        <v>0</v>
      </c>
      <c r="T2380" s="134">
        <f t="shared" si="890"/>
        <v>8.7499999999999994E-2</v>
      </c>
      <c r="U2380" s="133">
        <f t="shared" si="891"/>
        <v>123</v>
      </c>
      <c r="V2380" s="133">
        <v>252</v>
      </c>
      <c r="W2380" s="132">
        <f t="shared" si="874"/>
        <v>1.0417918390000001</v>
      </c>
      <c r="X2380" s="124">
        <f t="shared" si="870"/>
        <v>59.229574999999997</v>
      </c>
      <c r="Y2380" s="136" t="s">
        <v>64</v>
      </c>
      <c r="Z2380" s="127">
        <f t="shared" si="892"/>
        <v>44607</v>
      </c>
      <c r="AA2380" s="6"/>
      <c r="AB2380" s="1"/>
      <c r="AC2380" s="10"/>
      <c r="AD2380" s="7"/>
      <c r="AE2380" s="1"/>
      <c r="AF2380" s="1"/>
      <c r="AG2380" s="1"/>
      <c r="AH2380" s="5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6"/>
      <c r="BR2380" s="1"/>
      <c r="BS2380" s="1"/>
      <c r="BT2380" s="1"/>
      <c r="BU2380" s="1"/>
      <c r="BV2380" s="1"/>
      <c r="BW2380" s="1"/>
    </row>
    <row r="2381" spans="1:75" x14ac:dyDescent="0.2">
      <c r="A2381" s="137">
        <f t="shared" si="884"/>
        <v>44602</v>
      </c>
      <c r="B2381" s="124">
        <f t="shared" si="875"/>
        <v>1477.3521410000001</v>
      </c>
      <c r="C2381" s="124">
        <f t="shared" si="885"/>
        <v>1000</v>
      </c>
      <c r="D2381" s="138">
        <f t="shared" si="886"/>
        <v>6120.04</v>
      </c>
      <c r="E2381" s="126">
        <f>IF(K2381=1,VLOOKUP(A2380,[1]Plan1!$DA$106:$DC$226,3),E2380)</f>
        <v>6153.09</v>
      </c>
      <c r="F2381" s="127">
        <f t="shared" si="887"/>
        <v>44579</v>
      </c>
      <c r="G2381" s="128">
        <f t="shared" si="876"/>
        <v>5.4002915013626751E-3</v>
      </c>
      <c r="H2381" s="127">
        <f t="shared" si="888"/>
        <v>44607</v>
      </c>
      <c r="I2381" s="127">
        <f t="shared" si="877"/>
        <v>44607</v>
      </c>
      <c r="J2381" s="130">
        <f t="shared" si="889"/>
        <v>21</v>
      </c>
      <c r="K2381" s="130">
        <f t="shared" si="878"/>
        <v>18</v>
      </c>
      <c r="L2381" s="131">
        <f t="shared" si="879"/>
        <v>1.00462703</v>
      </c>
      <c r="M2381" s="132">
        <f t="shared" si="873"/>
        <v>1.00729958</v>
      </c>
      <c r="N2381" s="132">
        <f t="shared" si="871"/>
        <v>1.4110865625603668</v>
      </c>
      <c r="O2381" s="131">
        <f t="shared" si="872"/>
        <v>1.4176157</v>
      </c>
      <c r="P2381" s="124">
        <f t="shared" si="880"/>
        <v>1417.6157000000001</v>
      </c>
      <c r="Q2381" s="133">
        <f t="shared" si="881"/>
        <v>0</v>
      </c>
      <c r="R2381" s="134">
        <f t="shared" si="882"/>
        <v>0</v>
      </c>
      <c r="S2381" s="124">
        <f t="shared" si="883"/>
        <v>0</v>
      </c>
      <c r="T2381" s="134">
        <f t="shared" si="890"/>
        <v>8.7499999999999994E-2</v>
      </c>
      <c r="U2381" s="133">
        <f t="shared" si="891"/>
        <v>124</v>
      </c>
      <c r="V2381" s="133">
        <v>252</v>
      </c>
      <c r="W2381" s="132">
        <f t="shared" si="874"/>
        <v>1.042138671</v>
      </c>
      <c r="X2381" s="124">
        <f t="shared" si="870"/>
        <v>59.736440999999999</v>
      </c>
      <c r="Y2381" s="136" t="s">
        <v>64</v>
      </c>
      <c r="Z2381" s="127">
        <f t="shared" si="892"/>
        <v>44607</v>
      </c>
      <c r="AA2381" s="6"/>
      <c r="AB2381" s="1"/>
      <c r="AC2381" s="10"/>
      <c r="AD2381" s="7"/>
      <c r="AE2381" s="1"/>
      <c r="AF2381" s="1"/>
      <c r="AG2381" s="1"/>
      <c r="AH2381" s="5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6"/>
      <c r="BR2381" s="1"/>
      <c r="BS2381" s="1"/>
      <c r="BT2381" s="1"/>
      <c r="BU2381" s="1"/>
      <c r="BV2381" s="1"/>
      <c r="BW2381" s="1"/>
    </row>
    <row r="2382" spans="1:75" x14ac:dyDescent="0.2">
      <c r="A2382" s="137">
        <f t="shared" si="884"/>
        <v>44603</v>
      </c>
      <c r="B2382" s="124">
        <f t="shared" si="875"/>
        <v>1478.223047</v>
      </c>
      <c r="C2382" s="124">
        <f t="shared" si="885"/>
        <v>1000</v>
      </c>
      <c r="D2382" s="138">
        <f t="shared" si="886"/>
        <v>6120.04</v>
      </c>
      <c r="E2382" s="126">
        <f>IF(K2382=1,VLOOKUP(A2381,[1]Plan1!$DA$106:$DC$226,3),E2381)</f>
        <v>6153.09</v>
      </c>
      <c r="F2382" s="127">
        <f t="shared" si="887"/>
        <v>44579</v>
      </c>
      <c r="G2382" s="128">
        <f t="shared" si="876"/>
        <v>5.4002915013626751E-3</v>
      </c>
      <c r="H2382" s="127">
        <f t="shared" si="888"/>
        <v>44607</v>
      </c>
      <c r="I2382" s="127">
        <f t="shared" si="877"/>
        <v>44607</v>
      </c>
      <c r="J2382" s="130">
        <f t="shared" si="889"/>
        <v>21</v>
      </c>
      <c r="K2382" s="130">
        <f t="shared" si="878"/>
        <v>19</v>
      </c>
      <c r="L2382" s="131">
        <f t="shared" si="879"/>
        <v>1.00488472</v>
      </c>
      <c r="M2382" s="132">
        <f t="shared" si="873"/>
        <v>1.00729958</v>
      </c>
      <c r="N2382" s="132">
        <f t="shared" si="871"/>
        <v>1.4110865625603668</v>
      </c>
      <c r="O2382" s="131">
        <f t="shared" si="872"/>
        <v>1.4179793199999999</v>
      </c>
      <c r="P2382" s="124">
        <f t="shared" si="880"/>
        <v>1417.9793199999999</v>
      </c>
      <c r="Q2382" s="133">
        <f t="shared" si="881"/>
        <v>0</v>
      </c>
      <c r="R2382" s="134">
        <f t="shared" si="882"/>
        <v>0</v>
      </c>
      <c r="S2382" s="124">
        <f t="shared" si="883"/>
        <v>0</v>
      </c>
      <c r="T2382" s="134">
        <f t="shared" si="890"/>
        <v>8.7499999999999994E-2</v>
      </c>
      <c r="U2382" s="133">
        <f t="shared" si="891"/>
        <v>125</v>
      </c>
      <c r="V2382" s="133">
        <v>252</v>
      </c>
      <c r="W2382" s="132">
        <f t="shared" si="874"/>
        <v>1.0424856179999999</v>
      </c>
      <c r="X2382" s="124">
        <f t="shared" si="870"/>
        <v>60.243727</v>
      </c>
      <c r="Y2382" s="136" t="s">
        <v>64</v>
      </c>
      <c r="Z2382" s="127">
        <f t="shared" si="892"/>
        <v>44607</v>
      </c>
      <c r="AA2382" s="6"/>
      <c r="AB2382" s="1"/>
      <c r="AC2382" s="10"/>
      <c r="AD2382" s="7"/>
      <c r="AE2382" s="1"/>
      <c r="AF2382" s="1"/>
      <c r="AG2382" s="1"/>
      <c r="AH2382" s="5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6"/>
      <c r="BR2382" s="1"/>
      <c r="BS2382" s="1"/>
      <c r="BT2382" s="1"/>
      <c r="BU2382" s="1"/>
      <c r="BV2382" s="1"/>
      <c r="BW2382" s="1"/>
    </row>
    <row r="2383" spans="1:75" x14ac:dyDescent="0.2">
      <c r="A2383" s="137">
        <f t="shared" si="884"/>
        <v>44604</v>
      </c>
      <c r="B2383" s="124">
        <f t="shared" si="875"/>
        <v>1479.094464</v>
      </c>
      <c r="C2383" s="124">
        <f t="shared" si="885"/>
        <v>1000</v>
      </c>
      <c r="D2383" s="138">
        <f t="shared" si="886"/>
        <v>6120.04</v>
      </c>
      <c r="E2383" s="126">
        <f>IF(K2383=1,VLOOKUP(A2382,[1]Plan1!$DA$106:$DC$226,3),E2382)</f>
        <v>6153.09</v>
      </c>
      <c r="F2383" s="127">
        <f t="shared" si="887"/>
        <v>44579</v>
      </c>
      <c r="G2383" s="128">
        <f t="shared" si="876"/>
        <v>5.4002915013626751E-3</v>
      </c>
      <c r="H2383" s="127">
        <f t="shared" si="888"/>
        <v>44607</v>
      </c>
      <c r="I2383" s="127">
        <f t="shared" si="877"/>
        <v>44607</v>
      </c>
      <c r="J2383" s="130">
        <f t="shared" si="889"/>
        <v>21</v>
      </c>
      <c r="K2383" s="130">
        <f t="shared" si="878"/>
        <v>20</v>
      </c>
      <c r="L2383" s="131">
        <f t="shared" si="879"/>
        <v>1.00514247</v>
      </c>
      <c r="M2383" s="132">
        <f t="shared" si="873"/>
        <v>1.00729958</v>
      </c>
      <c r="N2383" s="132">
        <f t="shared" si="871"/>
        <v>1.4110865625603668</v>
      </c>
      <c r="O2383" s="131">
        <f t="shared" si="872"/>
        <v>1.4183430299999999</v>
      </c>
      <c r="P2383" s="124">
        <f t="shared" si="880"/>
        <v>1418.34303</v>
      </c>
      <c r="Q2383" s="133">
        <f t="shared" si="881"/>
        <v>0</v>
      </c>
      <c r="R2383" s="134">
        <f t="shared" si="882"/>
        <v>0</v>
      </c>
      <c r="S2383" s="124">
        <f t="shared" si="883"/>
        <v>0</v>
      </c>
      <c r="T2383" s="134">
        <f t="shared" si="890"/>
        <v>8.7499999999999994E-2</v>
      </c>
      <c r="U2383" s="133">
        <f t="shared" si="891"/>
        <v>126</v>
      </c>
      <c r="V2383" s="133">
        <v>252</v>
      </c>
      <c r="W2383" s="132">
        <f t="shared" si="874"/>
        <v>1.0428326809999999</v>
      </c>
      <c r="X2383" s="124">
        <f t="shared" si="870"/>
        <v>60.751434000000003</v>
      </c>
      <c r="Y2383" s="136" t="s">
        <v>64</v>
      </c>
      <c r="Z2383" s="127">
        <f t="shared" si="892"/>
        <v>44607</v>
      </c>
      <c r="AA2383" s="6"/>
      <c r="AB2383" s="1"/>
      <c r="AC2383" s="10"/>
      <c r="AD2383" s="7"/>
      <c r="AE2383" s="1"/>
      <c r="AF2383" s="1"/>
      <c r="AG2383" s="1"/>
      <c r="AH2383" s="5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6"/>
      <c r="BR2383" s="1"/>
      <c r="BS2383" s="1"/>
      <c r="BT2383" s="1"/>
      <c r="BU2383" s="1"/>
      <c r="BV2383" s="1"/>
      <c r="BW2383" s="1"/>
    </row>
    <row r="2384" spans="1:75" x14ac:dyDescent="0.2">
      <c r="A2384" s="137">
        <f t="shared" si="884"/>
        <v>44605</v>
      </c>
      <c r="B2384" s="124">
        <f t="shared" si="875"/>
        <v>1479.094464</v>
      </c>
      <c r="C2384" s="124">
        <f t="shared" si="885"/>
        <v>1000</v>
      </c>
      <c r="D2384" s="138">
        <f t="shared" si="886"/>
        <v>6120.04</v>
      </c>
      <c r="E2384" s="126">
        <f>IF(K2384=1,VLOOKUP(A2383,[1]Plan1!$DA$106:$DC$226,3),E2383)</f>
        <v>6153.09</v>
      </c>
      <c r="F2384" s="127">
        <f t="shared" si="887"/>
        <v>44579</v>
      </c>
      <c r="G2384" s="128">
        <f t="shared" si="876"/>
        <v>5.4002915013626751E-3</v>
      </c>
      <c r="H2384" s="127">
        <f t="shared" si="888"/>
        <v>44607</v>
      </c>
      <c r="I2384" s="127">
        <f t="shared" si="877"/>
        <v>44607</v>
      </c>
      <c r="J2384" s="130">
        <f t="shared" si="889"/>
        <v>21</v>
      </c>
      <c r="K2384" s="130">
        <f t="shared" si="878"/>
        <v>20</v>
      </c>
      <c r="L2384" s="131">
        <f t="shared" si="879"/>
        <v>1.00514247</v>
      </c>
      <c r="M2384" s="132">
        <f t="shared" si="873"/>
        <v>1.00729958</v>
      </c>
      <c r="N2384" s="132">
        <f t="shared" si="871"/>
        <v>1.4110865625603668</v>
      </c>
      <c r="O2384" s="131">
        <f t="shared" si="872"/>
        <v>1.4183430299999999</v>
      </c>
      <c r="P2384" s="124">
        <f t="shared" si="880"/>
        <v>1418.34303</v>
      </c>
      <c r="Q2384" s="133">
        <f t="shared" si="881"/>
        <v>0</v>
      </c>
      <c r="R2384" s="134">
        <f t="shared" si="882"/>
        <v>0</v>
      </c>
      <c r="S2384" s="124">
        <f t="shared" si="883"/>
        <v>0</v>
      </c>
      <c r="T2384" s="134">
        <f t="shared" si="890"/>
        <v>8.7499999999999994E-2</v>
      </c>
      <c r="U2384" s="133">
        <f t="shared" si="891"/>
        <v>126</v>
      </c>
      <c r="V2384" s="133">
        <v>252</v>
      </c>
      <c r="W2384" s="132">
        <f t="shared" si="874"/>
        <v>1.0428326809999999</v>
      </c>
      <c r="X2384" s="124">
        <f t="shared" ref="X2384:X2447" si="893">TRUNC((P2384*(W2384-1)),6)</f>
        <v>60.751434000000003</v>
      </c>
      <c r="Y2384" s="136" t="s">
        <v>64</v>
      </c>
      <c r="Z2384" s="127">
        <f t="shared" si="892"/>
        <v>44607</v>
      </c>
      <c r="AA2384" s="6"/>
      <c r="AB2384" s="1"/>
      <c r="AC2384" s="10"/>
      <c r="AD2384" s="7"/>
      <c r="AE2384" s="1"/>
      <c r="AF2384" s="1"/>
      <c r="AG2384" s="1"/>
      <c r="AH2384" s="5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6"/>
      <c r="BR2384" s="1"/>
      <c r="BS2384" s="1"/>
      <c r="BT2384" s="1"/>
      <c r="BU2384" s="1"/>
      <c r="BV2384" s="1"/>
      <c r="BW2384" s="1"/>
    </row>
    <row r="2385" spans="1:75" x14ac:dyDescent="0.2">
      <c r="A2385" s="137">
        <f t="shared" si="884"/>
        <v>44606</v>
      </c>
      <c r="B2385" s="124">
        <f t="shared" si="875"/>
        <v>1479.094464</v>
      </c>
      <c r="C2385" s="124">
        <f t="shared" si="885"/>
        <v>1000</v>
      </c>
      <c r="D2385" s="138">
        <f t="shared" si="886"/>
        <v>6120.04</v>
      </c>
      <c r="E2385" s="126">
        <f>IF(K2385=1,VLOOKUP(A2384,[1]Plan1!$DA$106:$DC$226,3),E2384)</f>
        <v>6153.09</v>
      </c>
      <c r="F2385" s="127">
        <f t="shared" si="887"/>
        <v>44579</v>
      </c>
      <c r="G2385" s="128">
        <f t="shared" si="876"/>
        <v>5.4002915013626751E-3</v>
      </c>
      <c r="H2385" s="127">
        <f t="shared" si="888"/>
        <v>44607</v>
      </c>
      <c r="I2385" s="127">
        <f t="shared" si="877"/>
        <v>44607</v>
      </c>
      <c r="J2385" s="130">
        <f t="shared" si="889"/>
        <v>21</v>
      </c>
      <c r="K2385" s="130">
        <f t="shared" si="878"/>
        <v>20</v>
      </c>
      <c r="L2385" s="131">
        <f t="shared" si="879"/>
        <v>1.00514247</v>
      </c>
      <c r="M2385" s="132">
        <f t="shared" si="873"/>
        <v>1.00729958</v>
      </c>
      <c r="N2385" s="132">
        <f t="shared" si="871"/>
        <v>1.4110865625603668</v>
      </c>
      <c r="O2385" s="131">
        <f t="shared" si="872"/>
        <v>1.4183430299999999</v>
      </c>
      <c r="P2385" s="124">
        <f t="shared" si="880"/>
        <v>1418.34303</v>
      </c>
      <c r="Q2385" s="133">
        <f t="shared" si="881"/>
        <v>0</v>
      </c>
      <c r="R2385" s="134">
        <f t="shared" si="882"/>
        <v>0</v>
      </c>
      <c r="S2385" s="124">
        <f t="shared" si="883"/>
        <v>0</v>
      </c>
      <c r="T2385" s="134">
        <f t="shared" si="890"/>
        <v>8.7499999999999994E-2</v>
      </c>
      <c r="U2385" s="133">
        <f t="shared" si="891"/>
        <v>126</v>
      </c>
      <c r="V2385" s="133">
        <v>252</v>
      </c>
      <c r="W2385" s="132">
        <f t="shared" si="874"/>
        <v>1.0428326809999999</v>
      </c>
      <c r="X2385" s="124">
        <f t="shared" si="893"/>
        <v>60.751434000000003</v>
      </c>
      <c r="Y2385" s="136" t="s">
        <v>64</v>
      </c>
      <c r="Z2385" s="127">
        <f t="shared" si="892"/>
        <v>44607</v>
      </c>
      <c r="AA2385" s="6"/>
      <c r="AB2385" s="1"/>
      <c r="AC2385" s="10"/>
      <c r="AD2385" s="7"/>
      <c r="AE2385" s="1"/>
      <c r="AF2385" s="1"/>
      <c r="AG2385" s="1"/>
      <c r="AH2385" s="5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6"/>
      <c r="BR2385" s="1"/>
      <c r="BS2385" s="1"/>
      <c r="BT2385" s="1"/>
      <c r="BU2385" s="1"/>
      <c r="BV2385" s="1"/>
      <c r="BW2385" s="1"/>
    </row>
    <row r="2386" spans="1:75" x14ac:dyDescent="0.2">
      <c r="A2386" s="137">
        <f t="shared" si="884"/>
        <v>44607</v>
      </c>
      <c r="B2386" s="124">
        <f t="shared" si="875"/>
        <v>1479.96639</v>
      </c>
      <c r="C2386" s="124">
        <f t="shared" si="885"/>
        <v>1000</v>
      </c>
      <c r="D2386" s="138">
        <f t="shared" si="886"/>
        <v>6120.04</v>
      </c>
      <c r="E2386" s="126">
        <f>IF(K2386=1,VLOOKUP(A2385,[1]Plan1!$DA$106:$DC$226,3),E2385)</f>
        <v>6153.09</v>
      </c>
      <c r="F2386" s="127">
        <f t="shared" si="887"/>
        <v>44579</v>
      </c>
      <c r="G2386" s="128">
        <f t="shared" si="876"/>
        <v>5.4002915013626751E-3</v>
      </c>
      <c r="H2386" s="127">
        <f t="shared" si="888"/>
        <v>44635</v>
      </c>
      <c r="I2386" s="127">
        <f t="shared" si="877"/>
        <v>44607</v>
      </c>
      <c r="J2386" s="130">
        <f t="shared" si="889"/>
        <v>21</v>
      </c>
      <c r="K2386" s="130">
        <f t="shared" si="878"/>
        <v>21</v>
      </c>
      <c r="L2386" s="131">
        <f t="shared" si="879"/>
        <v>1.0054002900000001</v>
      </c>
      <c r="M2386" s="132">
        <f t="shared" si="873"/>
        <v>1.00729958</v>
      </c>
      <c r="N2386" s="132">
        <f t="shared" si="871"/>
        <v>1.4110865625603668</v>
      </c>
      <c r="O2386" s="131">
        <f t="shared" si="872"/>
        <v>1.4187068300000001</v>
      </c>
      <c r="P2386" s="124">
        <f t="shared" si="880"/>
        <v>1418.7068300000001</v>
      </c>
      <c r="Q2386" s="133">
        <f t="shared" si="881"/>
        <v>13</v>
      </c>
      <c r="R2386" s="134">
        <f t="shared" si="882"/>
        <v>0</v>
      </c>
      <c r="S2386" s="124">
        <f t="shared" si="883"/>
        <v>0</v>
      </c>
      <c r="T2386" s="134">
        <f t="shared" si="890"/>
        <v>8.7499999999999994E-2</v>
      </c>
      <c r="U2386" s="133">
        <f t="shared" si="891"/>
        <v>127</v>
      </c>
      <c r="V2386" s="133">
        <v>252</v>
      </c>
      <c r="W2386" s="132">
        <f t="shared" si="874"/>
        <v>1.0431798590000001</v>
      </c>
      <c r="X2386" s="124">
        <f t="shared" si="893"/>
        <v>61.25956</v>
      </c>
      <c r="Y2386" s="136" t="s">
        <v>64</v>
      </c>
      <c r="Z2386" s="127">
        <f t="shared" si="892"/>
        <v>44607</v>
      </c>
      <c r="AA2386" s="6"/>
      <c r="AB2386" s="1"/>
      <c r="AC2386" s="10"/>
      <c r="AD2386" s="7"/>
      <c r="AE2386" s="1"/>
      <c r="AF2386" s="1"/>
      <c r="AG2386" s="1"/>
      <c r="AH2386" s="5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6"/>
      <c r="BR2386" s="1"/>
      <c r="BS2386" s="1"/>
      <c r="BT2386" s="1"/>
      <c r="BU2386" s="1"/>
      <c r="BV2386" s="1"/>
      <c r="BW2386" s="1"/>
    </row>
    <row r="2387" spans="1:75" x14ac:dyDescent="0.2">
      <c r="A2387" s="137">
        <f t="shared" si="884"/>
        <v>44608</v>
      </c>
      <c r="B2387" s="124">
        <f t="shared" si="875"/>
        <v>1419.971726</v>
      </c>
      <c r="C2387" s="124">
        <f t="shared" si="885"/>
        <v>1000</v>
      </c>
      <c r="D2387" s="138">
        <f t="shared" si="886"/>
        <v>6153.09</v>
      </c>
      <c r="E2387" s="126">
        <f>IF(K2387=1,VLOOKUP(A2386,[1]Plan1!$DA$106:$DC$226,3),E2386)</f>
        <v>6215.24</v>
      </c>
      <c r="F2387" s="127">
        <f t="shared" si="887"/>
        <v>44608</v>
      </c>
      <c r="G2387" s="128">
        <f t="shared" si="876"/>
        <v>1.0100616113204897E-2</v>
      </c>
      <c r="H2387" s="127">
        <f t="shared" si="888"/>
        <v>44635</v>
      </c>
      <c r="I2387" s="127">
        <f t="shared" si="877"/>
        <v>44635</v>
      </c>
      <c r="J2387" s="130">
        <f t="shared" si="889"/>
        <v>18</v>
      </c>
      <c r="K2387" s="130">
        <f t="shared" si="878"/>
        <v>1</v>
      </c>
      <c r="L2387" s="131">
        <f t="shared" si="879"/>
        <v>1.00055848</v>
      </c>
      <c r="M2387" s="132">
        <f t="shared" si="873"/>
        <v>1.0054002900000001</v>
      </c>
      <c r="N2387" s="132">
        <f t="shared" si="871"/>
        <v>1.418706839213296</v>
      </c>
      <c r="O2387" s="131">
        <f t="shared" si="872"/>
        <v>1.41949915</v>
      </c>
      <c r="P2387" s="124">
        <f t="shared" si="880"/>
        <v>1419.4991500000001</v>
      </c>
      <c r="Q2387" s="133">
        <f t="shared" si="881"/>
        <v>0</v>
      </c>
      <c r="R2387" s="134">
        <f t="shared" si="882"/>
        <v>0</v>
      </c>
      <c r="S2387" s="124">
        <f t="shared" si="883"/>
        <v>0</v>
      </c>
      <c r="T2387" s="134">
        <f t="shared" si="890"/>
        <v>8.7499999999999994E-2</v>
      </c>
      <c r="U2387" s="133">
        <f t="shared" si="891"/>
        <v>1</v>
      </c>
      <c r="V2387" s="133">
        <v>252</v>
      </c>
      <c r="W2387" s="132">
        <f t="shared" si="874"/>
        <v>1.000332918</v>
      </c>
      <c r="X2387" s="124">
        <f t="shared" si="893"/>
        <v>0.472576</v>
      </c>
      <c r="Y2387" s="136" t="s">
        <v>71</v>
      </c>
      <c r="Z2387" s="127">
        <f t="shared" si="892"/>
        <v>44788</v>
      </c>
      <c r="AA2387" s="6"/>
      <c r="AB2387" s="1"/>
      <c r="AC2387" s="10"/>
      <c r="AD2387" s="7"/>
      <c r="AE2387" s="1"/>
      <c r="AF2387" s="1"/>
      <c r="AG2387" s="1"/>
      <c r="AH2387" s="5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6"/>
      <c r="BR2387" s="1"/>
      <c r="BS2387" s="1"/>
      <c r="BT2387" s="1"/>
      <c r="BU2387" s="1"/>
      <c r="BV2387" s="1"/>
      <c r="BW2387" s="1"/>
    </row>
    <row r="2388" spans="1:75" x14ac:dyDescent="0.2">
      <c r="A2388" s="137">
        <f t="shared" si="884"/>
        <v>44609</v>
      </c>
      <c r="B2388" s="124">
        <f t="shared" si="875"/>
        <v>1421.2377700000002</v>
      </c>
      <c r="C2388" s="124">
        <f t="shared" si="885"/>
        <v>1000</v>
      </c>
      <c r="D2388" s="138">
        <f t="shared" si="886"/>
        <v>6153.09</v>
      </c>
      <c r="E2388" s="126">
        <f>IF(K2388=1,VLOOKUP(A2387,[1]Plan1!$DA$106:$DC$226,3),E2387)</f>
        <v>6215.24</v>
      </c>
      <c r="F2388" s="127">
        <f t="shared" si="887"/>
        <v>44608</v>
      </c>
      <c r="G2388" s="128">
        <f t="shared" si="876"/>
        <v>1.0100616113204897E-2</v>
      </c>
      <c r="H2388" s="127">
        <f t="shared" si="888"/>
        <v>44635</v>
      </c>
      <c r="I2388" s="127">
        <f t="shared" si="877"/>
        <v>44635</v>
      </c>
      <c r="J2388" s="130">
        <f t="shared" si="889"/>
        <v>18</v>
      </c>
      <c r="K2388" s="130">
        <f t="shared" si="878"/>
        <v>2</v>
      </c>
      <c r="L2388" s="131">
        <f t="shared" si="879"/>
        <v>1.0011172800000001</v>
      </c>
      <c r="M2388" s="132">
        <f t="shared" si="873"/>
        <v>1.0054002900000001</v>
      </c>
      <c r="N2388" s="132">
        <f t="shared" si="871"/>
        <v>1.418706839213296</v>
      </c>
      <c r="O2388" s="131">
        <f t="shared" si="872"/>
        <v>1.4202919300000001</v>
      </c>
      <c r="P2388" s="124">
        <f t="shared" si="880"/>
        <v>1420.2919300000001</v>
      </c>
      <c r="Q2388" s="133">
        <f t="shared" si="881"/>
        <v>0</v>
      </c>
      <c r="R2388" s="134">
        <f t="shared" si="882"/>
        <v>0</v>
      </c>
      <c r="S2388" s="124">
        <f t="shared" si="883"/>
        <v>0</v>
      </c>
      <c r="T2388" s="134">
        <f t="shared" si="890"/>
        <v>8.7499999999999994E-2</v>
      </c>
      <c r="U2388" s="133">
        <f t="shared" si="891"/>
        <v>2</v>
      </c>
      <c r="V2388" s="133">
        <v>252</v>
      </c>
      <c r="W2388" s="132">
        <f t="shared" si="874"/>
        <v>1.000665948</v>
      </c>
      <c r="X2388" s="124">
        <f t="shared" si="893"/>
        <v>0.94584000000000001</v>
      </c>
      <c r="Y2388" s="136" t="s">
        <v>71</v>
      </c>
      <c r="Z2388" s="127">
        <f t="shared" si="892"/>
        <v>44788</v>
      </c>
      <c r="AA2388" s="6"/>
      <c r="AB2388" s="1"/>
      <c r="AC2388" s="10"/>
      <c r="AD2388" s="7"/>
      <c r="AE2388" s="1"/>
      <c r="AF2388" s="1"/>
      <c r="AG2388" s="1"/>
      <c r="AH2388" s="5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6"/>
      <c r="BR2388" s="1"/>
      <c r="BS2388" s="1"/>
      <c r="BT2388" s="1"/>
      <c r="BU2388" s="1"/>
      <c r="BV2388" s="1"/>
      <c r="BW2388" s="1"/>
    </row>
    <row r="2389" spans="1:75" x14ac:dyDescent="0.2">
      <c r="A2389" s="137">
        <f t="shared" si="884"/>
        <v>44610</v>
      </c>
      <c r="B2389" s="124">
        <f t="shared" si="875"/>
        <v>1422.5049289999999</v>
      </c>
      <c r="C2389" s="124">
        <f t="shared" si="885"/>
        <v>1000</v>
      </c>
      <c r="D2389" s="138">
        <f t="shared" si="886"/>
        <v>6153.09</v>
      </c>
      <c r="E2389" s="126">
        <f>IF(K2389=1,VLOOKUP(A2388,[1]Plan1!$DA$106:$DC$226,3),E2388)</f>
        <v>6215.24</v>
      </c>
      <c r="F2389" s="127">
        <f t="shared" si="887"/>
        <v>44608</v>
      </c>
      <c r="G2389" s="128">
        <f t="shared" si="876"/>
        <v>1.0100616113204897E-2</v>
      </c>
      <c r="H2389" s="127">
        <f t="shared" si="888"/>
        <v>44635</v>
      </c>
      <c r="I2389" s="127">
        <f t="shared" si="877"/>
        <v>44635</v>
      </c>
      <c r="J2389" s="130">
        <f t="shared" si="889"/>
        <v>18</v>
      </c>
      <c r="K2389" s="130">
        <f t="shared" si="878"/>
        <v>3</v>
      </c>
      <c r="L2389" s="131">
        <f t="shared" si="879"/>
        <v>1.0016763900000001</v>
      </c>
      <c r="M2389" s="132">
        <f t="shared" si="873"/>
        <v>1.0054002900000001</v>
      </c>
      <c r="N2389" s="132">
        <f t="shared" si="871"/>
        <v>1.418706839213296</v>
      </c>
      <c r="O2389" s="131">
        <f t="shared" si="872"/>
        <v>1.42108514</v>
      </c>
      <c r="P2389" s="124">
        <f t="shared" si="880"/>
        <v>1421.0851399999999</v>
      </c>
      <c r="Q2389" s="133">
        <f t="shared" si="881"/>
        <v>0</v>
      </c>
      <c r="R2389" s="134">
        <f t="shared" si="882"/>
        <v>0</v>
      </c>
      <c r="S2389" s="124">
        <f t="shared" si="883"/>
        <v>0</v>
      </c>
      <c r="T2389" s="134">
        <f t="shared" si="890"/>
        <v>8.7499999999999994E-2</v>
      </c>
      <c r="U2389" s="133">
        <f t="shared" si="891"/>
        <v>3</v>
      </c>
      <c r="V2389" s="133">
        <v>252</v>
      </c>
      <c r="W2389" s="132">
        <f t="shared" si="874"/>
        <v>1.0009990879999999</v>
      </c>
      <c r="X2389" s="124">
        <f t="shared" si="893"/>
        <v>1.419789</v>
      </c>
      <c r="Y2389" s="136" t="s">
        <v>71</v>
      </c>
      <c r="Z2389" s="127">
        <f t="shared" si="892"/>
        <v>44788</v>
      </c>
      <c r="AA2389" s="6"/>
      <c r="AB2389" s="1"/>
      <c r="AC2389" s="10"/>
      <c r="AD2389" s="7"/>
      <c r="AE2389" s="1"/>
      <c r="AF2389" s="1"/>
      <c r="AG2389" s="1"/>
      <c r="AH2389" s="5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6"/>
      <c r="BR2389" s="1"/>
      <c r="BS2389" s="1"/>
      <c r="BT2389" s="1"/>
      <c r="BU2389" s="1"/>
      <c r="BV2389" s="1"/>
      <c r="BW2389" s="1"/>
    </row>
    <row r="2390" spans="1:75" x14ac:dyDescent="0.2">
      <c r="A2390" s="137">
        <f t="shared" si="884"/>
        <v>44611</v>
      </c>
      <c r="B2390" s="124">
        <f t="shared" si="875"/>
        <v>1423.7732140000001</v>
      </c>
      <c r="C2390" s="124">
        <f t="shared" si="885"/>
        <v>1000</v>
      </c>
      <c r="D2390" s="138">
        <f t="shared" si="886"/>
        <v>6153.09</v>
      </c>
      <c r="E2390" s="126">
        <f>IF(K2390=1,VLOOKUP(A2389,[1]Plan1!$DA$106:$DC$226,3),E2389)</f>
        <v>6215.24</v>
      </c>
      <c r="F2390" s="127">
        <f t="shared" si="887"/>
        <v>44608</v>
      </c>
      <c r="G2390" s="128">
        <f t="shared" si="876"/>
        <v>1.0100616113204897E-2</v>
      </c>
      <c r="H2390" s="127">
        <f t="shared" si="888"/>
        <v>44635</v>
      </c>
      <c r="I2390" s="127">
        <f t="shared" si="877"/>
        <v>44635</v>
      </c>
      <c r="J2390" s="130">
        <f t="shared" si="889"/>
        <v>18</v>
      </c>
      <c r="K2390" s="130">
        <f t="shared" si="878"/>
        <v>4</v>
      </c>
      <c r="L2390" s="131">
        <f t="shared" si="879"/>
        <v>1.0022358099999999</v>
      </c>
      <c r="M2390" s="132">
        <f t="shared" si="873"/>
        <v>1.0054002900000001</v>
      </c>
      <c r="N2390" s="132">
        <f t="shared" si="871"/>
        <v>1.418706839213296</v>
      </c>
      <c r="O2390" s="131">
        <f t="shared" si="872"/>
        <v>1.4218787900000001</v>
      </c>
      <c r="P2390" s="124">
        <f t="shared" si="880"/>
        <v>1421.87879</v>
      </c>
      <c r="Q2390" s="133">
        <f t="shared" si="881"/>
        <v>0</v>
      </c>
      <c r="R2390" s="134">
        <f t="shared" si="882"/>
        <v>0</v>
      </c>
      <c r="S2390" s="124">
        <f t="shared" si="883"/>
        <v>0</v>
      </c>
      <c r="T2390" s="134">
        <f t="shared" si="890"/>
        <v>8.7499999999999994E-2</v>
      </c>
      <c r="U2390" s="133">
        <f t="shared" si="891"/>
        <v>4</v>
      </c>
      <c r="V2390" s="133">
        <v>252</v>
      </c>
      <c r="W2390" s="132">
        <f t="shared" si="874"/>
        <v>1.001332339</v>
      </c>
      <c r="X2390" s="124">
        <f t="shared" si="893"/>
        <v>1.8944240000000001</v>
      </c>
      <c r="Y2390" s="136" t="s">
        <v>71</v>
      </c>
      <c r="Z2390" s="127">
        <f t="shared" si="892"/>
        <v>44788</v>
      </c>
      <c r="AA2390" s="6"/>
      <c r="AB2390" s="1"/>
      <c r="AC2390" s="10"/>
      <c r="AD2390" s="7"/>
      <c r="AE2390" s="1"/>
      <c r="AF2390" s="1"/>
      <c r="AG2390" s="1"/>
      <c r="AH2390" s="5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6"/>
      <c r="BR2390" s="1"/>
      <c r="BS2390" s="1"/>
      <c r="BT2390" s="1"/>
      <c r="BU2390" s="1"/>
      <c r="BV2390" s="1"/>
      <c r="BW2390" s="1"/>
    </row>
    <row r="2391" spans="1:75" x14ac:dyDescent="0.2">
      <c r="A2391" s="137">
        <f t="shared" si="884"/>
        <v>44612</v>
      </c>
      <c r="B2391" s="124">
        <f t="shared" si="875"/>
        <v>1423.7732140000001</v>
      </c>
      <c r="C2391" s="124">
        <f t="shared" si="885"/>
        <v>1000</v>
      </c>
      <c r="D2391" s="138">
        <f t="shared" si="886"/>
        <v>6153.09</v>
      </c>
      <c r="E2391" s="126">
        <f>IF(K2391=1,VLOOKUP(A2390,[1]Plan1!$DA$106:$DC$226,3),E2390)</f>
        <v>6215.24</v>
      </c>
      <c r="F2391" s="127">
        <f t="shared" si="887"/>
        <v>44608</v>
      </c>
      <c r="G2391" s="128">
        <f t="shared" si="876"/>
        <v>1.0100616113204897E-2</v>
      </c>
      <c r="H2391" s="127">
        <f t="shared" si="888"/>
        <v>44635</v>
      </c>
      <c r="I2391" s="127">
        <f t="shared" si="877"/>
        <v>44635</v>
      </c>
      <c r="J2391" s="130">
        <f t="shared" si="889"/>
        <v>18</v>
      </c>
      <c r="K2391" s="130">
        <f t="shared" si="878"/>
        <v>4</v>
      </c>
      <c r="L2391" s="131">
        <f t="shared" si="879"/>
        <v>1.0022358099999999</v>
      </c>
      <c r="M2391" s="132">
        <f t="shared" si="873"/>
        <v>1.0054002900000001</v>
      </c>
      <c r="N2391" s="132">
        <f t="shared" si="871"/>
        <v>1.418706839213296</v>
      </c>
      <c r="O2391" s="131">
        <f t="shared" si="872"/>
        <v>1.4218787900000001</v>
      </c>
      <c r="P2391" s="124">
        <f t="shared" si="880"/>
        <v>1421.87879</v>
      </c>
      <c r="Q2391" s="133">
        <f t="shared" si="881"/>
        <v>0</v>
      </c>
      <c r="R2391" s="134">
        <f t="shared" si="882"/>
        <v>0</v>
      </c>
      <c r="S2391" s="124">
        <f t="shared" si="883"/>
        <v>0</v>
      </c>
      <c r="T2391" s="134">
        <f t="shared" si="890"/>
        <v>8.7499999999999994E-2</v>
      </c>
      <c r="U2391" s="133">
        <f t="shared" si="891"/>
        <v>4</v>
      </c>
      <c r="V2391" s="133">
        <v>252</v>
      </c>
      <c r="W2391" s="132">
        <f t="shared" si="874"/>
        <v>1.001332339</v>
      </c>
      <c r="X2391" s="124">
        <f t="shared" si="893"/>
        <v>1.8944240000000001</v>
      </c>
      <c r="Y2391" s="136" t="s">
        <v>71</v>
      </c>
      <c r="Z2391" s="127">
        <f t="shared" si="892"/>
        <v>44788</v>
      </c>
      <c r="AA2391" s="6"/>
      <c r="AB2391" s="1"/>
      <c r="AC2391" s="10"/>
      <c r="AD2391" s="7"/>
      <c r="AE2391" s="1"/>
      <c r="AF2391" s="1"/>
      <c r="AG2391" s="1"/>
      <c r="AH2391" s="5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6"/>
      <c r="BR2391" s="1"/>
      <c r="BS2391" s="1"/>
      <c r="BT2391" s="1"/>
      <c r="BU2391" s="1"/>
      <c r="BV2391" s="1"/>
      <c r="BW2391" s="1"/>
    </row>
    <row r="2392" spans="1:75" x14ac:dyDescent="0.2">
      <c r="A2392" s="137">
        <f t="shared" si="884"/>
        <v>44613</v>
      </c>
      <c r="B2392" s="124">
        <f t="shared" si="875"/>
        <v>1423.7732140000001</v>
      </c>
      <c r="C2392" s="124">
        <f t="shared" si="885"/>
        <v>1000</v>
      </c>
      <c r="D2392" s="138">
        <f t="shared" si="886"/>
        <v>6153.09</v>
      </c>
      <c r="E2392" s="126">
        <f>IF(K2392=1,VLOOKUP(A2391,[1]Plan1!$DA$106:$DC$226,3),E2391)</f>
        <v>6215.24</v>
      </c>
      <c r="F2392" s="127">
        <f t="shared" si="887"/>
        <v>44608</v>
      </c>
      <c r="G2392" s="128">
        <f t="shared" si="876"/>
        <v>1.0100616113204897E-2</v>
      </c>
      <c r="H2392" s="127">
        <f t="shared" si="888"/>
        <v>44635</v>
      </c>
      <c r="I2392" s="127">
        <f t="shared" si="877"/>
        <v>44635</v>
      </c>
      <c r="J2392" s="130">
        <f t="shared" si="889"/>
        <v>18</v>
      </c>
      <c r="K2392" s="130">
        <f t="shared" si="878"/>
        <v>4</v>
      </c>
      <c r="L2392" s="131">
        <f t="shared" si="879"/>
        <v>1.0022358099999999</v>
      </c>
      <c r="M2392" s="132">
        <f t="shared" si="873"/>
        <v>1.0054002900000001</v>
      </c>
      <c r="N2392" s="132">
        <f t="shared" si="871"/>
        <v>1.418706839213296</v>
      </c>
      <c r="O2392" s="131">
        <f t="shared" si="872"/>
        <v>1.4218787900000001</v>
      </c>
      <c r="P2392" s="124">
        <f t="shared" si="880"/>
        <v>1421.87879</v>
      </c>
      <c r="Q2392" s="133">
        <f t="shared" si="881"/>
        <v>0</v>
      </c>
      <c r="R2392" s="134">
        <f t="shared" si="882"/>
        <v>0</v>
      </c>
      <c r="S2392" s="124">
        <f t="shared" si="883"/>
        <v>0</v>
      </c>
      <c r="T2392" s="134">
        <f t="shared" si="890"/>
        <v>8.7499999999999994E-2</v>
      </c>
      <c r="U2392" s="133">
        <f t="shared" si="891"/>
        <v>4</v>
      </c>
      <c r="V2392" s="133">
        <v>252</v>
      </c>
      <c r="W2392" s="132">
        <f t="shared" si="874"/>
        <v>1.001332339</v>
      </c>
      <c r="X2392" s="124">
        <f t="shared" si="893"/>
        <v>1.8944240000000001</v>
      </c>
      <c r="Y2392" s="136" t="s">
        <v>71</v>
      </c>
      <c r="Z2392" s="127">
        <f t="shared" si="892"/>
        <v>44788</v>
      </c>
      <c r="AA2392" s="6"/>
      <c r="AB2392" s="1"/>
      <c r="AC2392" s="10"/>
      <c r="AD2392" s="7"/>
      <c r="AE2392" s="1"/>
      <c r="AF2392" s="1"/>
      <c r="AG2392" s="1"/>
      <c r="AH2392" s="5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6"/>
      <c r="BR2392" s="1"/>
      <c r="BS2392" s="1"/>
      <c r="BT2392" s="1"/>
      <c r="BU2392" s="1"/>
      <c r="BV2392" s="1"/>
      <c r="BW2392" s="1"/>
    </row>
    <row r="2393" spans="1:75" x14ac:dyDescent="0.2">
      <c r="A2393" s="137">
        <f t="shared" si="884"/>
        <v>44614</v>
      </c>
      <c r="B2393" s="124">
        <f t="shared" si="875"/>
        <v>1425.042647</v>
      </c>
      <c r="C2393" s="124">
        <f t="shared" si="885"/>
        <v>1000</v>
      </c>
      <c r="D2393" s="138">
        <f t="shared" si="886"/>
        <v>6153.09</v>
      </c>
      <c r="E2393" s="126">
        <f>IF(K2393=1,VLOOKUP(A2392,[1]Plan1!$DA$106:$DC$226,3),E2392)</f>
        <v>6215.24</v>
      </c>
      <c r="F2393" s="127">
        <f t="shared" si="887"/>
        <v>44608</v>
      </c>
      <c r="G2393" s="128">
        <f t="shared" si="876"/>
        <v>1.0100616113204897E-2</v>
      </c>
      <c r="H2393" s="127">
        <f t="shared" si="888"/>
        <v>44635</v>
      </c>
      <c r="I2393" s="127">
        <f t="shared" si="877"/>
        <v>44635</v>
      </c>
      <c r="J2393" s="130">
        <f t="shared" si="889"/>
        <v>18</v>
      </c>
      <c r="K2393" s="130">
        <f t="shared" si="878"/>
        <v>5</v>
      </c>
      <c r="L2393" s="131">
        <f t="shared" si="879"/>
        <v>1.0027955500000001</v>
      </c>
      <c r="M2393" s="132">
        <f t="shared" si="873"/>
        <v>1.0054002900000001</v>
      </c>
      <c r="N2393" s="132">
        <f t="shared" si="871"/>
        <v>1.418706839213296</v>
      </c>
      <c r="O2393" s="131">
        <f t="shared" si="872"/>
        <v>1.4226729</v>
      </c>
      <c r="P2393" s="124">
        <f t="shared" si="880"/>
        <v>1422.6729</v>
      </c>
      <c r="Q2393" s="133">
        <f t="shared" si="881"/>
        <v>0</v>
      </c>
      <c r="R2393" s="134">
        <f t="shared" si="882"/>
        <v>0</v>
      </c>
      <c r="S2393" s="124">
        <f t="shared" si="883"/>
        <v>0</v>
      </c>
      <c r="T2393" s="134">
        <f t="shared" si="890"/>
        <v>8.7499999999999994E-2</v>
      </c>
      <c r="U2393" s="133">
        <f t="shared" si="891"/>
        <v>5</v>
      </c>
      <c r="V2393" s="133">
        <v>252</v>
      </c>
      <c r="W2393" s="132">
        <f t="shared" si="874"/>
        <v>1.0016657010000001</v>
      </c>
      <c r="X2393" s="124">
        <f t="shared" si="893"/>
        <v>2.3697469999999998</v>
      </c>
      <c r="Y2393" s="136" t="s">
        <v>71</v>
      </c>
      <c r="Z2393" s="127">
        <f t="shared" si="892"/>
        <v>44788</v>
      </c>
      <c r="AA2393" s="6"/>
      <c r="AB2393" s="1"/>
      <c r="AC2393" s="10"/>
      <c r="AD2393" s="7"/>
      <c r="AE2393" s="1"/>
      <c r="AF2393" s="1"/>
      <c r="AG2393" s="1"/>
      <c r="AH2393" s="5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6"/>
      <c r="BR2393" s="1"/>
      <c r="BS2393" s="1"/>
      <c r="BT2393" s="1"/>
      <c r="BU2393" s="1"/>
      <c r="BV2393" s="1"/>
      <c r="BW2393" s="1"/>
    </row>
    <row r="2394" spans="1:75" x14ac:dyDescent="0.2">
      <c r="A2394" s="137">
        <f t="shared" si="884"/>
        <v>44615</v>
      </c>
      <c r="B2394" s="124">
        <f t="shared" si="875"/>
        <v>1426.313189</v>
      </c>
      <c r="C2394" s="124">
        <f t="shared" si="885"/>
        <v>1000</v>
      </c>
      <c r="D2394" s="138">
        <f t="shared" si="886"/>
        <v>6153.09</v>
      </c>
      <c r="E2394" s="126">
        <f>IF(K2394=1,VLOOKUP(A2393,[1]Plan1!$DA$106:$DC$226,3),E2393)</f>
        <v>6215.24</v>
      </c>
      <c r="F2394" s="127">
        <f t="shared" si="887"/>
        <v>44608</v>
      </c>
      <c r="G2394" s="128">
        <f t="shared" si="876"/>
        <v>1.0100616113204897E-2</v>
      </c>
      <c r="H2394" s="127">
        <f t="shared" si="888"/>
        <v>44635</v>
      </c>
      <c r="I2394" s="127">
        <f t="shared" si="877"/>
        <v>44635</v>
      </c>
      <c r="J2394" s="130">
        <f t="shared" si="889"/>
        <v>18</v>
      </c>
      <c r="K2394" s="130">
        <f t="shared" si="878"/>
        <v>6</v>
      </c>
      <c r="L2394" s="131">
        <f t="shared" si="879"/>
        <v>1.00335559</v>
      </c>
      <c r="M2394" s="132">
        <f t="shared" si="873"/>
        <v>1.0054002900000001</v>
      </c>
      <c r="N2394" s="132">
        <f t="shared" si="871"/>
        <v>1.418706839213296</v>
      </c>
      <c r="O2394" s="131">
        <f t="shared" si="872"/>
        <v>1.4234674300000001</v>
      </c>
      <c r="P2394" s="124">
        <f t="shared" si="880"/>
        <v>1423.4674299999999</v>
      </c>
      <c r="Q2394" s="133">
        <f t="shared" si="881"/>
        <v>0</v>
      </c>
      <c r="R2394" s="134">
        <f t="shared" si="882"/>
        <v>0</v>
      </c>
      <c r="S2394" s="124">
        <f t="shared" si="883"/>
        <v>0</v>
      </c>
      <c r="T2394" s="134">
        <f t="shared" si="890"/>
        <v>8.7499999999999994E-2</v>
      </c>
      <c r="U2394" s="133">
        <f t="shared" si="891"/>
        <v>6</v>
      </c>
      <c r="V2394" s="133">
        <v>252</v>
      </c>
      <c r="W2394" s="132">
        <f t="shared" si="874"/>
        <v>1.001999174</v>
      </c>
      <c r="X2394" s="124">
        <f t="shared" si="893"/>
        <v>2.8457590000000001</v>
      </c>
      <c r="Y2394" s="136" t="s">
        <v>71</v>
      </c>
      <c r="Z2394" s="127">
        <f t="shared" si="892"/>
        <v>44788</v>
      </c>
      <c r="AA2394" s="6"/>
      <c r="AB2394" s="1"/>
      <c r="AC2394" s="10"/>
      <c r="AD2394" s="7"/>
      <c r="AE2394" s="1"/>
      <c r="AF2394" s="1"/>
      <c r="AG2394" s="1"/>
      <c r="AH2394" s="5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6"/>
      <c r="BR2394" s="1"/>
      <c r="BS2394" s="1"/>
      <c r="BT2394" s="1"/>
      <c r="BU2394" s="1"/>
      <c r="BV2394" s="1"/>
      <c r="BW2394" s="1"/>
    </row>
    <row r="2395" spans="1:75" x14ac:dyDescent="0.2">
      <c r="A2395" s="137">
        <f t="shared" si="884"/>
        <v>44616</v>
      </c>
      <c r="B2395" s="124">
        <f t="shared" si="875"/>
        <v>1427.584879</v>
      </c>
      <c r="C2395" s="124">
        <f t="shared" si="885"/>
        <v>1000</v>
      </c>
      <c r="D2395" s="138">
        <f t="shared" si="886"/>
        <v>6153.09</v>
      </c>
      <c r="E2395" s="126">
        <f>IF(K2395=1,VLOOKUP(A2394,[1]Plan1!$DA$106:$DC$226,3),E2394)</f>
        <v>6215.24</v>
      </c>
      <c r="F2395" s="127">
        <f t="shared" si="887"/>
        <v>44608</v>
      </c>
      <c r="G2395" s="128">
        <f t="shared" si="876"/>
        <v>1.0100616113204897E-2</v>
      </c>
      <c r="H2395" s="127">
        <f t="shared" si="888"/>
        <v>44635</v>
      </c>
      <c r="I2395" s="127">
        <f t="shared" si="877"/>
        <v>44635</v>
      </c>
      <c r="J2395" s="130">
        <f t="shared" si="889"/>
        <v>18</v>
      </c>
      <c r="K2395" s="130">
        <f t="shared" si="878"/>
        <v>7</v>
      </c>
      <c r="L2395" s="131">
        <f t="shared" si="879"/>
        <v>1.0039159499999999</v>
      </c>
      <c r="M2395" s="132">
        <f t="shared" si="873"/>
        <v>1.0054002900000001</v>
      </c>
      <c r="N2395" s="132">
        <f t="shared" si="871"/>
        <v>1.418706839213296</v>
      </c>
      <c r="O2395" s="131">
        <f t="shared" si="872"/>
        <v>1.42426242</v>
      </c>
      <c r="P2395" s="124">
        <f t="shared" si="880"/>
        <v>1424.26242</v>
      </c>
      <c r="Q2395" s="133">
        <f t="shared" si="881"/>
        <v>0</v>
      </c>
      <c r="R2395" s="134">
        <f t="shared" si="882"/>
        <v>0</v>
      </c>
      <c r="S2395" s="124">
        <f t="shared" si="883"/>
        <v>0</v>
      </c>
      <c r="T2395" s="134">
        <f t="shared" si="890"/>
        <v>8.7499999999999994E-2</v>
      </c>
      <c r="U2395" s="133">
        <f t="shared" si="891"/>
        <v>7</v>
      </c>
      <c r="V2395" s="133">
        <v>252</v>
      </c>
      <c r="W2395" s="132">
        <f t="shared" si="874"/>
        <v>1.0023327580000001</v>
      </c>
      <c r="X2395" s="124">
        <f t="shared" si="893"/>
        <v>3.3224589999999998</v>
      </c>
      <c r="Y2395" s="136" t="s">
        <v>71</v>
      </c>
      <c r="Z2395" s="127">
        <f t="shared" si="892"/>
        <v>44788</v>
      </c>
      <c r="AA2395" s="6"/>
      <c r="AB2395" s="1"/>
      <c r="AC2395" s="10"/>
      <c r="AD2395" s="7"/>
      <c r="AE2395" s="1"/>
      <c r="AF2395" s="1"/>
      <c r="AG2395" s="1"/>
      <c r="AH2395" s="5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6"/>
      <c r="BR2395" s="1"/>
      <c r="BS2395" s="1"/>
      <c r="BT2395" s="1"/>
      <c r="BU2395" s="1"/>
      <c r="BV2395" s="1"/>
      <c r="BW2395" s="1"/>
    </row>
    <row r="2396" spans="1:75" x14ac:dyDescent="0.2">
      <c r="A2396" s="137">
        <f t="shared" si="884"/>
        <v>44617</v>
      </c>
      <c r="B2396" s="124">
        <f t="shared" si="875"/>
        <v>1428.8577089999999</v>
      </c>
      <c r="C2396" s="124">
        <f t="shared" si="885"/>
        <v>1000</v>
      </c>
      <c r="D2396" s="138">
        <f t="shared" si="886"/>
        <v>6153.09</v>
      </c>
      <c r="E2396" s="126">
        <f>IF(K2396=1,VLOOKUP(A2395,[1]Plan1!$DA$106:$DC$226,3),E2395)</f>
        <v>6215.24</v>
      </c>
      <c r="F2396" s="127">
        <f t="shared" si="887"/>
        <v>44608</v>
      </c>
      <c r="G2396" s="128">
        <f t="shared" si="876"/>
        <v>1.0100616113204897E-2</v>
      </c>
      <c r="H2396" s="127">
        <f t="shared" si="888"/>
        <v>44635</v>
      </c>
      <c r="I2396" s="127">
        <f t="shared" si="877"/>
        <v>44635</v>
      </c>
      <c r="J2396" s="130">
        <f t="shared" si="889"/>
        <v>18</v>
      </c>
      <c r="K2396" s="130">
        <f t="shared" si="878"/>
        <v>8</v>
      </c>
      <c r="L2396" s="131">
        <f t="shared" si="879"/>
        <v>1.0044766300000001</v>
      </c>
      <c r="M2396" s="132">
        <f t="shared" si="873"/>
        <v>1.0054002900000001</v>
      </c>
      <c r="N2396" s="132">
        <f t="shared" si="871"/>
        <v>1.418706839213296</v>
      </c>
      <c r="O2396" s="131">
        <f t="shared" si="872"/>
        <v>1.4250578599999999</v>
      </c>
      <c r="P2396" s="124">
        <f t="shared" si="880"/>
        <v>1425.0578599999999</v>
      </c>
      <c r="Q2396" s="133">
        <f t="shared" si="881"/>
        <v>0</v>
      </c>
      <c r="R2396" s="134">
        <f t="shared" si="882"/>
        <v>0</v>
      </c>
      <c r="S2396" s="124">
        <f t="shared" si="883"/>
        <v>0</v>
      </c>
      <c r="T2396" s="134">
        <f t="shared" si="890"/>
        <v>8.7499999999999994E-2</v>
      </c>
      <c r="U2396" s="133">
        <f t="shared" si="891"/>
        <v>8</v>
      </c>
      <c r="V2396" s="133">
        <v>252</v>
      </c>
      <c r="W2396" s="132">
        <f t="shared" si="874"/>
        <v>1.002666453</v>
      </c>
      <c r="X2396" s="124">
        <f t="shared" si="893"/>
        <v>3.799849</v>
      </c>
      <c r="Y2396" s="136" t="s">
        <v>71</v>
      </c>
      <c r="Z2396" s="127">
        <f t="shared" si="892"/>
        <v>44788</v>
      </c>
      <c r="AA2396" s="6"/>
      <c r="AB2396" s="1"/>
      <c r="AC2396" s="10"/>
      <c r="AD2396" s="7"/>
      <c r="AE2396" s="1"/>
      <c r="AF2396" s="1"/>
      <c r="AG2396" s="1"/>
      <c r="AH2396" s="5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6"/>
      <c r="BR2396" s="1"/>
      <c r="BS2396" s="1"/>
      <c r="BT2396" s="1"/>
      <c r="BU2396" s="1"/>
      <c r="BV2396" s="1"/>
      <c r="BW2396" s="1"/>
    </row>
    <row r="2397" spans="1:75" x14ac:dyDescent="0.2">
      <c r="A2397" s="137">
        <f t="shared" si="884"/>
        <v>44618</v>
      </c>
      <c r="B2397" s="124">
        <f t="shared" si="875"/>
        <v>1430.13166</v>
      </c>
      <c r="C2397" s="124">
        <f t="shared" si="885"/>
        <v>1000</v>
      </c>
      <c r="D2397" s="138">
        <f t="shared" si="886"/>
        <v>6153.09</v>
      </c>
      <c r="E2397" s="126">
        <f>IF(K2397=1,VLOOKUP(A2396,[1]Plan1!$DA$106:$DC$226,3),E2396)</f>
        <v>6215.24</v>
      </c>
      <c r="F2397" s="127">
        <f t="shared" si="887"/>
        <v>44608</v>
      </c>
      <c r="G2397" s="128">
        <f t="shared" si="876"/>
        <v>1.0100616113204897E-2</v>
      </c>
      <c r="H2397" s="127">
        <f t="shared" si="888"/>
        <v>44635</v>
      </c>
      <c r="I2397" s="127">
        <f t="shared" si="877"/>
        <v>44635</v>
      </c>
      <c r="J2397" s="130">
        <f t="shared" si="889"/>
        <v>18</v>
      </c>
      <c r="K2397" s="130">
        <f t="shared" si="878"/>
        <v>9</v>
      </c>
      <c r="L2397" s="131">
        <f t="shared" si="879"/>
        <v>1.00503761</v>
      </c>
      <c r="M2397" s="132">
        <f t="shared" si="873"/>
        <v>1.0054002900000001</v>
      </c>
      <c r="N2397" s="132">
        <f t="shared" si="871"/>
        <v>1.418706839213296</v>
      </c>
      <c r="O2397" s="131">
        <f t="shared" si="872"/>
        <v>1.42585373</v>
      </c>
      <c r="P2397" s="124">
        <f t="shared" si="880"/>
        <v>1425.85373</v>
      </c>
      <c r="Q2397" s="133">
        <f t="shared" si="881"/>
        <v>0</v>
      </c>
      <c r="R2397" s="134">
        <f t="shared" si="882"/>
        <v>0</v>
      </c>
      <c r="S2397" s="124">
        <f t="shared" si="883"/>
        <v>0</v>
      </c>
      <c r="T2397" s="134">
        <f t="shared" si="890"/>
        <v>8.7499999999999994E-2</v>
      </c>
      <c r="U2397" s="133">
        <f t="shared" si="891"/>
        <v>9</v>
      </c>
      <c r="V2397" s="133">
        <v>252</v>
      </c>
      <c r="W2397" s="132">
        <f t="shared" si="874"/>
        <v>1.003000259</v>
      </c>
      <c r="X2397" s="124">
        <f t="shared" si="893"/>
        <v>4.2779299999999996</v>
      </c>
      <c r="Y2397" s="136" t="s">
        <v>71</v>
      </c>
      <c r="Z2397" s="127">
        <f t="shared" si="892"/>
        <v>44788</v>
      </c>
      <c r="AA2397" s="6"/>
      <c r="AB2397" s="1"/>
      <c r="AC2397" s="10"/>
      <c r="AD2397" s="7"/>
      <c r="AE2397" s="1"/>
      <c r="AF2397" s="1"/>
      <c r="AG2397" s="1"/>
      <c r="AH2397" s="5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6"/>
      <c r="BR2397" s="1"/>
      <c r="BS2397" s="1"/>
      <c r="BT2397" s="1"/>
      <c r="BU2397" s="1"/>
      <c r="BV2397" s="1"/>
      <c r="BW2397" s="1"/>
    </row>
    <row r="2398" spans="1:75" x14ac:dyDescent="0.2">
      <c r="A2398" s="137">
        <f t="shared" si="884"/>
        <v>44619</v>
      </c>
      <c r="B2398" s="124">
        <f t="shared" si="875"/>
        <v>1430.13166</v>
      </c>
      <c r="C2398" s="124">
        <f t="shared" si="885"/>
        <v>1000</v>
      </c>
      <c r="D2398" s="138">
        <f t="shared" si="886"/>
        <v>6153.09</v>
      </c>
      <c r="E2398" s="126">
        <f>IF(K2398=1,VLOOKUP(A2397,[1]Plan1!$DA$106:$DC$226,3),E2397)</f>
        <v>6215.24</v>
      </c>
      <c r="F2398" s="127">
        <f t="shared" si="887"/>
        <v>44608</v>
      </c>
      <c r="G2398" s="128">
        <f t="shared" si="876"/>
        <v>1.0100616113204897E-2</v>
      </c>
      <c r="H2398" s="127">
        <f t="shared" si="888"/>
        <v>44635</v>
      </c>
      <c r="I2398" s="127">
        <f t="shared" si="877"/>
        <v>44635</v>
      </c>
      <c r="J2398" s="130">
        <f t="shared" si="889"/>
        <v>18</v>
      </c>
      <c r="K2398" s="130">
        <f t="shared" si="878"/>
        <v>9</v>
      </c>
      <c r="L2398" s="131">
        <f t="shared" si="879"/>
        <v>1.00503761</v>
      </c>
      <c r="M2398" s="132">
        <f t="shared" si="873"/>
        <v>1.0054002900000001</v>
      </c>
      <c r="N2398" s="132">
        <f t="shared" si="871"/>
        <v>1.418706839213296</v>
      </c>
      <c r="O2398" s="131">
        <f t="shared" si="872"/>
        <v>1.42585373</v>
      </c>
      <c r="P2398" s="124">
        <f t="shared" si="880"/>
        <v>1425.85373</v>
      </c>
      <c r="Q2398" s="133">
        <f t="shared" si="881"/>
        <v>0</v>
      </c>
      <c r="R2398" s="134">
        <f t="shared" si="882"/>
        <v>0</v>
      </c>
      <c r="S2398" s="124">
        <f t="shared" si="883"/>
        <v>0</v>
      </c>
      <c r="T2398" s="134">
        <f t="shared" si="890"/>
        <v>8.7499999999999994E-2</v>
      </c>
      <c r="U2398" s="133">
        <f t="shared" si="891"/>
        <v>9</v>
      </c>
      <c r="V2398" s="133">
        <v>252</v>
      </c>
      <c r="W2398" s="132">
        <f t="shared" si="874"/>
        <v>1.003000259</v>
      </c>
      <c r="X2398" s="124">
        <f t="shared" si="893"/>
        <v>4.2779299999999996</v>
      </c>
      <c r="Y2398" s="136" t="s">
        <v>71</v>
      </c>
      <c r="Z2398" s="127">
        <f t="shared" si="892"/>
        <v>44788</v>
      </c>
      <c r="AA2398" s="6"/>
      <c r="AB2398" s="1"/>
      <c r="AC2398" s="10"/>
      <c r="AD2398" s="7"/>
      <c r="AE2398" s="1"/>
      <c r="AF2398" s="1"/>
      <c r="AG2398" s="1"/>
      <c r="AH2398" s="5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6"/>
      <c r="BR2398" s="1"/>
      <c r="BS2398" s="1"/>
      <c r="BT2398" s="1"/>
      <c r="BU2398" s="1"/>
      <c r="BV2398" s="1"/>
      <c r="BW2398" s="1"/>
    </row>
    <row r="2399" spans="1:75" x14ac:dyDescent="0.2">
      <c r="A2399" s="137">
        <f t="shared" si="884"/>
        <v>44620</v>
      </c>
      <c r="B2399" s="124">
        <f t="shared" si="875"/>
        <v>1430.13166</v>
      </c>
      <c r="C2399" s="124">
        <f t="shared" si="885"/>
        <v>1000</v>
      </c>
      <c r="D2399" s="138">
        <f t="shared" si="886"/>
        <v>6153.09</v>
      </c>
      <c r="E2399" s="126">
        <f>IF(K2399=1,VLOOKUP(A2398,[1]Plan1!$DA$106:$DC$226,3),E2398)</f>
        <v>6215.24</v>
      </c>
      <c r="F2399" s="127">
        <f t="shared" si="887"/>
        <v>44608</v>
      </c>
      <c r="G2399" s="128">
        <f t="shared" si="876"/>
        <v>1.0100616113204897E-2</v>
      </c>
      <c r="H2399" s="127">
        <f t="shared" si="888"/>
        <v>44635</v>
      </c>
      <c r="I2399" s="127">
        <f t="shared" si="877"/>
        <v>44635</v>
      </c>
      <c r="J2399" s="130">
        <f t="shared" si="889"/>
        <v>18</v>
      </c>
      <c r="K2399" s="130">
        <f t="shared" si="878"/>
        <v>9</v>
      </c>
      <c r="L2399" s="131">
        <f t="shared" si="879"/>
        <v>1.00503761</v>
      </c>
      <c r="M2399" s="132">
        <f t="shared" si="873"/>
        <v>1.0054002900000001</v>
      </c>
      <c r="N2399" s="132">
        <f t="shared" ref="N2399:N2462" si="894">IF(I2399&gt;I2398,N2398*M2399,N2398)</f>
        <v>1.418706839213296</v>
      </c>
      <c r="O2399" s="131">
        <f t="shared" si="872"/>
        <v>1.42585373</v>
      </c>
      <c r="P2399" s="124">
        <f t="shared" si="880"/>
        <v>1425.85373</v>
      </c>
      <c r="Q2399" s="133">
        <f t="shared" si="881"/>
        <v>0</v>
      </c>
      <c r="R2399" s="134">
        <f t="shared" si="882"/>
        <v>0</v>
      </c>
      <c r="S2399" s="124">
        <f t="shared" si="883"/>
        <v>0</v>
      </c>
      <c r="T2399" s="134">
        <f t="shared" si="890"/>
        <v>8.7499999999999994E-2</v>
      </c>
      <c r="U2399" s="133">
        <f t="shared" si="891"/>
        <v>9</v>
      </c>
      <c r="V2399" s="133">
        <v>252</v>
      </c>
      <c r="W2399" s="132">
        <f t="shared" si="874"/>
        <v>1.003000259</v>
      </c>
      <c r="X2399" s="124">
        <f t="shared" si="893"/>
        <v>4.2779299999999996</v>
      </c>
      <c r="Y2399" s="136" t="s">
        <v>71</v>
      </c>
      <c r="Z2399" s="127">
        <f t="shared" si="892"/>
        <v>44788</v>
      </c>
      <c r="AA2399" s="6"/>
      <c r="AB2399" s="1"/>
      <c r="AC2399" s="10"/>
      <c r="AD2399" s="7"/>
      <c r="AE2399" s="1"/>
      <c r="AF2399" s="1"/>
      <c r="AG2399" s="1"/>
      <c r="AH2399" s="5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6"/>
      <c r="BR2399" s="1"/>
      <c r="BS2399" s="1"/>
      <c r="BT2399" s="1"/>
      <c r="BU2399" s="1"/>
      <c r="BV2399" s="1"/>
      <c r="BW2399" s="1"/>
    </row>
    <row r="2400" spans="1:75" x14ac:dyDescent="0.2">
      <c r="A2400" s="137">
        <f t="shared" si="884"/>
        <v>44621</v>
      </c>
      <c r="B2400" s="124">
        <f t="shared" si="875"/>
        <v>1430.13166</v>
      </c>
      <c r="C2400" s="124">
        <f t="shared" si="885"/>
        <v>1000</v>
      </c>
      <c r="D2400" s="138">
        <f t="shared" si="886"/>
        <v>6153.09</v>
      </c>
      <c r="E2400" s="126">
        <f>IF(K2400=1,VLOOKUP(A2399,[1]Plan1!$DA$106:$DC$226,3),E2399)</f>
        <v>6215.24</v>
      </c>
      <c r="F2400" s="127">
        <f t="shared" si="887"/>
        <v>44608</v>
      </c>
      <c r="G2400" s="128">
        <f t="shared" si="876"/>
        <v>1.0100616113204897E-2</v>
      </c>
      <c r="H2400" s="127">
        <f t="shared" si="888"/>
        <v>44635</v>
      </c>
      <c r="I2400" s="127">
        <f t="shared" si="877"/>
        <v>44635</v>
      </c>
      <c r="J2400" s="130">
        <f t="shared" si="889"/>
        <v>18</v>
      </c>
      <c r="K2400" s="130">
        <f t="shared" si="878"/>
        <v>9</v>
      </c>
      <c r="L2400" s="131">
        <f t="shared" si="879"/>
        <v>1.00503761</v>
      </c>
      <c r="M2400" s="132">
        <f t="shared" si="873"/>
        <v>1.0054002900000001</v>
      </c>
      <c r="N2400" s="132">
        <f t="shared" si="894"/>
        <v>1.418706839213296</v>
      </c>
      <c r="O2400" s="131">
        <f t="shared" si="872"/>
        <v>1.42585373</v>
      </c>
      <c r="P2400" s="124">
        <f t="shared" si="880"/>
        <v>1425.85373</v>
      </c>
      <c r="Q2400" s="133">
        <f t="shared" si="881"/>
        <v>0</v>
      </c>
      <c r="R2400" s="134">
        <f t="shared" si="882"/>
        <v>0</v>
      </c>
      <c r="S2400" s="124">
        <f t="shared" si="883"/>
        <v>0</v>
      </c>
      <c r="T2400" s="134">
        <f t="shared" si="890"/>
        <v>8.7499999999999994E-2</v>
      </c>
      <c r="U2400" s="133">
        <f t="shared" si="891"/>
        <v>9</v>
      </c>
      <c r="V2400" s="133">
        <v>252</v>
      </c>
      <c r="W2400" s="132">
        <f t="shared" si="874"/>
        <v>1.003000259</v>
      </c>
      <c r="X2400" s="124">
        <f t="shared" si="893"/>
        <v>4.2779299999999996</v>
      </c>
      <c r="Y2400" s="136" t="s">
        <v>71</v>
      </c>
      <c r="Z2400" s="127">
        <f t="shared" si="892"/>
        <v>44788</v>
      </c>
      <c r="AA2400" s="6"/>
      <c r="AB2400" s="1"/>
      <c r="AC2400" s="10"/>
      <c r="AD2400" s="7"/>
      <c r="AE2400" s="1"/>
      <c r="AF2400" s="1"/>
      <c r="AG2400" s="1"/>
      <c r="AH2400" s="5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6"/>
      <c r="BR2400" s="1"/>
      <c r="BS2400" s="1"/>
      <c r="BT2400" s="1"/>
      <c r="BU2400" s="1"/>
      <c r="BV2400" s="1"/>
      <c r="BW2400" s="1"/>
    </row>
    <row r="2401" spans="1:75" x14ac:dyDescent="0.2">
      <c r="A2401" s="137">
        <f t="shared" si="884"/>
        <v>44622</v>
      </c>
      <c r="B2401" s="124">
        <f t="shared" si="875"/>
        <v>1430.13166</v>
      </c>
      <c r="C2401" s="124">
        <f t="shared" si="885"/>
        <v>1000</v>
      </c>
      <c r="D2401" s="138">
        <f t="shared" si="886"/>
        <v>6153.09</v>
      </c>
      <c r="E2401" s="126">
        <f>IF(K2401=1,VLOOKUP(A2400,[1]Plan1!$DA$106:$DC$226,3),E2400)</f>
        <v>6215.24</v>
      </c>
      <c r="F2401" s="127">
        <f t="shared" si="887"/>
        <v>44608</v>
      </c>
      <c r="G2401" s="128">
        <f t="shared" si="876"/>
        <v>1.0100616113204897E-2</v>
      </c>
      <c r="H2401" s="127">
        <f t="shared" si="888"/>
        <v>44635</v>
      </c>
      <c r="I2401" s="127">
        <f t="shared" si="877"/>
        <v>44635</v>
      </c>
      <c r="J2401" s="130">
        <f t="shared" si="889"/>
        <v>18</v>
      </c>
      <c r="K2401" s="130">
        <f t="shared" si="878"/>
        <v>9</v>
      </c>
      <c r="L2401" s="131">
        <f t="shared" si="879"/>
        <v>1.00503761</v>
      </c>
      <c r="M2401" s="132">
        <f t="shared" si="873"/>
        <v>1.0054002900000001</v>
      </c>
      <c r="N2401" s="132">
        <f t="shared" si="894"/>
        <v>1.418706839213296</v>
      </c>
      <c r="O2401" s="131">
        <f t="shared" si="872"/>
        <v>1.42585373</v>
      </c>
      <c r="P2401" s="124">
        <f t="shared" si="880"/>
        <v>1425.85373</v>
      </c>
      <c r="Q2401" s="133">
        <f t="shared" si="881"/>
        <v>0</v>
      </c>
      <c r="R2401" s="134">
        <f t="shared" si="882"/>
        <v>0</v>
      </c>
      <c r="S2401" s="124">
        <f t="shared" si="883"/>
        <v>0</v>
      </c>
      <c r="T2401" s="134">
        <f t="shared" si="890"/>
        <v>8.7499999999999994E-2</v>
      </c>
      <c r="U2401" s="133">
        <f t="shared" si="891"/>
        <v>9</v>
      </c>
      <c r="V2401" s="133">
        <v>252</v>
      </c>
      <c r="W2401" s="132">
        <f t="shared" si="874"/>
        <v>1.003000259</v>
      </c>
      <c r="X2401" s="124">
        <f t="shared" si="893"/>
        <v>4.2779299999999996</v>
      </c>
      <c r="Y2401" s="136" t="s">
        <v>71</v>
      </c>
      <c r="Z2401" s="127">
        <f t="shared" si="892"/>
        <v>44788</v>
      </c>
      <c r="AA2401" s="6"/>
      <c r="AB2401" s="1"/>
      <c r="AC2401" s="10"/>
      <c r="AD2401" s="7"/>
      <c r="AE2401" s="1"/>
      <c r="AF2401" s="1"/>
      <c r="AG2401" s="1"/>
      <c r="AH2401" s="5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6"/>
      <c r="BR2401" s="1"/>
      <c r="BS2401" s="1"/>
      <c r="BT2401" s="1"/>
      <c r="BU2401" s="1"/>
      <c r="BV2401" s="1"/>
      <c r="BW2401" s="1"/>
    </row>
    <row r="2402" spans="1:75" x14ac:dyDescent="0.2">
      <c r="A2402" s="137">
        <f t="shared" si="884"/>
        <v>44623</v>
      </c>
      <c r="B2402" s="124">
        <f t="shared" si="875"/>
        <v>1431.4067519999999</v>
      </c>
      <c r="C2402" s="124">
        <f t="shared" si="885"/>
        <v>1000</v>
      </c>
      <c r="D2402" s="138">
        <f t="shared" si="886"/>
        <v>6153.09</v>
      </c>
      <c r="E2402" s="126">
        <f>IF(K2402=1,VLOOKUP(A2401,[1]Plan1!$DA$106:$DC$226,3),E2401)</f>
        <v>6215.24</v>
      </c>
      <c r="F2402" s="127">
        <f t="shared" si="887"/>
        <v>44608</v>
      </c>
      <c r="G2402" s="128">
        <f t="shared" si="876"/>
        <v>1.0100616113204897E-2</v>
      </c>
      <c r="H2402" s="127">
        <f t="shared" si="888"/>
        <v>44635</v>
      </c>
      <c r="I2402" s="127">
        <f t="shared" si="877"/>
        <v>44635</v>
      </c>
      <c r="J2402" s="130">
        <f t="shared" si="889"/>
        <v>18</v>
      </c>
      <c r="K2402" s="130">
        <f t="shared" si="878"/>
        <v>10</v>
      </c>
      <c r="L2402" s="131">
        <f t="shared" si="879"/>
        <v>1.00559891</v>
      </c>
      <c r="M2402" s="132">
        <f t="shared" si="873"/>
        <v>1.0054002900000001</v>
      </c>
      <c r="N2402" s="132">
        <f t="shared" si="894"/>
        <v>1.418706839213296</v>
      </c>
      <c r="O2402" s="131">
        <f t="shared" si="872"/>
        <v>1.4266500499999999</v>
      </c>
      <c r="P2402" s="124">
        <f t="shared" si="880"/>
        <v>1426.65005</v>
      </c>
      <c r="Q2402" s="133">
        <f t="shared" si="881"/>
        <v>0</v>
      </c>
      <c r="R2402" s="134">
        <f t="shared" si="882"/>
        <v>0</v>
      </c>
      <c r="S2402" s="124">
        <f t="shared" si="883"/>
        <v>0</v>
      </c>
      <c r="T2402" s="134">
        <f t="shared" si="890"/>
        <v>8.7499999999999994E-2</v>
      </c>
      <c r="U2402" s="133">
        <f t="shared" si="891"/>
        <v>10</v>
      </c>
      <c r="V2402" s="133">
        <v>252</v>
      </c>
      <c r="W2402" s="132">
        <f t="shared" si="874"/>
        <v>1.0033341760000001</v>
      </c>
      <c r="X2402" s="124">
        <f t="shared" si="893"/>
        <v>4.7567019999999998</v>
      </c>
      <c r="Y2402" s="136" t="s">
        <v>71</v>
      </c>
      <c r="Z2402" s="127">
        <f t="shared" si="892"/>
        <v>44788</v>
      </c>
      <c r="AA2402" s="6"/>
      <c r="AB2402" s="1"/>
      <c r="AC2402" s="10"/>
      <c r="AD2402" s="7"/>
      <c r="AE2402" s="1"/>
      <c r="AF2402" s="1"/>
      <c r="AG2402" s="1"/>
      <c r="AH2402" s="5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6"/>
      <c r="BR2402" s="1"/>
      <c r="BS2402" s="1"/>
      <c r="BT2402" s="1"/>
      <c r="BU2402" s="1"/>
      <c r="BV2402" s="1"/>
      <c r="BW2402" s="1"/>
    </row>
    <row r="2403" spans="1:75" x14ac:dyDescent="0.2">
      <c r="A2403" s="137">
        <f t="shared" si="884"/>
        <v>44624</v>
      </c>
      <c r="B2403" s="124">
        <f t="shared" si="875"/>
        <v>1432.6829869999999</v>
      </c>
      <c r="C2403" s="124">
        <f t="shared" si="885"/>
        <v>1000</v>
      </c>
      <c r="D2403" s="138">
        <f t="shared" si="886"/>
        <v>6153.09</v>
      </c>
      <c r="E2403" s="126">
        <f>IF(K2403=1,VLOOKUP(A2402,[1]Plan1!$DA$106:$DC$226,3),E2402)</f>
        <v>6215.24</v>
      </c>
      <c r="F2403" s="127">
        <f t="shared" si="887"/>
        <v>44608</v>
      </c>
      <c r="G2403" s="128">
        <f t="shared" si="876"/>
        <v>1.0100616113204897E-2</v>
      </c>
      <c r="H2403" s="127">
        <f t="shared" si="888"/>
        <v>44635</v>
      </c>
      <c r="I2403" s="127">
        <f t="shared" si="877"/>
        <v>44635</v>
      </c>
      <c r="J2403" s="130">
        <f t="shared" si="889"/>
        <v>18</v>
      </c>
      <c r="K2403" s="130">
        <f t="shared" si="878"/>
        <v>11</v>
      </c>
      <c r="L2403" s="131">
        <f t="shared" si="879"/>
        <v>1.0061605300000001</v>
      </c>
      <c r="M2403" s="132">
        <f t="shared" si="873"/>
        <v>1.0054002900000001</v>
      </c>
      <c r="N2403" s="132">
        <f t="shared" si="894"/>
        <v>1.418706839213296</v>
      </c>
      <c r="O2403" s="131">
        <f t="shared" si="872"/>
        <v>1.4274468199999999</v>
      </c>
      <c r="P2403" s="124">
        <f t="shared" si="880"/>
        <v>1427.4468199999999</v>
      </c>
      <c r="Q2403" s="133">
        <f t="shared" si="881"/>
        <v>0</v>
      </c>
      <c r="R2403" s="134">
        <f t="shared" si="882"/>
        <v>0</v>
      </c>
      <c r="S2403" s="124">
        <f t="shared" si="883"/>
        <v>0</v>
      </c>
      <c r="T2403" s="134">
        <f t="shared" si="890"/>
        <v>8.7499999999999994E-2</v>
      </c>
      <c r="U2403" s="133">
        <f t="shared" si="891"/>
        <v>11</v>
      </c>
      <c r="V2403" s="133">
        <v>252</v>
      </c>
      <c r="W2403" s="132">
        <f t="shared" si="874"/>
        <v>1.0036682050000001</v>
      </c>
      <c r="X2403" s="124">
        <f t="shared" si="893"/>
        <v>5.236167</v>
      </c>
      <c r="Y2403" s="136" t="s">
        <v>71</v>
      </c>
      <c r="Z2403" s="127">
        <f t="shared" si="892"/>
        <v>44788</v>
      </c>
      <c r="AA2403" s="6"/>
      <c r="AB2403" s="1"/>
      <c r="AC2403" s="10"/>
      <c r="AD2403" s="7"/>
      <c r="AE2403" s="1"/>
      <c r="AF2403" s="1"/>
      <c r="AG2403" s="1"/>
      <c r="AH2403" s="5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6"/>
      <c r="BR2403" s="1"/>
      <c r="BS2403" s="1"/>
      <c r="BT2403" s="1"/>
      <c r="BU2403" s="1"/>
      <c r="BV2403" s="1"/>
      <c r="BW2403" s="1"/>
    </row>
    <row r="2404" spans="1:75" x14ac:dyDescent="0.2">
      <c r="A2404" s="137">
        <f t="shared" si="884"/>
        <v>44625</v>
      </c>
      <c r="B2404" s="124">
        <f t="shared" si="875"/>
        <v>1433.9603430000002</v>
      </c>
      <c r="C2404" s="124">
        <f t="shared" si="885"/>
        <v>1000</v>
      </c>
      <c r="D2404" s="138">
        <f t="shared" si="886"/>
        <v>6153.09</v>
      </c>
      <c r="E2404" s="126">
        <f>IF(K2404=1,VLOOKUP(A2403,[1]Plan1!$DA$106:$DC$226,3),E2403)</f>
        <v>6215.24</v>
      </c>
      <c r="F2404" s="127">
        <f t="shared" si="887"/>
        <v>44608</v>
      </c>
      <c r="G2404" s="128">
        <f t="shared" si="876"/>
        <v>1.0100616113204897E-2</v>
      </c>
      <c r="H2404" s="127">
        <f t="shared" si="888"/>
        <v>44635</v>
      </c>
      <c r="I2404" s="127">
        <f t="shared" si="877"/>
        <v>44635</v>
      </c>
      <c r="J2404" s="130">
        <f t="shared" si="889"/>
        <v>18</v>
      </c>
      <c r="K2404" s="130">
        <f t="shared" si="878"/>
        <v>12</v>
      </c>
      <c r="L2404" s="131">
        <f t="shared" si="879"/>
        <v>1.00672245</v>
      </c>
      <c r="M2404" s="132">
        <f t="shared" si="873"/>
        <v>1.0054002900000001</v>
      </c>
      <c r="N2404" s="132">
        <f t="shared" si="894"/>
        <v>1.418706839213296</v>
      </c>
      <c r="O2404" s="131">
        <f t="shared" si="872"/>
        <v>1.4282440199999999</v>
      </c>
      <c r="P2404" s="124">
        <f t="shared" si="880"/>
        <v>1428.2440200000001</v>
      </c>
      <c r="Q2404" s="133">
        <f t="shared" si="881"/>
        <v>0</v>
      </c>
      <c r="R2404" s="134">
        <f t="shared" si="882"/>
        <v>0</v>
      </c>
      <c r="S2404" s="124">
        <f t="shared" si="883"/>
        <v>0</v>
      </c>
      <c r="T2404" s="134">
        <f t="shared" si="890"/>
        <v>8.7499999999999994E-2</v>
      </c>
      <c r="U2404" s="133">
        <f t="shared" si="891"/>
        <v>12</v>
      </c>
      <c r="V2404" s="133">
        <v>252</v>
      </c>
      <c r="W2404" s="132">
        <f t="shared" si="874"/>
        <v>1.0040023440000001</v>
      </c>
      <c r="X2404" s="124">
        <f t="shared" si="893"/>
        <v>5.716323</v>
      </c>
      <c r="Y2404" s="136" t="s">
        <v>71</v>
      </c>
      <c r="Z2404" s="127">
        <f t="shared" si="892"/>
        <v>44788</v>
      </c>
      <c r="AA2404" s="6"/>
      <c r="AB2404" s="1"/>
      <c r="AC2404" s="10"/>
      <c r="AD2404" s="7"/>
      <c r="AE2404" s="1"/>
      <c r="AF2404" s="1"/>
      <c r="AG2404" s="1"/>
      <c r="AH2404" s="5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6"/>
      <c r="BR2404" s="1"/>
      <c r="BS2404" s="1"/>
      <c r="BT2404" s="1"/>
      <c r="BU2404" s="1"/>
      <c r="BV2404" s="1"/>
      <c r="BW2404" s="1"/>
    </row>
    <row r="2405" spans="1:75" x14ac:dyDescent="0.2">
      <c r="A2405" s="137">
        <f t="shared" si="884"/>
        <v>44626</v>
      </c>
      <c r="B2405" s="124">
        <f t="shared" si="875"/>
        <v>1433.9603430000002</v>
      </c>
      <c r="C2405" s="124">
        <f t="shared" si="885"/>
        <v>1000</v>
      </c>
      <c r="D2405" s="138">
        <f t="shared" si="886"/>
        <v>6153.09</v>
      </c>
      <c r="E2405" s="126">
        <f>IF(K2405=1,VLOOKUP(A2404,[1]Plan1!$DA$106:$DC$226,3),E2404)</f>
        <v>6215.24</v>
      </c>
      <c r="F2405" s="127">
        <f t="shared" si="887"/>
        <v>44608</v>
      </c>
      <c r="G2405" s="128">
        <f t="shared" si="876"/>
        <v>1.0100616113204897E-2</v>
      </c>
      <c r="H2405" s="127">
        <f t="shared" si="888"/>
        <v>44635</v>
      </c>
      <c r="I2405" s="127">
        <f t="shared" si="877"/>
        <v>44635</v>
      </c>
      <c r="J2405" s="130">
        <f t="shared" si="889"/>
        <v>18</v>
      </c>
      <c r="K2405" s="130">
        <f t="shared" si="878"/>
        <v>12</v>
      </c>
      <c r="L2405" s="131">
        <f t="shared" si="879"/>
        <v>1.00672245</v>
      </c>
      <c r="M2405" s="132">
        <f t="shared" si="873"/>
        <v>1.0054002900000001</v>
      </c>
      <c r="N2405" s="132">
        <f t="shared" si="894"/>
        <v>1.418706839213296</v>
      </c>
      <c r="O2405" s="131">
        <f t="shared" si="872"/>
        <v>1.4282440199999999</v>
      </c>
      <c r="P2405" s="124">
        <f t="shared" si="880"/>
        <v>1428.2440200000001</v>
      </c>
      <c r="Q2405" s="133">
        <f t="shared" si="881"/>
        <v>0</v>
      </c>
      <c r="R2405" s="134">
        <f t="shared" si="882"/>
        <v>0</v>
      </c>
      <c r="S2405" s="124">
        <f t="shared" si="883"/>
        <v>0</v>
      </c>
      <c r="T2405" s="134">
        <f t="shared" si="890"/>
        <v>8.7499999999999994E-2</v>
      </c>
      <c r="U2405" s="133">
        <f t="shared" si="891"/>
        <v>12</v>
      </c>
      <c r="V2405" s="133">
        <v>252</v>
      </c>
      <c r="W2405" s="132">
        <f t="shared" si="874"/>
        <v>1.0040023440000001</v>
      </c>
      <c r="X2405" s="124">
        <f t="shared" si="893"/>
        <v>5.716323</v>
      </c>
      <c r="Y2405" s="136" t="s">
        <v>71</v>
      </c>
      <c r="Z2405" s="127">
        <f t="shared" si="892"/>
        <v>44788</v>
      </c>
      <c r="AA2405" s="6"/>
      <c r="AB2405" s="1"/>
      <c r="AC2405" s="10"/>
      <c r="AD2405" s="7"/>
      <c r="AE2405" s="1"/>
      <c r="AF2405" s="1"/>
      <c r="AG2405" s="1"/>
      <c r="AH2405" s="5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6"/>
      <c r="BR2405" s="1"/>
      <c r="BS2405" s="1"/>
      <c r="BT2405" s="1"/>
      <c r="BU2405" s="1"/>
      <c r="BV2405" s="1"/>
      <c r="BW2405" s="1"/>
    </row>
    <row r="2406" spans="1:75" x14ac:dyDescent="0.2">
      <c r="A2406" s="137">
        <f t="shared" si="884"/>
        <v>44627</v>
      </c>
      <c r="B2406" s="124">
        <f t="shared" si="875"/>
        <v>1433.9603430000002</v>
      </c>
      <c r="C2406" s="124">
        <f t="shared" si="885"/>
        <v>1000</v>
      </c>
      <c r="D2406" s="138">
        <f t="shared" si="886"/>
        <v>6153.09</v>
      </c>
      <c r="E2406" s="126">
        <f>IF(K2406=1,VLOOKUP(A2405,[1]Plan1!$DA$106:$DC$226,3),E2405)</f>
        <v>6215.24</v>
      </c>
      <c r="F2406" s="127">
        <f t="shared" si="887"/>
        <v>44608</v>
      </c>
      <c r="G2406" s="128">
        <f t="shared" si="876"/>
        <v>1.0100616113204897E-2</v>
      </c>
      <c r="H2406" s="127">
        <f t="shared" si="888"/>
        <v>44635</v>
      </c>
      <c r="I2406" s="127">
        <f t="shared" si="877"/>
        <v>44635</v>
      </c>
      <c r="J2406" s="130">
        <f t="shared" si="889"/>
        <v>18</v>
      </c>
      <c r="K2406" s="130">
        <f t="shared" si="878"/>
        <v>12</v>
      </c>
      <c r="L2406" s="131">
        <f t="shared" si="879"/>
        <v>1.00672245</v>
      </c>
      <c r="M2406" s="132">
        <f t="shared" si="873"/>
        <v>1.0054002900000001</v>
      </c>
      <c r="N2406" s="132">
        <f t="shared" si="894"/>
        <v>1.418706839213296</v>
      </c>
      <c r="O2406" s="131">
        <f t="shared" si="872"/>
        <v>1.4282440199999999</v>
      </c>
      <c r="P2406" s="124">
        <f t="shared" si="880"/>
        <v>1428.2440200000001</v>
      </c>
      <c r="Q2406" s="133">
        <f t="shared" si="881"/>
        <v>0</v>
      </c>
      <c r="R2406" s="134">
        <f t="shared" si="882"/>
        <v>0</v>
      </c>
      <c r="S2406" s="124">
        <f t="shared" si="883"/>
        <v>0</v>
      </c>
      <c r="T2406" s="134">
        <f t="shared" si="890"/>
        <v>8.7499999999999994E-2</v>
      </c>
      <c r="U2406" s="133">
        <f t="shared" si="891"/>
        <v>12</v>
      </c>
      <c r="V2406" s="133">
        <v>252</v>
      </c>
      <c r="W2406" s="132">
        <f t="shared" si="874"/>
        <v>1.0040023440000001</v>
      </c>
      <c r="X2406" s="124">
        <f t="shared" si="893"/>
        <v>5.716323</v>
      </c>
      <c r="Y2406" s="136" t="s">
        <v>71</v>
      </c>
      <c r="Z2406" s="127">
        <f t="shared" si="892"/>
        <v>44788</v>
      </c>
      <c r="AA2406" s="6"/>
      <c r="AB2406" s="1"/>
      <c r="AC2406" s="10"/>
      <c r="AD2406" s="7"/>
      <c r="AE2406" s="1"/>
      <c r="AF2406" s="1"/>
      <c r="AG2406" s="1"/>
      <c r="AH2406" s="5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6"/>
      <c r="BR2406" s="1"/>
      <c r="BS2406" s="1"/>
      <c r="BT2406" s="1"/>
      <c r="BU2406" s="1"/>
      <c r="BV2406" s="1"/>
      <c r="BW2406" s="1"/>
    </row>
    <row r="2407" spans="1:75" x14ac:dyDescent="0.2">
      <c r="A2407" s="137">
        <f t="shared" si="884"/>
        <v>44628</v>
      </c>
      <c r="B2407" s="124">
        <f t="shared" si="875"/>
        <v>1435.238844</v>
      </c>
      <c r="C2407" s="124">
        <f t="shared" si="885"/>
        <v>1000</v>
      </c>
      <c r="D2407" s="138">
        <f t="shared" si="886"/>
        <v>6153.09</v>
      </c>
      <c r="E2407" s="126">
        <f>IF(K2407=1,VLOOKUP(A2406,[1]Plan1!$DA$106:$DC$226,3),E2406)</f>
        <v>6215.24</v>
      </c>
      <c r="F2407" s="127">
        <f t="shared" si="887"/>
        <v>44608</v>
      </c>
      <c r="G2407" s="128">
        <f t="shared" si="876"/>
        <v>1.0100616113204897E-2</v>
      </c>
      <c r="H2407" s="127">
        <f t="shared" si="888"/>
        <v>44635</v>
      </c>
      <c r="I2407" s="127">
        <f t="shared" si="877"/>
        <v>44635</v>
      </c>
      <c r="J2407" s="130">
        <f t="shared" si="889"/>
        <v>18</v>
      </c>
      <c r="K2407" s="130">
        <f t="shared" si="878"/>
        <v>13</v>
      </c>
      <c r="L2407" s="131">
        <f t="shared" si="879"/>
        <v>1.0072846900000001</v>
      </c>
      <c r="M2407" s="132">
        <f t="shared" si="873"/>
        <v>1.0054002900000001</v>
      </c>
      <c r="N2407" s="132">
        <f t="shared" si="894"/>
        <v>1.418706839213296</v>
      </c>
      <c r="O2407" s="131">
        <f t="shared" si="872"/>
        <v>1.4290416699999999</v>
      </c>
      <c r="P2407" s="124">
        <f t="shared" si="880"/>
        <v>1429.0416700000001</v>
      </c>
      <c r="Q2407" s="133">
        <f t="shared" si="881"/>
        <v>0</v>
      </c>
      <c r="R2407" s="134">
        <f t="shared" si="882"/>
        <v>0</v>
      </c>
      <c r="S2407" s="124">
        <f t="shared" si="883"/>
        <v>0</v>
      </c>
      <c r="T2407" s="134">
        <f t="shared" si="890"/>
        <v>8.7499999999999994E-2</v>
      </c>
      <c r="U2407" s="133">
        <f t="shared" si="891"/>
        <v>13</v>
      </c>
      <c r="V2407" s="133">
        <v>252</v>
      </c>
      <c r="W2407" s="132">
        <f t="shared" si="874"/>
        <v>1.0043365950000001</v>
      </c>
      <c r="X2407" s="124">
        <f t="shared" si="893"/>
        <v>6.1971740000000004</v>
      </c>
      <c r="Y2407" s="136" t="s">
        <v>71</v>
      </c>
      <c r="Z2407" s="127">
        <f t="shared" si="892"/>
        <v>44788</v>
      </c>
      <c r="AA2407" s="6"/>
      <c r="AB2407" s="1"/>
      <c r="AC2407" s="10"/>
      <c r="AD2407" s="7"/>
      <c r="AE2407" s="1"/>
      <c r="AF2407" s="1"/>
      <c r="AG2407" s="1"/>
      <c r="AH2407" s="5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6"/>
      <c r="BR2407" s="1"/>
      <c r="BS2407" s="1"/>
      <c r="BT2407" s="1"/>
      <c r="BU2407" s="1"/>
      <c r="BV2407" s="1"/>
      <c r="BW2407" s="1"/>
    </row>
    <row r="2408" spans="1:75" x14ac:dyDescent="0.2">
      <c r="A2408" s="137">
        <f t="shared" si="884"/>
        <v>44629</v>
      </c>
      <c r="B2408" s="124">
        <f t="shared" si="875"/>
        <v>1436.518501</v>
      </c>
      <c r="C2408" s="124">
        <f t="shared" si="885"/>
        <v>1000</v>
      </c>
      <c r="D2408" s="138">
        <f t="shared" si="886"/>
        <v>6153.09</v>
      </c>
      <c r="E2408" s="126">
        <f>IF(K2408=1,VLOOKUP(A2407,[1]Plan1!$DA$106:$DC$226,3),E2407)</f>
        <v>6215.24</v>
      </c>
      <c r="F2408" s="127">
        <f t="shared" si="887"/>
        <v>44608</v>
      </c>
      <c r="G2408" s="128">
        <f t="shared" si="876"/>
        <v>1.0100616113204897E-2</v>
      </c>
      <c r="H2408" s="127">
        <f t="shared" si="888"/>
        <v>44635</v>
      </c>
      <c r="I2408" s="127">
        <f t="shared" si="877"/>
        <v>44635</v>
      </c>
      <c r="J2408" s="130">
        <f t="shared" si="889"/>
        <v>18</v>
      </c>
      <c r="K2408" s="130">
        <f t="shared" si="878"/>
        <v>14</v>
      </c>
      <c r="L2408" s="131">
        <f t="shared" si="879"/>
        <v>1.00784725</v>
      </c>
      <c r="M2408" s="132">
        <f t="shared" si="873"/>
        <v>1.0054002900000001</v>
      </c>
      <c r="N2408" s="132">
        <f t="shared" si="894"/>
        <v>1.418706839213296</v>
      </c>
      <c r="O2408" s="131">
        <f t="shared" si="872"/>
        <v>1.42983978</v>
      </c>
      <c r="P2408" s="124">
        <f t="shared" si="880"/>
        <v>1429.83978</v>
      </c>
      <c r="Q2408" s="133">
        <f t="shared" si="881"/>
        <v>0</v>
      </c>
      <c r="R2408" s="134">
        <f t="shared" si="882"/>
        <v>0</v>
      </c>
      <c r="S2408" s="124">
        <f t="shared" si="883"/>
        <v>0</v>
      </c>
      <c r="T2408" s="134">
        <f t="shared" si="890"/>
        <v>8.7499999999999994E-2</v>
      </c>
      <c r="U2408" s="133">
        <f t="shared" si="891"/>
        <v>14</v>
      </c>
      <c r="V2408" s="133">
        <v>252</v>
      </c>
      <c r="W2408" s="132">
        <f t="shared" si="874"/>
        <v>1.0046709579999999</v>
      </c>
      <c r="X2408" s="124">
        <f t="shared" si="893"/>
        <v>6.6787210000000004</v>
      </c>
      <c r="Y2408" s="136" t="s">
        <v>71</v>
      </c>
      <c r="Z2408" s="127">
        <f t="shared" si="892"/>
        <v>44788</v>
      </c>
      <c r="AA2408" s="6"/>
      <c r="AB2408" s="1"/>
      <c r="AC2408" s="10"/>
      <c r="AD2408" s="7"/>
      <c r="AE2408" s="1"/>
      <c r="AF2408" s="1"/>
      <c r="AG2408" s="1"/>
      <c r="AH2408" s="5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6"/>
      <c r="BR2408" s="1"/>
      <c r="BS2408" s="1"/>
      <c r="BT2408" s="1"/>
      <c r="BU2408" s="1"/>
      <c r="BV2408" s="1"/>
      <c r="BW2408" s="1"/>
    </row>
    <row r="2409" spans="1:75" x14ac:dyDescent="0.2">
      <c r="A2409" s="137">
        <f t="shared" si="884"/>
        <v>44630</v>
      </c>
      <c r="B2409" s="124">
        <f t="shared" si="875"/>
        <v>1437.799291</v>
      </c>
      <c r="C2409" s="124">
        <f t="shared" si="885"/>
        <v>1000</v>
      </c>
      <c r="D2409" s="138">
        <f t="shared" si="886"/>
        <v>6153.09</v>
      </c>
      <c r="E2409" s="126">
        <f>IF(K2409=1,VLOOKUP(A2408,[1]Plan1!$DA$106:$DC$226,3),E2408)</f>
        <v>6215.24</v>
      </c>
      <c r="F2409" s="127">
        <f t="shared" si="887"/>
        <v>44608</v>
      </c>
      <c r="G2409" s="128">
        <f t="shared" si="876"/>
        <v>1.0100616113204897E-2</v>
      </c>
      <c r="H2409" s="127">
        <f t="shared" si="888"/>
        <v>44635</v>
      </c>
      <c r="I2409" s="127">
        <f t="shared" si="877"/>
        <v>44635</v>
      </c>
      <c r="J2409" s="130">
        <f t="shared" si="889"/>
        <v>18</v>
      </c>
      <c r="K2409" s="130">
        <f t="shared" si="878"/>
        <v>15</v>
      </c>
      <c r="L2409" s="131">
        <f t="shared" si="879"/>
        <v>1.00841012</v>
      </c>
      <c r="M2409" s="132">
        <f t="shared" si="873"/>
        <v>1.0054002900000001</v>
      </c>
      <c r="N2409" s="132">
        <f t="shared" si="894"/>
        <v>1.418706839213296</v>
      </c>
      <c r="O2409" s="131">
        <f t="shared" ref="O2409:O2472" si="895">TRUNC(TRUNC((L2409*N2409),15),8)</f>
        <v>1.4306383300000001</v>
      </c>
      <c r="P2409" s="124">
        <f t="shared" si="880"/>
        <v>1430.63833</v>
      </c>
      <c r="Q2409" s="133">
        <f t="shared" si="881"/>
        <v>0</v>
      </c>
      <c r="R2409" s="134">
        <f t="shared" si="882"/>
        <v>0</v>
      </c>
      <c r="S2409" s="124">
        <f t="shared" si="883"/>
        <v>0</v>
      </c>
      <c r="T2409" s="134">
        <f t="shared" si="890"/>
        <v>8.7499999999999994E-2</v>
      </c>
      <c r="U2409" s="133">
        <f t="shared" si="891"/>
        <v>15</v>
      </c>
      <c r="V2409" s="133">
        <v>252</v>
      </c>
      <c r="W2409" s="132">
        <f t="shared" si="874"/>
        <v>1.0050054310000001</v>
      </c>
      <c r="X2409" s="124">
        <f t="shared" si="893"/>
        <v>7.1609610000000004</v>
      </c>
      <c r="Y2409" s="136" t="s">
        <v>71</v>
      </c>
      <c r="Z2409" s="127">
        <f t="shared" si="892"/>
        <v>44788</v>
      </c>
      <c r="AA2409" s="6"/>
      <c r="AB2409" s="1"/>
      <c r="AC2409" s="10"/>
      <c r="AD2409" s="7"/>
      <c r="AE2409" s="1"/>
      <c r="AF2409" s="1"/>
      <c r="AG2409" s="1"/>
      <c r="AH2409" s="5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6"/>
      <c r="BR2409" s="1"/>
      <c r="BS2409" s="1"/>
      <c r="BT2409" s="1"/>
      <c r="BU2409" s="1"/>
      <c r="BV2409" s="1"/>
      <c r="BW2409" s="1"/>
    </row>
    <row r="2410" spans="1:75" x14ac:dyDescent="0.2">
      <c r="A2410" s="137">
        <f t="shared" si="884"/>
        <v>44631</v>
      </c>
      <c r="B2410" s="124">
        <f t="shared" si="875"/>
        <v>1439.081218</v>
      </c>
      <c r="C2410" s="124">
        <f t="shared" si="885"/>
        <v>1000</v>
      </c>
      <c r="D2410" s="138">
        <f t="shared" si="886"/>
        <v>6153.09</v>
      </c>
      <c r="E2410" s="126">
        <f>IF(K2410=1,VLOOKUP(A2409,[1]Plan1!$DA$106:$DC$226,3),E2409)</f>
        <v>6215.24</v>
      </c>
      <c r="F2410" s="127">
        <f t="shared" si="887"/>
        <v>44608</v>
      </c>
      <c r="G2410" s="128">
        <f t="shared" si="876"/>
        <v>1.0100616113204897E-2</v>
      </c>
      <c r="H2410" s="127">
        <f t="shared" si="888"/>
        <v>44635</v>
      </c>
      <c r="I2410" s="127">
        <f t="shared" si="877"/>
        <v>44635</v>
      </c>
      <c r="J2410" s="130">
        <f t="shared" si="889"/>
        <v>18</v>
      </c>
      <c r="K2410" s="130">
        <f t="shared" si="878"/>
        <v>16</v>
      </c>
      <c r="L2410" s="131">
        <f t="shared" si="879"/>
        <v>1.0089733000000001</v>
      </c>
      <c r="M2410" s="132">
        <f t="shared" ref="M2410:M2473" si="896">IF(I2410&gt;I2409,L2409,M2409)</f>
        <v>1.0054002900000001</v>
      </c>
      <c r="N2410" s="132">
        <f t="shared" si="894"/>
        <v>1.418706839213296</v>
      </c>
      <c r="O2410" s="131">
        <f t="shared" si="895"/>
        <v>1.4314373199999999</v>
      </c>
      <c r="P2410" s="124">
        <f t="shared" si="880"/>
        <v>1431.43732</v>
      </c>
      <c r="Q2410" s="133">
        <f t="shared" si="881"/>
        <v>0</v>
      </c>
      <c r="R2410" s="134">
        <f t="shared" si="882"/>
        <v>0</v>
      </c>
      <c r="S2410" s="124">
        <f t="shared" si="883"/>
        <v>0</v>
      </c>
      <c r="T2410" s="134">
        <f t="shared" si="890"/>
        <v>8.7499999999999994E-2</v>
      </c>
      <c r="U2410" s="133">
        <f t="shared" si="891"/>
        <v>16</v>
      </c>
      <c r="V2410" s="133">
        <v>252</v>
      </c>
      <c r="W2410" s="132">
        <f t="shared" si="874"/>
        <v>1.0053400159999999</v>
      </c>
      <c r="X2410" s="124">
        <f t="shared" si="893"/>
        <v>7.6438980000000001</v>
      </c>
      <c r="Y2410" s="136" t="s">
        <v>71</v>
      </c>
      <c r="Z2410" s="127">
        <f t="shared" si="892"/>
        <v>44788</v>
      </c>
      <c r="AA2410" s="6"/>
      <c r="AB2410" s="1"/>
      <c r="AC2410" s="10"/>
      <c r="AD2410" s="7"/>
      <c r="AE2410" s="1"/>
      <c r="AF2410" s="1"/>
      <c r="AG2410" s="1"/>
      <c r="AH2410" s="5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6"/>
      <c r="BR2410" s="1"/>
      <c r="BS2410" s="1"/>
      <c r="BT2410" s="1"/>
      <c r="BU2410" s="1"/>
      <c r="BV2410" s="1"/>
      <c r="BW2410" s="1"/>
    </row>
    <row r="2411" spans="1:75" x14ac:dyDescent="0.2">
      <c r="A2411" s="137">
        <f t="shared" si="884"/>
        <v>44632</v>
      </c>
      <c r="B2411" s="124">
        <f t="shared" si="875"/>
        <v>1440.3642910000001</v>
      </c>
      <c r="C2411" s="124">
        <f t="shared" si="885"/>
        <v>1000</v>
      </c>
      <c r="D2411" s="138">
        <f t="shared" si="886"/>
        <v>6153.09</v>
      </c>
      <c r="E2411" s="126">
        <f>IF(K2411=1,VLOOKUP(A2410,[1]Plan1!$DA$106:$DC$226,3),E2410)</f>
        <v>6215.24</v>
      </c>
      <c r="F2411" s="127">
        <f t="shared" si="887"/>
        <v>44608</v>
      </c>
      <c r="G2411" s="128">
        <f t="shared" si="876"/>
        <v>1.0100616113204897E-2</v>
      </c>
      <c r="H2411" s="127">
        <f t="shared" si="888"/>
        <v>44635</v>
      </c>
      <c r="I2411" s="127">
        <f t="shared" si="877"/>
        <v>44635</v>
      </c>
      <c r="J2411" s="130">
        <f t="shared" si="889"/>
        <v>18</v>
      </c>
      <c r="K2411" s="130">
        <f t="shared" si="878"/>
        <v>17</v>
      </c>
      <c r="L2411" s="131">
        <f t="shared" si="879"/>
        <v>1.0095368</v>
      </c>
      <c r="M2411" s="132">
        <f t="shared" si="896"/>
        <v>1.0054002900000001</v>
      </c>
      <c r="N2411" s="132">
        <f t="shared" si="894"/>
        <v>1.418706839213296</v>
      </c>
      <c r="O2411" s="131">
        <f t="shared" si="895"/>
        <v>1.4322367600000001</v>
      </c>
      <c r="P2411" s="124">
        <f t="shared" si="880"/>
        <v>1432.23676</v>
      </c>
      <c r="Q2411" s="133">
        <f t="shared" si="881"/>
        <v>0</v>
      </c>
      <c r="R2411" s="134">
        <f t="shared" si="882"/>
        <v>0</v>
      </c>
      <c r="S2411" s="124">
        <f t="shared" si="883"/>
        <v>0</v>
      </c>
      <c r="T2411" s="134">
        <f t="shared" si="890"/>
        <v>8.7499999999999994E-2</v>
      </c>
      <c r="U2411" s="133">
        <f t="shared" si="891"/>
        <v>17</v>
      </c>
      <c r="V2411" s="133">
        <v>252</v>
      </c>
      <c r="W2411" s="132">
        <f t="shared" si="874"/>
        <v>1.005674712</v>
      </c>
      <c r="X2411" s="124">
        <f t="shared" si="893"/>
        <v>8.1275309999999994</v>
      </c>
      <c r="Y2411" s="136" t="s">
        <v>71</v>
      </c>
      <c r="Z2411" s="127">
        <f t="shared" si="892"/>
        <v>44788</v>
      </c>
      <c r="AA2411" s="6"/>
      <c r="AB2411" s="1"/>
      <c r="AC2411" s="10"/>
      <c r="AD2411" s="7"/>
      <c r="AE2411" s="1"/>
      <c r="AF2411" s="1"/>
      <c r="AG2411" s="1"/>
      <c r="AH2411" s="5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6"/>
      <c r="BR2411" s="1"/>
      <c r="BS2411" s="1"/>
      <c r="BT2411" s="1"/>
      <c r="BU2411" s="1"/>
      <c r="BV2411" s="1"/>
      <c r="BW2411" s="1"/>
    </row>
    <row r="2412" spans="1:75" x14ac:dyDescent="0.2">
      <c r="A2412" s="137">
        <f t="shared" si="884"/>
        <v>44633</v>
      </c>
      <c r="B2412" s="124">
        <f t="shared" si="875"/>
        <v>1440.3642910000001</v>
      </c>
      <c r="C2412" s="124">
        <f t="shared" si="885"/>
        <v>1000</v>
      </c>
      <c r="D2412" s="138">
        <f t="shared" si="886"/>
        <v>6153.09</v>
      </c>
      <c r="E2412" s="126">
        <f>IF(K2412=1,VLOOKUP(A2411,[1]Plan1!$DA$106:$DC$226,3),E2411)</f>
        <v>6215.24</v>
      </c>
      <c r="F2412" s="127">
        <f t="shared" si="887"/>
        <v>44608</v>
      </c>
      <c r="G2412" s="128">
        <f t="shared" si="876"/>
        <v>1.0100616113204897E-2</v>
      </c>
      <c r="H2412" s="127">
        <f t="shared" si="888"/>
        <v>44635</v>
      </c>
      <c r="I2412" s="127">
        <f t="shared" si="877"/>
        <v>44635</v>
      </c>
      <c r="J2412" s="130">
        <f t="shared" si="889"/>
        <v>18</v>
      </c>
      <c r="K2412" s="130">
        <f t="shared" si="878"/>
        <v>17</v>
      </c>
      <c r="L2412" s="131">
        <f t="shared" si="879"/>
        <v>1.0095368</v>
      </c>
      <c r="M2412" s="132">
        <f t="shared" si="896"/>
        <v>1.0054002900000001</v>
      </c>
      <c r="N2412" s="132">
        <f t="shared" si="894"/>
        <v>1.418706839213296</v>
      </c>
      <c r="O2412" s="131">
        <f t="shared" si="895"/>
        <v>1.4322367600000001</v>
      </c>
      <c r="P2412" s="124">
        <f t="shared" si="880"/>
        <v>1432.23676</v>
      </c>
      <c r="Q2412" s="133">
        <f t="shared" si="881"/>
        <v>0</v>
      </c>
      <c r="R2412" s="134">
        <f t="shared" si="882"/>
        <v>0</v>
      </c>
      <c r="S2412" s="124">
        <f t="shared" si="883"/>
        <v>0</v>
      </c>
      <c r="T2412" s="134">
        <f t="shared" si="890"/>
        <v>8.7499999999999994E-2</v>
      </c>
      <c r="U2412" s="133">
        <f t="shared" si="891"/>
        <v>17</v>
      </c>
      <c r="V2412" s="133">
        <v>252</v>
      </c>
      <c r="W2412" s="132">
        <f t="shared" si="874"/>
        <v>1.005674712</v>
      </c>
      <c r="X2412" s="124">
        <f t="shared" si="893"/>
        <v>8.1275309999999994</v>
      </c>
      <c r="Y2412" s="136" t="s">
        <v>71</v>
      </c>
      <c r="Z2412" s="127">
        <f t="shared" si="892"/>
        <v>44788</v>
      </c>
      <c r="AA2412" s="6"/>
      <c r="AB2412" s="1"/>
      <c r="AC2412" s="10"/>
      <c r="AD2412" s="7"/>
      <c r="AE2412" s="1"/>
      <c r="AF2412" s="1"/>
      <c r="AG2412" s="1"/>
      <c r="AH2412" s="5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6"/>
      <c r="BR2412" s="1"/>
      <c r="BS2412" s="1"/>
      <c r="BT2412" s="1"/>
      <c r="BU2412" s="1"/>
      <c r="BV2412" s="1"/>
      <c r="BW2412" s="1"/>
    </row>
    <row r="2413" spans="1:75" x14ac:dyDescent="0.2">
      <c r="A2413" s="137">
        <f t="shared" si="884"/>
        <v>44634</v>
      </c>
      <c r="B2413" s="124">
        <f t="shared" si="875"/>
        <v>1440.3642910000001</v>
      </c>
      <c r="C2413" s="124">
        <f t="shared" si="885"/>
        <v>1000</v>
      </c>
      <c r="D2413" s="138">
        <f t="shared" si="886"/>
        <v>6153.09</v>
      </c>
      <c r="E2413" s="126">
        <f>IF(K2413=1,VLOOKUP(A2412,[1]Plan1!$DA$106:$DC$226,3),E2412)</f>
        <v>6215.24</v>
      </c>
      <c r="F2413" s="127">
        <f t="shared" si="887"/>
        <v>44608</v>
      </c>
      <c r="G2413" s="128">
        <f t="shared" si="876"/>
        <v>1.0100616113204897E-2</v>
      </c>
      <c r="H2413" s="127">
        <f t="shared" si="888"/>
        <v>44635</v>
      </c>
      <c r="I2413" s="127">
        <f t="shared" si="877"/>
        <v>44635</v>
      </c>
      <c r="J2413" s="130">
        <f t="shared" si="889"/>
        <v>18</v>
      </c>
      <c r="K2413" s="130">
        <f t="shared" si="878"/>
        <v>17</v>
      </c>
      <c r="L2413" s="131">
        <f t="shared" si="879"/>
        <v>1.0095368</v>
      </c>
      <c r="M2413" s="132">
        <f t="shared" si="896"/>
        <v>1.0054002900000001</v>
      </c>
      <c r="N2413" s="132">
        <f t="shared" si="894"/>
        <v>1.418706839213296</v>
      </c>
      <c r="O2413" s="131">
        <f t="shared" si="895"/>
        <v>1.4322367600000001</v>
      </c>
      <c r="P2413" s="124">
        <f t="shared" si="880"/>
        <v>1432.23676</v>
      </c>
      <c r="Q2413" s="133">
        <f t="shared" si="881"/>
        <v>0</v>
      </c>
      <c r="R2413" s="134">
        <f t="shared" si="882"/>
        <v>0</v>
      </c>
      <c r="S2413" s="124">
        <f t="shared" si="883"/>
        <v>0</v>
      </c>
      <c r="T2413" s="134">
        <f t="shared" si="890"/>
        <v>8.7499999999999994E-2</v>
      </c>
      <c r="U2413" s="133">
        <f t="shared" si="891"/>
        <v>17</v>
      </c>
      <c r="V2413" s="133">
        <v>252</v>
      </c>
      <c r="W2413" s="132">
        <f t="shared" si="874"/>
        <v>1.005674712</v>
      </c>
      <c r="X2413" s="124">
        <f t="shared" si="893"/>
        <v>8.1275309999999994</v>
      </c>
      <c r="Y2413" s="136" t="s">
        <v>71</v>
      </c>
      <c r="Z2413" s="127">
        <f t="shared" si="892"/>
        <v>44788</v>
      </c>
      <c r="AA2413" s="6"/>
      <c r="AB2413" s="1"/>
      <c r="AC2413" s="10"/>
      <c r="AD2413" s="7"/>
      <c r="AE2413" s="1"/>
      <c r="AF2413" s="1"/>
      <c r="AG2413" s="1"/>
      <c r="AH2413" s="5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6"/>
      <c r="BR2413" s="1"/>
      <c r="BS2413" s="1"/>
      <c r="BT2413" s="1"/>
      <c r="BU2413" s="1"/>
      <c r="BV2413" s="1"/>
      <c r="BW2413" s="1"/>
    </row>
    <row r="2414" spans="1:75" x14ac:dyDescent="0.2">
      <c r="A2414" s="137">
        <f t="shared" si="884"/>
        <v>44635</v>
      </c>
      <c r="B2414" s="124">
        <f t="shared" si="875"/>
        <v>1441.648502</v>
      </c>
      <c r="C2414" s="124">
        <f t="shared" si="885"/>
        <v>1000</v>
      </c>
      <c r="D2414" s="138">
        <f t="shared" si="886"/>
        <v>6153.09</v>
      </c>
      <c r="E2414" s="126">
        <f>IF(K2414=1,VLOOKUP(A2413,[1]Plan1!$DA$106:$DC$226,3),E2413)</f>
        <v>6215.24</v>
      </c>
      <c r="F2414" s="127">
        <f t="shared" si="887"/>
        <v>44608</v>
      </c>
      <c r="G2414" s="128">
        <f t="shared" si="876"/>
        <v>1.0100616113204897E-2</v>
      </c>
      <c r="H2414" s="127">
        <f t="shared" si="888"/>
        <v>44669</v>
      </c>
      <c r="I2414" s="127">
        <f t="shared" si="877"/>
        <v>44635</v>
      </c>
      <c r="J2414" s="130">
        <f t="shared" si="889"/>
        <v>18</v>
      </c>
      <c r="K2414" s="130">
        <f t="shared" si="878"/>
        <v>18</v>
      </c>
      <c r="L2414" s="131">
        <f t="shared" si="879"/>
        <v>1.0101006100000001</v>
      </c>
      <c r="M2414" s="132">
        <f t="shared" si="896"/>
        <v>1.0054002900000001</v>
      </c>
      <c r="N2414" s="132">
        <f t="shared" si="894"/>
        <v>1.418706839213296</v>
      </c>
      <c r="O2414" s="131">
        <f t="shared" si="895"/>
        <v>1.4330366400000001</v>
      </c>
      <c r="P2414" s="124">
        <f t="shared" si="880"/>
        <v>1433.03664</v>
      </c>
      <c r="Q2414" s="133">
        <f t="shared" si="881"/>
        <v>0</v>
      </c>
      <c r="R2414" s="134">
        <f t="shared" si="882"/>
        <v>0</v>
      </c>
      <c r="S2414" s="124">
        <f t="shared" si="883"/>
        <v>0</v>
      </c>
      <c r="T2414" s="134">
        <f t="shared" si="890"/>
        <v>8.7499999999999994E-2</v>
      </c>
      <c r="U2414" s="133">
        <f t="shared" si="891"/>
        <v>18</v>
      </c>
      <c r="V2414" s="133">
        <v>252</v>
      </c>
      <c r="W2414" s="132">
        <f t="shared" si="874"/>
        <v>1.0060095200000001</v>
      </c>
      <c r="X2414" s="124">
        <f t="shared" si="893"/>
        <v>8.6118620000000004</v>
      </c>
      <c r="Y2414" s="136" t="s">
        <v>71</v>
      </c>
      <c r="Z2414" s="127">
        <f t="shared" si="892"/>
        <v>44788</v>
      </c>
      <c r="AA2414" s="6"/>
      <c r="AB2414" s="1"/>
      <c r="AC2414" s="10"/>
      <c r="AD2414" s="7"/>
      <c r="AE2414" s="1"/>
      <c r="AF2414" s="1"/>
      <c r="AG2414" s="1"/>
      <c r="AH2414" s="5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6"/>
      <c r="BR2414" s="1"/>
      <c r="BS2414" s="1"/>
      <c r="BT2414" s="1"/>
      <c r="BU2414" s="1"/>
      <c r="BV2414" s="1"/>
      <c r="BW2414" s="1"/>
    </row>
    <row r="2415" spans="1:75" x14ac:dyDescent="0.2">
      <c r="A2415" s="137">
        <f t="shared" si="884"/>
        <v>44636</v>
      </c>
      <c r="B2415" s="124">
        <f t="shared" si="875"/>
        <v>1443.136438</v>
      </c>
      <c r="C2415" s="124">
        <f t="shared" si="885"/>
        <v>1000</v>
      </c>
      <c r="D2415" s="138">
        <f t="shared" si="886"/>
        <v>6215.24</v>
      </c>
      <c r="E2415" s="126">
        <f>IF(K2415=1,VLOOKUP(A2414,[1]Plan1!$DA$106:$DC$226,3),E2414)</f>
        <v>6315.93</v>
      </c>
      <c r="F2415" s="127">
        <f t="shared" si="887"/>
        <v>44636</v>
      </c>
      <c r="G2415" s="128">
        <f t="shared" si="876"/>
        <v>1.6200500704719456E-2</v>
      </c>
      <c r="H2415" s="127">
        <f t="shared" si="888"/>
        <v>44669</v>
      </c>
      <c r="I2415" s="127">
        <f t="shared" si="877"/>
        <v>44669</v>
      </c>
      <c r="J2415" s="130">
        <f t="shared" si="889"/>
        <v>23</v>
      </c>
      <c r="K2415" s="130">
        <f t="shared" si="878"/>
        <v>1</v>
      </c>
      <c r="L2415" s="131">
        <f t="shared" si="879"/>
        <v>1.00069896</v>
      </c>
      <c r="M2415" s="132">
        <f t="shared" si="896"/>
        <v>1.0101006100000001</v>
      </c>
      <c r="N2415" s="132">
        <f t="shared" si="894"/>
        <v>1.4330366437005222</v>
      </c>
      <c r="O2415" s="131">
        <f t="shared" si="895"/>
        <v>1.4340382700000001</v>
      </c>
      <c r="P2415" s="124">
        <f t="shared" si="880"/>
        <v>1434.03827</v>
      </c>
      <c r="Q2415" s="133">
        <f t="shared" si="881"/>
        <v>0</v>
      </c>
      <c r="R2415" s="134">
        <f t="shared" si="882"/>
        <v>0</v>
      </c>
      <c r="S2415" s="124">
        <f t="shared" si="883"/>
        <v>0</v>
      </c>
      <c r="T2415" s="134">
        <f t="shared" si="890"/>
        <v>8.7499999999999994E-2</v>
      </c>
      <c r="U2415" s="133">
        <f t="shared" si="891"/>
        <v>19</v>
      </c>
      <c r="V2415" s="133">
        <v>252</v>
      </c>
      <c r="W2415" s="132">
        <f t="shared" si="874"/>
        <v>1.006344439</v>
      </c>
      <c r="X2415" s="124">
        <f t="shared" si="893"/>
        <v>9.0981679999999994</v>
      </c>
      <c r="Y2415" s="136" t="s">
        <v>71</v>
      </c>
      <c r="Z2415" s="127">
        <f t="shared" si="892"/>
        <v>44788</v>
      </c>
      <c r="AA2415" s="6"/>
      <c r="AB2415" s="1"/>
      <c r="AC2415" s="10"/>
      <c r="AD2415" s="7"/>
      <c r="AE2415" s="1"/>
      <c r="AF2415" s="1"/>
      <c r="AG2415" s="1"/>
      <c r="AH2415" s="5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6"/>
      <c r="BR2415" s="1"/>
      <c r="BS2415" s="1"/>
      <c r="BT2415" s="1"/>
      <c r="BU2415" s="1"/>
      <c r="BV2415" s="1"/>
      <c r="BW2415" s="1"/>
    </row>
    <row r="2416" spans="1:75" x14ac:dyDescent="0.2">
      <c r="A2416" s="137">
        <f t="shared" si="884"/>
        <v>44637</v>
      </c>
      <c r="B2416" s="124">
        <f t="shared" si="875"/>
        <v>1444.625939</v>
      </c>
      <c r="C2416" s="124">
        <f t="shared" si="885"/>
        <v>1000</v>
      </c>
      <c r="D2416" s="138">
        <f t="shared" si="886"/>
        <v>6215.24</v>
      </c>
      <c r="E2416" s="126">
        <f>IF(K2416=1,VLOOKUP(A2415,[1]Plan1!$DA$106:$DC$226,3),E2415)</f>
        <v>6315.93</v>
      </c>
      <c r="F2416" s="127">
        <f t="shared" si="887"/>
        <v>44636</v>
      </c>
      <c r="G2416" s="128">
        <f t="shared" si="876"/>
        <v>1.6200500704719456E-2</v>
      </c>
      <c r="H2416" s="127">
        <f t="shared" si="888"/>
        <v>44669</v>
      </c>
      <c r="I2416" s="127">
        <f t="shared" si="877"/>
        <v>44669</v>
      </c>
      <c r="J2416" s="130">
        <f t="shared" si="889"/>
        <v>23</v>
      </c>
      <c r="K2416" s="130">
        <f t="shared" si="878"/>
        <v>2</v>
      </c>
      <c r="L2416" s="131">
        <f t="shared" si="879"/>
        <v>1.0013984199999999</v>
      </c>
      <c r="M2416" s="132">
        <f t="shared" si="896"/>
        <v>1.0101006100000001</v>
      </c>
      <c r="N2416" s="132">
        <f t="shared" si="894"/>
        <v>1.4330366437005222</v>
      </c>
      <c r="O2416" s="131">
        <f t="shared" si="895"/>
        <v>1.43504063</v>
      </c>
      <c r="P2416" s="124">
        <f t="shared" si="880"/>
        <v>1435.04063</v>
      </c>
      <c r="Q2416" s="133">
        <f t="shared" si="881"/>
        <v>0</v>
      </c>
      <c r="R2416" s="134">
        <f t="shared" si="882"/>
        <v>0</v>
      </c>
      <c r="S2416" s="124">
        <f t="shared" si="883"/>
        <v>0</v>
      </c>
      <c r="T2416" s="134">
        <f t="shared" si="890"/>
        <v>8.7499999999999994E-2</v>
      </c>
      <c r="U2416" s="133">
        <f t="shared" si="891"/>
        <v>20</v>
      </c>
      <c r="V2416" s="133">
        <v>252</v>
      </c>
      <c r="W2416" s="132">
        <f t="shared" si="874"/>
        <v>1.006679469</v>
      </c>
      <c r="X2416" s="124">
        <f t="shared" si="893"/>
        <v>9.5853090000000005</v>
      </c>
      <c r="Y2416" s="136" t="s">
        <v>71</v>
      </c>
      <c r="Z2416" s="127">
        <f t="shared" si="892"/>
        <v>44788</v>
      </c>
      <c r="AA2416" s="6"/>
      <c r="AB2416" s="1"/>
      <c r="AC2416" s="10"/>
      <c r="AD2416" s="7"/>
      <c r="AE2416" s="1"/>
      <c r="AF2416" s="1"/>
      <c r="AG2416" s="1"/>
      <c r="AH2416" s="5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6"/>
      <c r="BR2416" s="1"/>
      <c r="BS2416" s="1"/>
      <c r="BT2416" s="1"/>
      <c r="BU2416" s="1"/>
      <c r="BV2416" s="1"/>
      <c r="BW2416" s="1"/>
    </row>
    <row r="2417" spans="1:75" x14ac:dyDescent="0.2">
      <c r="A2417" s="137">
        <f t="shared" si="884"/>
        <v>44638</v>
      </c>
      <c r="B2417" s="124">
        <f t="shared" si="875"/>
        <v>1446.1169689999999</v>
      </c>
      <c r="C2417" s="124">
        <f t="shared" si="885"/>
        <v>1000</v>
      </c>
      <c r="D2417" s="138">
        <f t="shared" si="886"/>
        <v>6215.24</v>
      </c>
      <c r="E2417" s="126">
        <f>IF(K2417=1,VLOOKUP(A2416,[1]Plan1!$DA$106:$DC$226,3),E2416)</f>
        <v>6315.93</v>
      </c>
      <c r="F2417" s="127">
        <f t="shared" si="887"/>
        <v>44636</v>
      </c>
      <c r="G2417" s="128">
        <f t="shared" si="876"/>
        <v>1.6200500704719456E-2</v>
      </c>
      <c r="H2417" s="127">
        <f t="shared" si="888"/>
        <v>44669</v>
      </c>
      <c r="I2417" s="127">
        <f t="shared" si="877"/>
        <v>44669</v>
      </c>
      <c r="J2417" s="130">
        <f t="shared" si="889"/>
        <v>23</v>
      </c>
      <c r="K2417" s="130">
        <f t="shared" si="878"/>
        <v>3</v>
      </c>
      <c r="L2417" s="131">
        <f t="shared" si="879"/>
        <v>1.0020983699999999</v>
      </c>
      <c r="M2417" s="132">
        <f t="shared" si="896"/>
        <v>1.0101006100000001</v>
      </c>
      <c r="N2417" s="132">
        <f t="shared" si="894"/>
        <v>1.4330366437005222</v>
      </c>
      <c r="O2417" s="131">
        <f t="shared" si="895"/>
        <v>1.43604368</v>
      </c>
      <c r="P2417" s="124">
        <f t="shared" si="880"/>
        <v>1436.04368</v>
      </c>
      <c r="Q2417" s="133">
        <f t="shared" si="881"/>
        <v>0</v>
      </c>
      <c r="R2417" s="134">
        <f t="shared" si="882"/>
        <v>0</v>
      </c>
      <c r="S2417" s="124">
        <f t="shared" si="883"/>
        <v>0</v>
      </c>
      <c r="T2417" s="134">
        <f t="shared" si="890"/>
        <v>8.7499999999999994E-2</v>
      </c>
      <c r="U2417" s="133">
        <f t="shared" si="891"/>
        <v>21</v>
      </c>
      <c r="V2417" s="133">
        <v>252</v>
      </c>
      <c r="W2417" s="132">
        <f t="shared" si="874"/>
        <v>1.0070146120000001</v>
      </c>
      <c r="X2417" s="124">
        <f t="shared" si="893"/>
        <v>10.073289000000001</v>
      </c>
      <c r="Y2417" s="136" t="s">
        <v>71</v>
      </c>
      <c r="Z2417" s="127">
        <f t="shared" si="892"/>
        <v>44788</v>
      </c>
      <c r="AA2417" s="6"/>
      <c r="AB2417" s="1"/>
      <c r="AC2417" s="10"/>
      <c r="AD2417" s="7"/>
      <c r="AE2417" s="1"/>
      <c r="AF2417" s="1"/>
      <c r="AG2417" s="1"/>
      <c r="AH2417" s="5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6"/>
      <c r="BR2417" s="1"/>
      <c r="BS2417" s="1"/>
      <c r="BT2417" s="1"/>
      <c r="BU2417" s="1"/>
      <c r="BV2417" s="1"/>
      <c r="BW2417" s="1"/>
    </row>
    <row r="2418" spans="1:75" x14ac:dyDescent="0.2">
      <c r="A2418" s="137">
        <f t="shared" si="884"/>
        <v>44639</v>
      </c>
      <c r="B2418" s="124">
        <f t="shared" si="875"/>
        <v>1447.6095240000002</v>
      </c>
      <c r="C2418" s="124">
        <f t="shared" si="885"/>
        <v>1000</v>
      </c>
      <c r="D2418" s="138">
        <f t="shared" si="886"/>
        <v>6215.24</v>
      </c>
      <c r="E2418" s="126">
        <f>IF(K2418=1,VLOOKUP(A2417,[1]Plan1!$DA$106:$DC$226,3),E2417)</f>
        <v>6315.93</v>
      </c>
      <c r="F2418" s="127">
        <f t="shared" si="887"/>
        <v>44636</v>
      </c>
      <c r="G2418" s="128">
        <f t="shared" si="876"/>
        <v>1.6200500704719456E-2</v>
      </c>
      <c r="H2418" s="127">
        <f t="shared" si="888"/>
        <v>44669</v>
      </c>
      <c r="I2418" s="127">
        <f t="shared" si="877"/>
        <v>44669</v>
      </c>
      <c r="J2418" s="130">
        <f t="shared" si="889"/>
        <v>23</v>
      </c>
      <c r="K2418" s="130">
        <f t="shared" si="878"/>
        <v>4</v>
      </c>
      <c r="L2418" s="131">
        <f t="shared" si="879"/>
        <v>1.0027988000000001</v>
      </c>
      <c r="M2418" s="132">
        <f t="shared" si="896"/>
        <v>1.0101006100000001</v>
      </c>
      <c r="N2418" s="132">
        <f t="shared" si="894"/>
        <v>1.4330366437005222</v>
      </c>
      <c r="O2418" s="131">
        <f t="shared" si="895"/>
        <v>1.4370474200000001</v>
      </c>
      <c r="P2418" s="124">
        <f t="shared" si="880"/>
        <v>1437.0474200000001</v>
      </c>
      <c r="Q2418" s="133">
        <f t="shared" si="881"/>
        <v>0</v>
      </c>
      <c r="R2418" s="134">
        <f t="shared" si="882"/>
        <v>0</v>
      </c>
      <c r="S2418" s="124">
        <f t="shared" si="883"/>
        <v>0</v>
      </c>
      <c r="T2418" s="134">
        <f t="shared" si="890"/>
        <v>8.7499999999999994E-2</v>
      </c>
      <c r="U2418" s="133">
        <f t="shared" si="891"/>
        <v>22</v>
      </c>
      <c r="V2418" s="133">
        <v>252</v>
      </c>
      <c r="W2418" s="132">
        <f t="shared" si="874"/>
        <v>1.0073498649999999</v>
      </c>
      <c r="X2418" s="124">
        <f t="shared" si="893"/>
        <v>10.562104</v>
      </c>
      <c r="Y2418" s="136" t="s">
        <v>71</v>
      </c>
      <c r="Z2418" s="127">
        <f t="shared" si="892"/>
        <v>44788</v>
      </c>
      <c r="AA2418" s="6"/>
      <c r="AB2418" s="1"/>
      <c r="AC2418" s="10"/>
      <c r="AD2418" s="7"/>
      <c r="AE2418" s="1"/>
      <c r="AF2418" s="1"/>
      <c r="AG2418" s="1"/>
      <c r="AH2418" s="5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6"/>
      <c r="BR2418" s="1"/>
      <c r="BS2418" s="1"/>
      <c r="BT2418" s="1"/>
      <c r="BU2418" s="1"/>
      <c r="BV2418" s="1"/>
      <c r="BW2418" s="1"/>
    </row>
    <row r="2419" spans="1:75" x14ac:dyDescent="0.2">
      <c r="A2419" s="137">
        <f t="shared" si="884"/>
        <v>44640</v>
      </c>
      <c r="B2419" s="124">
        <f t="shared" si="875"/>
        <v>1447.6095240000002</v>
      </c>
      <c r="C2419" s="124">
        <f t="shared" si="885"/>
        <v>1000</v>
      </c>
      <c r="D2419" s="138">
        <f t="shared" si="886"/>
        <v>6215.24</v>
      </c>
      <c r="E2419" s="126">
        <f>IF(K2419=1,VLOOKUP(A2418,[1]Plan1!$DA$106:$DC$226,3),E2418)</f>
        <v>6315.93</v>
      </c>
      <c r="F2419" s="127">
        <f t="shared" si="887"/>
        <v>44636</v>
      </c>
      <c r="G2419" s="128">
        <f t="shared" si="876"/>
        <v>1.6200500704719456E-2</v>
      </c>
      <c r="H2419" s="127">
        <f t="shared" si="888"/>
        <v>44669</v>
      </c>
      <c r="I2419" s="127">
        <f t="shared" si="877"/>
        <v>44669</v>
      </c>
      <c r="J2419" s="130">
        <f t="shared" si="889"/>
        <v>23</v>
      </c>
      <c r="K2419" s="130">
        <f t="shared" si="878"/>
        <v>4</v>
      </c>
      <c r="L2419" s="131">
        <f t="shared" si="879"/>
        <v>1.0027988000000001</v>
      </c>
      <c r="M2419" s="132">
        <f t="shared" si="896"/>
        <v>1.0101006100000001</v>
      </c>
      <c r="N2419" s="132">
        <f t="shared" si="894"/>
        <v>1.4330366437005222</v>
      </c>
      <c r="O2419" s="131">
        <f t="shared" si="895"/>
        <v>1.4370474200000001</v>
      </c>
      <c r="P2419" s="124">
        <f t="shared" si="880"/>
        <v>1437.0474200000001</v>
      </c>
      <c r="Q2419" s="133">
        <f t="shared" si="881"/>
        <v>0</v>
      </c>
      <c r="R2419" s="134">
        <f t="shared" si="882"/>
        <v>0</v>
      </c>
      <c r="S2419" s="124">
        <f t="shared" si="883"/>
        <v>0</v>
      </c>
      <c r="T2419" s="134">
        <f t="shared" si="890"/>
        <v>8.7499999999999994E-2</v>
      </c>
      <c r="U2419" s="133">
        <f t="shared" si="891"/>
        <v>22</v>
      </c>
      <c r="V2419" s="133">
        <v>252</v>
      </c>
      <c r="W2419" s="132">
        <f t="shared" si="874"/>
        <v>1.0073498649999999</v>
      </c>
      <c r="X2419" s="124">
        <f t="shared" si="893"/>
        <v>10.562104</v>
      </c>
      <c r="Y2419" s="136" t="s">
        <v>71</v>
      </c>
      <c r="Z2419" s="127">
        <f t="shared" si="892"/>
        <v>44788</v>
      </c>
      <c r="AA2419" s="6"/>
      <c r="AB2419" s="1"/>
      <c r="AC2419" s="10"/>
      <c r="AD2419" s="7"/>
      <c r="AE2419" s="1"/>
      <c r="AF2419" s="1"/>
      <c r="AG2419" s="1"/>
      <c r="AH2419" s="5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6"/>
      <c r="BR2419" s="1"/>
      <c r="BS2419" s="1"/>
      <c r="BT2419" s="1"/>
      <c r="BU2419" s="1"/>
      <c r="BV2419" s="1"/>
      <c r="BW2419" s="1"/>
    </row>
    <row r="2420" spans="1:75" x14ac:dyDescent="0.2">
      <c r="A2420" s="137">
        <f t="shared" si="884"/>
        <v>44641</v>
      </c>
      <c r="B2420" s="124">
        <f t="shared" si="875"/>
        <v>1447.6095240000002</v>
      </c>
      <c r="C2420" s="124">
        <f t="shared" si="885"/>
        <v>1000</v>
      </c>
      <c r="D2420" s="138">
        <f t="shared" si="886"/>
        <v>6215.24</v>
      </c>
      <c r="E2420" s="126">
        <f>IF(K2420=1,VLOOKUP(A2419,[1]Plan1!$DA$106:$DC$226,3),E2419)</f>
        <v>6315.93</v>
      </c>
      <c r="F2420" s="127">
        <f t="shared" si="887"/>
        <v>44636</v>
      </c>
      <c r="G2420" s="128">
        <f t="shared" si="876"/>
        <v>1.6200500704719456E-2</v>
      </c>
      <c r="H2420" s="127">
        <f t="shared" si="888"/>
        <v>44669</v>
      </c>
      <c r="I2420" s="127">
        <f t="shared" si="877"/>
        <v>44669</v>
      </c>
      <c r="J2420" s="130">
        <f t="shared" si="889"/>
        <v>23</v>
      </c>
      <c r="K2420" s="130">
        <f t="shared" si="878"/>
        <v>4</v>
      </c>
      <c r="L2420" s="131">
        <f t="shared" si="879"/>
        <v>1.0027988000000001</v>
      </c>
      <c r="M2420" s="132">
        <f t="shared" si="896"/>
        <v>1.0101006100000001</v>
      </c>
      <c r="N2420" s="132">
        <f t="shared" si="894"/>
        <v>1.4330366437005222</v>
      </c>
      <c r="O2420" s="131">
        <f t="shared" si="895"/>
        <v>1.4370474200000001</v>
      </c>
      <c r="P2420" s="124">
        <f t="shared" si="880"/>
        <v>1437.0474200000001</v>
      </c>
      <c r="Q2420" s="133">
        <f t="shared" si="881"/>
        <v>0</v>
      </c>
      <c r="R2420" s="134">
        <f t="shared" si="882"/>
        <v>0</v>
      </c>
      <c r="S2420" s="124">
        <f t="shared" si="883"/>
        <v>0</v>
      </c>
      <c r="T2420" s="134">
        <f t="shared" si="890"/>
        <v>8.7499999999999994E-2</v>
      </c>
      <c r="U2420" s="133">
        <f t="shared" si="891"/>
        <v>22</v>
      </c>
      <c r="V2420" s="133">
        <v>252</v>
      </c>
      <c r="W2420" s="132">
        <f t="shared" si="874"/>
        <v>1.0073498649999999</v>
      </c>
      <c r="X2420" s="124">
        <f t="shared" si="893"/>
        <v>10.562104</v>
      </c>
      <c r="Y2420" s="136" t="s">
        <v>71</v>
      </c>
      <c r="Z2420" s="127">
        <f t="shared" si="892"/>
        <v>44788</v>
      </c>
      <c r="AA2420" s="6"/>
      <c r="AB2420" s="1"/>
      <c r="AC2420" s="10"/>
      <c r="AD2420" s="7"/>
      <c r="AE2420" s="1"/>
      <c r="AF2420" s="1"/>
      <c r="AG2420" s="1"/>
      <c r="AH2420" s="5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6"/>
      <c r="BR2420" s="1"/>
      <c r="BS2420" s="1"/>
      <c r="BT2420" s="1"/>
      <c r="BU2420" s="1"/>
      <c r="BV2420" s="1"/>
      <c r="BW2420" s="1"/>
    </row>
    <row r="2421" spans="1:75" x14ac:dyDescent="0.2">
      <c r="A2421" s="137">
        <f t="shared" si="884"/>
        <v>44642</v>
      </c>
      <c r="B2421" s="124">
        <f t="shared" si="875"/>
        <v>1449.10364</v>
      </c>
      <c r="C2421" s="124">
        <f t="shared" si="885"/>
        <v>1000</v>
      </c>
      <c r="D2421" s="138">
        <f t="shared" si="886"/>
        <v>6215.24</v>
      </c>
      <c r="E2421" s="126">
        <f>IF(K2421=1,VLOOKUP(A2420,[1]Plan1!$DA$106:$DC$226,3),E2420)</f>
        <v>6315.93</v>
      </c>
      <c r="F2421" s="127">
        <f t="shared" si="887"/>
        <v>44636</v>
      </c>
      <c r="G2421" s="128">
        <f t="shared" si="876"/>
        <v>1.6200500704719456E-2</v>
      </c>
      <c r="H2421" s="127">
        <f t="shared" si="888"/>
        <v>44669</v>
      </c>
      <c r="I2421" s="127">
        <f t="shared" si="877"/>
        <v>44669</v>
      </c>
      <c r="J2421" s="130">
        <f t="shared" si="889"/>
        <v>23</v>
      </c>
      <c r="K2421" s="130">
        <f t="shared" si="878"/>
        <v>5</v>
      </c>
      <c r="L2421" s="131">
        <f t="shared" si="879"/>
        <v>1.0034997299999999</v>
      </c>
      <c r="M2421" s="132">
        <f t="shared" si="896"/>
        <v>1.0101006100000001</v>
      </c>
      <c r="N2421" s="132">
        <f t="shared" si="894"/>
        <v>1.4330366437005222</v>
      </c>
      <c r="O2421" s="131">
        <f t="shared" si="895"/>
        <v>1.4380518799999999</v>
      </c>
      <c r="P2421" s="124">
        <f t="shared" si="880"/>
        <v>1438.05188</v>
      </c>
      <c r="Q2421" s="133">
        <f t="shared" si="881"/>
        <v>0</v>
      </c>
      <c r="R2421" s="134">
        <f t="shared" si="882"/>
        <v>0</v>
      </c>
      <c r="S2421" s="124">
        <f t="shared" si="883"/>
        <v>0</v>
      </c>
      <c r="T2421" s="134">
        <f t="shared" si="890"/>
        <v>8.7499999999999994E-2</v>
      </c>
      <c r="U2421" s="133">
        <f t="shared" si="891"/>
        <v>23</v>
      </c>
      <c r="V2421" s="133">
        <v>252</v>
      </c>
      <c r="W2421" s="132">
        <f t="shared" si="874"/>
        <v>1.007685231</v>
      </c>
      <c r="X2421" s="124">
        <f t="shared" si="893"/>
        <v>11.05176</v>
      </c>
      <c r="Y2421" s="136" t="s">
        <v>71</v>
      </c>
      <c r="Z2421" s="127">
        <f t="shared" si="892"/>
        <v>44788</v>
      </c>
      <c r="AA2421" s="6"/>
      <c r="AB2421" s="1"/>
      <c r="AC2421" s="10"/>
      <c r="AD2421" s="7"/>
      <c r="AE2421" s="1"/>
      <c r="AF2421" s="1"/>
      <c r="AG2421" s="1"/>
      <c r="AH2421" s="5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6"/>
      <c r="BR2421" s="1"/>
      <c r="BS2421" s="1"/>
      <c r="BT2421" s="1"/>
      <c r="BU2421" s="1"/>
      <c r="BV2421" s="1"/>
      <c r="BW2421" s="1"/>
    </row>
    <row r="2422" spans="1:75" x14ac:dyDescent="0.2">
      <c r="A2422" s="137">
        <f t="shared" si="884"/>
        <v>44643</v>
      </c>
      <c r="B2422" s="124">
        <f t="shared" si="875"/>
        <v>1450.5992859999999</v>
      </c>
      <c r="C2422" s="124">
        <f t="shared" si="885"/>
        <v>1000</v>
      </c>
      <c r="D2422" s="138">
        <f t="shared" si="886"/>
        <v>6215.24</v>
      </c>
      <c r="E2422" s="126">
        <f>IF(K2422=1,VLOOKUP(A2421,[1]Plan1!$DA$106:$DC$226,3),E2421)</f>
        <v>6315.93</v>
      </c>
      <c r="F2422" s="127">
        <f t="shared" si="887"/>
        <v>44636</v>
      </c>
      <c r="G2422" s="128">
        <f t="shared" si="876"/>
        <v>1.6200500704719456E-2</v>
      </c>
      <c r="H2422" s="127">
        <f t="shared" si="888"/>
        <v>44669</v>
      </c>
      <c r="I2422" s="127">
        <f t="shared" si="877"/>
        <v>44669</v>
      </c>
      <c r="J2422" s="130">
        <f t="shared" si="889"/>
        <v>23</v>
      </c>
      <c r="K2422" s="130">
        <f t="shared" si="878"/>
        <v>6</v>
      </c>
      <c r="L2422" s="131">
        <f t="shared" si="879"/>
        <v>1.0042011399999999</v>
      </c>
      <c r="M2422" s="132">
        <f t="shared" si="896"/>
        <v>1.0101006100000001</v>
      </c>
      <c r="N2422" s="132">
        <f t="shared" si="894"/>
        <v>1.4330366437005222</v>
      </c>
      <c r="O2422" s="131">
        <f t="shared" si="895"/>
        <v>1.4390570300000001</v>
      </c>
      <c r="P2422" s="124">
        <f t="shared" si="880"/>
        <v>1439.0570299999999</v>
      </c>
      <c r="Q2422" s="133">
        <f t="shared" si="881"/>
        <v>0</v>
      </c>
      <c r="R2422" s="134">
        <f t="shared" si="882"/>
        <v>0</v>
      </c>
      <c r="S2422" s="124">
        <f t="shared" si="883"/>
        <v>0</v>
      </c>
      <c r="T2422" s="134">
        <f t="shared" si="890"/>
        <v>8.7499999999999994E-2</v>
      </c>
      <c r="U2422" s="133">
        <f t="shared" si="891"/>
        <v>24</v>
      </c>
      <c r="V2422" s="133">
        <v>252</v>
      </c>
      <c r="W2422" s="132">
        <f t="shared" si="874"/>
        <v>1.0080207080000001</v>
      </c>
      <c r="X2422" s="124">
        <f t="shared" si="893"/>
        <v>11.542256</v>
      </c>
      <c r="Y2422" s="136" t="s">
        <v>71</v>
      </c>
      <c r="Z2422" s="127">
        <f t="shared" si="892"/>
        <v>44788</v>
      </c>
      <c r="AA2422" s="6"/>
      <c r="AB2422" s="1"/>
      <c r="AC2422" s="10"/>
      <c r="AD2422" s="7"/>
      <c r="AE2422" s="1"/>
      <c r="AF2422" s="1"/>
      <c r="AG2422" s="1"/>
      <c r="AH2422" s="5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6"/>
      <c r="BR2422" s="1"/>
      <c r="BS2422" s="1"/>
      <c r="BT2422" s="1"/>
      <c r="BU2422" s="1"/>
      <c r="BV2422" s="1"/>
      <c r="BW2422" s="1"/>
    </row>
    <row r="2423" spans="1:75" x14ac:dyDescent="0.2">
      <c r="A2423" s="137">
        <f t="shared" si="884"/>
        <v>44644</v>
      </c>
      <c r="B2423" s="124">
        <f t="shared" si="875"/>
        <v>1452.0964809999998</v>
      </c>
      <c r="C2423" s="124">
        <f t="shared" si="885"/>
        <v>1000</v>
      </c>
      <c r="D2423" s="138">
        <f t="shared" si="886"/>
        <v>6215.24</v>
      </c>
      <c r="E2423" s="126">
        <f>IF(K2423=1,VLOOKUP(A2422,[1]Plan1!$DA$106:$DC$226,3),E2422)</f>
        <v>6315.93</v>
      </c>
      <c r="F2423" s="127">
        <f t="shared" si="887"/>
        <v>44636</v>
      </c>
      <c r="G2423" s="128">
        <f t="shared" si="876"/>
        <v>1.6200500704719456E-2</v>
      </c>
      <c r="H2423" s="127">
        <f t="shared" si="888"/>
        <v>44669</v>
      </c>
      <c r="I2423" s="127">
        <f t="shared" si="877"/>
        <v>44669</v>
      </c>
      <c r="J2423" s="130">
        <f t="shared" si="889"/>
        <v>23</v>
      </c>
      <c r="K2423" s="130">
        <f t="shared" si="878"/>
        <v>7</v>
      </c>
      <c r="L2423" s="131">
        <f t="shared" si="879"/>
        <v>1.00490305</v>
      </c>
      <c r="M2423" s="132">
        <f t="shared" si="896"/>
        <v>1.0101006100000001</v>
      </c>
      <c r="N2423" s="132">
        <f t="shared" si="894"/>
        <v>1.4330366437005222</v>
      </c>
      <c r="O2423" s="131">
        <f t="shared" si="895"/>
        <v>1.4400628900000001</v>
      </c>
      <c r="P2423" s="124">
        <f t="shared" si="880"/>
        <v>1440.0628899999999</v>
      </c>
      <c r="Q2423" s="133">
        <f t="shared" si="881"/>
        <v>0</v>
      </c>
      <c r="R2423" s="134">
        <f t="shared" si="882"/>
        <v>0</v>
      </c>
      <c r="S2423" s="124">
        <f t="shared" si="883"/>
        <v>0</v>
      </c>
      <c r="T2423" s="134">
        <f t="shared" si="890"/>
        <v>8.7499999999999994E-2</v>
      </c>
      <c r="U2423" s="133">
        <f t="shared" si="891"/>
        <v>25</v>
      </c>
      <c r="V2423" s="133">
        <v>252</v>
      </c>
      <c r="W2423" s="132">
        <f t="shared" si="874"/>
        <v>1.0083562960000001</v>
      </c>
      <c r="X2423" s="124">
        <f t="shared" si="893"/>
        <v>12.033590999999999</v>
      </c>
      <c r="Y2423" s="136" t="s">
        <v>71</v>
      </c>
      <c r="Z2423" s="127">
        <f t="shared" si="892"/>
        <v>44788</v>
      </c>
      <c r="AA2423" s="6"/>
      <c r="AB2423" s="1"/>
      <c r="AC2423" s="10"/>
      <c r="AD2423" s="7"/>
      <c r="AE2423" s="1"/>
      <c r="AF2423" s="1"/>
      <c r="AG2423" s="1"/>
      <c r="AH2423" s="5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6"/>
      <c r="BR2423" s="1"/>
      <c r="BS2423" s="1"/>
      <c r="BT2423" s="1"/>
      <c r="BU2423" s="1"/>
      <c r="BV2423" s="1"/>
      <c r="BW2423" s="1"/>
    </row>
    <row r="2424" spans="1:75" x14ac:dyDescent="0.2">
      <c r="A2424" s="137">
        <f t="shared" si="884"/>
        <v>44645</v>
      </c>
      <c r="B2424" s="124">
        <f t="shared" si="875"/>
        <v>1453.595221</v>
      </c>
      <c r="C2424" s="124">
        <f t="shared" si="885"/>
        <v>1000</v>
      </c>
      <c r="D2424" s="138">
        <f t="shared" si="886"/>
        <v>6215.24</v>
      </c>
      <c r="E2424" s="126">
        <f>IF(K2424=1,VLOOKUP(A2423,[1]Plan1!$DA$106:$DC$226,3),E2423)</f>
        <v>6315.93</v>
      </c>
      <c r="F2424" s="127">
        <f t="shared" si="887"/>
        <v>44636</v>
      </c>
      <c r="G2424" s="128">
        <f t="shared" si="876"/>
        <v>1.6200500704719456E-2</v>
      </c>
      <c r="H2424" s="127">
        <f t="shared" si="888"/>
        <v>44669</v>
      </c>
      <c r="I2424" s="127">
        <f t="shared" si="877"/>
        <v>44669</v>
      </c>
      <c r="J2424" s="130">
        <f t="shared" si="889"/>
        <v>23</v>
      </c>
      <c r="K2424" s="130">
        <f t="shared" si="878"/>
        <v>8</v>
      </c>
      <c r="L2424" s="131">
        <f t="shared" si="879"/>
        <v>1.00560545</v>
      </c>
      <c r="M2424" s="132">
        <f t="shared" si="896"/>
        <v>1.0101006100000001</v>
      </c>
      <c r="N2424" s="132">
        <f t="shared" si="894"/>
        <v>1.4330366437005222</v>
      </c>
      <c r="O2424" s="131">
        <f t="shared" si="895"/>
        <v>1.4410694500000001</v>
      </c>
      <c r="P2424" s="124">
        <f t="shared" si="880"/>
        <v>1441.06945</v>
      </c>
      <c r="Q2424" s="133">
        <f t="shared" si="881"/>
        <v>0</v>
      </c>
      <c r="R2424" s="134">
        <f t="shared" si="882"/>
        <v>0</v>
      </c>
      <c r="S2424" s="124">
        <f t="shared" si="883"/>
        <v>0</v>
      </c>
      <c r="T2424" s="134">
        <f t="shared" si="890"/>
        <v>8.7499999999999994E-2</v>
      </c>
      <c r="U2424" s="133">
        <f t="shared" si="891"/>
        <v>26</v>
      </c>
      <c r="V2424" s="133">
        <v>252</v>
      </c>
      <c r="W2424" s="132">
        <f t="shared" si="874"/>
        <v>1.0086919969999999</v>
      </c>
      <c r="X2424" s="124">
        <f t="shared" si="893"/>
        <v>12.525771000000001</v>
      </c>
      <c r="Y2424" s="136" t="s">
        <v>71</v>
      </c>
      <c r="Z2424" s="127">
        <f t="shared" si="892"/>
        <v>44788</v>
      </c>
      <c r="AA2424" s="6"/>
      <c r="AB2424" s="1"/>
      <c r="AC2424" s="10"/>
      <c r="AD2424" s="7"/>
      <c r="AE2424" s="1"/>
      <c r="AF2424" s="1"/>
      <c r="AG2424" s="1"/>
      <c r="AH2424" s="5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6"/>
      <c r="BR2424" s="1"/>
      <c r="BS2424" s="1"/>
      <c r="BT2424" s="1"/>
      <c r="BU2424" s="1"/>
      <c r="BV2424" s="1"/>
      <c r="BW2424" s="1"/>
    </row>
    <row r="2425" spans="1:75" x14ac:dyDescent="0.2">
      <c r="A2425" s="137">
        <f t="shared" si="884"/>
        <v>44646</v>
      </c>
      <c r="B2425" s="124">
        <f t="shared" si="875"/>
        <v>1455.095503</v>
      </c>
      <c r="C2425" s="124">
        <f t="shared" si="885"/>
        <v>1000</v>
      </c>
      <c r="D2425" s="138">
        <f t="shared" si="886"/>
        <v>6215.24</v>
      </c>
      <c r="E2425" s="126">
        <f>IF(K2425=1,VLOOKUP(A2424,[1]Plan1!$DA$106:$DC$226,3),E2424)</f>
        <v>6315.93</v>
      </c>
      <c r="F2425" s="127">
        <f t="shared" si="887"/>
        <v>44636</v>
      </c>
      <c r="G2425" s="128">
        <f t="shared" si="876"/>
        <v>1.6200500704719456E-2</v>
      </c>
      <c r="H2425" s="127">
        <f t="shared" si="888"/>
        <v>44669</v>
      </c>
      <c r="I2425" s="127">
        <f t="shared" si="877"/>
        <v>44669</v>
      </c>
      <c r="J2425" s="130">
        <f t="shared" si="889"/>
        <v>23</v>
      </c>
      <c r="K2425" s="130">
        <f t="shared" si="878"/>
        <v>9</v>
      </c>
      <c r="L2425" s="131">
        <f t="shared" si="879"/>
        <v>1.00630833</v>
      </c>
      <c r="M2425" s="132">
        <f t="shared" si="896"/>
        <v>1.0101006100000001</v>
      </c>
      <c r="N2425" s="132">
        <f t="shared" si="894"/>
        <v>1.4330366437005222</v>
      </c>
      <c r="O2425" s="131">
        <f t="shared" si="895"/>
        <v>1.44207671</v>
      </c>
      <c r="P2425" s="124">
        <f t="shared" si="880"/>
        <v>1442.07671</v>
      </c>
      <c r="Q2425" s="133">
        <f t="shared" si="881"/>
        <v>0</v>
      </c>
      <c r="R2425" s="134">
        <f t="shared" si="882"/>
        <v>0</v>
      </c>
      <c r="S2425" s="124">
        <f t="shared" si="883"/>
        <v>0</v>
      </c>
      <c r="T2425" s="134">
        <f t="shared" si="890"/>
        <v>8.7499999999999994E-2</v>
      </c>
      <c r="U2425" s="133">
        <f t="shared" si="891"/>
        <v>27</v>
      </c>
      <c r="V2425" s="133">
        <v>252</v>
      </c>
      <c r="W2425" s="132">
        <f t="shared" ref="W2425:W2488" si="897">ROUND((1+T2425)^(U2425/V2425),9)</f>
        <v>1.009027809</v>
      </c>
      <c r="X2425" s="124">
        <f t="shared" si="893"/>
        <v>13.018793000000001</v>
      </c>
      <c r="Y2425" s="136" t="s">
        <v>71</v>
      </c>
      <c r="Z2425" s="127">
        <f t="shared" si="892"/>
        <v>44788</v>
      </c>
      <c r="AA2425" s="6"/>
      <c r="AB2425" s="1"/>
      <c r="AC2425" s="10"/>
      <c r="AD2425" s="7"/>
      <c r="AE2425" s="1"/>
      <c r="AF2425" s="1"/>
      <c r="AG2425" s="1"/>
      <c r="AH2425" s="5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6"/>
      <c r="BR2425" s="1"/>
      <c r="BS2425" s="1"/>
      <c r="BT2425" s="1"/>
      <c r="BU2425" s="1"/>
      <c r="BV2425" s="1"/>
      <c r="BW2425" s="1"/>
    </row>
    <row r="2426" spans="1:75" x14ac:dyDescent="0.2">
      <c r="A2426" s="137">
        <f t="shared" si="884"/>
        <v>44647</v>
      </c>
      <c r="B2426" s="124">
        <f t="shared" si="875"/>
        <v>1455.095503</v>
      </c>
      <c r="C2426" s="124">
        <f t="shared" si="885"/>
        <v>1000</v>
      </c>
      <c r="D2426" s="138">
        <f t="shared" si="886"/>
        <v>6215.24</v>
      </c>
      <c r="E2426" s="126">
        <f>IF(K2426=1,VLOOKUP(A2425,[1]Plan1!$DA$106:$DC$226,3),E2425)</f>
        <v>6315.93</v>
      </c>
      <c r="F2426" s="127">
        <f t="shared" si="887"/>
        <v>44636</v>
      </c>
      <c r="G2426" s="128">
        <f t="shared" si="876"/>
        <v>1.6200500704719456E-2</v>
      </c>
      <c r="H2426" s="127">
        <f t="shared" si="888"/>
        <v>44669</v>
      </c>
      <c r="I2426" s="127">
        <f t="shared" si="877"/>
        <v>44669</v>
      </c>
      <c r="J2426" s="130">
        <f t="shared" si="889"/>
        <v>23</v>
      </c>
      <c r="K2426" s="130">
        <f t="shared" si="878"/>
        <v>9</v>
      </c>
      <c r="L2426" s="131">
        <f t="shared" si="879"/>
        <v>1.00630833</v>
      </c>
      <c r="M2426" s="132">
        <f t="shared" si="896"/>
        <v>1.0101006100000001</v>
      </c>
      <c r="N2426" s="132">
        <f t="shared" si="894"/>
        <v>1.4330366437005222</v>
      </c>
      <c r="O2426" s="131">
        <f t="shared" si="895"/>
        <v>1.44207671</v>
      </c>
      <c r="P2426" s="124">
        <f t="shared" si="880"/>
        <v>1442.07671</v>
      </c>
      <c r="Q2426" s="133">
        <f t="shared" si="881"/>
        <v>0</v>
      </c>
      <c r="R2426" s="134">
        <f t="shared" si="882"/>
        <v>0</v>
      </c>
      <c r="S2426" s="124">
        <f t="shared" si="883"/>
        <v>0</v>
      </c>
      <c r="T2426" s="134">
        <f t="shared" si="890"/>
        <v>8.7499999999999994E-2</v>
      </c>
      <c r="U2426" s="133">
        <f t="shared" si="891"/>
        <v>27</v>
      </c>
      <c r="V2426" s="133">
        <v>252</v>
      </c>
      <c r="W2426" s="132">
        <f t="shared" si="897"/>
        <v>1.009027809</v>
      </c>
      <c r="X2426" s="124">
        <f t="shared" si="893"/>
        <v>13.018793000000001</v>
      </c>
      <c r="Y2426" s="136" t="s">
        <v>71</v>
      </c>
      <c r="Z2426" s="127">
        <f t="shared" si="892"/>
        <v>44788</v>
      </c>
      <c r="AA2426" s="6"/>
      <c r="AB2426" s="1"/>
      <c r="AC2426" s="10"/>
      <c r="AD2426" s="7"/>
      <c r="AE2426" s="1"/>
      <c r="AF2426" s="1"/>
      <c r="AG2426" s="1"/>
      <c r="AH2426" s="5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6"/>
      <c r="BR2426" s="1"/>
      <c r="BS2426" s="1"/>
      <c r="BT2426" s="1"/>
      <c r="BU2426" s="1"/>
      <c r="BV2426" s="1"/>
      <c r="BW2426" s="1"/>
    </row>
    <row r="2427" spans="1:75" x14ac:dyDescent="0.2">
      <c r="A2427" s="137">
        <f t="shared" si="884"/>
        <v>44648</v>
      </c>
      <c r="B2427" s="124">
        <f t="shared" si="875"/>
        <v>1455.095503</v>
      </c>
      <c r="C2427" s="124">
        <f t="shared" si="885"/>
        <v>1000</v>
      </c>
      <c r="D2427" s="138">
        <f t="shared" si="886"/>
        <v>6215.24</v>
      </c>
      <c r="E2427" s="126">
        <f>IF(K2427=1,VLOOKUP(A2426,[1]Plan1!$DA$106:$DC$226,3),E2426)</f>
        <v>6315.93</v>
      </c>
      <c r="F2427" s="127">
        <f t="shared" si="887"/>
        <v>44636</v>
      </c>
      <c r="G2427" s="128">
        <f t="shared" si="876"/>
        <v>1.6200500704719456E-2</v>
      </c>
      <c r="H2427" s="127">
        <f t="shared" si="888"/>
        <v>44669</v>
      </c>
      <c r="I2427" s="127">
        <f t="shared" si="877"/>
        <v>44669</v>
      </c>
      <c r="J2427" s="130">
        <f t="shared" si="889"/>
        <v>23</v>
      </c>
      <c r="K2427" s="130">
        <f t="shared" si="878"/>
        <v>9</v>
      </c>
      <c r="L2427" s="131">
        <f t="shared" si="879"/>
        <v>1.00630833</v>
      </c>
      <c r="M2427" s="132">
        <f t="shared" si="896"/>
        <v>1.0101006100000001</v>
      </c>
      <c r="N2427" s="132">
        <f t="shared" si="894"/>
        <v>1.4330366437005222</v>
      </c>
      <c r="O2427" s="131">
        <f t="shared" si="895"/>
        <v>1.44207671</v>
      </c>
      <c r="P2427" s="124">
        <f t="shared" si="880"/>
        <v>1442.07671</v>
      </c>
      <c r="Q2427" s="133">
        <f t="shared" si="881"/>
        <v>0</v>
      </c>
      <c r="R2427" s="134">
        <f t="shared" si="882"/>
        <v>0</v>
      </c>
      <c r="S2427" s="124">
        <f t="shared" si="883"/>
        <v>0</v>
      </c>
      <c r="T2427" s="134">
        <f t="shared" si="890"/>
        <v>8.7499999999999994E-2</v>
      </c>
      <c r="U2427" s="133">
        <f t="shared" si="891"/>
        <v>27</v>
      </c>
      <c r="V2427" s="133">
        <v>252</v>
      </c>
      <c r="W2427" s="132">
        <f t="shared" si="897"/>
        <v>1.009027809</v>
      </c>
      <c r="X2427" s="124">
        <f t="shared" si="893"/>
        <v>13.018793000000001</v>
      </c>
      <c r="Y2427" s="136" t="s">
        <v>71</v>
      </c>
      <c r="Z2427" s="127">
        <f t="shared" si="892"/>
        <v>44788</v>
      </c>
      <c r="AA2427" s="6"/>
      <c r="AB2427" s="1"/>
      <c r="AC2427" s="10"/>
      <c r="AD2427" s="7"/>
      <c r="AE2427" s="1"/>
      <c r="AF2427" s="1"/>
      <c r="AG2427" s="1"/>
      <c r="AH2427" s="5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6"/>
      <c r="BR2427" s="1"/>
      <c r="BS2427" s="1"/>
      <c r="BT2427" s="1"/>
      <c r="BU2427" s="1"/>
      <c r="BV2427" s="1"/>
      <c r="BW2427" s="1"/>
    </row>
    <row r="2428" spans="1:75" x14ac:dyDescent="0.2">
      <c r="A2428" s="137">
        <f t="shared" si="884"/>
        <v>44649</v>
      </c>
      <c r="B2428" s="124">
        <f t="shared" si="875"/>
        <v>1456.5973389999999</v>
      </c>
      <c r="C2428" s="124">
        <f t="shared" si="885"/>
        <v>1000</v>
      </c>
      <c r="D2428" s="138">
        <f t="shared" si="886"/>
        <v>6215.24</v>
      </c>
      <c r="E2428" s="126">
        <f>IF(K2428=1,VLOOKUP(A2427,[1]Plan1!$DA$106:$DC$226,3),E2427)</f>
        <v>6315.93</v>
      </c>
      <c r="F2428" s="127">
        <f t="shared" si="887"/>
        <v>44636</v>
      </c>
      <c r="G2428" s="128">
        <f t="shared" si="876"/>
        <v>1.6200500704719456E-2</v>
      </c>
      <c r="H2428" s="127">
        <f t="shared" si="888"/>
        <v>44669</v>
      </c>
      <c r="I2428" s="127">
        <f t="shared" si="877"/>
        <v>44669</v>
      </c>
      <c r="J2428" s="130">
        <f t="shared" si="889"/>
        <v>23</v>
      </c>
      <c r="K2428" s="130">
        <f t="shared" si="878"/>
        <v>10</v>
      </c>
      <c r="L2428" s="131">
        <f t="shared" si="879"/>
        <v>1.00701171</v>
      </c>
      <c r="M2428" s="132">
        <f t="shared" si="896"/>
        <v>1.0101006100000001</v>
      </c>
      <c r="N2428" s="132">
        <f t="shared" si="894"/>
        <v>1.4330366437005222</v>
      </c>
      <c r="O2428" s="131">
        <f t="shared" si="895"/>
        <v>1.4430846799999999</v>
      </c>
      <c r="P2428" s="124">
        <f t="shared" si="880"/>
        <v>1443.0846799999999</v>
      </c>
      <c r="Q2428" s="133">
        <f t="shared" si="881"/>
        <v>0</v>
      </c>
      <c r="R2428" s="134">
        <f t="shared" si="882"/>
        <v>0</v>
      </c>
      <c r="S2428" s="124">
        <f t="shared" si="883"/>
        <v>0</v>
      </c>
      <c r="T2428" s="134">
        <f t="shared" si="890"/>
        <v>8.7499999999999994E-2</v>
      </c>
      <c r="U2428" s="133">
        <f t="shared" si="891"/>
        <v>28</v>
      </c>
      <c r="V2428" s="133">
        <v>252</v>
      </c>
      <c r="W2428" s="132">
        <f t="shared" si="897"/>
        <v>1.009363733</v>
      </c>
      <c r="X2428" s="124">
        <f t="shared" si="893"/>
        <v>13.512658999999999</v>
      </c>
      <c r="Y2428" s="136" t="s">
        <v>71</v>
      </c>
      <c r="Z2428" s="127">
        <f t="shared" si="892"/>
        <v>44788</v>
      </c>
      <c r="AA2428" s="6"/>
      <c r="AB2428" s="1"/>
      <c r="AC2428" s="10"/>
      <c r="AD2428" s="7"/>
      <c r="AE2428" s="1"/>
      <c r="AF2428" s="1"/>
      <c r="AG2428" s="1"/>
      <c r="AH2428" s="5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6"/>
      <c r="BR2428" s="1"/>
      <c r="BS2428" s="1"/>
      <c r="BT2428" s="1"/>
      <c r="BU2428" s="1"/>
      <c r="BV2428" s="1"/>
      <c r="BW2428" s="1"/>
    </row>
    <row r="2429" spans="1:75" x14ac:dyDescent="0.2">
      <c r="A2429" s="137">
        <f t="shared" si="884"/>
        <v>44650</v>
      </c>
      <c r="B2429" s="124">
        <f t="shared" si="875"/>
        <v>1458.100721</v>
      </c>
      <c r="C2429" s="124">
        <f t="shared" si="885"/>
        <v>1000</v>
      </c>
      <c r="D2429" s="138">
        <f t="shared" si="886"/>
        <v>6215.24</v>
      </c>
      <c r="E2429" s="126">
        <f>IF(K2429=1,VLOOKUP(A2428,[1]Plan1!$DA$106:$DC$226,3),E2428)</f>
        <v>6315.93</v>
      </c>
      <c r="F2429" s="127">
        <f t="shared" si="887"/>
        <v>44636</v>
      </c>
      <c r="G2429" s="128">
        <f t="shared" si="876"/>
        <v>1.6200500704719456E-2</v>
      </c>
      <c r="H2429" s="127">
        <f t="shared" si="888"/>
        <v>44669</v>
      </c>
      <c r="I2429" s="127">
        <f t="shared" si="877"/>
        <v>44669</v>
      </c>
      <c r="J2429" s="130">
        <f t="shared" si="889"/>
        <v>23</v>
      </c>
      <c r="K2429" s="130">
        <f t="shared" si="878"/>
        <v>11</v>
      </c>
      <c r="L2429" s="131">
        <f t="shared" si="879"/>
        <v>1.0077155799999999</v>
      </c>
      <c r="M2429" s="132">
        <f t="shared" si="896"/>
        <v>1.0101006100000001</v>
      </c>
      <c r="N2429" s="132">
        <f t="shared" si="894"/>
        <v>1.4330366437005222</v>
      </c>
      <c r="O2429" s="131">
        <f t="shared" si="895"/>
        <v>1.4440933499999999</v>
      </c>
      <c r="P2429" s="124">
        <f t="shared" si="880"/>
        <v>1444.0933500000001</v>
      </c>
      <c r="Q2429" s="133">
        <f t="shared" si="881"/>
        <v>0</v>
      </c>
      <c r="R2429" s="134">
        <f t="shared" si="882"/>
        <v>0</v>
      </c>
      <c r="S2429" s="124">
        <f t="shared" si="883"/>
        <v>0</v>
      </c>
      <c r="T2429" s="134">
        <f t="shared" si="890"/>
        <v>8.7499999999999994E-2</v>
      </c>
      <c r="U2429" s="133">
        <f t="shared" si="891"/>
        <v>29</v>
      </c>
      <c r="V2429" s="133">
        <v>252</v>
      </c>
      <c r="W2429" s="132">
        <f t="shared" si="897"/>
        <v>1.009699769</v>
      </c>
      <c r="X2429" s="124">
        <f t="shared" si="893"/>
        <v>14.007370999999999</v>
      </c>
      <c r="Y2429" s="136" t="s">
        <v>71</v>
      </c>
      <c r="Z2429" s="127">
        <f t="shared" si="892"/>
        <v>44788</v>
      </c>
      <c r="AA2429" s="6"/>
      <c r="AB2429" s="1"/>
      <c r="AC2429" s="10"/>
      <c r="AD2429" s="7"/>
      <c r="AE2429" s="1"/>
      <c r="AF2429" s="1"/>
      <c r="AG2429" s="1"/>
      <c r="AH2429" s="5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6"/>
      <c r="BR2429" s="1"/>
      <c r="BS2429" s="1"/>
      <c r="BT2429" s="1"/>
      <c r="BU2429" s="1"/>
      <c r="BV2429" s="1"/>
      <c r="BW2429" s="1"/>
    </row>
    <row r="2430" spans="1:75" x14ac:dyDescent="0.2">
      <c r="A2430" s="137">
        <f t="shared" si="884"/>
        <v>44651</v>
      </c>
      <c r="B2430" s="124">
        <f t="shared" si="875"/>
        <v>1459.6056490000001</v>
      </c>
      <c r="C2430" s="124">
        <f t="shared" si="885"/>
        <v>1000</v>
      </c>
      <c r="D2430" s="138">
        <f t="shared" si="886"/>
        <v>6215.24</v>
      </c>
      <c r="E2430" s="126">
        <f>IF(K2430=1,VLOOKUP(A2429,[1]Plan1!$DA$106:$DC$226,3),E2429)</f>
        <v>6315.93</v>
      </c>
      <c r="F2430" s="127">
        <f t="shared" si="887"/>
        <v>44636</v>
      </c>
      <c r="G2430" s="128">
        <f t="shared" si="876"/>
        <v>1.6200500704719456E-2</v>
      </c>
      <c r="H2430" s="127">
        <f t="shared" si="888"/>
        <v>44669</v>
      </c>
      <c r="I2430" s="127">
        <f t="shared" si="877"/>
        <v>44669</v>
      </c>
      <c r="J2430" s="130">
        <f t="shared" si="889"/>
        <v>23</v>
      </c>
      <c r="K2430" s="130">
        <f t="shared" si="878"/>
        <v>12</v>
      </c>
      <c r="L2430" s="131">
        <f t="shared" si="879"/>
        <v>1.00841994</v>
      </c>
      <c r="M2430" s="132">
        <f t="shared" si="896"/>
        <v>1.0101006100000001</v>
      </c>
      <c r="N2430" s="132">
        <f t="shared" si="894"/>
        <v>1.4330366437005222</v>
      </c>
      <c r="O2430" s="131">
        <f t="shared" si="895"/>
        <v>1.44510272</v>
      </c>
      <c r="P2430" s="124">
        <f t="shared" si="880"/>
        <v>1445.1027200000001</v>
      </c>
      <c r="Q2430" s="133">
        <f t="shared" si="881"/>
        <v>0</v>
      </c>
      <c r="R2430" s="134">
        <f t="shared" si="882"/>
        <v>0</v>
      </c>
      <c r="S2430" s="124">
        <f t="shared" si="883"/>
        <v>0</v>
      </c>
      <c r="T2430" s="134">
        <f t="shared" si="890"/>
        <v>8.7499999999999994E-2</v>
      </c>
      <c r="U2430" s="133">
        <f t="shared" si="891"/>
        <v>30</v>
      </c>
      <c r="V2430" s="133">
        <v>252</v>
      </c>
      <c r="W2430" s="132">
        <f t="shared" si="897"/>
        <v>1.0100359160000001</v>
      </c>
      <c r="X2430" s="124">
        <f t="shared" si="893"/>
        <v>14.502929</v>
      </c>
      <c r="Y2430" s="136" t="s">
        <v>71</v>
      </c>
      <c r="Z2430" s="127">
        <f t="shared" si="892"/>
        <v>44788</v>
      </c>
      <c r="AA2430" s="6"/>
      <c r="AB2430" s="1"/>
      <c r="AC2430" s="10"/>
      <c r="AD2430" s="7"/>
      <c r="AE2430" s="1"/>
      <c r="AF2430" s="1"/>
      <c r="AG2430" s="1"/>
      <c r="AH2430" s="5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6"/>
      <c r="BR2430" s="1"/>
      <c r="BS2430" s="1"/>
      <c r="BT2430" s="1"/>
      <c r="BU2430" s="1"/>
      <c r="BV2430" s="1"/>
      <c r="BW2430" s="1"/>
    </row>
    <row r="2431" spans="1:75" x14ac:dyDescent="0.2">
      <c r="A2431" s="137">
        <f t="shared" si="884"/>
        <v>44652</v>
      </c>
      <c r="B2431" s="124">
        <f t="shared" si="875"/>
        <v>1461.1121460000002</v>
      </c>
      <c r="C2431" s="124">
        <f t="shared" si="885"/>
        <v>1000</v>
      </c>
      <c r="D2431" s="138">
        <f t="shared" si="886"/>
        <v>6215.24</v>
      </c>
      <c r="E2431" s="126">
        <f>IF(K2431=1,VLOOKUP(A2430,[1]Plan1!$DA$106:$DC$226,3),E2430)</f>
        <v>6315.93</v>
      </c>
      <c r="F2431" s="127">
        <f t="shared" si="887"/>
        <v>44636</v>
      </c>
      <c r="G2431" s="128">
        <f t="shared" si="876"/>
        <v>1.6200500704719456E-2</v>
      </c>
      <c r="H2431" s="127">
        <f t="shared" si="888"/>
        <v>44669</v>
      </c>
      <c r="I2431" s="127">
        <f t="shared" si="877"/>
        <v>44669</v>
      </c>
      <c r="J2431" s="130">
        <f t="shared" si="889"/>
        <v>23</v>
      </c>
      <c r="K2431" s="130">
        <f t="shared" si="878"/>
        <v>13</v>
      </c>
      <c r="L2431" s="131">
        <f t="shared" si="879"/>
        <v>1.0091247999999999</v>
      </c>
      <c r="M2431" s="132">
        <f t="shared" si="896"/>
        <v>1.0101006100000001</v>
      </c>
      <c r="N2431" s="132">
        <f t="shared" si="894"/>
        <v>1.4330366437005222</v>
      </c>
      <c r="O2431" s="131">
        <f t="shared" si="895"/>
        <v>1.44611281</v>
      </c>
      <c r="P2431" s="124">
        <f t="shared" si="880"/>
        <v>1446.1128100000001</v>
      </c>
      <c r="Q2431" s="133">
        <f t="shared" si="881"/>
        <v>0</v>
      </c>
      <c r="R2431" s="134">
        <f t="shared" si="882"/>
        <v>0</v>
      </c>
      <c r="S2431" s="124">
        <f t="shared" si="883"/>
        <v>0</v>
      </c>
      <c r="T2431" s="134">
        <f t="shared" si="890"/>
        <v>8.7499999999999994E-2</v>
      </c>
      <c r="U2431" s="133">
        <f t="shared" si="891"/>
        <v>31</v>
      </c>
      <c r="V2431" s="133">
        <v>252</v>
      </c>
      <c r="W2431" s="132">
        <f t="shared" si="897"/>
        <v>1.010372176</v>
      </c>
      <c r="X2431" s="124">
        <f t="shared" si="893"/>
        <v>14.999336</v>
      </c>
      <c r="Y2431" s="136" t="s">
        <v>71</v>
      </c>
      <c r="Z2431" s="127">
        <f t="shared" si="892"/>
        <v>44788</v>
      </c>
      <c r="AA2431" s="6"/>
      <c r="AB2431" s="1"/>
      <c r="AC2431" s="10"/>
      <c r="AD2431" s="7"/>
      <c r="AE2431" s="1"/>
      <c r="AF2431" s="1"/>
      <c r="AG2431" s="1"/>
      <c r="AH2431" s="5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6"/>
      <c r="BR2431" s="1"/>
      <c r="BS2431" s="1"/>
      <c r="BT2431" s="1"/>
      <c r="BU2431" s="1"/>
      <c r="BV2431" s="1"/>
      <c r="BW2431" s="1"/>
    </row>
    <row r="2432" spans="1:75" x14ac:dyDescent="0.2">
      <c r="A2432" s="137">
        <f t="shared" si="884"/>
        <v>44653</v>
      </c>
      <c r="B2432" s="124">
        <f t="shared" si="875"/>
        <v>1462.620191</v>
      </c>
      <c r="C2432" s="124">
        <f t="shared" si="885"/>
        <v>1000</v>
      </c>
      <c r="D2432" s="138">
        <f t="shared" si="886"/>
        <v>6215.24</v>
      </c>
      <c r="E2432" s="126">
        <f>IF(K2432=1,VLOOKUP(A2431,[1]Plan1!$DA$106:$DC$226,3),E2431)</f>
        <v>6315.93</v>
      </c>
      <c r="F2432" s="127">
        <f t="shared" si="887"/>
        <v>44636</v>
      </c>
      <c r="G2432" s="128">
        <f t="shared" si="876"/>
        <v>1.6200500704719456E-2</v>
      </c>
      <c r="H2432" s="127">
        <f t="shared" si="888"/>
        <v>44669</v>
      </c>
      <c r="I2432" s="127">
        <f t="shared" si="877"/>
        <v>44669</v>
      </c>
      <c r="J2432" s="130">
        <f t="shared" si="889"/>
        <v>23</v>
      </c>
      <c r="K2432" s="130">
        <f t="shared" si="878"/>
        <v>14</v>
      </c>
      <c r="L2432" s="131">
        <f t="shared" si="879"/>
        <v>1.00983015</v>
      </c>
      <c r="M2432" s="132">
        <f t="shared" si="896"/>
        <v>1.0101006100000001</v>
      </c>
      <c r="N2432" s="132">
        <f t="shared" si="894"/>
        <v>1.4330366437005222</v>
      </c>
      <c r="O2432" s="131">
        <f t="shared" si="895"/>
        <v>1.4471236000000001</v>
      </c>
      <c r="P2432" s="124">
        <f t="shared" si="880"/>
        <v>1447.1235999999999</v>
      </c>
      <c r="Q2432" s="133">
        <f t="shared" si="881"/>
        <v>0</v>
      </c>
      <c r="R2432" s="134">
        <f t="shared" si="882"/>
        <v>0</v>
      </c>
      <c r="S2432" s="124">
        <f t="shared" si="883"/>
        <v>0</v>
      </c>
      <c r="T2432" s="134">
        <f t="shared" si="890"/>
        <v>8.7499999999999994E-2</v>
      </c>
      <c r="U2432" s="133">
        <f t="shared" si="891"/>
        <v>32</v>
      </c>
      <c r="V2432" s="133">
        <v>252</v>
      </c>
      <c r="W2432" s="132">
        <f t="shared" si="897"/>
        <v>1.0107085469999999</v>
      </c>
      <c r="X2432" s="124">
        <f t="shared" si="893"/>
        <v>15.496591</v>
      </c>
      <c r="Y2432" s="136" t="s">
        <v>71</v>
      </c>
      <c r="Z2432" s="127">
        <f t="shared" si="892"/>
        <v>44788</v>
      </c>
      <c r="AA2432" s="6"/>
      <c r="AB2432" s="1"/>
      <c r="AC2432" s="10"/>
      <c r="AD2432" s="7"/>
      <c r="AE2432" s="1"/>
      <c r="AF2432" s="1"/>
      <c r="AG2432" s="1"/>
      <c r="AH2432" s="5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6"/>
      <c r="BR2432" s="1"/>
      <c r="BS2432" s="1"/>
      <c r="BT2432" s="1"/>
      <c r="BU2432" s="1"/>
      <c r="BV2432" s="1"/>
      <c r="BW2432" s="1"/>
    </row>
    <row r="2433" spans="1:75" x14ac:dyDescent="0.2">
      <c r="A2433" s="137">
        <f t="shared" si="884"/>
        <v>44654</v>
      </c>
      <c r="B2433" s="124">
        <f t="shared" si="875"/>
        <v>1462.620191</v>
      </c>
      <c r="C2433" s="124">
        <f t="shared" si="885"/>
        <v>1000</v>
      </c>
      <c r="D2433" s="138">
        <f t="shared" si="886"/>
        <v>6215.24</v>
      </c>
      <c r="E2433" s="126">
        <f>IF(K2433=1,VLOOKUP(A2432,[1]Plan1!$DA$106:$DC$226,3),E2432)</f>
        <v>6315.93</v>
      </c>
      <c r="F2433" s="127">
        <f t="shared" si="887"/>
        <v>44636</v>
      </c>
      <c r="G2433" s="128">
        <f t="shared" si="876"/>
        <v>1.6200500704719456E-2</v>
      </c>
      <c r="H2433" s="127">
        <f t="shared" si="888"/>
        <v>44669</v>
      </c>
      <c r="I2433" s="127">
        <f t="shared" si="877"/>
        <v>44669</v>
      </c>
      <c r="J2433" s="130">
        <f t="shared" si="889"/>
        <v>23</v>
      </c>
      <c r="K2433" s="130">
        <f t="shared" si="878"/>
        <v>14</v>
      </c>
      <c r="L2433" s="131">
        <f t="shared" si="879"/>
        <v>1.00983015</v>
      </c>
      <c r="M2433" s="132">
        <f t="shared" si="896"/>
        <v>1.0101006100000001</v>
      </c>
      <c r="N2433" s="132">
        <f t="shared" si="894"/>
        <v>1.4330366437005222</v>
      </c>
      <c r="O2433" s="131">
        <f t="shared" si="895"/>
        <v>1.4471236000000001</v>
      </c>
      <c r="P2433" s="124">
        <f t="shared" si="880"/>
        <v>1447.1235999999999</v>
      </c>
      <c r="Q2433" s="133">
        <f t="shared" si="881"/>
        <v>0</v>
      </c>
      <c r="R2433" s="134">
        <f t="shared" si="882"/>
        <v>0</v>
      </c>
      <c r="S2433" s="124">
        <f t="shared" si="883"/>
        <v>0</v>
      </c>
      <c r="T2433" s="134">
        <f t="shared" si="890"/>
        <v>8.7499999999999994E-2</v>
      </c>
      <c r="U2433" s="133">
        <f t="shared" si="891"/>
        <v>32</v>
      </c>
      <c r="V2433" s="133">
        <v>252</v>
      </c>
      <c r="W2433" s="132">
        <f t="shared" si="897"/>
        <v>1.0107085469999999</v>
      </c>
      <c r="X2433" s="124">
        <f t="shared" si="893"/>
        <v>15.496591</v>
      </c>
      <c r="Y2433" s="136" t="s">
        <v>71</v>
      </c>
      <c r="Z2433" s="127">
        <f t="shared" si="892"/>
        <v>44788</v>
      </c>
      <c r="AA2433" s="6"/>
      <c r="AB2433" s="1"/>
      <c r="AC2433" s="10"/>
      <c r="AD2433" s="7"/>
      <c r="AE2433" s="1"/>
      <c r="AF2433" s="1"/>
      <c r="AG2433" s="1"/>
      <c r="AH2433" s="5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6"/>
      <c r="BR2433" s="1"/>
      <c r="BS2433" s="1"/>
      <c r="BT2433" s="1"/>
      <c r="BU2433" s="1"/>
      <c r="BV2433" s="1"/>
      <c r="BW2433" s="1"/>
    </row>
    <row r="2434" spans="1:75" x14ac:dyDescent="0.2">
      <c r="A2434" s="137">
        <f t="shared" si="884"/>
        <v>44655</v>
      </c>
      <c r="B2434" s="124">
        <f t="shared" si="875"/>
        <v>1462.620191</v>
      </c>
      <c r="C2434" s="124">
        <f t="shared" si="885"/>
        <v>1000</v>
      </c>
      <c r="D2434" s="138">
        <f t="shared" si="886"/>
        <v>6215.24</v>
      </c>
      <c r="E2434" s="126">
        <f>IF(K2434=1,VLOOKUP(A2433,[1]Plan1!$DA$106:$DC$226,3),E2433)</f>
        <v>6315.93</v>
      </c>
      <c r="F2434" s="127">
        <f t="shared" si="887"/>
        <v>44636</v>
      </c>
      <c r="G2434" s="128">
        <f t="shared" si="876"/>
        <v>1.6200500704719456E-2</v>
      </c>
      <c r="H2434" s="127">
        <f t="shared" si="888"/>
        <v>44669</v>
      </c>
      <c r="I2434" s="127">
        <f t="shared" si="877"/>
        <v>44669</v>
      </c>
      <c r="J2434" s="130">
        <f t="shared" si="889"/>
        <v>23</v>
      </c>
      <c r="K2434" s="130">
        <f t="shared" si="878"/>
        <v>14</v>
      </c>
      <c r="L2434" s="131">
        <f t="shared" si="879"/>
        <v>1.00983015</v>
      </c>
      <c r="M2434" s="132">
        <f t="shared" si="896"/>
        <v>1.0101006100000001</v>
      </c>
      <c r="N2434" s="132">
        <f t="shared" si="894"/>
        <v>1.4330366437005222</v>
      </c>
      <c r="O2434" s="131">
        <f t="shared" si="895"/>
        <v>1.4471236000000001</v>
      </c>
      <c r="P2434" s="124">
        <f t="shared" si="880"/>
        <v>1447.1235999999999</v>
      </c>
      <c r="Q2434" s="133">
        <f t="shared" si="881"/>
        <v>0</v>
      </c>
      <c r="R2434" s="134">
        <f t="shared" si="882"/>
        <v>0</v>
      </c>
      <c r="S2434" s="124">
        <f t="shared" si="883"/>
        <v>0</v>
      </c>
      <c r="T2434" s="134">
        <f t="shared" si="890"/>
        <v>8.7499999999999994E-2</v>
      </c>
      <c r="U2434" s="133">
        <f t="shared" si="891"/>
        <v>32</v>
      </c>
      <c r="V2434" s="133">
        <v>252</v>
      </c>
      <c r="W2434" s="132">
        <f t="shared" si="897"/>
        <v>1.0107085469999999</v>
      </c>
      <c r="X2434" s="124">
        <f t="shared" si="893"/>
        <v>15.496591</v>
      </c>
      <c r="Y2434" s="136" t="s">
        <v>71</v>
      </c>
      <c r="Z2434" s="127">
        <f t="shared" si="892"/>
        <v>44788</v>
      </c>
      <c r="AA2434" s="6"/>
      <c r="AB2434" s="1"/>
      <c r="AC2434" s="10"/>
      <c r="AD2434" s="7"/>
      <c r="AE2434" s="1"/>
      <c r="AF2434" s="1"/>
      <c r="AG2434" s="1"/>
      <c r="AH2434" s="5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6"/>
      <c r="BR2434" s="1"/>
      <c r="BS2434" s="1"/>
      <c r="BT2434" s="1"/>
      <c r="BU2434" s="1"/>
      <c r="BV2434" s="1"/>
      <c r="BW2434" s="1"/>
    </row>
    <row r="2435" spans="1:75" x14ac:dyDescent="0.2">
      <c r="A2435" s="137">
        <f t="shared" si="884"/>
        <v>44656</v>
      </c>
      <c r="B2435" s="124">
        <f t="shared" si="875"/>
        <v>1464.1297970000001</v>
      </c>
      <c r="C2435" s="124">
        <f t="shared" si="885"/>
        <v>1000</v>
      </c>
      <c r="D2435" s="138">
        <f t="shared" si="886"/>
        <v>6215.24</v>
      </c>
      <c r="E2435" s="126">
        <f>IF(K2435=1,VLOOKUP(A2434,[1]Plan1!$DA$106:$DC$226,3),E2434)</f>
        <v>6315.93</v>
      </c>
      <c r="F2435" s="127">
        <f t="shared" si="887"/>
        <v>44636</v>
      </c>
      <c r="G2435" s="128">
        <f t="shared" si="876"/>
        <v>1.6200500704719456E-2</v>
      </c>
      <c r="H2435" s="127">
        <f t="shared" si="888"/>
        <v>44669</v>
      </c>
      <c r="I2435" s="127">
        <f t="shared" si="877"/>
        <v>44669</v>
      </c>
      <c r="J2435" s="130">
        <f t="shared" si="889"/>
        <v>23</v>
      </c>
      <c r="K2435" s="130">
        <f t="shared" si="878"/>
        <v>15</v>
      </c>
      <c r="L2435" s="131">
        <f t="shared" si="879"/>
        <v>1.0105359899999999</v>
      </c>
      <c r="M2435" s="132">
        <f t="shared" si="896"/>
        <v>1.0101006100000001</v>
      </c>
      <c r="N2435" s="132">
        <f t="shared" si="894"/>
        <v>1.4330366437005222</v>
      </c>
      <c r="O2435" s="131">
        <f t="shared" si="895"/>
        <v>1.4481351</v>
      </c>
      <c r="P2435" s="124">
        <f t="shared" si="880"/>
        <v>1448.1351</v>
      </c>
      <c r="Q2435" s="133">
        <f t="shared" si="881"/>
        <v>0</v>
      </c>
      <c r="R2435" s="134">
        <f t="shared" si="882"/>
        <v>0</v>
      </c>
      <c r="S2435" s="124">
        <f t="shared" si="883"/>
        <v>0</v>
      </c>
      <c r="T2435" s="134">
        <f t="shared" si="890"/>
        <v>8.7499999999999994E-2</v>
      </c>
      <c r="U2435" s="133">
        <f t="shared" si="891"/>
        <v>33</v>
      </c>
      <c r="V2435" s="133">
        <v>252</v>
      </c>
      <c r="W2435" s="132">
        <f t="shared" si="897"/>
        <v>1.0110450310000001</v>
      </c>
      <c r="X2435" s="124">
        <f t="shared" si="893"/>
        <v>15.994697</v>
      </c>
      <c r="Y2435" s="136" t="s">
        <v>71</v>
      </c>
      <c r="Z2435" s="127">
        <f t="shared" si="892"/>
        <v>44788</v>
      </c>
      <c r="AA2435" s="6"/>
      <c r="AB2435" s="1"/>
      <c r="AC2435" s="10"/>
      <c r="AD2435" s="7"/>
      <c r="AE2435" s="1"/>
      <c r="AF2435" s="1"/>
      <c r="AG2435" s="1"/>
      <c r="AH2435" s="5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6"/>
      <c r="BR2435" s="1"/>
      <c r="BS2435" s="1"/>
      <c r="BT2435" s="1"/>
      <c r="BU2435" s="1"/>
      <c r="BV2435" s="1"/>
      <c r="BW2435" s="1"/>
    </row>
    <row r="2436" spans="1:75" x14ac:dyDescent="0.2">
      <c r="A2436" s="137">
        <f t="shared" si="884"/>
        <v>44657</v>
      </c>
      <c r="B2436" s="124">
        <f t="shared" si="875"/>
        <v>1465.6409520000002</v>
      </c>
      <c r="C2436" s="124">
        <f t="shared" si="885"/>
        <v>1000</v>
      </c>
      <c r="D2436" s="138">
        <f t="shared" si="886"/>
        <v>6215.24</v>
      </c>
      <c r="E2436" s="126">
        <f>IF(K2436=1,VLOOKUP(A2435,[1]Plan1!$DA$106:$DC$226,3),E2435)</f>
        <v>6315.93</v>
      </c>
      <c r="F2436" s="127">
        <f t="shared" si="887"/>
        <v>44636</v>
      </c>
      <c r="G2436" s="128">
        <f t="shared" si="876"/>
        <v>1.6200500704719456E-2</v>
      </c>
      <c r="H2436" s="127">
        <f t="shared" si="888"/>
        <v>44669</v>
      </c>
      <c r="I2436" s="127">
        <f t="shared" si="877"/>
        <v>44669</v>
      </c>
      <c r="J2436" s="130">
        <f t="shared" si="889"/>
        <v>23</v>
      </c>
      <c r="K2436" s="130">
        <f t="shared" si="878"/>
        <v>16</v>
      </c>
      <c r="L2436" s="131">
        <f t="shared" si="879"/>
        <v>1.01124232</v>
      </c>
      <c r="M2436" s="132">
        <f t="shared" si="896"/>
        <v>1.0101006100000001</v>
      </c>
      <c r="N2436" s="132">
        <f t="shared" si="894"/>
        <v>1.4330366437005222</v>
      </c>
      <c r="O2436" s="131">
        <f t="shared" si="895"/>
        <v>1.4491472999999999</v>
      </c>
      <c r="P2436" s="124">
        <f t="shared" si="880"/>
        <v>1449.1473000000001</v>
      </c>
      <c r="Q2436" s="133">
        <f t="shared" si="881"/>
        <v>0</v>
      </c>
      <c r="R2436" s="134">
        <f t="shared" si="882"/>
        <v>0</v>
      </c>
      <c r="S2436" s="124">
        <f t="shared" si="883"/>
        <v>0</v>
      </c>
      <c r="T2436" s="134">
        <f t="shared" si="890"/>
        <v>8.7499999999999994E-2</v>
      </c>
      <c r="U2436" s="133">
        <f t="shared" si="891"/>
        <v>34</v>
      </c>
      <c r="V2436" s="133">
        <v>252</v>
      </c>
      <c r="W2436" s="132">
        <f t="shared" si="897"/>
        <v>1.0113816259999999</v>
      </c>
      <c r="X2436" s="124">
        <f t="shared" si="893"/>
        <v>16.493652000000001</v>
      </c>
      <c r="Y2436" s="136" t="s">
        <v>71</v>
      </c>
      <c r="Z2436" s="127">
        <f t="shared" si="892"/>
        <v>44788</v>
      </c>
      <c r="AA2436" s="6"/>
      <c r="AB2436" s="1"/>
      <c r="AC2436" s="10"/>
      <c r="AD2436" s="7"/>
      <c r="AE2436" s="1"/>
      <c r="AF2436" s="1"/>
      <c r="AG2436" s="1"/>
      <c r="AH2436" s="5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6"/>
      <c r="BR2436" s="1"/>
      <c r="BS2436" s="1"/>
      <c r="BT2436" s="1"/>
      <c r="BU2436" s="1"/>
      <c r="BV2436" s="1"/>
      <c r="BW2436" s="1"/>
    </row>
    <row r="2437" spans="1:75" x14ac:dyDescent="0.2">
      <c r="A2437" s="137">
        <f t="shared" si="884"/>
        <v>44658</v>
      </c>
      <c r="B2437" s="124">
        <f t="shared" si="875"/>
        <v>1467.153671</v>
      </c>
      <c r="C2437" s="124">
        <f t="shared" si="885"/>
        <v>1000</v>
      </c>
      <c r="D2437" s="138">
        <f t="shared" si="886"/>
        <v>6215.24</v>
      </c>
      <c r="E2437" s="126">
        <f>IF(K2437=1,VLOOKUP(A2436,[1]Plan1!$DA$106:$DC$226,3),E2436)</f>
        <v>6315.93</v>
      </c>
      <c r="F2437" s="127">
        <f t="shared" si="887"/>
        <v>44636</v>
      </c>
      <c r="G2437" s="128">
        <f t="shared" si="876"/>
        <v>1.6200500704719456E-2</v>
      </c>
      <c r="H2437" s="127">
        <f t="shared" si="888"/>
        <v>44669</v>
      </c>
      <c r="I2437" s="127">
        <f t="shared" si="877"/>
        <v>44669</v>
      </c>
      <c r="J2437" s="130">
        <f t="shared" si="889"/>
        <v>23</v>
      </c>
      <c r="K2437" s="130">
        <f t="shared" si="878"/>
        <v>17</v>
      </c>
      <c r="L2437" s="131">
        <f t="shared" si="879"/>
        <v>1.01194915</v>
      </c>
      <c r="M2437" s="132">
        <f t="shared" si="896"/>
        <v>1.0101006100000001</v>
      </c>
      <c r="N2437" s="132">
        <f t="shared" si="894"/>
        <v>1.4330366437005222</v>
      </c>
      <c r="O2437" s="131">
        <f t="shared" si="895"/>
        <v>1.4501602099999999</v>
      </c>
      <c r="P2437" s="124">
        <f t="shared" si="880"/>
        <v>1450.16021</v>
      </c>
      <c r="Q2437" s="133">
        <f t="shared" si="881"/>
        <v>0</v>
      </c>
      <c r="R2437" s="134">
        <f t="shared" si="882"/>
        <v>0</v>
      </c>
      <c r="S2437" s="124">
        <f t="shared" si="883"/>
        <v>0</v>
      </c>
      <c r="T2437" s="134">
        <f t="shared" si="890"/>
        <v>8.7499999999999994E-2</v>
      </c>
      <c r="U2437" s="133">
        <f t="shared" si="891"/>
        <v>35</v>
      </c>
      <c r="V2437" s="133">
        <v>252</v>
      </c>
      <c r="W2437" s="132">
        <f t="shared" si="897"/>
        <v>1.011718334</v>
      </c>
      <c r="X2437" s="124">
        <f t="shared" si="893"/>
        <v>16.993461</v>
      </c>
      <c r="Y2437" s="136" t="s">
        <v>71</v>
      </c>
      <c r="Z2437" s="127">
        <f t="shared" si="892"/>
        <v>44788</v>
      </c>
      <c r="AA2437" s="6"/>
      <c r="AB2437" s="1"/>
      <c r="AC2437" s="10"/>
      <c r="AD2437" s="7"/>
      <c r="AE2437" s="1"/>
      <c r="AF2437" s="1"/>
      <c r="AG2437" s="1"/>
      <c r="AH2437" s="5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6"/>
      <c r="BR2437" s="1"/>
      <c r="BS2437" s="1"/>
      <c r="BT2437" s="1"/>
      <c r="BU2437" s="1"/>
      <c r="BV2437" s="1"/>
      <c r="BW2437" s="1"/>
    </row>
    <row r="2438" spans="1:75" x14ac:dyDescent="0.2">
      <c r="A2438" s="137">
        <f t="shared" si="884"/>
        <v>44659</v>
      </c>
      <c r="B2438" s="124">
        <f t="shared" si="875"/>
        <v>1468.6679429999999</v>
      </c>
      <c r="C2438" s="124">
        <f t="shared" si="885"/>
        <v>1000</v>
      </c>
      <c r="D2438" s="138">
        <f t="shared" si="886"/>
        <v>6215.24</v>
      </c>
      <c r="E2438" s="126">
        <f>IF(K2438=1,VLOOKUP(A2437,[1]Plan1!$DA$106:$DC$226,3),E2437)</f>
        <v>6315.93</v>
      </c>
      <c r="F2438" s="127">
        <f t="shared" si="887"/>
        <v>44636</v>
      </c>
      <c r="G2438" s="128">
        <f t="shared" si="876"/>
        <v>1.6200500704719456E-2</v>
      </c>
      <c r="H2438" s="127">
        <f t="shared" si="888"/>
        <v>44669</v>
      </c>
      <c r="I2438" s="127">
        <f t="shared" si="877"/>
        <v>44669</v>
      </c>
      <c r="J2438" s="130">
        <f t="shared" si="889"/>
        <v>23</v>
      </c>
      <c r="K2438" s="130">
        <f t="shared" si="878"/>
        <v>18</v>
      </c>
      <c r="L2438" s="131">
        <f t="shared" si="879"/>
        <v>1.01265647</v>
      </c>
      <c r="M2438" s="132">
        <f t="shared" si="896"/>
        <v>1.0101006100000001</v>
      </c>
      <c r="N2438" s="132">
        <f t="shared" si="894"/>
        <v>1.4330366437005222</v>
      </c>
      <c r="O2438" s="131">
        <f t="shared" si="895"/>
        <v>1.4511738199999999</v>
      </c>
      <c r="P2438" s="124">
        <f t="shared" si="880"/>
        <v>1451.17382</v>
      </c>
      <c r="Q2438" s="133">
        <f t="shared" si="881"/>
        <v>0</v>
      </c>
      <c r="R2438" s="134">
        <f t="shared" si="882"/>
        <v>0</v>
      </c>
      <c r="S2438" s="124">
        <f t="shared" si="883"/>
        <v>0</v>
      </c>
      <c r="T2438" s="134">
        <f t="shared" si="890"/>
        <v>8.7499999999999994E-2</v>
      </c>
      <c r="U2438" s="133">
        <f t="shared" si="891"/>
        <v>36</v>
      </c>
      <c r="V2438" s="133">
        <v>252</v>
      </c>
      <c r="W2438" s="132">
        <f t="shared" si="897"/>
        <v>1.012055154</v>
      </c>
      <c r="X2438" s="124">
        <f t="shared" si="893"/>
        <v>17.494122999999998</v>
      </c>
      <c r="Y2438" s="136" t="s">
        <v>71</v>
      </c>
      <c r="Z2438" s="127">
        <f t="shared" si="892"/>
        <v>44788</v>
      </c>
      <c r="AA2438" s="6"/>
      <c r="AB2438" s="1"/>
      <c r="AC2438" s="10"/>
      <c r="AD2438" s="7"/>
      <c r="AE2438" s="1"/>
      <c r="AF2438" s="1"/>
      <c r="AG2438" s="1"/>
      <c r="AH2438" s="5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6"/>
      <c r="BR2438" s="1"/>
      <c r="BS2438" s="1"/>
      <c r="BT2438" s="1"/>
      <c r="BU2438" s="1"/>
      <c r="BV2438" s="1"/>
      <c r="BW2438" s="1"/>
    </row>
    <row r="2439" spans="1:75" x14ac:dyDescent="0.2">
      <c r="A2439" s="137">
        <f t="shared" si="884"/>
        <v>44660</v>
      </c>
      <c r="B2439" s="124">
        <f t="shared" si="875"/>
        <v>1470.1837800000001</v>
      </c>
      <c r="C2439" s="124">
        <f t="shared" si="885"/>
        <v>1000</v>
      </c>
      <c r="D2439" s="138">
        <f t="shared" si="886"/>
        <v>6215.24</v>
      </c>
      <c r="E2439" s="126">
        <f>IF(K2439=1,VLOOKUP(A2438,[1]Plan1!$DA$106:$DC$226,3),E2438)</f>
        <v>6315.93</v>
      </c>
      <c r="F2439" s="127">
        <f t="shared" si="887"/>
        <v>44636</v>
      </c>
      <c r="G2439" s="128">
        <f t="shared" si="876"/>
        <v>1.6200500704719456E-2</v>
      </c>
      <c r="H2439" s="127">
        <f t="shared" si="888"/>
        <v>44669</v>
      </c>
      <c r="I2439" s="127">
        <f t="shared" si="877"/>
        <v>44669</v>
      </c>
      <c r="J2439" s="130">
        <f t="shared" si="889"/>
        <v>23</v>
      </c>
      <c r="K2439" s="130">
        <f t="shared" si="878"/>
        <v>19</v>
      </c>
      <c r="L2439" s="131">
        <f t="shared" si="879"/>
        <v>1.01336428</v>
      </c>
      <c r="M2439" s="132">
        <f t="shared" si="896"/>
        <v>1.0101006100000001</v>
      </c>
      <c r="N2439" s="132">
        <f t="shared" si="894"/>
        <v>1.4330366437005222</v>
      </c>
      <c r="O2439" s="131">
        <f t="shared" si="895"/>
        <v>1.4521881400000001</v>
      </c>
      <c r="P2439" s="124">
        <f t="shared" si="880"/>
        <v>1452.18814</v>
      </c>
      <c r="Q2439" s="133">
        <f t="shared" si="881"/>
        <v>0</v>
      </c>
      <c r="R2439" s="134">
        <f t="shared" si="882"/>
        <v>0</v>
      </c>
      <c r="S2439" s="124">
        <f t="shared" si="883"/>
        <v>0</v>
      </c>
      <c r="T2439" s="134">
        <f t="shared" si="890"/>
        <v>8.7499999999999994E-2</v>
      </c>
      <c r="U2439" s="133">
        <f t="shared" si="891"/>
        <v>37</v>
      </c>
      <c r="V2439" s="133">
        <v>252</v>
      </c>
      <c r="W2439" s="132">
        <f t="shared" si="897"/>
        <v>1.012392086</v>
      </c>
      <c r="X2439" s="124">
        <f t="shared" si="893"/>
        <v>17.995640000000002</v>
      </c>
      <c r="Y2439" s="136" t="s">
        <v>71</v>
      </c>
      <c r="Z2439" s="127">
        <f t="shared" si="892"/>
        <v>44788</v>
      </c>
      <c r="AA2439" s="6"/>
      <c r="AB2439" s="1"/>
      <c r="AC2439" s="10"/>
      <c r="AD2439" s="7"/>
      <c r="AE2439" s="1"/>
      <c r="AF2439" s="1"/>
      <c r="AG2439" s="1"/>
      <c r="AH2439" s="5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6"/>
      <c r="BR2439" s="1"/>
      <c r="BS2439" s="1"/>
      <c r="BT2439" s="1"/>
      <c r="BU2439" s="1"/>
      <c r="BV2439" s="1"/>
      <c r="BW2439" s="1"/>
    </row>
    <row r="2440" spans="1:75" x14ac:dyDescent="0.2">
      <c r="A2440" s="137">
        <f t="shared" si="884"/>
        <v>44661</v>
      </c>
      <c r="B2440" s="124">
        <f t="shared" si="875"/>
        <v>1470.1837800000001</v>
      </c>
      <c r="C2440" s="124">
        <f t="shared" si="885"/>
        <v>1000</v>
      </c>
      <c r="D2440" s="138">
        <f t="shared" si="886"/>
        <v>6215.24</v>
      </c>
      <c r="E2440" s="126">
        <f>IF(K2440=1,VLOOKUP(A2439,[1]Plan1!$DA$106:$DC$226,3),E2439)</f>
        <v>6315.93</v>
      </c>
      <c r="F2440" s="127">
        <f t="shared" si="887"/>
        <v>44636</v>
      </c>
      <c r="G2440" s="128">
        <f t="shared" si="876"/>
        <v>1.6200500704719456E-2</v>
      </c>
      <c r="H2440" s="127">
        <f t="shared" si="888"/>
        <v>44669</v>
      </c>
      <c r="I2440" s="127">
        <f t="shared" si="877"/>
        <v>44669</v>
      </c>
      <c r="J2440" s="130">
        <f t="shared" si="889"/>
        <v>23</v>
      </c>
      <c r="K2440" s="130">
        <f t="shared" si="878"/>
        <v>19</v>
      </c>
      <c r="L2440" s="131">
        <f t="shared" si="879"/>
        <v>1.01336428</v>
      </c>
      <c r="M2440" s="132">
        <f t="shared" si="896"/>
        <v>1.0101006100000001</v>
      </c>
      <c r="N2440" s="132">
        <f t="shared" si="894"/>
        <v>1.4330366437005222</v>
      </c>
      <c r="O2440" s="131">
        <f t="shared" si="895"/>
        <v>1.4521881400000001</v>
      </c>
      <c r="P2440" s="124">
        <f t="shared" si="880"/>
        <v>1452.18814</v>
      </c>
      <c r="Q2440" s="133">
        <f t="shared" si="881"/>
        <v>0</v>
      </c>
      <c r="R2440" s="134">
        <f t="shared" si="882"/>
        <v>0</v>
      </c>
      <c r="S2440" s="124">
        <f t="shared" si="883"/>
        <v>0</v>
      </c>
      <c r="T2440" s="134">
        <f t="shared" si="890"/>
        <v>8.7499999999999994E-2</v>
      </c>
      <c r="U2440" s="133">
        <f t="shared" si="891"/>
        <v>37</v>
      </c>
      <c r="V2440" s="133">
        <v>252</v>
      </c>
      <c r="W2440" s="132">
        <f t="shared" si="897"/>
        <v>1.012392086</v>
      </c>
      <c r="X2440" s="124">
        <f t="shared" si="893"/>
        <v>17.995640000000002</v>
      </c>
      <c r="Y2440" s="136" t="s">
        <v>71</v>
      </c>
      <c r="Z2440" s="127">
        <f t="shared" si="892"/>
        <v>44788</v>
      </c>
      <c r="AA2440" s="6"/>
      <c r="AB2440" s="1"/>
      <c r="AC2440" s="10"/>
      <c r="AD2440" s="7"/>
      <c r="AE2440" s="1"/>
      <c r="AF2440" s="1"/>
      <c r="AG2440" s="1"/>
      <c r="AH2440" s="5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6"/>
      <c r="BR2440" s="1"/>
      <c r="BS2440" s="1"/>
      <c r="BT2440" s="1"/>
      <c r="BU2440" s="1"/>
      <c r="BV2440" s="1"/>
      <c r="BW2440" s="1"/>
    </row>
    <row r="2441" spans="1:75" x14ac:dyDescent="0.2">
      <c r="A2441" s="137">
        <f t="shared" si="884"/>
        <v>44662</v>
      </c>
      <c r="B2441" s="124">
        <f t="shared" si="875"/>
        <v>1470.1837800000001</v>
      </c>
      <c r="C2441" s="124">
        <f t="shared" si="885"/>
        <v>1000</v>
      </c>
      <c r="D2441" s="138">
        <f t="shared" si="886"/>
        <v>6215.24</v>
      </c>
      <c r="E2441" s="126">
        <f>IF(K2441=1,VLOOKUP(A2440,[1]Plan1!$DA$106:$DC$226,3),E2440)</f>
        <v>6315.93</v>
      </c>
      <c r="F2441" s="127">
        <f t="shared" si="887"/>
        <v>44636</v>
      </c>
      <c r="G2441" s="128">
        <f t="shared" si="876"/>
        <v>1.6200500704719456E-2</v>
      </c>
      <c r="H2441" s="127">
        <f t="shared" si="888"/>
        <v>44669</v>
      </c>
      <c r="I2441" s="127">
        <f t="shared" si="877"/>
        <v>44669</v>
      </c>
      <c r="J2441" s="130">
        <f t="shared" si="889"/>
        <v>23</v>
      </c>
      <c r="K2441" s="130">
        <f t="shared" si="878"/>
        <v>19</v>
      </c>
      <c r="L2441" s="131">
        <f t="shared" si="879"/>
        <v>1.01336428</v>
      </c>
      <c r="M2441" s="132">
        <f t="shared" si="896"/>
        <v>1.0101006100000001</v>
      </c>
      <c r="N2441" s="132">
        <f t="shared" si="894"/>
        <v>1.4330366437005222</v>
      </c>
      <c r="O2441" s="131">
        <f t="shared" si="895"/>
        <v>1.4521881400000001</v>
      </c>
      <c r="P2441" s="124">
        <f t="shared" si="880"/>
        <v>1452.18814</v>
      </c>
      <c r="Q2441" s="133">
        <f t="shared" si="881"/>
        <v>0</v>
      </c>
      <c r="R2441" s="134">
        <f t="shared" si="882"/>
        <v>0</v>
      </c>
      <c r="S2441" s="124">
        <f t="shared" si="883"/>
        <v>0</v>
      </c>
      <c r="T2441" s="134">
        <f t="shared" si="890"/>
        <v>8.7499999999999994E-2</v>
      </c>
      <c r="U2441" s="133">
        <f t="shared" si="891"/>
        <v>37</v>
      </c>
      <c r="V2441" s="133">
        <v>252</v>
      </c>
      <c r="W2441" s="132">
        <f t="shared" si="897"/>
        <v>1.012392086</v>
      </c>
      <c r="X2441" s="124">
        <f t="shared" si="893"/>
        <v>17.995640000000002</v>
      </c>
      <c r="Y2441" s="136" t="s">
        <v>71</v>
      </c>
      <c r="Z2441" s="127">
        <f t="shared" si="892"/>
        <v>44788</v>
      </c>
      <c r="AA2441" s="6"/>
      <c r="AB2441" s="1"/>
      <c r="AC2441" s="10"/>
      <c r="AD2441" s="7"/>
      <c r="AE2441" s="1"/>
      <c r="AF2441" s="1"/>
      <c r="AG2441" s="1"/>
      <c r="AH2441" s="5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6"/>
      <c r="BR2441" s="1"/>
      <c r="BS2441" s="1"/>
      <c r="BT2441" s="1"/>
      <c r="BU2441" s="1"/>
      <c r="BV2441" s="1"/>
      <c r="BW2441" s="1"/>
    </row>
    <row r="2442" spans="1:75" x14ac:dyDescent="0.2">
      <c r="A2442" s="137">
        <f t="shared" si="884"/>
        <v>44663</v>
      </c>
      <c r="B2442" s="124">
        <f t="shared" ref="B2442:B2505" si="898">(P2442+X2442)</f>
        <v>1471.701192</v>
      </c>
      <c r="C2442" s="124">
        <f t="shared" si="885"/>
        <v>1000</v>
      </c>
      <c r="D2442" s="138">
        <f t="shared" si="886"/>
        <v>6215.24</v>
      </c>
      <c r="E2442" s="126">
        <f>IF(K2442=1,VLOOKUP(A2441,[1]Plan1!$DA$106:$DC$226,3),E2441)</f>
        <v>6315.93</v>
      </c>
      <c r="F2442" s="127">
        <f t="shared" si="887"/>
        <v>44636</v>
      </c>
      <c r="G2442" s="128">
        <f t="shared" ref="G2442:G2505" si="899">(E2442/D2442)-1</f>
        <v>1.6200500704719456E-2</v>
      </c>
      <c r="H2442" s="127">
        <f t="shared" si="888"/>
        <v>44669</v>
      </c>
      <c r="I2442" s="127">
        <f t="shared" ref="I2442:I2505" si="900">IF(A2442&gt;I2441,H2442,I2441)</f>
        <v>44669</v>
      </c>
      <c r="J2442" s="130">
        <f t="shared" si="889"/>
        <v>23</v>
      </c>
      <c r="K2442" s="130">
        <f t="shared" ref="K2442:K2505" si="901">(J2442-(NETWORKDAYS(A2442,I2442,AC$118:AC$502)-1))</f>
        <v>20</v>
      </c>
      <c r="L2442" s="131">
        <f t="shared" ref="L2442:L2505" si="902">TRUNC((E2442/D2442)^TRUNC((K2442/J2442),9),8)</f>
        <v>1.0140725900000001</v>
      </c>
      <c r="M2442" s="132">
        <f t="shared" si="896"/>
        <v>1.0101006100000001</v>
      </c>
      <c r="N2442" s="132">
        <f t="shared" si="894"/>
        <v>1.4330366437005222</v>
      </c>
      <c r="O2442" s="131">
        <f t="shared" si="895"/>
        <v>1.45320318</v>
      </c>
      <c r="P2442" s="124">
        <f t="shared" ref="P2442:P2505" si="903">TRUNC(C2442*O2442,6)</f>
        <v>1453.20318</v>
      </c>
      <c r="Q2442" s="133">
        <f t="shared" ref="Q2442:Q2505" si="904">IF(VLOOKUP(A2442,AC$10:AJ$114,8)=VLOOKUP(A2441,AC$10:AJ$114,8),0,VLOOKUP(A2442,AC$10:AJ$114,8))</f>
        <v>0</v>
      </c>
      <c r="R2442" s="134">
        <f t="shared" ref="R2442:R2505" si="905">IF(Q2442&gt;0,VLOOKUP($A2442,$AC$10:$AH$114,6),0)</f>
        <v>0</v>
      </c>
      <c r="S2442" s="124">
        <f t="shared" ref="S2442:S2505" si="906">IF(R2442&gt;0,TRUNC(R2442*P2442,6),0)</f>
        <v>0</v>
      </c>
      <c r="T2442" s="134">
        <f t="shared" si="890"/>
        <v>8.7499999999999994E-2</v>
      </c>
      <c r="U2442" s="133">
        <f t="shared" si="891"/>
        <v>38</v>
      </c>
      <c r="V2442" s="133">
        <v>252</v>
      </c>
      <c r="W2442" s="132">
        <f t="shared" si="897"/>
        <v>1.0127291300000001</v>
      </c>
      <c r="X2442" s="124">
        <f t="shared" si="893"/>
        <v>18.498011999999999</v>
      </c>
      <c r="Y2442" s="136" t="s">
        <v>71</v>
      </c>
      <c r="Z2442" s="127">
        <f t="shared" si="892"/>
        <v>44788</v>
      </c>
      <c r="AA2442" s="6"/>
      <c r="AB2442" s="1"/>
      <c r="AC2442" s="10"/>
      <c r="AD2442" s="7"/>
      <c r="AE2442" s="1"/>
      <c r="AF2442" s="1"/>
      <c r="AG2442" s="1"/>
      <c r="AH2442" s="5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6"/>
      <c r="BR2442" s="1"/>
      <c r="BS2442" s="1"/>
      <c r="BT2442" s="1"/>
      <c r="BU2442" s="1"/>
      <c r="BV2442" s="1"/>
      <c r="BW2442" s="1"/>
    </row>
    <row r="2443" spans="1:75" x14ac:dyDescent="0.2">
      <c r="A2443" s="137">
        <f t="shared" ref="A2443:A2506" si="907">(A2442+1)</f>
        <v>44664</v>
      </c>
      <c r="B2443" s="124">
        <f t="shared" si="898"/>
        <v>1473.2201700000001</v>
      </c>
      <c r="C2443" s="124">
        <f t="shared" ref="C2443:C2506" si="908">TRUNC(IF(Q2442&gt;0,VLOOKUP(A2442,$AC$12:$AD$114,2),C2442),6)</f>
        <v>1000</v>
      </c>
      <c r="D2443" s="138">
        <f t="shared" ref="D2443:D2506" si="909">IF(E2443=E2442,D2442,E2442)</f>
        <v>6215.24</v>
      </c>
      <c r="E2443" s="126">
        <f>IF(K2443=1,VLOOKUP(A2442,[1]Plan1!$DA$106:$DC$226,3),E2442)</f>
        <v>6315.93</v>
      </c>
      <c r="F2443" s="127">
        <f t="shared" ref="F2443:F2506" si="910">IF(D2443=D2442,F2442,A2443)</f>
        <v>44636</v>
      </c>
      <c r="G2443" s="128">
        <f t="shared" si="899"/>
        <v>1.6200500704719456E-2</v>
      </c>
      <c r="H2443" s="127">
        <f t="shared" ref="H2443:H2506" si="911">IF(DAY(A2443)=15,VLOOKUP(A2443,AG$118:AL$450,4),H2442)</f>
        <v>44669</v>
      </c>
      <c r="I2443" s="127">
        <f t="shared" si="900"/>
        <v>44669</v>
      </c>
      <c r="J2443" s="130">
        <f t="shared" ref="J2443:J2506" si="912">IF(I2443=I2442,J2442,NETWORKDAYS(I2442,I2443,$AC$118:$AC$502)-1)</f>
        <v>23</v>
      </c>
      <c r="K2443" s="130">
        <f t="shared" si="901"/>
        <v>21</v>
      </c>
      <c r="L2443" s="131">
        <f t="shared" si="902"/>
        <v>1.0147813999999999</v>
      </c>
      <c r="M2443" s="132">
        <f t="shared" si="896"/>
        <v>1.0101006100000001</v>
      </c>
      <c r="N2443" s="132">
        <f t="shared" si="894"/>
        <v>1.4330366437005222</v>
      </c>
      <c r="O2443" s="131">
        <f t="shared" si="895"/>
        <v>1.4542189299999999</v>
      </c>
      <c r="P2443" s="124">
        <f t="shared" si="903"/>
        <v>1454.21893</v>
      </c>
      <c r="Q2443" s="133">
        <f t="shared" si="904"/>
        <v>0</v>
      </c>
      <c r="R2443" s="134">
        <f t="shared" si="905"/>
        <v>0</v>
      </c>
      <c r="S2443" s="124">
        <f t="shared" si="906"/>
        <v>0</v>
      </c>
      <c r="T2443" s="134">
        <f t="shared" ref="T2443:T2506" si="913">(T2442)</f>
        <v>8.7499999999999994E-2</v>
      </c>
      <c r="U2443" s="133">
        <f t="shared" ref="U2443:U2506" si="914">IF(Q2442&gt;0,1,IF(K2443=K2442,U2442,U2442+1))</f>
        <v>39</v>
      </c>
      <c r="V2443" s="133">
        <v>252</v>
      </c>
      <c r="W2443" s="132">
        <f t="shared" si="897"/>
        <v>1.0130662859999999</v>
      </c>
      <c r="X2443" s="124">
        <f t="shared" si="893"/>
        <v>19.001239999999999</v>
      </c>
      <c r="Y2443" s="136" t="s">
        <v>71</v>
      </c>
      <c r="Z2443" s="127">
        <f t="shared" ref="Z2443:Z2506" si="915">IF(Q2442&gt;0,VLOOKUP(A2442,$AC$10:$AK$114,9),Z2442)</f>
        <v>44788</v>
      </c>
      <c r="AA2443" s="6"/>
      <c r="AB2443" s="1"/>
      <c r="AC2443" s="10"/>
      <c r="AD2443" s="7"/>
      <c r="AE2443" s="1"/>
      <c r="AF2443" s="1"/>
      <c r="AG2443" s="1"/>
      <c r="AH2443" s="5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6"/>
      <c r="BR2443" s="1"/>
      <c r="BS2443" s="1"/>
      <c r="BT2443" s="1"/>
      <c r="BU2443" s="1"/>
      <c r="BV2443" s="1"/>
      <c r="BW2443" s="1"/>
    </row>
    <row r="2444" spans="1:75" x14ac:dyDescent="0.2">
      <c r="A2444" s="137">
        <f t="shared" si="907"/>
        <v>44665</v>
      </c>
      <c r="B2444" s="124">
        <f t="shared" si="898"/>
        <v>1474.7407050000002</v>
      </c>
      <c r="C2444" s="124">
        <f t="shared" si="908"/>
        <v>1000</v>
      </c>
      <c r="D2444" s="138">
        <f t="shared" si="909"/>
        <v>6215.24</v>
      </c>
      <c r="E2444" s="126">
        <f>IF(K2444=1,VLOOKUP(A2443,[1]Plan1!$DA$106:$DC$226,3),E2443)</f>
        <v>6315.93</v>
      </c>
      <c r="F2444" s="127">
        <f t="shared" si="910"/>
        <v>44636</v>
      </c>
      <c r="G2444" s="128">
        <f t="shared" si="899"/>
        <v>1.6200500704719456E-2</v>
      </c>
      <c r="H2444" s="127">
        <f t="shared" si="911"/>
        <v>44669</v>
      </c>
      <c r="I2444" s="127">
        <f t="shared" si="900"/>
        <v>44669</v>
      </c>
      <c r="J2444" s="130">
        <f t="shared" si="912"/>
        <v>23</v>
      </c>
      <c r="K2444" s="130">
        <f t="shared" si="901"/>
        <v>22</v>
      </c>
      <c r="L2444" s="131">
        <f t="shared" si="902"/>
        <v>1.0154907</v>
      </c>
      <c r="M2444" s="132">
        <f t="shared" si="896"/>
        <v>1.0101006100000001</v>
      </c>
      <c r="N2444" s="132">
        <f t="shared" si="894"/>
        <v>1.4330366437005222</v>
      </c>
      <c r="O2444" s="131">
        <f t="shared" si="895"/>
        <v>1.45523538</v>
      </c>
      <c r="P2444" s="124">
        <f t="shared" si="903"/>
        <v>1455.2353800000001</v>
      </c>
      <c r="Q2444" s="133">
        <f t="shared" si="904"/>
        <v>0</v>
      </c>
      <c r="R2444" s="134">
        <f t="shared" si="905"/>
        <v>0</v>
      </c>
      <c r="S2444" s="124">
        <f t="shared" si="906"/>
        <v>0</v>
      </c>
      <c r="T2444" s="134">
        <f t="shared" si="913"/>
        <v>8.7499999999999994E-2</v>
      </c>
      <c r="U2444" s="133">
        <f t="shared" si="914"/>
        <v>40</v>
      </c>
      <c r="V2444" s="133">
        <v>252</v>
      </c>
      <c r="W2444" s="132">
        <f t="shared" si="897"/>
        <v>1.0134035539999999</v>
      </c>
      <c r="X2444" s="124">
        <f t="shared" si="893"/>
        <v>19.505324999999999</v>
      </c>
      <c r="Y2444" s="136" t="s">
        <v>71</v>
      </c>
      <c r="Z2444" s="127">
        <f t="shared" si="915"/>
        <v>44788</v>
      </c>
      <c r="AA2444" s="6"/>
      <c r="AB2444" s="1"/>
      <c r="AC2444" s="10"/>
      <c r="AD2444" s="7"/>
      <c r="AE2444" s="1"/>
      <c r="AF2444" s="1"/>
      <c r="AG2444" s="1"/>
      <c r="AH2444" s="5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6"/>
      <c r="BR2444" s="1"/>
      <c r="BS2444" s="1"/>
      <c r="BT2444" s="1"/>
      <c r="BU2444" s="1"/>
      <c r="BV2444" s="1"/>
      <c r="BW2444" s="1"/>
    </row>
    <row r="2445" spans="1:75" x14ac:dyDescent="0.2">
      <c r="A2445" s="137">
        <f t="shared" si="907"/>
        <v>44666</v>
      </c>
      <c r="B2445" s="124">
        <f t="shared" si="898"/>
        <v>1476.262821</v>
      </c>
      <c r="C2445" s="124">
        <f t="shared" si="908"/>
        <v>1000</v>
      </c>
      <c r="D2445" s="138">
        <f t="shared" si="909"/>
        <v>6215.24</v>
      </c>
      <c r="E2445" s="126">
        <f>IF(K2445=1,VLOOKUP(A2444,[1]Plan1!$DA$106:$DC$226,3),E2444)</f>
        <v>6315.93</v>
      </c>
      <c r="F2445" s="127">
        <f t="shared" si="910"/>
        <v>44636</v>
      </c>
      <c r="G2445" s="128">
        <f t="shared" si="899"/>
        <v>1.6200500704719456E-2</v>
      </c>
      <c r="H2445" s="127">
        <f t="shared" si="911"/>
        <v>44697</v>
      </c>
      <c r="I2445" s="127">
        <f t="shared" si="900"/>
        <v>44669</v>
      </c>
      <c r="J2445" s="130">
        <f t="shared" si="912"/>
        <v>23</v>
      </c>
      <c r="K2445" s="130">
        <f t="shared" si="901"/>
        <v>23</v>
      </c>
      <c r="L2445" s="131">
        <f t="shared" si="902"/>
        <v>1.0162005000000001</v>
      </c>
      <c r="M2445" s="132">
        <f t="shared" si="896"/>
        <v>1.0101006100000001</v>
      </c>
      <c r="N2445" s="132">
        <f t="shared" si="894"/>
        <v>1.4330366437005222</v>
      </c>
      <c r="O2445" s="131">
        <f t="shared" si="895"/>
        <v>1.4562525500000001</v>
      </c>
      <c r="P2445" s="124">
        <f t="shared" si="903"/>
        <v>1456.2525499999999</v>
      </c>
      <c r="Q2445" s="133">
        <f t="shared" si="904"/>
        <v>0</v>
      </c>
      <c r="R2445" s="134">
        <f t="shared" si="905"/>
        <v>0</v>
      </c>
      <c r="S2445" s="124">
        <f t="shared" si="906"/>
        <v>0</v>
      </c>
      <c r="T2445" s="134">
        <f t="shared" si="913"/>
        <v>8.7499999999999994E-2</v>
      </c>
      <c r="U2445" s="133">
        <f t="shared" si="914"/>
        <v>41</v>
      </c>
      <c r="V2445" s="133">
        <v>252</v>
      </c>
      <c r="W2445" s="132">
        <f t="shared" si="897"/>
        <v>1.013740935</v>
      </c>
      <c r="X2445" s="124">
        <f t="shared" si="893"/>
        <v>20.010270999999999</v>
      </c>
      <c r="Y2445" s="136" t="s">
        <v>71</v>
      </c>
      <c r="Z2445" s="127">
        <f t="shared" si="915"/>
        <v>44788</v>
      </c>
      <c r="AA2445" s="6"/>
      <c r="AB2445" s="1"/>
      <c r="AC2445" s="10"/>
      <c r="AD2445" s="7"/>
      <c r="AE2445" s="1"/>
      <c r="AF2445" s="1"/>
      <c r="AG2445" s="1"/>
      <c r="AH2445" s="5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6"/>
      <c r="BR2445" s="1"/>
      <c r="BS2445" s="1"/>
      <c r="BT2445" s="1"/>
      <c r="BU2445" s="1"/>
      <c r="BV2445" s="1"/>
      <c r="BW2445" s="1"/>
    </row>
    <row r="2446" spans="1:75" x14ac:dyDescent="0.2">
      <c r="A2446" s="137">
        <f t="shared" si="907"/>
        <v>44667</v>
      </c>
      <c r="B2446" s="124">
        <f t="shared" si="898"/>
        <v>1476.262821</v>
      </c>
      <c r="C2446" s="124">
        <f t="shared" si="908"/>
        <v>1000</v>
      </c>
      <c r="D2446" s="138">
        <f t="shared" si="909"/>
        <v>6215.24</v>
      </c>
      <c r="E2446" s="126">
        <f>IF(K2446=1,VLOOKUP(A2445,[1]Plan1!$DA$106:$DC$226,3),E2445)</f>
        <v>6315.93</v>
      </c>
      <c r="F2446" s="127">
        <f t="shared" si="910"/>
        <v>44636</v>
      </c>
      <c r="G2446" s="128">
        <f t="shared" si="899"/>
        <v>1.6200500704719456E-2</v>
      </c>
      <c r="H2446" s="127">
        <f t="shared" si="911"/>
        <v>44697</v>
      </c>
      <c r="I2446" s="127">
        <f t="shared" si="900"/>
        <v>44669</v>
      </c>
      <c r="J2446" s="130">
        <f t="shared" si="912"/>
        <v>23</v>
      </c>
      <c r="K2446" s="130">
        <f t="shared" si="901"/>
        <v>23</v>
      </c>
      <c r="L2446" s="131">
        <f t="shared" si="902"/>
        <v>1.0162005000000001</v>
      </c>
      <c r="M2446" s="132">
        <f t="shared" si="896"/>
        <v>1.0101006100000001</v>
      </c>
      <c r="N2446" s="132">
        <f t="shared" si="894"/>
        <v>1.4330366437005222</v>
      </c>
      <c r="O2446" s="131">
        <f t="shared" si="895"/>
        <v>1.4562525500000001</v>
      </c>
      <c r="P2446" s="124">
        <f t="shared" si="903"/>
        <v>1456.2525499999999</v>
      </c>
      <c r="Q2446" s="133">
        <f t="shared" si="904"/>
        <v>0</v>
      </c>
      <c r="R2446" s="134">
        <f t="shared" si="905"/>
        <v>0</v>
      </c>
      <c r="S2446" s="124">
        <f t="shared" si="906"/>
        <v>0</v>
      </c>
      <c r="T2446" s="134">
        <f t="shared" si="913"/>
        <v>8.7499999999999994E-2</v>
      </c>
      <c r="U2446" s="133">
        <f t="shared" si="914"/>
        <v>41</v>
      </c>
      <c r="V2446" s="133">
        <v>252</v>
      </c>
      <c r="W2446" s="132">
        <f t="shared" si="897"/>
        <v>1.013740935</v>
      </c>
      <c r="X2446" s="124">
        <f t="shared" si="893"/>
        <v>20.010270999999999</v>
      </c>
      <c r="Y2446" s="136" t="s">
        <v>71</v>
      </c>
      <c r="Z2446" s="127">
        <f t="shared" si="915"/>
        <v>44788</v>
      </c>
      <c r="AA2446" s="6"/>
      <c r="AB2446" s="1"/>
      <c r="AC2446" s="10"/>
      <c r="AD2446" s="7"/>
      <c r="AE2446" s="1"/>
      <c r="AF2446" s="1"/>
      <c r="AG2446" s="1"/>
      <c r="AH2446" s="5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6"/>
      <c r="BR2446" s="1"/>
      <c r="BS2446" s="1"/>
      <c r="BT2446" s="1"/>
      <c r="BU2446" s="1"/>
      <c r="BV2446" s="1"/>
      <c r="BW2446" s="1"/>
    </row>
    <row r="2447" spans="1:75" x14ac:dyDescent="0.2">
      <c r="A2447" s="137">
        <f t="shared" si="907"/>
        <v>44668</v>
      </c>
      <c r="B2447" s="124">
        <f t="shared" si="898"/>
        <v>1476.262821</v>
      </c>
      <c r="C2447" s="124">
        <f t="shared" si="908"/>
        <v>1000</v>
      </c>
      <c r="D2447" s="138">
        <f t="shared" si="909"/>
        <v>6215.24</v>
      </c>
      <c r="E2447" s="126">
        <f>IF(K2447=1,VLOOKUP(A2446,[1]Plan1!$DA$106:$DC$226,3),E2446)</f>
        <v>6315.93</v>
      </c>
      <c r="F2447" s="127">
        <f t="shared" si="910"/>
        <v>44636</v>
      </c>
      <c r="G2447" s="128">
        <f t="shared" si="899"/>
        <v>1.6200500704719456E-2</v>
      </c>
      <c r="H2447" s="127">
        <f t="shared" si="911"/>
        <v>44697</v>
      </c>
      <c r="I2447" s="127">
        <f t="shared" si="900"/>
        <v>44669</v>
      </c>
      <c r="J2447" s="130">
        <f t="shared" si="912"/>
        <v>23</v>
      </c>
      <c r="K2447" s="130">
        <f t="shared" si="901"/>
        <v>23</v>
      </c>
      <c r="L2447" s="131">
        <f t="shared" si="902"/>
        <v>1.0162005000000001</v>
      </c>
      <c r="M2447" s="132">
        <f t="shared" si="896"/>
        <v>1.0101006100000001</v>
      </c>
      <c r="N2447" s="132">
        <f t="shared" si="894"/>
        <v>1.4330366437005222</v>
      </c>
      <c r="O2447" s="131">
        <f t="shared" si="895"/>
        <v>1.4562525500000001</v>
      </c>
      <c r="P2447" s="124">
        <f t="shared" si="903"/>
        <v>1456.2525499999999</v>
      </c>
      <c r="Q2447" s="133">
        <f t="shared" si="904"/>
        <v>0</v>
      </c>
      <c r="R2447" s="134">
        <f t="shared" si="905"/>
        <v>0</v>
      </c>
      <c r="S2447" s="124">
        <f t="shared" si="906"/>
        <v>0</v>
      </c>
      <c r="T2447" s="134">
        <f t="shared" si="913"/>
        <v>8.7499999999999994E-2</v>
      </c>
      <c r="U2447" s="133">
        <f t="shared" si="914"/>
        <v>41</v>
      </c>
      <c r="V2447" s="133">
        <v>252</v>
      </c>
      <c r="W2447" s="132">
        <f t="shared" si="897"/>
        <v>1.013740935</v>
      </c>
      <c r="X2447" s="124">
        <f t="shared" si="893"/>
        <v>20.010270999999999</v>
      </c>
      <c r="Y2447" s="136" t="s">
        <v>71</v>
      </c>
      <c r="Z2447" s="127">
        <f t="shared" si="915"/>
        <v>44788</v>
      </c>
      <c r="AA2447" s="6"/>
      <c r="AB2447" s="1"/>
      <c r="AC2447" s="10"/>
      <c r="AD2447" s="7"/>
      <c r="AE2447" s="1"/>
      <c r="AF2447" s="1"/>
      <c r="AG2447" s="1"/>
      <c r="AH2447" s="5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6"/>
      <c r="BR2447" s="1"/>
      <c r="BS2447" s="1"/>
      <c r="BT2447" s="1"/>
      <c r="BU2447" s="1"/>
      <c r="BV2447" s="1"/>
      <c r="BW2447" s="1"/>
    </row>
    <row r="2448" spans="1:75" x14ac:dyDescent="0.2">
      <c r="A2448" s="137">
        <f t="shared" si="907"/>
        <v>44669</v>
      </c>
      <c r="B2448" s="124">
        <f t="shared" si="898"/>
        <v>1476.262821</v>
      </c>
      <c r="C2448" s="124">
        <f t="shared" si="908"/>
        <v>1000</v>
      </c>
      <c r="D2448" s="138">
        <f t="shared" si="909"/>
        <v>6215.24</v>
      </c>
      <c r="E2448" s="126">
        <f>IF(K2448=1,VLOOKUP(A2447,[1]Plan1!$DA$106:$DC$226,3),E2447)</f>
        <v>6315.93</v>
      </c>
      <c r="F2448" s="127">
        <f t="shared" si="910"/>
        <v>44636</v>
      </c>
      <c r="G2448" s="128">
        <f t="shared" si="899"/>
        <v>1.6200500704719456E-2</v>
      </c>
      <c r="H2448" s="127">
        <f t="shared" si="911"/>
        <v>44697</v>
      </c>
      <c r="I2448" s="127">
        <f t="shared" si="900"/>
        <v>44669</v>
      </c>
      <c r="J2448" s="130">
        <f t="shared" si="912"/>
        <v>23</v>
      </c>
      <c r="K2448" s="130">
        <f t="shared" si="901"/>
        <v>23</v>
      </c>
      <c r="L2448" s="131">
        <f t="shared" si="902"/>
        <v>1.0162005000000001</v>
      </c>
      <c r="M2448" s="132">
        <f t="shared" si="896"/>
        <v>1.0101006100000001</v>
      </c>
      <c r="N2448" s="132">
        <f t="shared" si="894"/>
        <v>1.4330366437005222</v>
      </c>
      <c r="O2448" s="131">
        <f t="shared" si="895"/>
        <v>1.4562525500000001</v>
      </c>
      <c r="P2448" s="124">
        <f t="shared" si="903"/>
        <v>1456.2525499999999</v>
      </c>
      <c r="Q2448" s="133">
        <f t="shared" si="904"/>
        <v>0</v>
      </c>
      <c r="R2448" s="134">
        <f t="shared" si="905"/>
        <v>0</v>
      </c>
      <c r="S2448" s="124">
        <f t="shared" si="906"/>
        <v>0</v>
      </c>
      <c r="T2448" s="134">
        <f t="shared" si="913"/>
        <v>8.7499999999999994E-2</v>
      </c>
      <c r="U2448" s="133">
        <f t="shared" si="914"/>
        <v>41</v>
      </c>
      <c r="V2448" s="133">
        <v>252</v>
      </c>
      <c r="W2448" s="132">
        <f t="shared" si="897"/>
        <v>1.013740935</v>
      </c>
      <c r="X2448" s="124">
        <f t="shared" ref="X2448:X2511" si="916">TRUNC((P2448*(W2448-1)),6)</f>
        <v>20.010270999999999</v>
      </c>
      <c r="Y2448" s="136" t="s">
        <v>71</v>
      </c>
      <c r="Z2448" s="127">
        <f t="shared" si="915"/>
        <v>44788</v>
      </c>
      <c r="AA2448" s="6"/>
      <c r="AB2448" s="1"/>
      <c r="AC2448" s="10"/>
      <c r="AD2448" s="7"/>
      <c r="AE2448" s="1"/>
      <c r="AF2448" s="1"/>
      <c r="AG2448" s="1"/>
      <c r="AH2448" s="5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6"/>
      <c r="BR2448" s="1"/>
      <c r="BS2448" s="1"/>
      <c r="BT2448" s="1"/>
      <c r="BU2448" s="1"/>
      <c r="BV2448" s="1"/>
      <c r="BW2448" s="1"/>
    </row>
    <row r="2449" spans="1:75" x14ac:dyDescent="0.2">
      <c r="A2449" s="137">
        <f t="shared" si="907"/>
        <v>44670</v>
      </c>
      <c r="B2449" s="124">
        <f t="shared" si="898"/>
        <v>1477.574067</v>
      </c>
      <c r="C2449" s="124">
        <f t="shared" si="908"/>
        <v>1000</v>
      </c>
      <c r="D2449" s="138">
        <f t="shared" si="909"/>
        <v>6315.93</v>
      </c>
      <c r="E2449" s="126">
        <f>IF(K2449=1,VLOOKUP(A2448,[1]Plan1!$DA$106:$DC$226,3),E2448)</f>
        <v>6382.88</v>
      </c>
      <c r="F2449" s="127">
        <f t="shared" si="910"/>
        <v>44670</v>
      </c>
      <c r="G2449" s="128">
        <f t="shared" si="899"/>
        <v>1.0600180812643467E-2</v>
      </c>
      <c r="H2449" s="127">
        <f t="shared" si="911"/>
        <v>44697</v>
      </c>
      <c r="I2449" s="127">
        <f t="shared" si="900"/>
        <v>44697</v>
      </c>
      <c r="J2449" s="130">
        <f t="shared" si="912"/>
        <v>19</v>
      </c>
      <c r="K2449" s="130">
        <f t="shared" si="901"/>
        <v>1</v>
      </c>
      <c r="L2449" s="131">
        <f t="shared" si="902"/>
        <v>1.00055512</v>
      </c>
      <c r="M2449" s="132">
        <f t="shared" si="896"/>
        <v>1.0162005000000001</v>
      </c>
      <c r="N2449" s="132">
        <f t="shared" si="894"/>
        <v>1.4562525538467925</v>
      </c>
      <c r="O2449" s="131">
        <f t="shared" si="895"/>
        <v>1.4570609400000001</v>
      </c>
      <c r="P2449" s="124">
        <f t="shared" si="903"/>
        <v>1457.0609400000001</v>
      </c>
      <c r="Q2449" s="133">
        <f t="shared" si="904"/>
        <v>0</v>
      </c>
      <c r="R2449" s="134">
        <f t="shared" si="905"/>
        <v>0</v>
      </c>
      <c r="S2449" s="124">
        <f t="shared" si="906"/>
        <v>0</v>
      </c>
      <c r="T2449" s="134">
        <f t="shared" si="913"/>
        <v>8.7499999999999994E-2</v>
      </c>
      <c r="U2449" s="133">
        <f t="shared" si="914"/>
        <v>42</v>
      </c>
      <c r="V2449" s="133">
        <v>252</v>
      </c>
      <c r="W2449" s="132">
        <f t="shared" si="897"/>
        <v>1.0140784279999999</v>
      </c>
      <c r="X2449" s="124">
        <f t="shared" si="916"/>
        <v>20.513127000000001</v>
      </c>
      <c r="Y2449" s="136" t="s">
        <v>71</v>
      </c>
      <c r="Z2449" s="127">
        <f t="shared" si="915"/>
        <v>44788</v>
      </c>
      <c r="AA2449" s="6"/>
      <c r="AB2449" s="1"/>
      <c r="AC2449" s="10"/>
      <c r="AD2449" s="7"/>
      <c r="AE2449" s="1"/>
      <c r="AF2449" s="1"/>
      <c r="AG2449" s="1"/>
      <c r="AH2449" s="5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6"/>
      <c r="BR2449" s="1"/>
      <c r="BS2449" s="1"/>
      <c r="BT2449" s="1"/>
      <c r="BU2449" s="1"/>
      <c r="BV2449" s="1"/>
      <c r="BW2449" s="1"/>
    </row>
    <row r="2450" spans="1:75" x14ac:dyDescent="0.2">
      <c r="A2450" s="137">
        <f t="shared" si="907"/>
        <v>44671</v>
      </c>
      <c r="B2450" s="124">
        <f t="shared" si="898"/>
        <v>1478.886489</v>
      </c>
      <c r="C2450" s="124">
        <f t="shared" si="908"/>
        <v>1000</v>
      </c>
      <c r="D2450" s="138">
        <f t="shared" si="909"/>
        <v>6315.93</v>
      </c>
      <c r="E2450" s="126">
        <f>IF(K2450=1,VLOOKUP(A2449,[1]Plan1!$DA$106:$DC$226,3),E2449)</f>
        <v>6382.88</v>
      </c>
      <c r="F2450" s="127">
        <f t="shared" si="910"/>
        <v>44670</v>
      </c>
      <c r="G2450" s="128">
        <f t="shared" si="899"/>
        <v>1.0600180812643467E-2</v>
      </c>
      <c r="H2450" s="127">
        <f t="shared" si="911"/>
        <v>44697</v>
      </c>
      <c r="I2450" s="127">
        <f t="shared" si="900"/>
        <v>44697</v>
      </c>
      <c r="J2450" s="130">
        <f t="shared" si="912"/>
        <v>19</v>
      </c>
      <c r="K2450" s="130">
        <f t="shared" si="901"/>
        <v>2</v>
      </c>
      <c r="L2450" s="131">
        <f t="shared" si="902"/>
        <v>1.0011105499999999</v>
      </c>
      <c r="M2450" s="132">
        <f t="shared" si="896"/>
        <v>1.0162005000000001</v>
      </c>
      <c r="N2450" s="132">
        <f t="shared" si="894"/>
        <v>1.4562525538467925</v>
      </c>
      <c r="O2450" s="131">
        <f t="shared" si="895"/>
        <v>1.4578697899999999</v>
      </c>
      <c r="P2450" s="124">
        <f t="shared" si="903"/>
        <v>1457.86979</v>
      </c>
      <c r="Q2450" s="133">
        <f t="shared" si="904"/>
        <v>0</v>
      </c>
      <c r="R2450" s="134">
        <f t="shared" si="905"/>
        <v>0</v>
      </c>
      <c r="S2450" s="124">
        <f t="shared" si="906"/>
        <v>0</v>
      </c>
      <c r="T2450" s="134">
        <f t="shared" si="913"/>
        <v>8.7499999999999994E-2</v>
      </c>
      <c r="U2450" s="133">
        <f t="shared" si="914"/>
        <v>43</v>
      </c>
      <c r="V2450" s="133">
        <v>252</v>
      </c>
      <c r="W2450" s="132">
        <f t="shared" si="897"/>
        <v>1.0144160330000001</v>
      </c>
      <c r="X2450" s="124">
        <f t="shared" si="916"/>
        <v>21.016698999999999</v>
      </c>
      <c r="Y2450" s="136" t="s">
        <v>71</v>
      </c>
      <c r="Z2450" s="127">
        <f t="shared" si="915"/>
        <v>44788</v>
      </c>
      <c r="AA2450" s="6"/>
      <c r="AB2450" s="1"/>
      <c r="AC2450" s="10"/>
      <c r="AD2450" s="7"/>
      <c r="AE2450" s="1"/>
      <c r="AF2450" s="1"/>
      <c r="AG2450" s="1"/>
      <c r="AH2450" s="5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6"/>
      <c r="BR2450" s="1"/>
      <c r="BS2450" s="1"/>
      <c r="BT2450" s="1"/>
      <c r="BU2450" s="1"/>
      <c r="BV2450" s="1"/>
      <c r="BW2450" s="1"/>
    </row>
    <row r="2451" spans="1:75" x14ac:dyDescent="0.2">
      <c r="A2451" s="137">
        <f t="shared" si="907"/>
        <v>44672</v>
      </c>
      <c r="B2451" s="124">
        <f t="shared" si="898"/>
        <v>1480.2000780000001</v>
      </c>
      <c r="C2451" s="124">
        <f t="shared" si="908"/>
        <v>1000</v>
      </c>
      <c r="D2451" s="138">
        <f t="shared" si="909"/>
        <v>6315.93</v>
      </c>
      <c r="E2451" s="126">
        <f>IF(K2451=1,VLOOKUP(A2450,[1]Plan1!$DA$106:$DC$226,3),E2450)</f>
        <v>6382.88</v>
      </c>
      <c r="F2451" s="127">
        <f t="shared" si="910"/>
        <v>44670</v>
      </c>
      <c r="G2451" s="128">
        <f t="shared" si="899"/>
        <v>1.0600180812643467E-2</v>
      </c>
      <c r="H2451" s="127">
        <f t="shared" si="911"/>
        <v>44697</v>
      </c>
      <c r="I2451" s="127">
        <f t="shared" si="900"/>
        <v>44697</v>
      </c>
      <c r="J2451" s="130">
        <f t="shared" si="912"/>
        <v>19</v>
      </c>
      <c r="K2451" s="130">
        <f t="shared" si="901"/>
        <v>3</v>
      </c>
      <c r="L2451" s="131">
        <f t="shared" si="902"/>
        <v>1.00166629</v>
      </c>
      <c r="M2451" s="132">
        <f t="shared" si="896"/>
        <v>1.0162005000000001</v>
      </c>
      <c r="N2451" s="132">
        <f t="shared" si="894"/>
        <v>1.4562525538467925</v>
      </c>
      <c r="O2451" s="131">
        <f t="shared" si="895"/>
        <v>1.45867909</v>
      </c>
      <c r="P2451" s="124">
        <f t="shared" si="903"/>
        <v>1458.6790900000001</v>
      </c>
      <c r="Q2451" s="133">
        <f t="shared" si="904"/>
        <v>0</v>
      </c>
      <c r="R2451" s="134">
        <f t="shared" si="905"/>
        <v>0</v>
      </c>
      <c r="S2451" s="124">
        <f t="shared" si="906"/>
        <v>0</v>
      </c>
      <c r="T2451" s="134">
        <f t="shared" si="913"/>
        <v>8.7499999999999994E-2</v>
      </c>
      <c r="U2451" s="133">
        <f t="shared" si="914"/>
        <v>44</v>
      </c>
      <c r="V2451" s="133">
        <v>252</v>
      </c>
      <c r="W2451" s="132">
        <f t="shared" si="897"/>
        <v>1.014753751</v>
      </c>
      <c r="X2451" s="124">
        <f t="shared" si="916"/>
        <v>21.520987999999999</v>
      </c>
      <c r="Y2451" s="136" t="s">
        <v>71</v>
      </c>
      <c r="Z2451" s="127">
        <f t="shared" si="915"/>
        <v>44788</v>
      </c>
      <c r="AA2451" s="6"/>
      <c r="AB2451" s="1"/>
      <c r="AC2451" s="10"/>
      <c r="AD2451" s="7"/>
      <c r="AE2451" s="1"/>
      <c r="AF2451" s="1"/>
      <c r="AG2451" s="1"/>
      <c r="AH2451" s="5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6"/>
      <c r="BR2451" s="1"/>
      <c r="BS2451" s="1"/>
      <c r="BT2451" s="1"/>
      <c r="BU2451" s="1"/>
      <c r="BV2451" s="1"/>
      <c r="BW2451" s="1"/>
    </row>
    <row r="2452" spans="1:75" x14ac:dyDescent="0.2">
      <c r="A2452" s="137">
        <f t="shared" si="907"/>
        <v>44673</v>
      </c>
      <c r="B2452" s="124">
        <f t="shared" si="898"/>
        <v>1480.2000780000001</v>
      </c>
      <c r="C2452" s="124">
        <f t="shared" si="908"/>
        <v>1000</v>
      </c>
      <c r="D2452" s="138">
        <f t="shared" si="909"/>
        <v>6315.93</v>
      </c>
      <c r="E2452" s="126">
        <f>IF(K2452=1,VLOOKUP(A2451,[1]Plan1!$DA$106:$DC$226,3),E2451)</f>
        <v>6382.88</v>
      </c>
      <c r="F2452" s="127">
        <f t="shared" si="910"/>
        <v>44670</v>
      </c>
      <c r="G2452" s="128">
        <f t="shared" si="899"/>
        <v>1.0600180812643467E-2</v>
      </c>
      <c r="H2452" s="127">
        <f t="shared" si="911"/>
        <v>44697</v>
      </c>
      <c r="I2452" s="127">
        <f t="shared" si="900"/>
        <v>44697</v>
      </c>
      <c r="J2452" s="130">
        <f t="shared" si="912"/>
        <v>19</v>
      </c>
      <c r="K2452" s="130">
        <f t="shared" si="901"/>
        <v>3</v>
      </c>
      <c r="L2452" s="131">
        <f t="shared" si="902"/>
        <v>1.00166629</v>
      </c>
      <c r="M2452" s="132">
        <f t="shared" si="896"/>
        <v>1.0162005000000001</v>
      </c>
      <c r="N2452" s="132">
        <f t="shared" si="894"/>
        <v>1.4562525538467925</v>
      </c>
      <c r="O2452" s="131">
        <f t="shared" si="895"/>
        <v>1.45867909</v>
      </c>
      <c r="P2452" s="124">
        <f t="shared" si="903"/>
        <v>1458.6790900000001</v>
      </c>
      <c r="Q2452" s="133">
        <f t="shared" si="904"/>
        <v>0</v>
      </c>
      <c r="R2452" s="134">
        <f t="shared" si="905"/>
        <v>0</v>
      </c>
      <c r="S2452" s="124">
        <f t="shared" si="906"/>
        <v>0</v>
      </c>
      <c r="T2452" s="134">
        <f t="shared" si="913"/>
        <v>8.7499999999999994E-2</v>
      </c>
      <c r="U2452" s="133">
        <f t="shared" si="914"/>
        <v>44</v>
      </c>
      <c r="V2452" s="133">
        <v>252</v>
      </c>
      <c r="W2452" s="132">
        <f t="shared" si="897"/>
        <v>1.014753751</v>
      </c>
      <c r="X2452" s="124">
        <f t="shared" si="916"/>
        <v>21.520987999999999</v>
      </c>
      <c r="Y2452" s="136" t="s">
        <v>71</v>
      </c>
      <c r="Z2452" s="127">
        <f t="shared" si="915"/>
        <v>44788</v>
      </c>
      <c r="AA2452" s="6"/>
      <c r="AB2452" s="1"/>
      <c r="AC2452" s="10"/>
      <c r="AD2452" s="7"/>
      <c r="AE2452" s="1"/>
      <c r="AF2452" s="1"/>
      <c r="AG2452" s="1"/>
      <c r="AH2452" s="5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6"/>
      <c r="BR2452" s="1"/>
      <c r="BS2452" s="1"/>
      <c r="BT2452" s="1"/>
      <c r="BU2452" s="1"/>
      <c r="BV2452" s="1"/>
      <c r="BW2452" s="1"/>
    </row>
    <row r="2453" spans="1:75" x14ac:dyDescent="0.2">
      <c r="A2453" s="137">
        <f t="shared" si="907"/>
        <v>44674</v>
      </c>
      <c r="B2453" s="124">
        <f t="shared" si="898"/>
        <v>1481.514813</v>
      </c>
      <c r="C2453" s="124">
        <f t="shared" si="908"/>
        <v>1000</v>
      </c>
      <c r="D2453" s="138">
        <f t="shared" si="909"/>
        <v>6315.93</v>
      </c>
      <c r="E2453" s="126">
        <f>IF(K2453=1,VLOOKUP(A2452,[1]Plan1!$DA$106:$DC$226,3),E2452)</f>
        <v>6382.88</v>
      </c>
      <c r="F2453" s="127">
        <f t="shared" si="910"/>
        <v>44670</v>
      </c>
      <c r="G2453" s="128">
        <f t="shared" si="899"/>
        <v>1.0600180812643467E-2</v>
      </c>
      <c r="H2453" s="127">
        <f t="shared" si="911"/>
        <v>44697</v>
      </c>
      <c r="I2453" s="127">
        <f t="shared" si="900"/>
        <v>44697</v>
      </c>
      <c r="J2453" s="130">
        <f t="shared" si="912"/>
        <v>19</v>
      </c>
      <c r="K2453" s="130">
        <f t="shared" si="901"/>
        <v>4</v>
      </c>
      <c r="L2453" s="131">
        <f t="shared" si="902"/>
        <v>1.0022223299999999</v>
      </c>
      <c r="M2453" s="132">
        <f t="shared" si="896"/>
        <v>1.0162005000000001</v>
      </c>
      <c r="N2453" s="132">
        <f t="shared" si="894"/>
        <v>1.4562525538467925</v>
      </c>
      <c r="O2453" s="131">
        <f t="shared" si="895"/>
        <v>1.45948882</v>
      </c>
      <c r="P2453" s="124">
        <f t="shared" si="903"/>
        <v>1459.48882</v>
      </c>
      <c r="Q2453" s="133">
        <f t="shared" si="904"/>
        <v>0</v>
      </c>
      <c r="R2453" s="134">
        <f t="shared" si="905"/>
        <v>0</v>
      </c>
      <c r="S2453" s="124">
        <f t="shared" si="906"/>
        <v>0</v>
      </c>
      <c r="T2453" s="134">
        <f t="shared" si="913"/>
        <v>8.7499999999999994E-2</v>
      </c>
      <c r="U2453" s="133">
        <f t="shared" si="914"/>
        <v>45</v>
      </c>
      <c r="V2453" s="133">
        <v>252</v>
      </c>
      <c r="W2453" s="132">
        <f t="shared" si="897"/>
        <v>1.0150915810000001</v>
      </c>
      <c r="X2453" s="124">
        <f t="shared" si="916"/>
        <v>22.025993</v>
      </c>
      <c r="Y2453" s="136" t="s">
        <v>71</v>
      </c>
      <c r="Z2453" s="127">
        <f t="shared" si="915"/>
        <v>44788</v>
      </c>
      <c r="AA2453" s="6"/>
      <c r="AB2453" s="1"/>
      <c r="AC2453" s="10"/>
      <c r="AD2453" s="7"/>
      <c r="AE2453" s="1"/>
      <c r="AF2453" s="1"/>
      <c r="AG2453" s="1"/>
      <c r="AH2453" s="5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6"/>
      <c r="BR2453" s="1"/>
      <c r="BS2453" s="1"/>
      <c r="BT2453" s="1"/>
      <c r="BU2453" s="1"/>
      <c r="BV2453" s="1"/>
      <c r="BW2453" s="1"/>
    </row>
    <row r="2454" spans="1:75" x14ac:dyDescent="0.2">
      <c r="A2454" s="137">
        <f t="shared" si="907"/>
        <v>44675</v>
      </c>
      <c r="B2454" s="124">
        <f t="shared" si="898"/>
        <v>1481.514813</v>
      </c>
      <c r="C2454" s="124">
        <f t="shared" si="908"/>
        <v>1000</v>
      </c>
      <c r="D2454" s="138">
        <f t="shared" si="909"/>
        <v>6315.93</v>
      </c>
      <c r="E2454" s="126">
        <f>IF(K2454=1,VLOOKUP(A2453,[1]Plan1!$DA$106:$DC$226,3),E2453)</f>
        <v>6382.88</v>
      </c>
      <c r="F2454" s="127">
        <f t="shared" si="910"/>
        <v>44670</v>
      </c>
      <c r="G2454" s="128">
        <f t="shared" si="899"/>
        <v>1.0600180812643467E-2</v>
      </c>
      <c r="H2454" s="127">
        <f t="shared" si="911"/>
        <v>44697</v>
      </c>
      <c r="I2454" s="127">
        <f t="shared" si="900"/>
        <v>44697</v>
      </c>
      <c r="J2454" s="130">
        <f t="shared" si="912"/>
        <v>19</v>
      </c>
      <c r="K2454" s="130">
        <f t="shared" si="901"/>
        <v>4</v>
      </c>
      <c r="L2454" s="131">
        <f t="shared" si="902"/>
        <v>1.0022223299999999</v>
      </c>
      <c r="M2454" s="132">
        <f t="shared" si="896"/>
        <v>1.0162005000000001</v>
      </c>
      <c r="N2454" s="132">
        <f t="shared" si="894"/>
        <v>1.4562525538467925</v>
      </c>
      <c r="O2454" s="131">
        <f t="shared" si="895"/>
        <v>1.45948882</v>
      </c>
      <c r="P2454" s="124">
        <f t="shared" si="903"/>
        <v>1459.48882</v>
      </c>
      <c r="Q2454" s="133">
        <f t="shared" si="904"/>
        <v>0</v>
      </c>
      <c r="R2454" s="134">
        <f t="shared" si="905"/>
        <v>0</v>
      </c>
      <c r="S2454" s="124">
        <f t="shared" si="906"/>
        <v>0</v>
      </c>
      <c r="T2454" s="134">
        <f t="shared" si="913"/>
        <v>8.7499999999999994E-2</v>
      </c>
      <c r="U2454" s="133">
        <f t="shared" si="914"/>
        <v>45</v>
      </c>
      <c r="V2454" s="133">
        <v>252</v>
      </c>
      <c r="W2454" s="132">
        <f t="shared" si="897"/>
        <v>1.0150915810000001</v>
      </c>
      <c r="X2454" s="124">
        <f t="shared" si="916"/>
        <v>22.025993</v>
      </c>
      <c r="Y2454" s="136" t="s">
        <v>71</v>
      </c>
      <c r="Z2454" s="127">
        <f t="shared" si="915"/>
        <v>44788</v>
      </c>
      <c r="AA2454" s="6"/>
      <c r="AB2454" s="1"/>
      <c r="AC2454" s="10"/>
      <c r="AD2454" s="7"/>
      <c r="AE2454" s="1"/>
      <c r="AF2454" s="1"/>
      <c r="AG2454" s="1"/>
      <c r="AH2454" s="5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6"/>
      <c r="BR2454" s="1"/>
      <c r="BS2454" s="1"/>
      <c r="BT2454" s="1"/>
      <c r="BU2454" s="1"/>
      <c r="BV2454" s="1"/>
      <c r="BW2454" s="1"/>
    </row>
    <row r="2455" spans="1:75" x14ac:dyDescent="0.2">
      <c r="A2455" s="137">
        <f t="shared" si="907"/>
        <v>44676</v>
      </c>
      <c r="B2455" s="124">
        <f t="shared" si="898"/>
        <v>1481.514813</v>
      </c>
      <c r="C2455" s="124">
        <f t="shared" si="908"/>
        <v>1000</v>
      </c>
      <c r="D2455" s="138">
        <f t="shared" si="909"/>
        <v>6315.93</v>
      </c>
      <c r="E2455" s="126">
        <f>IF(K2455=1,VLOOKUP(A2454,[1]Plan1!$DA$106:$DC$226,3),E2454)</f>
        <v>6382.88</v>
      </c>
      <c r="F2455" s="127">
        <f t="shared" si="910"/>
        <v>44670</v>
      </c>
      <c r="G2455" s="128">
        <f t="shared" si="899"/>
        <v>1.0600180812643467E-2</v>
      </c>
      <c r="H2455" s="127">
        <f t="shared" si="911"/>
        <v>44697</v>
      </c>
      <c r="I2455" s="127">
        <f t="shared" si="900"/>
        <v>44697</v>
      </c>
      <c r="J2455" s="130">
        <f t="shared" si="912"/>
        <v>19</v>
      </c>
      <c r="K2455" s="130">
        <f t="shared" si="901"/>
        <v>4</v>
      </c>
      <c r="L2455" s="131">
        <f t="shared" si="902"/>
        <v>1.0022223299999999</v>
      </c>
      <c r="M2455" s="132">
        <f t="shared" si="896"/>
        <v>1.0162005000000001</v>
      </c>
      <c r="N2455" s="132">
        <f t="shared" si="894"/>
        <v>1.4562525538467925</v>
      </c>
      <c r="O2455" s="131">
        <f t="shared" si="895"/>
        <v>1.45948882</v>
      </c>
      <c r="P2455" s="124">
        <f t="shared" si="903"/>
        <v>1459.48882</v>
      </c>
      <c r="Q2455" s="133">
        <f t="shared" si="904"/>
        <v>0</v>
      </c>
      <c r="R2455" s="134">
        <f t="shared" si="905"/>
        <v>0</v>
      </c>
      <c r="S2455" s="124">
        <f t="shared" si="906"/>
        <v>0</v>
      </c>
      <c r="T2455" s="134">
        <f t="shared" si="913"/>
        <v>8.7499999999999994E-2</v>
      </c>
      <c r="U2455" s="133">
        <f t="shared" si="914"/>
        <v>45</v>
      </c>
      <c r="V2455" s="133">
        <v>252</v>
      </c>
      <c r="W2455" s="132">
        <f t="shared" si="897"/>
        <v>1.0150915810000001</v>
      </c>
      <c r="X2455" s="124">
        <f t="shared" si="916"/>
        <v>22.025993</v>
      </c>
      <c r="Y2455" s="136" t="s">
        <v>71</v>
      </c>
      <c r="Z2455" s="127">
        <f t="shared" si="915"/>
        <v>44788</v>
      </c>
      <c r="AA2455" s="6"/>
      <c r="AB2455" s="1"/>
      <c r="AC2455" s="10"/>
      <c r="AD2455" s="7"/>
      <c r="AE2455" s="1"/>
      <c r="AF2455" s="1"/>
      <c r="AG2455" s="1"/>
      <c r="AH2455" s="5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6"/>
      <c r="BR2455" s="1"/>
      <c r="BS2455" s="1"/>
      <c r="BT2455" s="1"/>
      <c r="BU2455" s="1"/>
      <c r="BV2455" s="1"/>
      <c r="BW2455" s="1"/>
    </row>
    <row r="2456" spans="1:75" x14ac:dyDescent="0.2">
      <c r="A2456" s="137">
        <f t="shared" si="907"/>
        <v>44677</v>
      </c>
      <c r="B2456" s="124">
        <f t="shared" si="898"/>
        <v>1482.8307379999999</v>
      </c>
      <c r="C2456" s="124">
        <f t="shared" si="908"/>
        <v>1000</v>
      </c>
      <c r="D2456" s="138">
        <f t="shared" si="909"/>
        <v>6315.93</v>
      </c>
      <c r="E2456" s="126">
        <f>IF(K2456=1,VLOOKUP(A2455,[1]Plan1!$DA$106:$DC$226,3),E2455)</f>
        <v>6382.88</v>
      </c>
      <c r="F2456" s="127">
        <f t="shared" si="910"/>
        <v>44670</v>
      </c>
      <c r="G2456" s="128">
        <f t="shared" si="899"/>
        <v>1.0600180812643467E-2</v>
      </c>
      <c r="H2456" s="127">
        <f t="shared" si="911"/>
        <v>44697</v>
      </c>
      <c r="I2456" s="127">
        <f t="shared" si="900"/>
        <v>44697</v>
      </c>
      <c r="J2456" s="130">
        <f t="shared" si="912"/>
        <v>19</v>
      </c>
      <c r="K2456" s="130">
        <f t="shared" si="901"/>
        <v>5</v>
      </c>
      <c r="L2456" s="131">
        <f t="shared" si="902"/>
        <v>1.00277869</v>
      </c>
      <c r="M2456" s="132">
        <f t="shared" si="896"/>
        <v>1.0162005000000001</v>
      </c>
      <c r="N2456" s="132">
        <f t="shared" si="894"/>
        <v>1.4562525538467925</v>
      </c>
      <c r="O2456" s="131">
        <f t="shared" si="895"/>
        <v>1.4602990199999999</v>
      </c>
      <c r="P2456" s="124">
        <f t="shared" si="903"/>
        <v>1460.2990199999999</v>
      </c>
      <c r="Q2456" s="133">
        <f t="shared" si="904"/>
        <v>0</v>
      </c>
      <c r="R2456" s="134">
        <f t="shared" si="905"/>
        <v>0</v>
      </c>
      <c r="S2456" s="124">
        <f t="shared" si="906"/>
        <v>0</v>
      </c>
      <c r="T2456" s="134">
        <f t="shared" si="913"/>
        <v>8.7499999999999994E-2</v>
      </c>
      <c r="U2456" s="133">
        <f t="shared" si="914"/>
        <v>46</v>
      </c>
      <c r="V2456" s="133">
        <v>252</v>
      </c>
      <c r="W2456" s="132">
        <f t="shared" si="897"/>
        <v>1.015429524</v>
      </c>
      <c r="X2456" s="124">
        <f t="shared" si="916"/>
        <v>22.531718000000001</v>
      </c>
      <c r="Y2456" s="136" t="s">
        <v>71</v>
      </c>
      <c r="Z2456" s="127">
        <f t="shared" si="915"/>
        <v>44788</v>
      </c>
      <c r="AA2456" s="6"/>
      <c r="AB2456" s="1"/>
      <c r="AC2456" s="10"/>
      <c r="AD2456" s="7"/>
      <c r="AE2456" s="1"/>
      <c r="AF2456" s="1"/>
      <c r="AG2456" s="1"/>
      <c r="AH2456" s="5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6"/>
      <c r="BR2456" s="1"/>
      <c r="BS2456" s="1"/>
      <c r="BT2456" s="1"/>
      <c r="BU2456" s="1"/>
      <c r="BV2456" s="1"/>
      <c r="BW2456" s="1"/>
    </row>
    <row r="2457" spans="1:75" x14ac:dyDescent="0.2">
      <c r="A2457" s="137">
        <f t="shared" si="907"/>
        <v>44678</v>
      </c>
      <c r="B2457" s="124">
        <f t="shared" si="898"/>
        <v>1484.147821</v>
      </c>
      <c r="C2457" s="124">
        <f t="shared" si="908"/>
        <v>1000</v>
      </c>
      <c r="D2457" s="138">
        <f t="shared" si="909"/>
        <v>6315.93</v>
      </c>
      <c r="E2457" s="126">
        <f>IF(K2457=1,VLOOKUP(A2456,[1]Plan1!$DA$106:$DC$226,3),E2456)</f>
        <v>6382.88</v>
      </c>
      <c r="F2457" s="127">
        <f t="shared" si="910"/>
        <v>44670</v>
      </c>
      <c r="G2457" s="128">
        <f t="shared" si="899"/>
        <v>1.0600180812643467E-2</v>
      </c>
      <c r="H2457" s="127">
        <f t="shared" si="911"/>
        <v>44697</v>
      </c>
      <c r="I2457" s="127">
        <f t="shared" si="900"/>
        <v>44697</v>
      </c>
      <c r="J2457" s="130">
        <f t="shared" si="912"/>
        <v>19</v>
      </c>
      <c r="K2457" s="130">
        <f t="shared" si="901"/>
        <v>6</v>
      </c>
      <c r="L2457" s="131">
        <f t="shared" si="902"/>
        <v>1.00333535</v>
      </c>
      <c r="M2457" s="132">
        <f t="shared" si="896"/>
        <v>1.0162005000000001</v>
      </c>
      <c r="N2457" s="132">
        <f t="shared" si="894"/>
        <v>1.4562525538467925</v>
      </c>
      <c r="O2457" s="131">
        <f t="shared" si="895"/>
        <v>1.46110966</v>
      </c>
      <c r="P2457" s="124">
        <f t="shared" si="903"/>
        <v>1461.1096600000001</v>
      </c>
      <c r="Q2457" s="133">
        <f t="shared" si="904"/>
        <v>0</v>
      </c>
      <c r="R2457" s="134">
        <f t="shared" si="905"/>
        <v>0</v>
      </c>
      <c r="S2457" s="124">
        <f t="shared" si="906"/>
        <v>0</v>
      </c>
      <c r="T2457" s="134">
        <f t="shared" si="913"/>
        <v>8.7499999999999994E-2</v>
      </c>
      <c r="U2457" s="133">
        <f t="shared" si="914"/>
        <v>47</v>
      </c>
      <c r="V2457" s="133">
        <v>252</v>
      </c>
      <c r="W2457" s="132">
        <f t="shared" si="897"/>
        <v>1.015767579</v>
      </c>
      <c r="X2457" s="124">
        <f t="shared" si="916"/>
        <v>23.038160999999999</v>
      </c>
      <c r="Y2457" s="136" t="s">
        <v>71</v>
      </c>
      <c r="Z2457" s="127">
        <f t="shared" si="915"/>
        <v>44788</v>
      </c>
      <c r="AA2457" s="6"/>
      <c r="AB2457" s="1"/>
      <c r="AC2457" s="10"/>
      <c r="AD2457" s="7"/>
      <c r="AE2457" s="1"/>
      <c r="AF2457" s="1"/>
      <c r="AG2457" s="1"/>
      <c r="AH2457" s="5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6"/>
      <c r="BR2457" s="1"/>
      <c r="BS2457" s="1"/>
      <c r="BT2457" s="1"/>
      <c r="BU2457" s="1"/>
      <c r="BV2457" s="1"/>
      <c r="BW2457" s="1"/>
    </row>
    <row r="2458" spans="1:75" x14ac:dyDescent="0.2">
      <c r="A2458" s="137">
        <f t="shared" si="907"/>
        <v>44679</v>
      </c>
      <c r="B2458" s="124">
        <f t="shared" si="898"/>
        <v>1485.466085</v>
      </c>
      <c r="C2458" s="124">
        <f t="shared" si="908"/>
        <v>1000</v>
      </c>
      <c r="D2458" s="138">
        <f t="shared" si="909"/>
        <v>6315.93</v>
      </c>
      <c r="E2458" s="126">
        <f>IF(K2458=1,VLOOKUP(A2457,[1]Plan1!$DA$106:$DC$226,3),E2457)</f>
        <v>6382.88</v>
      </c>
      <c r="F2458" s="127">
        <f t="shared" si="910"/>
        <v>44670</v>
      </c>
      <c r="G2458" s="128">
        <f t="shared" si="899"/>
        <v>1.0600180812643467E-2</v>
      </c>
      <c r="H2458" s="127">
        <f t="shared" si="911"/>
        <v>44697</v>
      </c>
      <c r="I2458" s="127">
        <f t="shared" si="900"/>
        <v>44697</v>
      </c>
      <c r="J2458" s="130">
        <f t="shared" si="912"/>
        <v>19</v>
      </c>
      <c r="K2458" s="130">
        <f t="shared" si="901"/>
        <v>7</v>
      </c>
      <c r="L2458" s="131">
        <f t="shared" si="902"/>
        <v>1.00389233</v>
      </c>
      <c r="M2458" s="132">
        <f t="shared" si="896"/>
        <v>1.0162005000000001</v>
      </c>
      <c r="N2458" s="132">
        <f t="shared" si="894"/>
        <v>1.4562525538467925</v>
      </c>
      <c r="O2458" s="131">
        <f t="shared" si="895"/>
        <v>1.4619207599999999</v>
      </c>
      <c r="P2458" s="124">
        <f t="shared" si="903"/>
        <v>1461.92076</v>
      </c>
      <c r="Q2458" s="133">
        <f t="shared" si="904"/>
        <v>0</v>
      </c>
      <c r="R2458" s="134">
        <f t="shared" si="905"/>
        <v>0</v>
      </c>
      <c r="S2458" s="124">
        <f t="shared" si="906"/>
        <v>0</v>
      </c>
      <c r="T2458" s="134">
        <f t="shared" si="913"/>
        <v>8.7499999999999994E-2</v>
      </c>
      <c r="U2458" s="133">
        <f t="shared" si="914"/>
        <v>48</v>
      </c>
      <c r="V2458" s="133">
        <v>252</v>
      </c>
      <c r="W2458" s="132">
        <f t="shared" si="897"/>
        <v>1.0161057469999999</v>
      </c>
      <c r="X2458" s="124">
        <f t="shared" si="916"/>
        <v>23.545324999999998</v>
      </c>
      <c r="Y2458" s="136" t="s">
        <v>71</v>
      </c>
      <c r="Z2458" s="127">
        <f t="shared" si="915"/>
        <v>44788</v>
      </c>
      <c r="AA2458" s="6"/>
      <c r="AB2458" s="1"/>
      <c r="AC2458" s="10"/>
      <c r="AD2458" s="7"/>
      <c r="AE2458" s="1"/>
      <c r="AF2458" s="1"/>
      <c r="AG2458" s="1"/>
      <c r="AH2458" s="5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6"/>
      <c r="BR2458" s="1"/>
      <c r="BS2458" s="1"/>
      <c r="BT2458" s="1"/>
      <c r="BU2458" s="1"/>
      <c r="BV2458" s="1"/>
      <c r="BW2458" s="1"/>
    </row>
    <row r="2459" spans="1:75" x14ac:dyDescent="0.2">
      <c r="A2459" s="137">
        <f t="shared" si="907"/>
        <v>44680</v>
      </c>
      <c r="B2459" s="124">
        <f t="shared" si="898"/>
        <v>1486.7855089999998</v>
      </c>
      <c r="C2459" s="124">
        <f t="shared" si="908"/>
        <v>1000</v>
      </c>
      <c r="D2459" s="138">
        <f t="shared" si="909"/>
        <v>6315.93</v>
      </c>
      <c r="E2459" s="126">
        <f>IF(K2459=1,VLOOKUP(A2458,[1]Plan1!$DA$106:$DC$226,3),E2458)</f>
        <v>6382.88</v>
      </c>
      <c r="F2459" s="127">
        <f t="shared" si="910"/>
        <v>44670</v>
      </c>
      <c r="G2459" s="128">
        <f t="shared" si="899"/>
        <v>1.0600180812643467E-2</v>
      </c>
      <c r="H2459" s="127">
        <f t="shared" si="911"/>
        <v>44697</v>
      </c>
      <c r="I2459" s="127">
        <f t="shared" si="900"/>
        <v>44697</v>
      </c>
      <c r="J2459" s="130">
        <f t="shared" si="912"/>
        <v>19</v>
      </c>
      <c r="K2459" s="130">
        <f t="shared" si="901"/>
        <v>8</v>
      </c>
      <c r="L2459" s="131">
        <f t="shared" si="902"/>
        <v>1.00444961</v>
      </c>
      <c r="M2459" s="132">
        <f t="shared" si="896"/>
        <v>1.0162005000000001</v>
      </c>
      <c r="N2459" s="132">
        <f t="shared" si="894"/>
        <v>1.4562525538467925</v>
      </c>
      <c r="O2459" s="131">
        <f t="shared" si="895"/>
        <v>1.4627323000000001</v>
      </c>
      <c r="P2459" s="124">
        <f t="shared" si="903"/>
        <v>1462.7322999999999</v>
      </c>
      <c r="Q2459" s="133">
        <f t="shared" si="904"/>
        <v>0</v>
      </c>
      <c r="R2459" s="134">
        <f t="shared" si="905"/>
        <v>0</v>
      </c>
      <c r="S2459" s="124">
        <f t="shared" si="906"/>
        <v>0</v>
      </c>
      <c r="T2459" s="134">
        <f t="shared" si="913"/>
        <v>8.7499999999999994E-2</v>
      </c>
      <c r="U2459" s="133">
        <f t="shared" si="914"/>
        <v>49</v>
      </c>
      <c r="V2459" s="133">
        <v>252</v>
      </c>
      <c r="W2459" s="132">
        <f t="shared" si="897"/>
        <v>1.0164440269999999</v>
      </c>
      <c r="X2459" s="124">
        <f t="shared" si="916"/>
        <v>24.053208999999999</v>
      </c>
      <c r="Y2459" s="136" t="s">
        <v>71</v>
      </c>
      <c r="Z2459" s="127">
        <f t="shared" si="915"/>
        <v>44788</v>
      </c>
      <c r="AA2459" s="6"/>
      <c r="AB2459" s="1"/>
      <c r="AC2459" s="10"/>
      <c r="AD2459" s="7"/>
      <c r="AE2459" s="1"/>
      <c r="AF2459" s="1"/>
      <c r="AG2459" s="1"/>
      <c r="AH2459" s="5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6"/>
      <c r="BR2459" s="1"/>
      <c r="BS2459" s="1"/>
      <c r="BT2459" s="1"/>
      <c r="BU2459" s="1"/>
      <c r="BV2459" s="1"/>
      <c r="BW2459" s="1"/>
    </row>
    <row r="2460" spans="1:75" x14ac:dyDescent="0.2">
      <c r="A2460" s="137">
        <f t="shared" si="907"/>
        <v>44681</v>
      </c>
      <c r="B2460" s="124">
        <f t="shared" si="898"/>
        <v>1488.106115</v>
      </c>
      <c r="C2460" s="124">
        <f t="shared" si="908"/>
        <v>1000</v>
      </c>
      <c r="D2460" s="138">
        <f t="shared" si="909"/>
        <v>6315.93</v>
      </c>
      <c r="E2460" s="126">
        <f>IF(K2460=1,VLOOKUP(A2459,[1]Plan1!$DA$106:$DC$226,3),E2459)</f>
        <v>6382.88</v>
      </c>
      <c r="F2460" s="127">
        <f t="shared" si="910"/>
        <v>44670</v>
      </c>
      <c r="G2460" s="128">
        <f t="shared" si="899"/>
        <v>1.0600180812643467E-2</v>
      </c>
      <c r="H2460" s="127">
        <f t="shared" si="911"/>
        <v>44697</v>
      </c>
      <c r="I2460" s="127">
        <f t="shared" si="900"/>
        <v>44697</v>
      </c>
      <c r="J2460" s="130">
        <f t="shared" si="912"/>
        <v>19</v>
      </c>
      <c r="K2460" s="130">
        <f t="shared" si="901"/>
        <v>9</v>
      </c>
      <c r="L2460" s="131">
        <f t="shared" si="902"/>
        <v>1.0050072000000001</v>
      </c>
      <c r="M2460" s="132">
        <f t="shared" si="896"/>
        <v>1.0162005000000001</v>
      </c>
      <c r="N2460" s="132">
        <f t="shared" si="894"/>
        <v>1.4562525538467925</v>
      </c>
      <c r="O2460" s="131">
        <f t="shared" si="895"/>
        <v>1.4635442999999999</v>
      </c>
      <c r="P2460" s="124">
        <f t="shared" si="903"/>
        <v>1463.5443</v>
      </c>
      <c r="Q2460" s="133">
        <f t="shared" si="904"/>
        <v>0</v>
      </c>
      <c r="R2460" s="134">
        <f t="shared" si="905"/>
        <v>0</v>
      </c>
      <c r="S2460" s="124">
        <f t="shared" si="906"/>
        <v>0</v>
      </c>
      <c r="T2460" s="134">
        <f t="shared" si="913"/>
        <v>8.7499999999999994E-2</v>
      </c>
      <c r="U2460" s="133">
        <f t="shared" si="914"/>
        <v>50</v>
      </c>
      <c r="V2460" s="133">
        <v>252</v>
      </c>
      <c r="W2460" s="132">
        <f t="shared" si="897"/>
        <v>1.01678242</v>
      </c>
      <c r="X2460" s="124">
        <f t="shared" si="916"/>
        <v>24.561814999999999</v>
      </c>
      <c r="Y2460" s="136" t="s">
        <v>71</v>
      </c>
      <c r="Z2460" s="127">
        <f t="shared" si="915"/>
        <v>44788</v>
      </c>
      <c r="AA2460" s="6"/>
      <c r="AB2460" s="1"/>
      <c r="AC2460" s="10"/>
      <c r="AD2460" s="7"/>
      <c r="AE2460" s="1"/>
      <c r="AF2460" s="1"/>
      <c r="AG2460" s="1"/>
      <c r="AH2460" s="5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6"/>
      <c r="BR2460" s="1"/>
      <c r="BS2460" s="1"/>
      <c r="BT2460" s="1"/>
      <c r="BU2460" s="1"/>
      <c r="BV2460" s="1"/>
      <c r="BW2460" s="1"/>
    </row>
    <row r="2461" spans="1:75" x14ac:dyDescent="0.2">
      <c r="A2461" s="137">
        <f t="shared" si="907"/>
        <v>44682</v>
      </c>
      <c r="B2461" s="124">
        <f t="shared" si="898"/>
        <v>1488.106115</v>
      </c>
      <c r="C2461" s="124">
        <f t="shared" si="908"/>
        <v>1000</v>
      </c>
      <c r="D2461" s="138">
        <f t="shared" si="909"/>
        <v>6315.93</v>
      </c>
      <c r="E2461" s="126">
        <f>IF(K2461=1,VLOOKUP(A2460,[1]Plan1!$DA$106:$DC$226,3),E2460)</f>
        <v>6382.88</v>
      </c>
      <c r="F2461" s="127">
        <f t="shared" si="910"/>
        <v>44670</v>
      </c>
      <c r="G2461" s="128">
        <f t="shared" si="899"/>
        <v>1.0600180812643467E-2</v>
      </c>
      <c r="H2461" s="127">
        <f t="shared" si="911"/>
        <v>44697</v>
      </c>
      <c r="I2461" s="127">
        <f t="shared" si="900"/>
        <v>44697</v>
      </c>
      <c r="J2461" s="130">
        <f t="shared" si="912"/>
        <v>19</v>
      </c>
      <c r="K2461" s="130">
        <f t="shared" si="901"/>
        <v>9</v>
      </c>
      <c r="L2461" s="131">
        <f t="shared" si="902"/>
        <v>1.0050072000000001</v>
      </c>
      <c r="M2461" s="132">
        <f t="shared" si="896"/>
        <v>1.0162005000000001</v>
      </c>
      <c r="N2461" s="132">
        <f t="shared" si="894"/>
        <v>1.4562525538467925</v>
      </c>
      <c r="O2461" s="131">
        <f t="shared" si="895"/>
        <v>1.4635442999999999</v>
      </c>
      <c r="P2461" s="124">
        <f t="shared" si="903"/>
        <v>1463.5443</v>
      </c>
      <c r="Q2461" s="133">
        <f t="shared" si="904"/>
        <v>0</v>
      </c>
      <c r="R2461" s="134">
        <f t="shared" si="905"/>
        <v>0</v>
      </c>
      <c r="S2461" s="124">
        <f t="shared" si="906"/>
        <v>0</v>
      </c>
      <c r="T2461" s="134">
        <f t="shared" si="913"/>
        <v>8.7499999999999994E-2</v>
      </c>
      <c r="U2461" s="133">
        <f t="shared" si="914"/>
        <v>50</v>
      </c>
      <c r="V2461" s="133">
        <v>252</v>
      </c>
      <c r="W2461" s="132">
        <f t="shared" si="897"/>
        <v>1.01678242</v>
      </c>
      <c r="X2461" s="124">
        <f t="shared" si="916"/>
        <v>24.561814999999999</v>
      </c>
      <c r="Y2461" s="136" t="s">
        <v>71</v>
      </c>
      <c r="Z2461" s="127">
        <f t="shared" si="915"/>
        <v>44788</v>
      </c>
      <c r="AA2461" s="6"/>
      <c r="AB2461" s="1"/>
      <c r="AC2461" s="10"/>
      <c r="AD2461" s="7"/>
      <c r="AE2461" s="1"/>
      <c r="AF2461" s="1"/>
      <c r="AG2461" s="1"/>
      <c r="AH2461" s="5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6"/>
      <c r="BR2461" s="1"/>
      <c r="BS2461" s="1"/>
      <c r="BT2461" s="1"/>
      <c r="BU2461" s="1"/>
      <c r="BV2461" s="1"/>
      <c r="BW2461" s="1"/>
    </row>
    <row r="2462" spans="1:75" x14ac:dyDescent="0.2">
      <c r="A2462" s="137">
        <f t="shared" si="907"/>
        <v>44683</v>
      </c>
      <c r="B2462" s="124">
        <f t="shared" si="898"/>
        <v>1488.106115</v>
      </c>
      <c r="C2462" s="124">
        <f t="shared" si="908"/>
        <v>1000</v>
      </c>
      <c r="D2462" s="138">
        <f t="shared" si="909"/>
        <v>6315.93</v>
      </c>
      <c r="E2462" s="126">
        <f>IF(K2462=1,VLOOKUP(A2461,[1]Plan1!$DA$106:$DC$226,3),E2461)</f>
        <v>6382.88</v>
      </c>
      <c r="F2462" s="127">
        <f t="shared" si="910"/>
        <v>44670</v>
      </c>
      <c r="G2462" s="128">
        <f t="shared" si="899"/>
        <v>1.0600180812643467E-2</v>
      </c>
      <c r="H2462" s="127">
        <f t="shared" si="911"/>
        <v>44697</v>
      </c>
      <c r="I2462" s="127">
        <f t="shared" si="900"/>
        <v>44697</v>
      </c>
      <c r="J2462" s="130">
        <f t="shared" si="912"/>
        <v>19</v>
      </c>
      <c r="K2462" s="130">
        <f t="shared" si="901"/>
        <v>9</v>
      </c>
      <c r="L2462" s="131">
        <f t="shared" si="902"/>
        <v>1.0050072000000001</v>
      </c>
      <c r="M2462" s="132">
        <f t="shared" si="896"/>
        <v>1.0162005000000001</v>
      </c>
      <c r="N2462" s="132">
        <f t="shared" si="894"/>
        <v>1.4562525538467925</v>
      </c>
      <c r="O2462" s="131">
        <f t="shared" si="895"/>
        <v>1.4635442999999999</v>
      </c>
      <c r="P2462" s="124">
        <f t="shared" si="903"/>
        <v>1463.5443</v>
      </c>
      <c r="Q2462" s="133">
        <f t="shared" si="904"/>
        <v>0</v>
      </c>
      <c r="R2462" s="134">
        <f t="shared" si="905"/>
        <v>0</v>
      </c>
      <c r="S2462" s="124">
        <f t="shared" si="906"/>
        <v>0</v>
      </c>
      <c r="T2462" s="134">
        <f t="shared" si="913"/>
        <v>8.7499999999999994E-2</v>
      </c>
      <c r="U2462" s="133">
        <f t="shared" si="914"/>
        <v>50</v>
      </c>
      <c r="V2462" s="133">
        <v>252</v>
      </c>
      <c r="W2462" s="132">
        <f t="shared" si="897"/>
        <v>1.01678242</v>
      </c>
      <c r="X2462" s="124">
        <f t="shared" si="916"/>
        <v>24.561814999999999</v>
      </c>
      <c r="Y2462" s="136" t="s">
        <v>71</v>
      </c>
      <c r="Z2462" s="127">
        <f t="shared" si="915"/>
        <v>44788</v>
      </c>
      <c r="AA2462" s="6"/>
      <c r="AB2462" s="1"/>
      <c r="AC2462" s="10"/>
      <c r="AD2462" s="7"/>
      <c r="AE2462" s="1"/>
      <c r="AF2462" s="1"/>
      <c r="AG2462" s="1"/>
      <c r="AH2462" s="5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6"/>
      <c r="BR2462" s="1"/>
      <c r="BS2462" s="1"/>
      <c r="BT2462" s="1"/>
      <c r="BU2462" s="1"/>
      <c r="BV2462" s="1"/>
      <c r="BW2462" s="1"/>
    </row>
    <row r="2463" spans="1:75" x14ac:dyDescent="0.2">
      <c r="A2463" s="137">
        <f t="shared" si="907"/>
        <v>44684</v>
      </c>
      <c r="B2463" s="124">
        <f t="shared" si="898"/>
        <v>1489.4278829999998</v>
      </c>
      <c r="C2463" s="124">
        <f t="shared" si="908"/>
        <v>1000</v>
      </c>
      <c r="D2463" s="138">
        <f t="shared" si="909"/>
        <v>6315.93</v>
      </c>
      <c r="E2463" s="126">
        <f>IF(K2463=1,VLOOKUP(A2462,[1]Plan1!$DA$106:$DC$226,3),E2462)</f>
        <v>6382.88</v>
      </c>
      <c r="F2463" s="127">
        <f t="shared" si="910"/>
        <v>44670</v>
      </c>
      <c r="G2463" s="128">
        <f t="shared" si="899"/>
        <v>1.0600180812643467E-2</v>
      </c>
      <c r="H2463" s="127">
        <f t="shared" si="911"/>
        <v>44697</v>
      </c>
      <c r="I2463" s="127">
        <f t="shared" si="900"/>
        <v>44697</v>
      </c>
      <c r="J2463" s="130">
        <f t="shared" si="912"/>
        <v>19</v>
      </c>
      <c r="K2463" s="130">
        <f t="shared" si="901"/>
        <v>10</v>
      </c>
      <c r="L2463" s="131">
        <f t="shared" si="902"/>
        <v>1.0055651000000001</v>
      </c>
      <c r="M2463" s="132">
        <f t="shared" si="896"/>
        <v>1.0162005000000001</v>
      </c>
      <c r="N2463" s="132">
        <f t="shared" ref="N2463:N2526" si="917">IF(I2463&gt;I2462,N2462*M2463,N2462)</f>
        <v>1.4562525538467925</v>
      </c>
      <c r="O2463" s="131">
        <f t="shared" si="895"/>
        <v>1.4643567399999999</v>
      </c>
      <c r="P2463" s="124">
        <f t="shared" si="903"/>
        <v>1464.3567399999999</v>
      </c>
      <c r="Q2463" s="133">
        <f t="shared" si="904"/>
        <v>0</v>
      </c>
      <c r="R2463" s="134">
        <f t="shared" si="905"/>
        <v>0</v>
      </c>
      <c r="S2463" s="124">
        <f t="shared" si="906"/>
        <v>0</v>
      </c>
      <c r="T2463" s="134">
        <f t="shared" si="913"/>
        <v>8.7499999999999994E-2</v>
      </c>
      <c r="U2463" s="133">
        <f t="shared" si="914"/>
        <v>51</v>
      </c>
      <c r="V2463" s="133">
        <v>252</v>
      </c>
      <c r="W2463" s="132">
        <f t="shared" si="897"/>
        <v>1.017120926</v>
      </c>
      <c r="X2463" s="124">
        <f t="shared" si="916"/>
        <v>25.071142999999999</v>
      </c>
      <c r="Y2463" s="136" t="s">
        <v>71</v>
      </c>
      <c r="Z2463" s="127">
        <f t="shared" si="915"/>
        <v>44788</v>
      </c>
      <c r="AA2463" s="6"/>
      <c r="AB2463" s="1"/>
      <c r="AC2463" s="10"/>
      <c r="AD2463" s="7"/>
      <c r="AE2463" s="1"/>
      <c r="AF2463" s="1"/>
      <c r="AG2463" s="1"/>
      <c r="AH2463" s="5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6"/>
      <c r="BR2463" s="1"/>
      <c r="BS2463" s="1"/>
      <c r="BT2463" s="1"/>
      <c r="BU2463" s="1"/>
      <c r="BV2463" s="1"/>
      <c r="BW2463" s="1"/>
    </row>
    <row r="2464" spans="1:75" x14ac:dyDescent="0.2">
      <c r="A2464" s="137">
        <f t="shared" si="907"/>
        <v>44685</v>
      </c>
      <c r="B2464" s="124">
        <f t="shared" si="898"/>
        <v>1490.7508230000001</v>
      </c>
      <c r="C2464" s="124">
        <f t="shared" si="908"/>
        <v>1000</v>
      </c>
      <c r="D2464" s="138">
        <f t="shared" si="909"/>
        <v>6315.93</v>
      </c>
      <c r="E2464" s="126">
        <f>IF(K2464=1,VLOOKUP(A2463,[1]Plan1!$DA$106:$DC$226,3),E2463)</f>
        <v>6382.88</v>
      </c>
      <c r="F2464" s="127">
        <f t="shared" si="910"/>
        <v>44670</v>
      </c>
      <c r="G2464" s="128">
        <f t="shared" si="899"/>
        <v>1.0600180812643467E-2</v>
      </c>
      <c r="H2464" s="127">
        <f t="shared" si="911"/>
        <v>44697</v>
      </c>
      <c r="I2464" s="127">
        <f t="shared" si="900"/>
        <v>44697</v>
      </c>
      <c r="J2464" s="130">
        <f t="shared" si="912"/>
        <v>19</v>
      </c>
      <c r="K2464" s="130">
        <f t="shared" si="901"/>
        <v>11</v>
      </c>
      <c r="L2464" s="131">
        <f t="shared" si="902"/>
        <v>1.00612331</v>
      </c>
      <c r="M2464" s="132">
        <f t="shared" si="896"/>
        <v>1.0162005000000001</v>
      </c>
      <c r="N2464" s="132">
        <f t="shared" si="917"/>
        <v>1.4562525538467925</v>
      </c>
      <c r="O2464" s="131">
        <f t="shared" si="895"/>
        <v>1.4651696299999999</v>
      </c>
      <c r="P2464" s="124">
        <f t="shared" si="903"/>
        <v>1465.1696300000001</v>
      </c>
      <c r="Q2464" s="133">
        <f t="shared" si="904"/>
        <v>0</v>
      </c>
      <c r="R2464" s="134">
        <f t="shared" si="905"/>
        <v>0</v>
      </c>
      <c r="S2464" s="124">
        <f t="shared" si="906"/>
        <v>0</v>
      </c>
      <c r="T2464" s="134">
        <f t="shared" si="913"/>
        <v>8.7499999999999994E-2</v>
      </c>
      <c r="U2464" s="133">
        <f t="shared" si="914"/>
        <v>52</v>
      </c>
      <c r="V2464" s="133">
        <v>252</v>
      </c>
      <c r="W2464" s="132">
        <f t="shared" si="897"/>
        <v>1.017459544</v>
      </c>
      <c r="X2464" s="124">
        <f t="shared" si="916"/>
        <v>25.581192999999999</v>
      </c>
      <c r="Y2464" s="136" t="s">
        <v>71</v>
      </c>
      <c r="Z2464" s="127">
        <f t="shared" si="915"/>
        <v>44788</v>
      </c>
      <c r="AA2464" s="6"/>
      <c r="AB2464" s="1"/>
      <c r="AC2464" s="10"/>
      <c r="AD2464" s="7"/>
      <c r="AE2464" s="1"/>
      <c r="AF2464" s="1"/>
      <c r="AG2464" s="1"/>
      <c r="AH2464" s="5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6"/>
      <c r="BR2464" s="1"/>
      <c r="BS2464" s="1"/>
      <c r="BT2464" s="1"/>
      <c r="BU2464" s="1"/>
      <c r="BV2464" s="1"/>
      <c r="BW2464" s="1"/>
    </row>
    <row r="2465" spans="1:75" x14ac:dyDescent="0.2">
      <c r="A2465" s="137">
        <f t="shared" si="907"/>
        <v>44686</v>
      </c>
      <c r="B2465" s="124">
        <f t="shared" si="898"/>
        <v>1492.0749679999999</v>
      </c>
      <c r="C2465" s="124">
        <f t="shared" si="908"/>
        <v>1000</v>
      </c>
      <c r="D2465" s="138">
        <f t="shared" si="909"/>
        <v>6315.93</v>
      </c>
      <c r="E2465" s="126">
        <f>IF(K2465=1,VLOOKUP(A2464,[1]Plan1!$DA$106:$DC$226,3),E2464)</f>
        <v>6382.88</v>
      </c>
      <c r="F2465" s="127">
        <f t="shared" si="910"/>
        <v>44670</v>
      </c>
      <c r="G2465" s="128">
        <f t="shared" si="899"/>
        <v>1.0600180812643467E-2</v>
      </c>
      <c r="H2465" s="127">
        <f t="shared" si="911"/>
        <v>44697</v>
      </c>
      <c r="I2465" s="127">
        <f t="shared" si="900"/>
        <v>44697</v>
      </c>
      <c r="J2465" s="130">
        <f t="shared" si="912"/>
        <v>19</v>
      </c>
      <c r="K2465" s="130">
        <f t="shared" si="901"/>
        <v>12</v>
      </c>
      <c r="L2465" s="131">
        <f t="shared" si="902"/>
        <v>1.0066818399999999</v>
      </c>
      <c r="M2465" s="132">
        <f t="shared" si="896"/>
        <v>1.0162005000000001</v>
      </c>
      <c r="N2465" s="132">
        <f t="shared" si="917"/>
        <v>1.4562525538467925</v>
      </c>
      <c r="O2465" s="131">
        <f t="shared" si="895"/>
        <v>1.465983</v>
      </c>
      <c r="P2465" s="124">
        <f t="shared" si="903"/>
        <v>1465.9829999999999</v>
      </c>
      <c r="Q2465" s="133">
        <f t="shared" si="904"/>
        <v>0</v>
      </c>
      <c r="R2465" s="134">
        <f t="shared" si="905"/>
        <v>0</v>
      </c>
      <c r="S2465" s="124">
        <f t="shared" si="906"/>
        <v>0</v>
      </c>
      <c r="T2465" s="134">
        <f t="shared" si="913"/>
        <v>8.7499999999999994E-2</v>
      </c>
      <c r="U2465" s="133">
        <f t="shared" si="914"/>
        <v>53</v>
      </c>
      <c r="V2465" s="133">
        <v>252</v>
      </c>
      <c r="W2465" s="132">
        <f t="shared" si="897"/>
        <v>1.0177982750000001</v>
      </c>
      <c r="X2465" s="124">
        <f t="shared" si="916"/>
        <v>26.091968000000001</v>
      </c>
      <c r="Y2465" s="136" t="s">
        <v>71</v>
      </c>
      <c r="Z2465" s="127">
        <f t="shared" si="915"/>
        <v>44788</v>
      </c>
      <c r="AA2465" s="6"/>
      <c r="AB2465" s="1"/>
      <c r="AC2465" s="10"/>
      <c r="AD2465" s="7"/>
      <c r="AE2465" s="1"/>
      <c r="AF2465" s="1"/>
      <c r="AG2465" s="1"/>
      <c r="AH2465" s="5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6"/>
      <c r="BR2465" s="1"/>
      <c r="BS2465" s="1"/>
      <c r="BT2465" s="1"/>
      <c r="BU2465" s="1"/>
      <c r="BV2465" s="1"/>
      <c r="BW2465" s="1"/>
    </row>
    <row r="2466" spans="1:75" x14ac:dyDescent="0.2">
      <c r="A2466" s="137">
        <f t="shared" si="907"/>
        <v>44687</v>
      </c>
      <c r="B2466" s="124">
        <f t="shared" si="898"/>
        <v>1493.400257</v>
      </c>
      <c r="C2466" s="124">
        <f t="shared" si="908"/>
        <v>1000</v>
      </c>
      <c r="D2466" s="138">
        <f t="shared" si="909"/>
        <v>6315.93</v>
      </c>
      <c r="E2466" s="126">
        <f>IF(K2466=1,VLOOKUP(A2465,[1]Plan1!$DA$106:$DC$226,3),E2465)</f>
        <v>6382.88</v>
      </c>
      <c r="F2466" s="127">
        <f t="shared" si="910"/>
        <v>44670</v>
      </c>
      <c r="G2466" s="128">
        <f t="shared" si="899"/>
        <v>1.0600180812643467E-2</v>
      </c>
      <c r="H2466" s="127">
        <f t="shared" si="911"/>
        <v>44697</v>
      </c>
      <c r="I2466" s="127">
        <f t="shared" si="900"/>
        <v>44697</v>
      </c>
      <c r="J2466" s="130">
        <f t="shared" si="912"/>
        <v>19</v>
      </c>
      <c r="K2466" s="130">
        <f t="shared" si="901"/>
        <v>13</v>
      </c>
      <c r="L2466" s="131">
        <f t="shared" si="902"/>
        <v>1.0072406700000001</v>
      </c>
      <c r="M2466" s="132">
        <f t="shared" si="896"/>
        <v>1.0162005000000001</v>
      </c>
      <c r="N2466" s="132">
        <f t="shared" si="917"/>
        <v>1.4562525538467925</v>
      </c>
      <c r="O2466" s="131">
        <f t="shared" si="895"/>
        <v>1.4667967900000001</v>
      </c>
      <c r="P2466" s="124">
        <f t="shared" si="903"/>
        <v>1466.7967900000001</v>
      </c>
      <c r="Q2466" s="133">
        <f t="shared" si="904"/>
        <v>0</v>
      </c>
      <c r="R2466" s="134">
        <f t="shared" si="905"/>
        <v>0</v>
      </c>
      <c r="S2466" s="124">
        <f t="shared" si="906"/>
        <v>0</v>
      </c>
      <c r="T2466" s="134">
        <f t="shared" si="913"/>
        <v>8.7499999999999994E-2</v>
      </c>
      <c r="U2466" s="133">
        <f t="shared" si="914"/>
        <v>54</v>
      </c>
      <c r="V2466" s="133">
        <v>252</v>
      </c>
      <c r="W2466" s="132">
        <f t="shared" si="897"/>
        <v>1.0181371189999999</v>
      </c>
      <c r="X2466" s="124">
        <f t="shared" si="916"/>
        <v>26.603466999999998</v>
      </c>
      <c r="Y2466" s="136" t="s">
        <v>71</v>
      </c>
      <c r="Z2466" s="127">
        <f t="shared" si="915"/>
        <v>44788</v>
      </c>
      <c r="AA2466" s="6"/>
      <c r="AB2466" s="1"/>
      <c r="AC2466" s="10"/>
      <c r="AD2466" s="7"/>
      <c r="AE2466" s="1"/>
      <c r="AF2466" s="1"/>
      <c r="AG2466" s="1"/>
      <c r="AH2466" s="5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6"/>
      <c r="BR2466" s="1"/>
      <c r="BS2466" s="1"/>
      <c r="BT2466" s="1"/>
      <c r="BU2466" s="1"/>
      <c r="BV2466" s="1"/>
      <c r="BW2466" s="1"/>
    </row>
    <row r="2467" spans="1:75" x14ac:dyDescent="0.2">
      <c r="A2467" s="137">
        <f t="shared" si="907"/>
        <v>44688</v>
      </c>
      <c r="B2467" s="124">
        <f t="shared" si="898"/>
        <v>1494.726733</v>
      </c>
      <c r="C2467" s="124">
        <f t="shared" si="908"/>
        <v>1000</v>
      </c>
      <c r="D2467" s="138">
        <f t="shared" si="909"/>
        <v>6315.93</v>
      </c>
      <c r="E2467" s="126">
        <f>IF(K2467=1,VLOOKUP(A2466,[1]Plan1!$DA$106:$DC$226,3),E2466)</f>
        <v>6382.88</v>
      </c>
      <c r="F2467" s="127">
        <f t="shared" si="910"/>
        <v>44670</v>
      </c>
      <c r="G2467" s="128">
        <f t="shared" si="899"/>
        <v>1.0600180812643467E-2</v>
      </c>
      <c r="H2467" s="127">
        <f t="shared" si="911"/>
        <v>44697</v>
      </c>
      <c r="I2467" s="127">
        <f t="shared" si="900"/>
        <v>44697</v>
      </c>
      <c r="J2467" s="130">
        <f t="shared" si="912"/>
        <v>19</v>
      </c>
      <c r="K2467" s="130">
        <f t="shared" si="901"/>
        <v>14</v>
      </c>
      <c r="L2467" s="131">
        <f t="shared" si="902"/>
        <v>1.0077998100000001</v>
      </c>
      <c r="M2467" s="132">
        <f t="shared" si="896"/>
        <v>1.0162005000000001</v>
      </c>
      <c r="N2467" s="132">
        <f t="shared" si="917"/>
        <v>1.4562525538467925</v>
      </c>
      <c r="O2467" s="131">
        <f t="shared" si="895"/>
        <v>1.46761104</v>
      </c>
      <c r="P2467" s="124">
        <f t="shared" si="903"/>
        <v>1467.61104</v>
      </c>
      <c r="Q2467" s="133">
        <f t="shared" si="904"/>
        <v>0</v>
      </c>
      <c r="R2467" s="134">
        <f t="shared" si="905"/>
        <v>0</v>
      </c>
      <c r="S2467" s="124">
        <f t="shared" si="906"/>
        <v>0</v>
      </c>
      <c r="T2467" s="134">
        <f t="shared" si="913"/>
        <v>8.7499999999999994E-2</v>
      </c>
      <c r="U2467" s="133">
        <f t="shared" si="914"/>
        <v>55</v>
      </c>
      <c r="V2467" s="133">
        <v>252</v>
      </c>
      <c r="W2467" s="132">
        <f t="shared" si="897"/>
        <v>1.018476076</v>
      </c>
      <c r="X2467" s="124">
        <f t="shared" si="916"/>
        <v>27.115693</v>
      </c>
      <c r="Y2467" s="136" t="s">
        <v>71</v>
      </c>
      <c r="Z2467" s="127">
        <f t="shared" si="915"/>
        <v>44788</v>
      </c>
      <c r="AA2467" s="6"/>
      <c r="AB2467" s="1"/>
      <c r="AC2467" s="10"/>
      <c r="AD2467" s="7"/>
      <c r="AE2467" s="1"/>
      <c r="AF2467" s="1"/>
      <c r="AG2467" s="1"/>
      <c r="AH2467" s="5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6"/>
      <c r="BR2467" s="1"/>
      <c r="BS2467" s="1"/>
      <c r="BT2467" s="1"/>
      <c r="BU2467" s="1"/>
      <c r="BV2467" s="1"/>
      <c r="BW2467" s="1"/>
    </row>
    <row r="2468" spans="1:75" x14ac:dyDescent="0.2">
      <c r="A2468" s="137">
        <f t="shared" si="907"/>
        <v>44689</v>
      </c>
      <c r="B2468" s="124">
        <f t="shared" si="898"/>
        <v>1494.726733</v>
      </c>
      <c r="C2468" s="124">
        <f t="shared" si="908"/>
        <v>1000</v>
      </c>
      <c r="D2468" s="138">
        <f t="shared" si="909"/>
        <v>6315.93</v>
      </c>
      <c r="E2468" s="126">
        <f>IF(K2468=1,VLOOKUP(A2467,[1]Plan1!$DA$106:$DC$226,3),E2467)</f>
        <v>6382.88</v>
      </c>
      <c r="F2468" s="127">
        <f t="shared" si="910"/>
        <v>44670</v>
      </c>
      <c r="G2468" s="128">
        <f t="shared" si="899"/>
        <v>1.0600180812643467E-2</v>
      </c>
      <c r="H2468" s="127">
        <f t="shared" si="911"/>
        <v>44697</v>
      </c>
      <c r="I2468" s="127">
        <f t="shared" si="900"/>
        <v>44697</v>
      </c>
      <c r="J2468" s="130">
        <f t="shared" si="912"/>
        <v>19</v>
      </c>
      <c r="K2468" s="130">
        <f t="shared" si="901"/>
        <v>14</v>
      </c>
      <c r="L2468" s="131">
        <f t="shared" si="902"/>
        <v>1.0077998100000001</v>
      </c>
      <c r="M2468" s="132">
        <f t="shared" si="896"/>
        <v>1.0162005000000001</v>
      </c>
      <c r="N2468" s="132">
        <f t="shared" si="917"/>
        <v>1.4562525538467925</v>
      </c>
      <c r="O2468" s="131">
        <f t="shared" si="895"/>
        <v>1.46761104</v>
      </c>
      <c r="P2468" s="124">
        <f t="shared" si="903"/>
        <v>1467.61104</v>
      </c>
      <c r="Q2468" s="133">
        <f t="shared" si="904"/>
        <v>0</v>
      </c>
      <c r="R2468" s="134">
        <f t="shared" si="905"/>
        <v>0</v>
      </c>
      <c r="S2468" s="124">
        <f t="shared" si="906"/>
        <v>0</v>
      </c>
      <c r="T2468" s="134">
        <f t="shared" si="913"/>
        <v>8.7499999999999994E-2</v>
      </c>
      <c r="U2468" s="133">
        <f t="shared" si="914"/>
        <v>55</v>
      </c>
      <c r="V2468" s="133">
        <v>252</v>
      </c>
      <c r="W2468" s="132">
        <f t="shared" si="897"/>
        <v>1.018476076</v>
      </c>
      <c r="X2468" s="124">
        <f t="shared" si="916"/>
        <v>27.115693</v>
      </c>
      <c r="Y2468" s="136" t="s">
        <v>71</v>
      </c>
      <c r="Z2468" s="127">
        <f t="shared" si="915"/>
        <v>44788</v>
      </c>
      <c r="AA2468" s="6"/>
      <c r="AB2468" s="1"/>
      <c r="AC2468" s="10"/>
      <c r="AD2468" s="7"/>
      <c r="AE2468" s="1"/>
      <c r="AF2468" s="1"/>
      <c r="AG2468" s="1"/>
      <c r="AH2468" s="5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6"/>
      <c r="BR2468" s="1"/>
      <c r="BS2468" s="1"/>
      <c r="BT2468" s="1"/>
      <c r="BU2468" s="1"/>
      <c r="BV2468" s="1"/>
      <c r="BW2468" s="1"/>
    </row>
    <row r="2469" spans="1:75" x14ac:dyDescent="0.2">
      <c r="A2469" s="137">
        <f t="shared" si="907"/>
        <v>44690</v>
      </c>
      <c r="B2469" s="124">
        <f t="shared" si="898"/>
        <v>1494.726733</v>
      </c>
      <c r="C2469" s="124">
        <f t="shared" si="908"/>
        <v>1000</v>
      </c>
      <c r="D2469" s="138">
        <f t="shared" si="909"/>
        <v>6315.93</v>
      </c>
      <c r="E2469" s="126">
        <f>IF(K2469=1,VLOOKUP(A2468,[1]Plan1!$DA$106:$DC$226,3),E2468)</f>
        <v>6382.88</v>
      </c>
      <c r="F2469" s="127">
        <f t="shared" si="910"/>
        <v>44670</v>
      </c>
      <c r="G2469" s="128">
        <f t="shared" si="899"/>
        <v>1.0600180812643467E-2</v>
      </c>
      <c r="H2469" s="127">
        <f t="shared" si="911"/>
        <v>44697</v>
      </c>
      <c r="I2469" s="127">
        <f t="shared" si="900"/>
        <v>44697</v>
      </c>
      <c r="J2469" s="130">
        <f t="shared" si="912"/>
        <v>19</v>
      </c>
      <c r="K2469" s="130">
        <f t="shared" si="901"/>
        <v>14</v>
      </c>
      <c r="L2469" s="131">
        <f t="shared" si="902"/>
        <v>1.0077998100000001</v>
      </c>
      <c r="M2469" s="132">
        <f t="shared" si="896"/>
        <v>1.0162005000000001</v>
      </c>
      <c r="N2469" s="132">
        <f t="shared" si="917"/>
        <v>1.4562525538467925</v>
      </c>
      <c r="O2469" s="131">
        <f t="shared" si="895"/>
        <v>1.46761104</v>
      </c>
      <c r="P2469" s="124">
        <f t="shared" si="903"/>
        <v>1467.61104</v>
      </c>
      <c r="Q2469" s="133">
        <f t="shared" si="904"/>
        <v>0</v>
      </c>
      <c r="R2469" s="134">
        <f t="shared" si="905"/>
        <v>0</v>
      </c>
      <c r="S2469" s="124">
        <f t="shared" si="906"/>
        <v>0</v>
      </c>
      <c r="T2469" s="134">
        <f t="shared" si="913"/>
        <v>8.7499999999999994E-2</v>
      </c>
      <c r="U2469" s="133">
        <f t="shared" si="914"/>
        <v>55</v>
      </c>
      <c r="V2469" s="133">
        <v>252</v>
      </c>
      <c r="W2469" s="132">
        <f t="shared" si="897"/>
        <v>1.018476076</v>
      </c>
      <c r="X2469" s="124">
        <f t="shared" si="916"/>
        <v>27.115693</v>
      </c>
      <c r="Y2469" s="136" t="s">
        <v>71</v>
      </c>
      <c r="Z2469" s="127">
        <f t="shared" si="915"/>
        <v>44788</v>
      </c>
      <c r="AA2469" s="6"/>
      <c r="AB2469" s="1"/>
      <c r="AC2469" s="10"/>
      <c r="AD2469" s="7"/>
      <c r="AE2469" s="1"/>
      <c r="AF2469" s="1"/>
      <c r="AG2469" s="1"/>
      <c r="AH2469" s="5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6"/>
      <c r="BR2469" s="1"/>
      <c r="BS2469" s="1"/>
      <c r="BT2469" s="1"/>
      <c r="BU2469" s="1"/>
      <c r="BV2469" s="1"/>
      <c r="BW2469" s="1"/>
    </row>
    <row r="2470" spans="1:75" x14ac:dyDescent="0.2">
      <c r="A2470" s="137">
        <f t="shared" si="907"/>
        <v>44691</v>
      </c>
      <c r="B2470" s="124">
        <f t="shared" si="898"/>
        <v>1496.0543829999999</v>
      </c>
      <c r="C2470" s="124">
        <f t="shared" si="908"/>
        <v>1000</v>
      </c>
      <c r="D2470" s="138">
        <f t="shared" si="909"/>
        <v>6315.93</v>
      </c>
      <c r="E2470" s="126">
        <f>IF(K2470=1,VLOOKUP(A2469,[1]Plan1!$DA$106:$DC$226,3),E2469)</f>
        <v>6382.88</v>
      </c>
      <c r="F2470" s="127">
        <f t="shared" si="910"/>
        <v>44670</v>
      </c>
      <c r="G2470" s="128">
        <f t="shared" si="899"/>
        <v>1.0600180812643467E-2</v>
      </c>
      <c r="H2470" s="127">
        <f t="shared" si="911"/>
        <v>44697</v>
      </c>
      <c r="I2470" s="127">
        <f t="shared" si="900"/>
        <v>44697</v>
      </c>
      <c r="J2470" s="130">
        <f t="shared" si="912"/>
        <v>19</v>
      </c>
      <c r="K2470" s="130">
        <f t="shared" si="901"/>
        <v>15</v>
      </c>
      <c r="L2470" s="131">
        <f t="shared" si="902"/>
        <v>1.00835926</v>
      </c>
      <c r="M2470" s="132">
        <f t="shared" si="896"/>
        <v>1.0162005000000001</v>
      </c>
      <c r="N2470" s="132">
        <f t="shared" si="917"/>
        <v>1.4562525538467925</v>
      </c>
      <c r="O2470" s="131">
        <f t="shared" si="895"/>
        <v>1.46842574</v>
      </c>
      <c r="P2470" s="124">
        <f t="shared" si="903"/>
        <v>1468.4257399999999</v>
      </c>
      <c r="Q2470" s="133">
        <f t="shared" si="904"/>
        <v>0</v>
      </c>
      <c r="R2470" s="134">
        <f t="shared" si="905"/>
        <v>0</v>
      </c>
      <c r="S2470" s="124">
        <f t="shared" si="906"/>
        <v>0</v>
      </c>
      <c r="T2470" s="134">
        <f t="shared" si="913"/>
        <v>8.7499999999999994E-2</v>
      </c>
      <c r="U2470" s="133">
        <f t="shared" si="914"/>
        <v>56</v>
      </c>
      <c r="V2470" s="133">
        <v>252</v>
      </c>
      <c r="W2470" s="132">
        <f t="shared" si="897"/>
        <v>1.018815145</v>
      </c>
      <c r="X2470" s="124">
        <f t="shared" si="916"/>
        <v>27.628643</v>
      </c>
      <c r="Y2470" s="136" t="s">
        <v>71</v>
      </c>
      <c r="Z2470" s="127">
        <f t="shared" si="915"/>
        <v>44788</v>
      </c>
      <c r="AA2470" s="6"/>
      <c r="AB2470" s="1"/>
      <c r="AC2470" s="10"/>
      <c r="AD2470" s="7"/>
      <c r="AE2470" s="1"/>
      <c r="AF2470" s="1"/>
      <c r="AG2470" s="1"/>
      <c r="AH2470" s="5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6"/>
      <c r="BR2470" s="1"/>
      <c r="BS2470" s="1"/>
      <c r="BT2470" s="1"/>
      <c r="BU2470" s="1"/>
      <c r="BV2470" s="1"/>
      <c r="BW2470" s="1"/>
    </row>
    <row r="2471" spans="1:75" x14ac:dyDescent="0.2">
      <c r="A2471" s="137">
        <f t="shared" si="907"/>
        <v>44692</v>
      </c>
      <c r="B2471" s="124">
        <f t="shared" si="898"/>
        <v>1497.3832110000001</v>
      </c>
      <c r="C2471" s="124">
        <f t="shared" si="908"/>
        <v>1000</v>
      </c>
      <c r="D2471" s="138">
        <f t="shared" si="909"/>
        <v>6315.93</v>
      </c>
      <c r="E2471" s="126">
        <f>IF(K2471=1,VLOOKUP(A2470,[1]Plan1!$DA$106:$DC$226,3),E2470)</f>
        <v>6382.88</v>
      </c>
      <c r="F2471" s="127">
        <f t="shared" si="910"/>
        <v>44670</v>
      </c>
      <c r="G2471" s="128">
        <f t="shared" si="899"/>
        <v>1.0600180812643467E-2</v>
      </c>
      <c r="H2471" s="127">
        <f t="shared" si="911"/>
        <v>44697</v>
      </c>
      <c r="I2471" s="127">
        <f t="shared" si="900"/>
        <v>44697</v>
      </c>
      <c r="J2471" s="130">
        <f t="shared" si="912"/>
        <v>19</v>
      </c>
      <c r="K2471" s="130">
        <f t="shared" si="901"/>
        <v>16</v>
      </c>
      <c r="L2471" s="131">
        <f t="shared" si="902"/>
        <v>1.00891902</v>
      </c>
      <c r="M2471" s="132">
        <f t="shared" si="896"/>
        <v>1.0162005000000001</v>
      </c>
      <c r="N2471" s="132">
        <f t="shared" si="917"/>
        <v>1.4562525538467925</v>
      </c>
      <c r="O2471" s="131">
        <f t="shared" si="895"/>
        <v>1.46924089</v>
      </c>
      <c r="P2471" s="124">
        <f t="shared" si="903"/>
        <v>1469.24089</v>
      </c>
      <c r="Q2471" s="133">
        <f t="shared" si="904"/>
        <v>0</v>
      </c>
      <c r="R2471" s="134">
        <f t="shared" si="905"/>
        <v>0</v>
      </c>
      <c r="S2471" s="124">
        <f t="shared" si="906"/>
        <v>0</v>
      </c>
      <c r="T2471" s="134">
        <f t="shared" si="913"/>
        <v>8.7499999999999994E-2</v>
      </c>
      <c r="U2471" s="133">
        <f t="shared" si="914"/>
        <v>57</v>
      </c>
      <c r="V2471" s="133">
        <v>252</v>
      </c>
      <c r="W2471" s="132">
        <f t="shared" si="897"/>
        <v>1.0191543279999999</v>
      </c>
      <c r="X2471" s="124">
        <f t="shared" si="916"/>
        <v>28.142320999999999</v>
      </c>
      <c r="Y2471" s="136" t="s">
        <v>71</v>
      </c>
      <c r="Z2471" s="127">
        <f t="shared" si="915"/>
        <v>44788</v>
      </c>
      <c r="AA2471" s="6"/>
      <c r="AB2471" s="1"/>
      <c r="AC2471" s="10"/>
      <c r="AD2471" s="7"/>
      <c r="AE2471" s="1"/>
      <c r="AF2471" s="1"/>
      <c r="AG2471" s="1"/>
      <c r="AH2471" s="5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6"/>
      <c r="BR2471" s="1"/>
      <c r="BS2471" s="1"/>
      <c r="BT2471" s="1"/>
      <c r="BU2471" s="1"/>
      <c r="BV2471" s="1"/>
      <c r="BW2471" s="1"/>
    </row>
    <row r="2472" spans="1:75" x14ac:dyDescent="0.2">
      <c r="A2472" s="137">
        <f t="shared" si="907"/>
        <v>44693</v>
      </c>
      <c r="B2472" s="124">
        <f t="shared" si="898"/>
        <v>1498.7132369999999</v>
      </c>
      <c r="C2472" s="124">
        <f t="shared" si="908"/>
        <v>1000</v>
      </c>
      <c r="D2472" s="138">
        <f t="shared" si="909"/>
        <v>6315.93</v>
      </c>
      <c r="E2472" s="126">
        <f>IF(K2472=1,VLOOKUP(A2471,[1]Plan1!$DA$106:$DC$226,3),E2471)</f>
        <v>6382.88</v>
      </c>
      <c r="F2472" s="127">
        <f t="shared" si="910"/>
        <v>44670</v>
      </c>
      <c r="G2472" s="128">
        <f t="shared" si="899"/>
        <v>1.0600180812643467E-2</v>
      </c>
      <c r="H2472" s="127">
        <f t="shared" si="911"/>
        <v>44697</v>
      </c>
      <c r="I2472" s="127">
        <f t="shared" si="900"/>
        <v>44697</v>
      </c>
      <c r="J2472" s="130">
        <f t="shared" si="912"/>
        <v>19</v>
      </c>
      <c r="K2472" s="130">
        <f t="shared" si="901"/>
        <v>17</v>
      </c>
      <c r="L2472" s="131">
        <f t="shared" si="902"/>
        <v>1.0094791000000001</v>
      </c>
      <c r="M2472" s="132">
        <f t="shared" si="896"/>
        <v>1.0162005000000001</v>
      </c>
      <c r="N2472" s="132">
        <f t="shared" si="917"/>
        <v>1.4562525538467925</v>
      </c>
      <c r="O2472" s="131">
        <f t="shared" si="895"/>
        <v>1.47005651</v>
      </c>
      <c r="P2472" s="124">
        <f t="shared" si="903"/>
        <v>1470.0565099999999</v>
      </c>
      <c r="Q2472" s="133">
        <f t="shared" si="904"/>
        <v>0</v>
      </c>
      <c r="R2472" s="134">
        <f t="shared" si="905"/>
        <v>0</v>
      </c>
      <c r="S2472" s="124">
        <f t="shared" si="906"/>
        <v>0</v>
      </c>
      <c r="T2472" s="134">
        <f t="shared" si="913"/>
        <v>8.7499999999999994E-2</v>
      </c>
      <c r="U2472" s="133">
        <f t="shared" si="914"/>
        <v>58</v>
      </c>
      <c r="V2472" s="133">
        <v>252</v>
      </c>
      <c r="W2472" s="132">
        <f t="shared" si="897"/>
        <v>1.019493623</v>
      </c>
      <c r="X2472" s="124">
        <f t="shared" si="916"/>
        <v>28.656727</v>
      </c>
      <c r="Y2472" s="136" t="s">
        <v>71</v>
      </c>
      <c r="Z2472" s="127">
        <f t="shared" si="915"/>
        <v>44788</v>
      </c>
      <c r="AA2472" s="6"/>
      <c r="AB2472" s="1"/>
      <c r="AC2472" s="10"/>
      <c r="AD2472" s="7"/>
      <c r="AE2472" s="1"/>
      <c r="AF2472" s="1"/>
      <c r="AG2472" s="1"/>
      <c r="AH2472" s="5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6"/>
      <c r="BR2472" s="1"/>
      <c r="BS2472" s="1"/>
      <c r="BT2472" s="1"/>
      <c r="BU2472" s="1"/>
      <c r="BV2472" s="1"/>
      <c r="BW2472" s="1"/>
    </row>
    <row r="2473" spans="1:75" x14ac:dyDescent="0.2">
      <c r="A2473" s="137">
        <f t="shared" si="907"/>
        <v>44694</v>
      </c>
      <c r="B2473" s="124">
        <f t="shared" si="898"/>
        <v>1500.044431</v>
      </c>
      <c r="C2473" s="124">
        <f t="shared" si="908"/>
        <v>1000</v>
      </c>
      <c r="D2473" s="138">
        <f t="shared" si="909"/>
        <v>6315.93</v>
      </c>
      <c r="E2473" s="126">
        <f>IF(K2473=1,VLOOKUP(A2472,[1]Plan1!$DA$106:$DC$226,3),E2472)</f>
        <v>6382.88</v>
      </c>
      <c r="F2473" s="127">
        <f t="shared" si="910"/>
        <v>44670</v>
      </c>
      <c r="G2473" s="128">
        <f t="shared" si="899"/>
        <v>1.0600180812643467E-2</v>
      </c>
      <c r="H2473" s="127">
        <f t="shared" si="911"/>
        <v>44697</v>
      </c>
      <c r="I2473" s="127">
        <f t="shared" si="900"/>
        <v>44697</v>
      </c>
      <c r="J2473" s="130">
        <f t="shared" si="912"/>
        <v>19</v>
      </c>
      <c r="K2473" s="130">
        <f t="shared" si="901"/>
        <v>18</v>
      </c>
      <c r="L2473" s="131">
        <f t="shared" si="902"/>
        <v>1.0100394800000001</v>
      </c>
      <c r="M2473" s="132">
        <f t="shared" si="896"/>
        <v>1.0162005000000001</v>
      </c>
      <c r="N2473" s="132">
        <f t="shared" si="917"/>
        <v>1.4562525538467925</v>
      </c>
      <c r="O2473" s="131">
        <f t="shared" ref="O2473:O2536" si="918">TRUNC(TRUNC((L2473*N2473),15),8)</f>
        <v>1.47087257</v>
      </c>
      <c r="P2473" s="124">
        <f t="shared" si="903"/>
        <v>1470.87257</v>
      </c>
      <c r="Q2473" s="133">
        <f t="shared" si="904"/>
        <v>0</v>
      </c>
      <c r="R2473" s="134">
        <f t="shared" si="905"/>
        <v>0</v>
      </c>
      <c r="S2473" s="124">
        <f t="shared" si="906"/>
        <v>0</v>
      </c>
      <c r="T2473" s="134">
        <f t="shared" si="913"/>
        <v>8.7499999999999994E-2</v>
      </c>
      <c r="U2473" s="133">
        <f t="shared" si="914"/>
        <v>59</v>
      </c>
      <c r="V2473" s="133">
        <v>252</v>
      </c>
      <c r="W2473" s="132">
        <f t="shared" si="897"/>
        <v>1.0198330309999999</v>
      </c>
      <c r="X2473" s="124">
        <f t="shared" si="916"/>
        <v>29.171861</v>
      </c>
      <c r="Y2473" s="136" t="s">
        <v>71</v>
      </c>
      <c r="Z2473" s="127">
        <f t="shared" si="915"/>
        <v>44788</v>
      </c>
      <c r="AA2473" s="6"/>
      <c r="AB2473" s="1"/>
      <c r="AC2473" s="10"/>
      <c r="AD2473" s="7"/>
      <c r="AE2473" s="1"/>
      <c r="AF2473" s="1"/>
      <c r="AG2473" s="1"/>
      <c r="AH2473" s="5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6"/>
      <c r="BR2473" s="1"/>
      <c r="BS2473" s="1"/>
      <c r="BT2473" s="1"/>
      <c r="BU2473" s="1"/>
      <c r="BV2473" s="1"/>
      <c r="BW2473" s="1"/>
    </row>
    <row r="2474" spans="1:75" x14ac:dyDescent="0.2">
      <c r="A2474" s="137">
        <f t="shared" si="907"/>
        <v>44695</v>
      </c>
      <c r="B2474" s="124">
        <f t="shared" si="898"/>
        <v>1501.376814</v>
      </c>
      <c r="C2474" s="124">
        <f t="shared" si="908"/>
        <v>1000</v>
      </c>
      <c r="D2474" s="138">
        <f t="shared" si="909"/>
        <v>6315.93</v>
      </c>
      <c r="E2474" s="126">
        <f>IF(K2474=1,VLOOKUP(A2473,[1]Plan1!$DA$106:$DC$226,3),E2473)</f>
        <v>6382.88</v>
      </c>
      <c r="F2474" s="127">
        <f t="shared" si="910"/>
        <v>44670</v>
      </c>
      <c r="G2474" s="128">
        <f t="shared" si="899"/>
        <v>1.0600180812643467E-2</v>
      </c>
      <c r="H2474" s="127">
        <f t="shared" si="911"/>
        <v>44697</v>
      </c>
      <c r="I2474" s="127">
        <f t="shared" si="900"/>
        <v>44697</v>
      </c>
      <c r="J2474" s="130">
        <f t="shared" si="912"/>
        <v>19</v>
      </c>
      <c r="K2474" s="130">
        <f t="shared" si="901"/>
        <v>19</v>
      </c>
      <c r="L2474" s="131">
        <f t="shared" si="902"/>
        <v>1.01060018</v>
      </c>
      <c r="M2474" s="132">
        <f t="shared" ref="M2474:M2537" si="919">IF(I2474&gt;I2473,L2473,M2473)</f>
        <v>1.0162005000000001</v>
      </c>
      <c r="N2474" s="132">
        <f t="shared" si="917"/>
        <v>1.4562525538467925</v>
      </c>
      <c r="O2474" s="131">
        <f t="shared" si="918"/>
        <v>1.4716890899999999</v>
      </c>
      <c r="P2474" s="124">
        <f t="shared" si="903"/>
        <v>1471.6890900000001</v>
      </c>
      <c r="Q2474" s="133">
        <f t="shared" si="904"/>
        <v>0</v>
      </c>
      <c r="R2474" s="134">
        <f t="shared" si="905"/>
        <v>0</v>
      </c>
      <c r="S2474" s="124">
        <f t="shared" si="906"/>
        <v>0</v>
      </c>
      <c r="T2474" s="134">
        <f t="shared" si="913"/>
        <v>8.7499999999999994E-2</v>
      </c>
      <c r="U2474" s="133">
        <f t="shared" si="914"/>
        <v>60</v>
      </c>
      <c r="V2474" s="133">
        <v>252</v>
      </c>
      <c r="W2474" s="132">
        <f t="shared" si="897"/>
        <v>1.020172552</v>
      </c>
      <c r="X2474" s="124">
        <f t="shared" si="916"/>
        <v>29.687723999999999</v>
      </c>
      <c r="Y2474" s="136" t="s">
        <v>71</v>
      </c>
      <c r="Z2474" s="127">
        <f t="shared" si="915"/>
        <v>44788</v>
      </c>
      <c r="AA2474" s="6"/>
      <c r="AB2474" s="1"/>
      <c r="AC2474" s="10"/>
      <c r="AD2474" s="7"/>
      <c r="AE2474" s="1"/>
      <c r="AF2474" s="1"/>
      <c r="AG2474" s="1"/>
      <c r="AH2474" s="5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6"/>
      <c r="BR2474" s="1"/>
      <c r="BS2474" s="1"/>
      <c r="BT2474" s="1"/>
      <c r="BU2474" s="1"/>
      <c r="BV2474" s="1"/>
      <c r="BW2474" s="1"/>
    </row>
    <row r="2475" spans="1:75" x14ac:dyDescent="0.2">
      <c r="A2475" s="137">
        <f t="shared" si="907"/>
        <v>44696</v>
      </c>
      <c r="B2475" s="124">
        <f t="shared" si="898"/>
        <v>1501.376814</v>
      </c>
      <c r="C2475" s="124">
        <f t="shared" si="908"/>
        <v>1000</v>
      </c>
      <c r="D2475" s="138">
        <f t="shared" si="909"/>
        <v>6315.93</v>
      </c>
      <c r="E2475" s="126">
        <f>IF(K2475=1,VLOOKUP(A2474,[1]Plan1!$DA$106:$DC$226,3),E2474)</f>
        <v>6382.88</v>
      </c>
      <c r="F2475" s="127">
        <f t="shared" si="910"/>
        <v>44670</v>
      </c>
      <c r="G2475" s="128">
        <f t="shared" si="899"/>
        <v>1.0600180812643467E-2</v>
      </c>
      <c r="H2475" s="127">
        <f t="shared" si="911"/>
        <v>44727</v>
      </c>
      <c r="I2475" s="127">
        <f t="shared" si="900"/>
        <v>44697</v>
      </c>
      <c r="J2475" s="130">
        <f t="shared" si="912"/>
        <v>19</v>
      </c>
      <c r="K2475" s="130">
        <f t="shared" si="901"/>
        <v>19</v>
      </c>
      <c r="L2475" s="131">
        <f t="shared" si="902"/>
        <v>1.01060018</v>
      </c>
      <c r="M2475" s="132">
        <f t="shared" si="919"/>
        <v>1.0162005000000001</v>
      </c>
      <c r="N2475" s="132">
        <f t="shared" si="917"/>
        <v>1.4562525538467925</v>
      </c>
      <c r="O2475" s="131">
        <f t="shared" si="918"/>
        <v>1.4716890899999999</v>
      </c>
      <c r="P2475" s="124">
        <f t="shared" si="903"/>
        <v>1471.6890900000001</v>
      </c>
      <c r="Q2475" s="133">
        <f t="shared" si="904"/>
        <v>0</v>
      </c>
      <c r="R2475" s="134">
        <f t="shared" si="905"/>
        <v>0</v>
      </c>
      <c r="S2475" s="124">
        <f t="shared" si="906"/>
        <v>0</v>
      </c>
      <c r="T2475" s="134">
        <f t="shared" si="913"/>
        <v>8.7499999999999994E-2</v>
      </c>
      <c r="U2475" s="133">
        <f t="shared" si="914"/>
        <v>60</v>
      </c>
      <c r="V2475" s="133">
        <v>252</v>
      </c>
      <c r="W2475" s="132">
        <f t="shared" si="897"/>
        <v>1.020172552</v>
      </c>
      <c r="X2475" s="124">
        <f t="shared" si="916"/>
        <v>29.687723999999999</v>
      </c>
      <c r="Y2475" s="136" t="s">
        <v>71</v>
      </c>
      <c r="Z2475" s="127">
        <f t="shared" si="915"/>
        <v>44788</v>
      </c>
      <c r="AA2475" s="6"/>
      <c r="AB2475" s="1"/>
      <c r="AC2475" s="10"/>
      <c r="AD2475" s="7"/>
      <c r="AE2475" s="1"/>
      <c r="AF2475" s="1"/>
      <c r="AG2475" s="1"/>
      <c r="AH2475" s="5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6"/>
      <c r="BR2475" s="1"/>
      <c r="BS2475" s="1"/>
      <c r="BT2475" s="1"/>
      <c r="BU2475" s="1"/>
      <c r="BV2475" s="1"/>
      <c r="BW2475" s="1"/>
    </row>
    <row r="2476" spans="1:75" x14ac:dyDescent="0.2">
      <c r="A2476" s="137">
        <f t="shared" si="907"/>
        <v>44697</v>
      </c>
      <c r="B2476" s="124">
        <f t="shared" si="898"/>
        <v>1501.376814</v>
      </c>
      <c r="C2476" s="124">
        <f t="shared" si="908"/>
        <v>1000</v>
      </c>
      <c r="D2476" s="138">
        <f t="shared" si="909"/>
        <v>6315.93</v>
      </c>
      <c r="E2476" s="126">
        <f>IF(K2476=1,VLOOKUP(A2475,[1]Plan1!$DA$106:$DC$226,3),E2475)</f>
        <v>6382.88</v>
      </c>
      <c r="F2476" s="127">
        <f t="shared" si="910"/>
        <v>44670</v>
      </c>
      <c r="G2476" s="128">
        <f t="shared" si="899"/>
        <v>1.0600180812643467E-2</v>
      </c>
      <c r="H2476" s="127">
        <f t="shared" si="911"/>
        <v>44727</v>
      </c>
      <c r="I2476" s="127">
        <f t="shared" si="900"/>
        <v>44697</v>
      </c>
      <c r="J2476" s="130">
        <f t="shared" si="912"/>
        <v>19</v>
      </c>
      <c r="K2476" s="130">
        <f t="shared" si="901"/>
        <v>19</v>
      </c>
      <c r="L2476" s="131">
        <f t="shared" si="902"/>
        <v>1.01060018</v>
      </c>
      <c r="M2476" s="132">
        <f t="shared" si="919"/>
        <v>1.0162005000000001</v>
      </c>
      <c r="N2476" s="132">
        <f t="shared" si="917"/>
        <v>1.4562525538467925</v>
      </c>
      <c r="O2476" s="131">
        <f t="shared" si="918"/>
        <v>1.4716890899999999</v>
      </c>
      <c r="P2476" s="124">
        <f t="shared" si="903"/>
        <v>1471.6890900000001</v>
      </c>
      <c r="Q2476" s="133">
        <f t="shared" si="904"/>
        <v>0</v>
      </c>
      <c r="R2476" s="134">
        <f t="shared" si="905"/>
        <v>0</v>
      </c>
      <c r="S2476" s="124">
        <f t="shared" si="906"/>
        <v>0</v>
      </c>
      <c r="T2476" s="134">
        <f t="shared" si="913"/>
        <v>8.7499999999999994E-2</v>
      </c>
      <c r="U2476" s="133">
        <f t="shared" si="914"/>
        <v>60</v>
      </c>
      <c r="V2476" s="133">
        <v>252</v>
      </c>
      <c r="W2476" s="132">
        <f t="shared" si="897"/>
        <v>1.020172552</v>
      </c>
      <c r="X2476" s="124">
        <f t="shared" si="916"/>
        <v>29.687723999999999</v>
      </c>
      <c r="Y2476" s="136" t="s">
        <v>71</v>
      </c>
      <c r="Z2476" s="127">
        <f t="shared" si="915"/>
        <v>44788</v>
      </c>
      <c r="AA2476" s="6"/>
      <c r="AB2476" s="1"/>
      <c r="AC2476" s="10"/>
      <c r="AD2476" s="7"/>
      <c r="AE2476" s="1"/>
      <c r="AF2476" s="1"/>
      <c r="AG2476" s="1"/>
      <c r="AH2476" s="5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6"/>
      <c r="BR2476" s="1"/>
      <c r="BS2476" s="1"/>
      <c r="BT2476" s="1"/>
      <c r="BU2476" s="1"/>
      <c r="BV2476" s="1"/>
      <c r="BW2476" s="1"/>
    </row>
    <row r="2477" spans="1:75" x14ac:dyDescent="0.2">
      <c r="A2477" s="137">
        <f t="shared" si="907"/>
        <v>44698</v>
      </c>
      <c r="B2477" s="124">
        <f t="shared" si="898"/>
        <v>1502.196786</v>
      </c>
      <c r="C2477" s="124">
        <f t="shared" si="908"/>
        <v>1000</v>
      </c>
      <c r="D2477" s="138">
        <f t="shared" si="909"/>
        <v>6382.88</v>
      </c>
      <c r="E2477" s="126">
        <f>IF(K2477=1,VLOOKUP(A2476,[1]Plan1!$DA$106:$DC$226,3),E2476)</f>
        <v>6412.88</v>
      </c>
      <c r="F2477" s="127">
        <f t="shared" si="910"/>
        <v>44698</v>
      </c>
      <c r="G2477" s="128">
        <f t="shared" si="899"/>
        <v>4.7000726944577131E-3</v>
      </c>
      <c r="H2477" s="127">
        <f t="shared" si="911"/>
        <v>44727</v>
      </c>
      <c r="I2477" s="127">
        <f t="shared" si="900"/>
        <v>44727</v>
      </c>
      <c r="J2477" s="130">
        <f t="shared" si="912"/>
        <v>22</v>
      </c>
      <c r="K2477" s="130">
        <f t="shared" si="901"/>
        <v>1</v>
      </c>
      <c r="L2477" s="131">
        <f t="shared" si="902"/>
        <v>1.0002131599999999</v>
      </c>
      <c r="M2477" s="132">
        <f t="shared" si="919"/>
        <v>1.01060018</v>
      </c>
      <c r="N2477" s="132">
        <f t="shared" si="917"/>
        <v>1.4716890930430282</v>
      </c>
      <c r="O2477" s="131">
        <f t="shared" si="918"/>
        <v>1.4720027899999999</v>
      </c>
      <c r="P2477" s="124">
        <f t="shared" si="903"/>
        <v>1472.00279</v>
      </c>
      <c r="Q2477" s="133">
        <f t="shared" si="904"/>
        <v>0</v>
      </c>
      <c r="R2477" s="134">
        <f t="shared" si="905"/>
        <v>0</v>
      </c>
      <c r="S2477" s="124">
        <f t="shared" si="906"/>
        <v>0</v>
      </c>
      <c r="T2477" s="134">
        <f t="shared" si="913"/>
        <v>8.7499999999999994E-2</v>
      </c>
      <c r="U2477" s="133">
        <f t="shared" si="914"/>
        <v>61</v>
      </c>
      <c r="V2477" s="133">
        <v>252</v>
      </c>
      <c r="W2477" s="132">
        <f t="shared" si="897"/>
        <v>1.020512187</v>
      </c>
      <c r="X2477" s="124">
        <f t="shared" si="916"/>
        <v>30.193995999999999</v>
      </c>
      <c r="Y2477" s="136" t="s">
        <v>71</v>
      </c>
      <c r="Z2477" s="127">
        <f t="shared" si="915"/>
        <v>44788</v>
      </c>
      <c r="AA2477" s="6"/>
      <c r="AB2477" s="1"/>
      <c r="AC2477" s="10"/>
      <c r="AD2477" s="7"/>
      <c r="AE2477" s="1"/>
      <c r="AF2477" s="1"/>
      <c r="AG2477" s="1"/>
      <c r="AH2477" s="5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6"/>
      <c r="BR2477" s="1"/>
      <c r="BS2477" s="1"/>
      <c r="BT2477" s="1"/>
      <c r="BU2477" s="1"/>
      <c r="BV2477" s="1"/>
      <c r="BW2477" s="1"/>
    </row>
    <row r="2478" spans="1:75" x14ac:dyDescent="0.2">
      <c r="A2478" s="137">
        <f t="shared" si="907"/>
        <v>44699</v>
      </c>
      <c r="B2478" s="124">
        <f t="shared" si="898"/>
        <v>1503.0172069999999</v>
      </c>
      <c r="C2478" s="124">
        <f t="shared" si="908"/>
        <v>1000</v>
      </c>
      <c r="D2478" s="138">
        <f t="shared" si="909"/>
        <v>6382.88</v>
      </c>
      <c r="E2478" s="126">
        <f>IF(K2478=1,VLOOKUP(A2477,[1]Plan1!$DA$106:$DC$226,3),E2477)</f>
        <v>6412.88</v>
      </c>
      <c r="F2478" s="127">
        <f t="shared" si="910"/>
        <v>44698</v>
      </c>
      <c r="G2478" s="128">
        <f t="shared" si="899"/>
        <v>4.7000726944577131E-3</v>
      </c>
      <c r="H2478" s="127">
        <f t="shared" si="911"/>
        <v>44727</v>
      </c>
      <c r="I2478" s="127">
        <f t="shared" si="900"/>
        <v>44727</v>
      </c>
      <c r="J2478" s="130">
        <f t="shared" si="912"/>
        <v>22</v>
      </c>
      <c r="K2478" s="130">
        <f t="shared" si="901"/>
        <v>2</v>
      </c>
      <c r="L2478" s="131">
        <f t="shared" si="902"/>
        <v>1.0004263600000001</v>
      </c>
      <c r="M2478" s="132">
        <f t="shared" si="919"/>
        <v>1.01060018</v>
      </c>
      <c r="N2478" s="132">
        <f t="shared" si="917"/>
        <v>1.4716890930430282</v>
      </c>
      <c r="O2478" s="131">
        <f t="shared" si="918"/>
        <v>1.4723165600000001</v>
      </c>
      <c r="P2478" s="124">
        <f t="shared" si="903"/>
        <v>1472.31656</v>
      </c>
      <c r="Q2478" s="133">
        <f t="shared" si="904"/>
        <v>0</v>
      </c>
      <c r="R2478" s="134">
        <f t="shared" si="905"/>
        <v>0</v>
      </c>
      <c r="S2478" s="124">
        <f t="shared" si="906"/>
        <v>0</v>
      </c>
      <c r="T2478" s="134">
        <f t="shared" si="913"/>
        <v>8.7499999999999994E-2</v>
      </c>
      <c r="U2478" s="133">
        <f t="shared" si="914"/>
        <v>62</v>
      </c>
      <c r="V2478" s="133">
        <v>252</v>
      </c>
      <c r="W2478" s="132">
        <f t="shared" si="897"/>
        <v>1.020851934</v>
      </c>
      <c r="X2478" s="124">
        <f t="shared" si="916"/>
        <v>30.700647</v>
      </c>
      <c r="Y2478" s="136" t="s">
        <v>71</v>
      </c>
      <c r="Z2478" s="127">
        <f t="shared" si="915"/>
        <v>44788</v>
      </c>
      <c r="AA2478" s="6"/>
      <c r="AB2478" s="1"/>
      <c r="AC2478" s="10"/>
      <c r="AD2478" s="7"/>
      <c r="AE2478" s="1"/>
      <c r="AF2478" s="1"/>
      <c r="AG2478" s="1"/>
      <c r="AH2478" s="5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6"/>
      <c r="BR2478" s="1"/>
      <c r="BS2478" s="1"/>
      <c r="BT2478" s="1"/>
      <c r="BU2478" s="1"/>
      <c r="BV2478" s="1"/>
      <c r="BW2478" s="1"/>
    </row>
    <row r="2479" spans="1:75" x14ac:dyDescent="0.2">
      <c r="A2479" s="137">
        <f t="shared" si="907"/>
        <v>44700</v>
      </c>
      <c r="B2479" s="124">
        <f t="shared" si="898"/>
        <v>1503.83809</v>
      </c>
      <c r="C2479" s="124">
        <f t="shared" si="908"/>
        <v>1000</v>
      </c>
      <c r="D2479" s="138">
        <f t="shared" si="909"/>
        <v>6382.88</v>
      </c>
      <c r="E2479" s="126">
        <f>IF(K2479=1,VLOOKUP(A2478,[1]Plan1!$DA$106:$DC$226,3),E2478)</f>
        <v>6412.88</v>
      </c>
      <c r="F2479" s="127">
        <f t="shared" si="910"/>
        <v>44698</v>
      </c>
      <c r="G2479" s="128">
        <f t="shared" si="899"/>
        <v>4.7000726944577131E-3</v>
      </c>
      <c r="H2479" s="127">
        <f t="shared" si="911"/>
        <v>44727</v>
      </c>
      <c r="I2479" s="127">
        <f t="shared" si="900"/>
        <v>44727</v>
      </c>
      <c r="J2479" s="130">
        <f t="shared" si="912"/>
        <v>22</v>
      </c>
      <c r="K2479" s="130">
        <f t="shared" si="901"/>
        <v>3</v>
      </c>
      <c r="L2479" s="131">
        <f t="shared" si="902"/>
        <v>1.0006396200000001</v>
      </c>
      <c r="M2479" s="132">
        <f t="shared" si="919"/>
        <v>1.01060018</v>
      </c>
      <c r="N2479" s="132">
        <f t="shared" si="917"/>
        <v>1.4716890930430282</v>
      </c>
      <c r="O2479" s="131">
        <f t="shared" si="918"/>
        <v>1.4726304100000001</v>
      </c>
      <c r="P2479" s="124">
        <f t="shared" si="903"/>
        <v>1472.63041</v>
      </c>
      <c r="Q2479" s="133">
        <f t="shared" si="904"/>
        <v>0</v>
      </c>
      <c r="R2479" s="134">
        <f t="shared" si="905"/>
        <v>0</v>
      </c>
      <c r="S2479" s="124">
        <f t="shared" si="906"/>
        <v>0</v>
      </c>
      <c r="T2479" s="134">
        <f t="shared" si="913"/>
        <v>8.7499999999999994E-2</v>
      </c>
      <c r="U2479" s="133">
        <f t="shared" si="914"/>
        <v>63</v>
      </c>
      <c r="V2479" s="133">
        <v>252</v>
      </c>
      <c r="W2479" s="132">
        <f t="shared" si="897"/>
        <v>1.0211917939999999</v>
      </c>
      <c r="X2479" s="124">
        <f t="shared" si="916"/>
        <v>31.20768</v>
      </c>
      <c r="Y2479" s="136" t="s">
        <v>71</v>
      </c>
      <c r="Z2479" s="127">
        <f t="shared" si="915"/>
        <v>44788</v>
      </c>
      <c r="AA2479" s="6"/>
      <c r="AB2479" s="1"/>
      <c r="AC2479" s="10"/>
      <c r="AD2479" s="7"/>
      <c r="AE2479" s="1"/>
      <c r="AF2479" s="1"/>
      <c r="AG2479" s="1"/>
      <c r="AH2479" s="5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6"/>
      <c r="BR2479" s="1"/>
      <c r="BS2479" s="1"/>
      <c r="BT2479" s="1"/>
      <c r="BU2479" s="1"/>
      <c r="BV2479" s="1"/>
      <c r="BW2479" s="1"/>
    </row>
    <row r="2480" spans="1:75" x14ac:dyDescent="0.2">
      <c r="A2480" s="137">
        <f t="shared" si="907"/>
        <v>44701</v>
      </c>
      <c r="B2480" s="124">
        <f t="shared" si="898"/>
        <v>1504.6594150000001</v>
      </c>
      <c r="C2480" s="124">
        <f t="shared" si="908"/>
        <v>1000</v>
      </c>
      <c r="D2480" s="138">
        <f t="shared" si="909"/>
        <v>6382.88</v>
      </c>
      <c r="E2480" s="126">
        <f>IF(K2480=1,VLOOKUP(A2479,[1]Plan1!$DA$106:$DC$226,3),E2479)</f>
        <v>6412.88</v>
      </c>
      <c r="F2480" s="127">
        <f t="shared" si="910"/>
        <v>44698</v>
      </c>
      <c r="G2480" s="128">
        <f t="shared" si="899"/>
        <v>4.7000726944577131E-3</v>
      </c>
      <c r="H2480" s="127">
        <f t="shared" si="911"/>
        <v>44727</v>
      </c>
      <c r="I2480" s="127">
        <f t="shared" si="900"/>
        <v>44727</v>
      </c>
      <c r="J2480" s="130">
        <f t="shared" si="912"/>
        <v>22</v>
      </c>
      <c r="K2480" s="130">
        <f t="shared" si="901"/>
        <v>4</v>
      </c>
      <c r="L2480" s="131">
        <f t="shared" si="902"/>
        <v>1.00085292</v>
      </c>
      <c r="M2480" s="132">
        <f t="shared" si="919"/>
        <v>1.01060018</v>
      </c>
      <c r="N2480" s="132">
        <f t="shared" si="917"/>
        <v>1.4716890930430282</v>
      </c>
      <c r="O2480" s="131">
        <f t="shared" si="918"/>
        <v>1.4729443200000001</v>
      </c>
      <c r="P2480" s="124">
        <f t="shared" si="903"/>
        <v>1472.9443200000001</v>
      </c>
      <c r="Q2480" s="133">
        <f t="shared" si="904"/>
        <v>0</v>
      </c>
      <c r="R2480" s="134">
        <f t="shared" si="905"/>
        <v>0</v>
      </c>
      <c r="S2480" s="124">
        <f t="shared" si="906"/>
        <v>0</v>
      </c>
      <c r="T2480" s="134">
        <f t="shared" si="913"/>
        <v>8.7499999999999994E-2</v>
      </c>
      <c r="U2480" s="133">
        <f t="shared" si="914"/>
        <v>64</v>
      </c>
      <c r="V2480" s="133">
        <v>252</v>
      </c>
      <c r="W2480" s="132">
        <f t="shared" si="897"/>
        <v>1.021531768</v>
      </c>
      <c r="X2480" s="124">
        <f t="shared" si="916"/>
        <v>31.715095000000002</v>
      </c>
      <c r="Y2480" s="136" t="s">
        <v>71</v>
      </c>
      <c r="Z2480" s="127">
        <f t="shared" si="915"/>
        <v>44788</v>
      </c>
      <c r="AA2480" s="6"/>
      <c r="AB2480" s="1"/>
      <c r="AC2480" s="10"/>
      <c r="AD2480" s="7"/>
      <c r="AE2480" s="1"/>
      <c r="AF2480" s="1"/>
      <c r="AG2480" s="1"/>
      <c r="AH2480" s="5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6"/>
      <c r="BR2480" s="1"/>
      <c r="BS2480" s="1"/>
      <c r="BT2480" s="1"/>
      <c r="BU2480" s="1"/>
      <c r="BV2480" s="1"/>
      <c r="BW2480" s="1"/>
    </row>
    <row r="2481" spans="1:75" x14ac:dyDescent="0.2">
      <c r="A2481" s="137">
        <f t="shared" si="907"/>
        <v>44702</v>
      </c>
      <c r="B2481" s="124">
        <f t="shared" si="898"/>
        <v>1505.4811809999999</v>
      </c>
      <c r="C2481" s="124">
        <f t="shared" si="908"/>
        <v>1000</v>
      </c>
      <c r="D2481" s="138">
        <f t="shared" si="909"/>
        <v>6382.88</v>
      </c>
      <c r="E2481" s="126">
        <f>IF(K2481=1,VLOOKUP(A2480,[1]Plan1!$DA$106:$DC$226,3),E2480)</f>
        <v>6412.88</v>
      </c>
      <c r="F2481" s="127">
        <f t="shared" si="910"/>
        <v>44698</v>
      </c>
      <c r="G2481" s="128">
        <f t="shared" si="899"/>
        <v>4.7000726944577131E-3</v>
      </c>
      <c r="H2481" s="127">
        <f t="shared" si="911"/>
        <v>44727</v>
      </c>
      <c r="I2481" s="127">
        <f t="shared" si="900"/>
        <v>44727</v>
      </c>
      <c r="J2481" s="130">
        <f t="shared" si="912"/>
        <v>22</v>
      </c>
      <c r="K2481" s="130">
        <f t="shared" si="901"/>
        <v>5</v>
      </c>
      <c r="L2481" s="131">
        <f t="shared" si="902"/>
        <v>1.00106626</v>
      </c>
      <c r="M2481" s="132">
        <f t="shared" si="919"/>
        <v>1.01060018</v>
      </c>
      <c r="N2481" s="132">
        <f t="shared" si="917"/>
        <v>1.4716890930430282</v>
      </c>
      <c r="O2481" s="131">
        <f t="shared" si="918"/>
        <v>1.47325829</v>
      </c>
      <c r="P2481" s="124">
        <f t="shared" si="903"/>
        <v>1473.25829</v>
      </c>
      <c r="Q2481" s="133">
        <f t="shared" si="904"/>
        <v>0</v>
      </c>
      <c r="R2481" s="134">
        <f t="shared" si="905"/>
        <v>0</v>
      </c>
      <c r="S2481" s="124">
        <f t="shared" si="906"/>
        <v>0</v>
      </c>
      <c r="T2481" s="134">
        <f t="shared" si="913"/>
        <v>8.7499999999999994E-2</v>
      </c>
      <c r="U2481" s="133">
        <f t="shared" si="914"/>
        <v>65</v>
      </c>
      <c r="V2481" s="133">
        <v>252</v>
      </c>
      <c r="W2481" s="132">
        <f t="shared" si="897"/>
        <v>1.0218718550000001</v>
      </c>
      <c r="X2481" s="124">
        <f t="shared" si="916"/>
        <v>32.222890999999997</v>
      </c>
      <c r="Y2481" s="136" t="s">
        <v>71</v>
      </c>
      <c r="Z2481" s="127">
        <f t="shared" si="915"/>
        <v>44788</v>
      </c>
      <c r="AA2481" s="6"/>
      <c r="AB2481" s="1"/>
      <c r="AC2481" s="10"/>
      <c r="AD2481" s="7"/>
      <c r="AE2481" s="1"/>
      <c r="AF2481" s="1"/>
      <c r="AG2481" s="1"/>
      <c r="AH2481" s="5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6"/>
      <c r="BR2481" s="1"/>
      <c r="BS2481" s="1"/>
      <c r="BT2481" s="1"/>
      <c r="BU2481" s="1"/>
      <c r="BV2481" s="1"/>
      <c r="BW2481" s="1"/>
    </row>
    <row r="2482" spans="1:75" x14ac:dyDescent="0.2">
      <c r="A2482" s="137">
        <f t="shared" si="907"/>
        <v>44703</v>
      </c>
      <c r="B2482" s="124">
        <f t="shared" si="898"/>
        <v>1505.4811809999999</v>
      </c>
      <c r="C2482" s="124">
        <f t="shared" si="908"/>
        <v>1000</v>
      </c>
      <c r="D2482" s="138">
        <f t="shared" si="909"/>
        <v>6382.88</v>
      </c>
      <c r="E2482" s="126">
        <f>IF(K2482=1,VLOOKUP(A2481,[1]Plan1!$DA$106:$DC$226,3),E2481)</f>
        <v>6412.88</v>
      </c>
      <c r="F2482" s="127">
        <f t="shared" si="910"/>
        <v>44698</v>
      </c>
      <c r="G2482" s="128">
        <f t="shared" si="899"/>
        <v>4.7000726944577131E-3</v>
      </c>
      <c r="H2482" s="127">
        <f t="shared" si="911"/>
        <v>44727</v>
      </c>
      <c r="I2482" s="127">
        <f t="shared" si="900"/>
        <v>44727</v>
      </c>
      <c r="J2482" s="130">
        <f t="shared" si="912"/>
        <v>22</v>
      </c>
      <c r="K2482" s="130">
        <f t="shared" si="901"/>
        <v>5</v>
      </c>
      <c r="L2482" s="131">
        <f t="shared" si="902"/>
        <v>1.00106626</v>
      </c>
      <c r="M2482" s="132">
        <f t="shared" si="919"/>
        <v>1.01060018</v>
      </c>
      <c r="N2482" s="132">
        <f t="shared" si="917"/>
        <v>1.4716890930430282</v>
      </c>
      <c r="O2482" s="131">
        <f t="shared" si="918"/>
        <v>1.47325829</v>
      </c>
      <c r="P2482" s="124">
        <f t="shared" si="903"/>
        <v>1473.25829</v>
      </c>
      <c r="Q2482" s="133">
        <f t="shared" si="904"/>
        <v>0</v>
      </c>
      <c r="R2482" s="134">
        <f t="shared" si="905"/>
        <v>0</v>
      </c>
      <c r="S2482" s="124">
        <f t="shared" si="906"/>
        <v>0</v>
      </c>
      <c r="T2482" s="134">
        <f t="shared" si="913"/>
        <v>8.7499999999999994E-2</v>
      </c>
      <c r="U2482" s="133">
        <f t="shared" si="914"/>
        <v>65</v>
      </c>
      <c r="V2482" s="133">
        <v>252</v>
      </c>
      <c r="W2482" s="132">
        <f t="shared" si="897"/>
        <v>1.0218718550000001</v>
      </c>
      <c r="X2482" s="124">
        <f t="shared" si="916"/>
        <v>32.222890999999997</v>
      </c>
      <c r="Y2482" s="136" t="s">
        <v>71</v>
      </c>
      <c r="Z2482" s="127">
        <f t="shared" si="915"/>
        <v>44788</v>
      </c>
      <c r="AA2482" s="6"/>
      <c r="AB2482" s="1"/>
      <c r="AC2482" s="10"/>
      <c r="AD2482" s="7"/>
      <c r="AE2482" s="1"/>
      <c r="AF2482" s="1"/>
      <c r="AG2482" s="1"/>
      <c r="AH2482" s="5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6"/>
      <c r="BR2482" s="1"/>
      <c r="BS2482" s="1"/>
      <c r="BT2482" s="1"/>
      <c r="BU2482" s="1"/>
      <c r="BV2482" s="1"/>
      <c r="BW2482" s="1"/>
    </row>
    <row r="2483" spans="1:75" x14ac:dyDescent="0.2">
      <c r="A2483" s="137">
        <f t="shared" si="907"/>
        <v>44704</v>
      </c>
      <c r="B2483" s="124">
        <f t="shared" si="898"/>
        <v>1505.4811809999999</v>
      </c>
      <c r="C2483" s="124">
        <f t="shared" si="908"/>
        <v>1000</v>
      </c>
      <c r="D2483" s="138">
        <f t="shared" si="909"/>
        <v>6382.88</v>
      </c>
      <c r="E2483" s="126">
        <f>IF(K2483=1,VLOOKUP(A2482,[1]Plan1!$DA$106:$DC$226,3),E2482)</f>
        <v>6412.88</v>
      </c>
      <c r="F2483" s="127">
        <f t="shared" si="910"/>
        <v>44698</v>
      </c>
      <c r="G2483" s="128">
        <f t="shared" si="899"/>
        <v>4.7000726944577131E-3</v>
      </c>
      <c r="H2483" s="127">
        <f t="shared" si="911"/>
        <v>44727</v>
      </c>
      <c r="I2483" s="127">
        <f t="shared" si="900"/>
        <v>44727</v>
      </c>
      <c r="J2483" s="130">
        <f t="shared" si="912"/>
        <v>22</v>
      </c>
      <c r="K2483" s="130">
        <f t="shared" si="901"/>
        <v>5</v>
      </c>
      <c r="L2483" s="131">
        <f t="shared" si="902"/>
        <v>1.00106626</v>
      </c>
      <c r="M2483" s="132">
        <f t="shared" si="919"/>
        <v>1.01060018</v>
      </c>
      <c r="N2483" s="132">
        <f t="shared" si="917"/>
        <v>1.4716890930430282</v>
      </c>
      <c r="O2483" s="131">
        <f t="shared" si="918"/>
        <v>1.47325829</v>
      </c>
      <c r="P2483" s="124">
        <f t="shared" si="903"/>
        <v>1473.25829</v>
      </c>
      <c r="Q2483" s="133">
        <f t="shared" si="904"/>
        <v>0</v>
      </c>
      <c r="R2483" s="134">
        <f t="shared" si="905"/>
        <v>0</v>
      </c>
      <c r="S2483" s="124">
        <f t="shared" si="906"/>
        <v>0</v>
      </c>
      <c r="T2483" s="134">
        <f t="shared" si="913"/>
        <v>8.7499999999999994E-2</v>
      </c>
      <c r="U2483" s="133">
        <f t="shared" si="914"/>
        <v>65</v>
      </c>
      <c r="V2483" s="133">
        <v>252</v>
      </c>
      <c r="W2483" s="132">
        <f t="shared" si="897"/>
        <v>1.0218718550000001</v>
      </c>
      <c r="X2483" s="124">
        <f t="shared" si="916"/>
        <v>32.222890999999997</v>
      </c>
      <c r="Y2483" s="136" t="s">
        <v>71</v>
      </c>
      <c r="Z2483" s="127">
        <f t="shared" si="915"/>
        <v>44788</v>
      </c>
      <c r="AA2483" s="6"/>
      <c r="AB2483" s="1"/>
      <c r="AC2483" s="10"/>
      <c r="AD2483" s="7"/>
      <c r="AE2483" s="1"/>
      <c r="AF2483" s="1"/>
      <c r="AG2483" s="1"/>
      <c r="AH2483" s="5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6"/>
      <c r="BR2483" s="1"/>
      <c r="BS2483" s="1"/>
      <c r="BT2483" s="1"/>
      <c r="BU2483" s="1"/>
      <c r="BV2483" s="1"/>
      <c r="BW2483" s="1"/>
    </row>
    <row r="2484" spans="1:75" x14ac:dyDescent="0.2">
      <c r="A2484" s="137">
        <f t="shared" si="907"/>
        <v>44705</v>
      </c>
      <c r="B2484" s="124">
        <f t="shared" si="898"/>
        <v>1506.3033989999999</v>
      </c>
      <c r="C2484" s="124">
        <f t="shared" si="908"/>
        <v>1000</v>
      </c>
      <c r="D2484" s="138">
        <f t="shared" si="909"/>
        <v>6382.88</v>
      </c>
      <c r="E2484" s="126">
        <f>IF(K2484=1,VLOOKUP(A2483,[1]Plan1!$DA$106:$DC$226,3),E2483)</f>
        <v>6412.88</v>
      </c>
      <c r="F2484" s="127">
        <f t="shared" si="910"/>
        <v>44698</v>
      </c>
      <c r="G2484" s="128">
        <f t="shared" si="899"/>
        <v>4.7000726944577131E-3</v>
      </c>
      <c r="H2484" s="127">
        <f t="shared" si="911"/>
        <v>44727</v>
      </c>
      <c r="I2484" s="127">
        <f t="shared" si="900"/>
        <v>44727</v>
      </c>
      <c r="J2484" s="130">
        <f t="shared" si="912"/>
        <v>22</v>
      </c>
      <c r="K2484" s="130">
        <f t="shared" si="901"/>
        <v>6</v>
      </c>
      <c r="L2484" s="131">
        <f t="shared" si="902"/>
        <v>1.0012796500000001</v>
      </c>
      <c r="M2484" s="132">
        <f t="shared" si="919"/>
        <v>1.01060018</v>
      </c>
      <c r="N2484" s="132">
        <f t="shared" si="917"/>
        <v>1.4716890930430282</v>
      </c>
      <c r="O2484" s="131">
        <f t="shared" si="918"/>
        <v>1.4735723300000001</v>
      </c>
      <c r="P2484" s="124">
        <f t="shared" si="903"/>
        <v>1473.57233</v>
      </c>
      <c r="Q2484" s="133">
        <f t="shared" si="904"/>
        <v>0</v>
      </c>
      <c r="R2484" s="134">
        <f t="shared" si="905"/>
        <v>0</v>
      </c>
      <c r="S2484" s="124">
        <f t="shared" si="906"/>
        <v>0</v>
      </c>
      <c r="T2484" s="134">
        <f t="shared" si="913"/>
        <v>8.7499999999999994E-2</v>
      </c>
      <c r="U2484" s="133">
        <f t="shared" si="914"/>
        <v>66</v>
      </c>
      <c r="V2484" s="133">
        <v>252</v>
      </c>
      <c r="W2484" s="132">
        <f t="shared" si="897"/>
        <v>1.022212055</v>
      </c>
      <c r="X2484" s="124">
        <f t="shared" si="916"/>
        <v>32.731068999999998</v>
      </c>
      <c r="Y2484" s="136" t="s">
        <v>71</v>
      </c>
      <c r="Z2484" s="127">
        <f t="shared" si="915"/>
        <v>44788</v>
      </c>
      <c r="AA2484" s="6"/>
      <c r="AB2484" s="1"/>
      <c r="AC2484" s="10"/>
      <c r="AD2484" s="7"/>
      <c r="AE2484" s="1"/>
      <c r="AF2484" s="1"/>
      <c r="AG2484" s="1"/>
      <c r="AH2484" s="5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6"/>
      <c r="BR2484" s="1"/>
      <c r="BS2484" s="1"/>
      <c r="BT2484" s="1"/>
      <c r="BU2484" s="1"/>
      <c r="BV2484" s="1"/>
      <c r="BW2484" s="1"/>
    </row>
    <row r="2485" spans="1:75" x14ac:dyDescent="0.2">
      <c r="A2485" s="137">
        <f t="shared" si="907"/>
        <v>44706</v>
      </c>
      <c r="B2485" s="124">
        <f t="shared" si="898"/>
        <v>1507.1260689999999</v>
      </c>
      <c r="C2485" s="124">
        <f t="shared" si="908"/>
        <v>1000</v>
      </c>
      <c r="D2485" s="138">
        <f t="shared" si="909"/>
        <v>6382.88</v>
      </c>
      <c r="E2485" s="126">
        <f>IF(K2485=1,VLOOKUP(A2484,[1]Plan1!$DA$106:$DC$226,3),E2484)</f>
        <v>6412.88</v>
      </c>
      <c r="F2485" s="127">
        <f t="shared" si="910"/>
        <v>44698</v>
      </c>
      <c r="G2485" s="128">
        <f t="shared" si="899"/>
        <v>4.7000726944577131E-3</v>
      </c>
      <c r="H2485" s="127">
        <f t="shared" si="911"/>
        <v>44727</v>
      </c>
      <c r="I2485" s="127">
        <f t="shared" si="900"/>
        <v>44727</v>
      </c>
      <c r="J2485" s="130">
        <f t="shared" si="912"/>
        <v>22</v>
      </c>
      <c r="K2485" s="130">
        <f t="shared" si="901"/>
        <v>7</v>
      </c>
      <c r="L2485" s="131">
        <f t="shared" si="902"/>
        <v>1.0014930799999999</v>
      </c>
      <c r="M2485" s="132">
        <f t="shared" si="919"/>
        <v>1.01060018</v>
      </c>
      <c r="N2485" s="132">
        <f t="shared" si="917"/>
        <v>1.4716890930430282</v>
      </c>
      <c r="O2485" s="131">
        <f t="shared" si="918"/>
        <v>1.47388644</v>
      </c>
      <c r="P2485" s="124">
        <f t="shared" si="903"/>
        <v>1473.88644</v>
      </c>
      <c r="Q2485" s="133">
        <f t="shared" si="904"/>
        <v>0</v>
      </c>
      <c r="R2485" s="134">
        <f t="shared" si="905"/>
        <v>0</v>
      </c>
      <c r="S2485" s="124">
        <f t="shared" si="906"/>
        <v>0</v>
      </c>
      <c r="T2485" s="134">
        <f t="shared" si="913"/>
        <v>8.7499999999999994E-2</v>
      </c>
      <c r="U2485" s="133">
        <f t="shared" si="914"/>
        <v>67</v>
      </c>
      <c r="V2485" s="133">
        <v>252</v>
      </c>
      <c r="W2485" s="132">
        <f t="shared" si="897"/>
        <v>1.0225523679999999</v>
      </c>
      <c r="X2485" s="124">
        <f t="shared" si="916"/>
        <v>33.239629000000001</v>
      </c>
      <c r="Y2485" s="136" t="s">
        <v>71</v>
      </c>
      <c r="Z2485" s="127">
        <f t="shared" si="915"/>
        <v>44788</v>
      </c>
      <c r="AA2485" s="6"/>
      <c r="AB2485" s="1"/>
      <c r="AC2485" s="10"/>
      <c r="AD2485" s="7"/>
      <c r="AE2485" s="1"/>
      <c r="AF2485" s="1"/>
      <c r="AG2485" s="1"/>
      <c r="AH2485" s="5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6"/>
      <c r="BR2485" s="1"/>
      <c r="BS2485" s="1"/>
      <c r="BT2485" s="1"/>
      <c r="BU2485" s="1"/>
      <c r="BV2485" s="1"/>
      <c r="BW2485" s="1"/>
    </row>
    <row r="2486" spans="1:75" x14ac:dyDescent="0.2">
      <c r="A2486" s="137">
        <f t="shared" si="907"/>
        <v>44707</v>
      </c>
      <c r="B2486" s="124">
        <f t="shared" si="898"/>
        <v>1507.9491800000001</v>
      </c>
      <c r="C2486" s="124">
        <f t="shared" si="908"/>
        <v>1000</v>
      </c>
      <c r="D2486" s="138">
        <f t="shared" si="909"/>
        <v>6382.88</v>
      </c>
      <c r="E2486" s="126">
        <f>IF(K2486=1,VLOOKUP(A2485,[1]Plan1!$DA$106:$DC$226,3),E2485)</f>
        <v>6412.88</v>
      </c>
      <c r="F2486" s="127">
        <f t="shared" si="910"/>
        <v>44698</v>
      </c>
      <c r="G2486" s="128">
        <f t="shared" si="899"/>
        <v>4.7000726944577131E-3</v>
      </c>
      <c r="H2486" s="127">
        <f t="shared" si="911"/>
        <v>44727</v>
      </c>
      <c r="I2486" s="127">
        <f t="shared" si="900"/>
        <v>44727</v>
      </c>
      <c r="J2486" s="130">
        <f t="shared" si="912"/>
        <v>22</v>
      </c>
      <c r="K2486" s="130">
        <f t="shared" si="901"/>
        <v>8</v>
      </c>
      <c r="L2486" s="131">
        <f t="shared" si="902"/>
        <v>1.0017065599999999</v>
      </c>
      <c r="M2486" s="132">
        <f t="shared" si="919"/>
        <v>1.01060018</v>
      </c>
      <c r="N2486" s="132">
        <f t="shared" si="917"/>
        <v>1.4716890930430282</v>
      </c>
      <c r="O2486" s="131">
        <f t="shared" si="918"/>
        <v>1.47420061</v>
      </c>
      <c r="P2486" s="124">
        <f t="shared" si="903"/>
        <v>1474.2006100000001</v>
      </c>
      <c r="Q2486" s="133">
        <f t="shared" si="904"/>
        <v>0</v>
      </c>
      <c r="R2486" s="134">
        <f t="shared" si="905"/>
        <v>0</v>
      </c>
      <c r="S2486" s="124">
        <f t="shared" si="906"/>
        <v>0</v>
      </c>
      <c r="T2486" s="134">
        <f t="shared" si="913"/>
        <v>8.7499999999999994E-2</v>
      </c>
      <c r="U2486" s="133">
        <f t="shared" si="914"/>
        <v>68</v>
      </c>
      <c r="V2486" s="133">
        <v>252</v>
      </c>
      <c r="W2486" s="132">
        <f t="shared" si="897"/>
        <v>1.0228927940000001</v>
      </c>
      <c r="X2486" s="124">
        <f t="shared" si="916"/>
        <v>33.748570000000001</v>
      </c>
      <c r="Y2486" s="136" t="s">
        <v>71</v>
      </c>
      <c r="Z2486" s="127">
        <f t="shared" si="915"/>
        <v>44788</v>
      </c>
      <c r="AA2486" s="6"/>
      <c r="AB2486" s="1"/>
      <c r="AC2486" s="10"/>
      <c r="AD2486" s="7"/>
      <c r="AE2486" s="1"/>
      <c r="AF2486" s="1"/>
      <c r="AG2486" s="1"/>
      <c r="AH2486" s="5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6"/>
      <c r="BR2486" s="1"/>
      <c r="BS2486" s="1"/>
      <c r="BT2486" s="1"/>
      <c r="BU2486" s="1"/>
      <c r="BV2486" s="1"/>
      <c r="BW2486" s="1"/>
    </row>
    <row r="2487" spans="1:75" x14ac:dyDescent="0.2">
      <c r="A2487" s="137">
        <f t="shared" si="907"/>
        <v>44708</v>
      </c>
      <c r="B2487" s="124">
        <f t="shared" si="898"/>
        <v>1508.7727560000001</v>
      </c>
      <c r="C2487" s="124">
        <f t="shared" si="908"/>
        <v>1000</v>
      </c>
      <c r="D2487" s="138">
        <f t="shared" si="909"/>
        <v>6382.88</v>
      </c>
      <c r="E2487" s="126">
        <f>IF(K2487=1,VLOOKUP(A2486,[1]Plan1!$DA$106:$DC$226,3),E2486)</f>
        <v>6412.88</v>
      </c>
      <c r="F2487" s="127">
        <f t="shared" si="910"/>
        <v>44698</v>
      </c>
      <c r="G2487" s="128">
        <f t="shared" si="899"/>
        <v>4.7000726944577131E-3</v>
      </c>
      <c r="H2487" s="127">
        <f t="shared" si="911"/>
        <v>44727</v>
      </c>
      <c r="I2487" s="127">
        <f t="shared" si="900"/>
        <v>44727</v>
      </c>
      <c r="J2487" s="130">
        <f t="shared" si="912"/>
        <v>22</v>
      </c>
      <c r="K2487" s="130">
        <f t="shared" si="901"/>
        <v>9</v>
      </c>
      <c r="L2487" s="131">
        <f t="shared" si="902"/>
        <v>1.00192009</v>
      </c>
      <c r="M2487" s="132">
        <f t="shared" si="919"/>
        <v>1.01060018</v>
      </c>
      <c r="N2487" s="132">
        <f t="shared" si="917"/>
        <v>1.4716890930430282</v>
      </c>
      <c r="O2487" s="131">
        <f t="shared" si="918"/>
        <v>1.47451486</v>
      </c>
      <c r="P2487" s="124">
        <f t="shared" si="903"/>
        <v>1474.51486</v>
      </c>
      <c r="Q2487" s="133">
        <f t="shared" si="904"/>
        <v>0</v>
      </c>
      <c r="R2487" s="134">
        <f t="shared" si="905"/>
        <v>0</v>
      </c>
      <c r="S2487" s="124">
        <f t="shared" si="906"/>
        <v>0</v>
      </c>
      <c r="T2487" s="134">
        <f t="shared" si="913"/>
        <v>8.7499999999999994E-2</v>
      </c>
      <c r="U2487" s="133">
        <f t="shared" si="914"/>
        <v>69</v>
      </c>
      <c r="V2487" s="133">
        <v>252</v>
      </c>
      <c r="W2487" s="132">
        <f t="shared" si="897"/>
        <v>1.0232333339999999</v>
      </c>
      <c r="X2487" s="124">
        <f t="shared" si="916"/>
        <v>34.257896000000002</v>
      </c>
      <c r="Y2487" s="136" t="s">
        <v>71</v>
      </c>
      <c r="Z2487" s="127">
        <f t="shared" si="915"/>
        <v>44788</v>
      </c>
      <c r="AA2487" s="6"/>
      <c r="AB2487" s="1"/>
      <c r="AC2487" s="10"/>
      <c r="AD2487" s="7"/>
      <c r="AE2487" s="1"/>
      <c r="AF2487" s="1"/>
      <c r="AG2487" s="1"/>
      <c r="AH2487" s="5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6"/>
      <c r="BR2487" s="1"/>
      <c r="BS2487" s="1"/>
      <c r="BT2487" s="1"/>
      <c r="BU2487" s="1"/>
      <c r="BV2487" s="1"/>
      <c r="BW2487" s="1"/>
    </row>
    <row r="2488" spans="1:75" x14ac:dyDescent="0.2">
      <c r="A2488" s="137">
        <f t="shared" si="907"/>
        <v>44709</v>
      </c>
      <c r="B2488" s="124">
        <f t="shared" si="898"/>
        <v>1509.596773</v>
      </c>
      <c r="C2488" s="124">
        <f t="shared" si="908"/>
        <v>1000</v>
      </c>
      <c r="D2488" s="138">
        <f t="shared" si="909"/>
        <v>6382.88</v>
      </c>
      <c r="E2488" s="126">
        <f>IF(K2488=1,VLOOKUP(A2487,[1]Plan1!$DA$106:$DC$226,3),E2487)</f>
        <v>6412.88</v>
      </c>
      <c r="F2488" s="127">
        <f t="shared" si="910"/>
        <v>44698</v>
      </c>
      <c r="G2488" s="128">
        <f t="shared" si="899"/>
        <v>4.7000726944577131E-3</v>
      </c>
      <c r="H2488" s="127">
        <f t="shared" si="911"/>
        <v>44727</v>
      </c>
      <c r="I2488" s="127">
        <f t="shared" si="900"/>
        <v>44727</v>
      </c>
      <c r="J2488" s="130">
        <f t="shared" si="912"/>
        <v>22</v>
      </c>
      <c r="K2488" s="130">
        <f t="shared" si="901"/>
        <v>10</v>
      </c>
      <c r="L2488" s="131">
        <f t="shared" si="902"/>
        <v>1.0021336599999999</v>
      </c>
      <c r="M2488" s="132">
        <f t="shared" si="919"/>
        <v>1.01060018</v>
      </c>
      <c r="N2488" s="132">
        <f t="shared" si="917"/>
        <v>1.4716890930430282</v>
      </c>
      <c r="O2488" s="131">
        <f t="shared" si="918"/>
        <v>1.47482917</v>
      </c>
      <c r="P2488" s="124">
        <f t="shared" si="903"/>
        <v>1474.82917</v>
      </c>
      <c r="Q2488" s="133">
        <f t="shared" si="904"/>
        <v>0</v>
      </c>
      <c r="R2488" s="134">
        <f t="shared" si="905"/>
        <v>0</v>
      </c>
      <c r="S2488" s="124">
        <f t="shared" si="906"/>
        <v>0</v>
      </c>
      <c r="T2488" s="134">
        <f t="shared" si="913"/>
        <v>8.7499999999999994E-2</v>
      </c>
      <c r="U2488" s="133">
        <f t="shared" si="914"/>
        <v>70</v>
      </c>
      <c r="V2488" s="133">
        <v>252</v>
      </c>
      <c r="W2488" s="132">
        <f t="shared" si="897"/>
        <v>1.023573987</v>
      </c>
      <c r="X2488" s="124">
        <f t="shared" si="916"/>
        <v>34.767603000000001</v>
      </c>
      <c r="Y2488" s="136" t="s">
        <v>71</v>
      </c>
      <c r="Z2488" s="127">
        <f t="shared" si="915"/>
        <v>44788</v>
      </c>
      <c r="AA2488" s="6"/>
      <c r="AB2488" s="1"/>
      <c r="AC2488" s="10"/>
      <c r="AD2488" s="7"/>
      <c r="AE2488" s="1"/>
      <c r="AF2488" s="1"/>
      <c r="AG2488" s="1"/>
      <c r="AH2488" s="5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6"/>
      <c r="BR2488" s="1"/>
      <c r="BS2488" s="1"/>
      <c r="BT2488" s="1"/>
      <c r="BU2488" s="1"/>
      <c r="BV2488" s="1"/>
      <c r="BW2488" s="1"/>
    </row>
    <row r="2489" spans="1:75" x14ac:dyDescent="0.2">
      <c r="A2489" s="137">
        <f t="shared" si="907"/>
        <v>44710</v>
      </c>
      <c r="B2489" s="124">
        <f t="shared" si="898"/>
        <v>1509.596773</v>
      </c>
      <c r="C2489" s="124">
        <f t="shared" si="908"/>
        <v>1000</v>
      </c>
      <c r="D2489" s="138">
        <f t="shared" si="909"/>
        <v>6382.88</v>
      </c>
      <c r="E2489" s="126">
        <f>IF(K2489=1,VLOOKUP(A2488,[1]Plan1!$DA$106:$DC$226,3),E2488)</f>
        <v>6412.88</v>
      </c>
      <c r="F2489" s="127">
        <f t="shared" si="910"/>
        <v>44698</v>
      </c>
      <c r="G2489" s="128">
        <f t="shared" si="899"/>
        <v>4.7000726944577131E-3</v>
      </c>
      <c r="H2489" s="127">
        <f t="shared" si="911"/>
        <v>44727</v>
      </c>
      <c r="I2489" s="127">
        <f t="shared" si="900"/>
        <v>44727</v>
      </c>
      <c r="J2489" s="130">
        <f t="shared" si="912"/>
        <v>22</v>
      </c>
      <c r="K2489" s="130">
        <f t="shared" si="901"/>
        <v>10</v>
      </c>
      <c r="L2489" s="131">
        <f t="shared" si="902"/>
        <v>1.0021336599999999</v>
      </c>
      <c r="M2489" s="132">
        <f t="shared" si="919"/>
        <v>1.01060018</v>
      </c>
      <c r="N2489" s="132">
        <f t="shared" si="917"/>
        <v>1.4716890930430282</v>
      </c>
      <c r="O2489" s="131">
        <f t="shared" si="918"/>
        <v>1.47482917</v>
      </c>
      <c r="P2489" s="124">
        <f t="shared" si="903"/>
        <v>1474.82917</v>
      </c>
      <c r="Q2489" s="133">
        <f t="shared" si="904"/>
        <v>0</v>
      </c>
      <c r="R2489" s="134">
        <f t="shared" si="905"/>
        <v>0</v>
      </c>
      <c r="S2489" s="124">
        <f t="shared" si="906"/>
        <v>0</v>
      </c>
      <c r="T2489" s="134">
        <f t="shared" si="913"/>
        <v>8.7499999999999994E-2</v>
      </c>
      <c r="U2489" s="133">
        <f t="shared" si="914"/>
        <v>70</v>
      </c>
      <c r="V2489" s="133">
        <v>252</v>
      </c>
      <c r="W2489" s="132">
        <f t="shared" ref="W2489:W2552" si="920">ROUND((1+T2489)^(U2489/V2489),9)</f>
        <v>1.023573987</v>
      </c>
      <c r="X2489" s="124">
        <f t="shared" si="916"/>
        <v>34.767603000000001</v>
      </c>
      <c r="Y2489" s="136" t="s">
        <v>71</v>
      </c>
      <c r="Z2489" s="127">
        <f t="shared" si="915"/>
        <v>44788</v>
      </c>
      <c r="AA2489" s="6"/>
      <c r="AB2489" s="1"/>
      <c r="AC2489" s="10"/>
      <c r="AD2489" s="7"/>
      <c r="AE2489" s="1"/>
      <c r="AF2489" s="1"/>
      <c r="AG2489" s="1"/>
      <c r="AH2489" s="5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6"/>
      <c r="BR2489" s="1"/>
      <c r="BS2489" s="1"/>
      <c r="BT2489" s="1"/>
      <c r="BU2489" s="1"/>
      <c r="BV2489" s="1"/>
      <c r="BW2489" s="1"/>
    </row>
    <row r="2490" spans="1:75" x14ac:dyDescent="0.2">
      <c r="A2490" s="137">
        <f t="shared" si="907"/>
        <v>44711</v>
      </c>
      <c r="B2490" s="124">
        <f t="shared" si="898"/>
        <v>1509.596773</v>
      </c>
      <c r="C2490" s="124">
        <f t="shared" si="908"/>
        <v>1000</v>
      </c>
      <c r="D2490" s="138">
        <f t="shared" si="909"/>
        <v>6382.88</v>
      </c>
      <c r="E2490" s="126">
        <f>IF(K2490=1,VLOOKUP(A2489,[1]Plan1!$DA$106:$DC$226,3),E2489)</f>
        <v>6412.88</v>
      </c>
      <c r="F2490" s="127">
        <f t="shared" si="910"/>
        <v>44698</v>
      </c>
      <c r="G2490" s="128">
        <f t="shared" si="899"/>
        <v>4.7000726944577131E-3</v>
      </c>
      <c r="H2490" s="127">
        <f t="shared" si="911"/>
        <v>44727</v>
      </c>
      <c r="I2490" s="127">
        <f t="shared" si="900"/>
        <v>44727</v>
      </c>
      <c r="J2490" s="130">
        <f t="shared" si="912"/>
        <v>22</v>
      </c>
      <c r="K2490" s="130">
        <f t="shared" si="901"/>
        <v>10</v>
      </c>
      <c r="L2490" s="131">
        <f t="shared" si="902"/>
        <v>1.0021336599999999</v>
      </c>
      <c r="M2490" s="132">
        <f t="shared" si="919"/>
        <v>1.01060018</v>
      </c>
      <c r="N2490" s="132">
        <f t="shared" si="917"/>
        <v>1.4716890930430282</v>
      </c>
      <c r="O2490" s="131">
        <f t="shared" si="918"/>
        <v>1.47482917</v>
      </c>
      <c r="P2490" s="124">
        <f t="shared" si="903"/>
        <v>1474.82917</v>
      </c>
      <c r="Q2490" s="133">
        <f t="shared" si="904"/>
        <v>0</v>
      </c>
      <c r="R2490" s="134">
        <f t="shared" si="905"/>
        <v>0</v>
      </c>
      <c r="S2490" s="124">
        <f t="shared" si="906"/>
        <v>0</v>
      </c>
      <c r="T2490" s="134">
        <f t="shared" si="913"/>
        <v>8.7499999999999994E-2</v>
      </c>
      <c r="U2490" s="133">
        <f t="shared" si="914"/>
        <v>70</v>
      </c>
      <c r="V2490" s="133">
        <v>252</v>
      </c>
      <c r="W2490" s="132">
        <f t="shared" si="920"/>
        <v>1.023573987</v>
      </c>
      <c r="X2490" s="124">
        <f t="shared" si="916"/>
        <v>34.767603000000001</v>
      </c>
      <c r="Y2490" s="136" t="s">
        <v>71</v>
      </c>
      <c r="Z2490" s="127">
        <f t="shared" si="915"/>
        <v>44788</v>
      </c>
      <c r="AA2490" s="6"/>
      <c r="AB2490" s="1"/>
      <c r="AC2490" s="10"/>
      <c r="AD2490" s="7"/>
      <c r="AE2490" s="1"/>
      <c r="AF2490" s="1"/>
      <c r="AG2490" s="1"/>
      <c r="AH2490" s="5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6"/>
      <c r="BR2490" s="1"/>
      <c r="BS2490" s="1"/>
      <c r="BT2490" s="1"/>
      <c r="BU2490" s="1"/>
      <c r="BV2490" s="1"/>
      <c r="BW2490" s="1"/>
    </row>
    <row r="2491" spans="1:75" x14ac:dyDescent="0.2">
      <c r="A2491" s="137">
        <f t="shared" si="907"/>
        <v>44712</v>
      </c>
      <c r="B2491" s="124">
        <f t="shared" si="898"/>
        <v>1510.421245</v>
      </c>
      <c r="C2491" s="124">
        <f t="shared" si="908"/>
        <v>1000</v>
      </c>
      <c r="D2491" s="138">
        <f t="shared" si="909"/>
        <v>6382.88</v>
      </c>
      <c r="E2491" s="126">
        <f>IF(K2491=1,VLOOKUP(A2490,[1]Plan1!$DA$106:$DC$226,3),E2490)</f>
        <v>6412.88</v>
      </c>
      <c r="F2491" s="127">
        <f t="shared" si="910"/>
        <v>44698</v>
      </c>
      <c r="G2491" s="128">
        <f t="shared" si="899"/>
        <v>4.7000726944577131E-3</v>
      </c>
      <c r="H2491" s="127">
        <f t="shared" si="911"/>
        <v>44727</v>
      </c>
      <c r="I2491" s="127">
        <f t="shared" si="900"/>
        <v>44727</v>
      </c>
      <c r="J2491" s="130">
        <f t="shared" si="912"/>
        <v>22</v>
      </c>
      <c r="K2491" s="130">
        <f t="shared" si="901"/>
        <v>11</v>
      </c>
      <c r="L2491" s="131">
        <f t="shared" si="902"/>
        <v>1.00234728</v>
      </c>
      <c r="M2491" s="132">
        <f t="shared" si="919"/>
        <v>1.01060018</v>
      </c>
      <c r="N2491" s="132">
        <f t="shared" si="917"/>
        <v>1.4716890930430282</v>
      </c>
      <c r="O2491" s="131">
        <f t="shared" si="918"/>
        <v>1.4751435500000001</v>
      </c>
      <c r="P2491" s="124">
        <f t="shared" si="903"/>
        <v>1475.14355</v>
      </c>
      <c r="Q2491" s="133">
        <f t="shared" si="904"/>
        <v>0</v>
      </c>
      <c r="R2491" s="134">
        <f t="shared" si="905"/>
        <v>0</v>
      </c>
      <c r="S2491" s="124">
        <f t="shared" si="906"/>
        <v>0</v>
      </c>
      <c r="T2491" s="134">
        <f t="shared" si="913"/>
        <v>8.7499999999999994E-2</v>
      </c>
      <c r="U2491" s="133">
        <f t="shared" si="914"/>
        <v>71</v>
      </c>
      <c r="V2491" s="133">
        <v>252</v>
      </c>
      <c r="W2491" s="132">
        <f t="shared" si="920"/>
        <v>1.023914754</v>
      </c>
      <c r="X2491" s="124">
        <f t="shared" si="916"/>
        <v>35.277695000000001</v>
      </c>
      <c r="Y2491" s="136" t="s">
        <v>71</v>
      </c>
      <c r="Z2491" s="127">
        <f t="shared" si="915"/>
        <v>44788</v>
      </c>
      <c r="AA2491" s="6"/>
      <c r="AB2491" s="1"/>
      <c r="AC2491" s="10"/>
      <c r="AD2491" s="7"/>
      <c r="AE2491" s="1"/>
      <c r="AF2491" s="1"/>
      <c r="AG2491" s="1"/>
      <c r="AH2491" s="5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6"/>
      <c r="BR2491" s="1"/>
      <c r="BS2491" s="1"/>
      <c r="BT2491" s="1"/>
      <c r="BU2491" s="1"/>
      <c r="BV2491" s="1"/>
      <c r="BW2491" s="1"/>
    </row>
    <row r="2492" spans="1:75" x14ac:dyDescent="0.2">
      <c r="A2492" s="137">
        <f t="shared" si="907"/>
        <v>44713</v>
      </c>
      <c r="B2492" s="124">
        <f t="shared" si="898"/>
        <v>1511.246169</v>
      </c>
      <c r="C2492" s="124">
        <f t="shared" si="908"/>
        <v>1000</v>
      </c>
      <c r="D2492" s="138">
        <f t="shared" si="909"/>
        <v>6382.88</v>
      </c>
      <c r="E2492" s="126">
        <f>IF(K2492=1,VLOOKUP(A2491,[1]Plan1!$DA$106:$DC$226,3),E2491)</f>
        <v>6412.88</v>
      </c>
      <c r="F2492" s="127">
        <f t="shared" si="910"/>
        <v>44698</v>
      </c>
      <c r="G2492" s="128">
        <f t="shared" si="899"/>
        <v>4.7000726944577131E-3</v>
      </c>
      <c r="H2492" s="127">
        <f t="shared" si="911"/>
        <v>44727</v>
      </c>
      <c r="I2492" s="127">
        <f t="shared" si="900"/>
        <v>44727</v>
      </c>
      <c r="J2492" s="130">
        <f t="shared" si="912"/>
        <v>22</v>
      </c>
      <c r="K2492" s="130">
        <f t="shared" si="901"/>
        <v>12</v>
      </c>
      <c r="L2492" s="131">
        <f t="shared" si="902"/>
        <v>1.00256094</v>
      </c>
      <c r="M2492" s="132">
        <f t="shared" si="919"/>
        <v>1.01060018</v>
      </c>
      <c r="N2492" s="132">
        <f t="shared" si="917"/>
        <v>1.4716890930430282</v>
      </c>
      <c r="O2492" s="131">
        <f t="shared" si="918"/>
        <v>1.4754579999999999</v>
      </c>
      <c r="P2492" s="124">
        <f t="shared" si="903"/>
        <v>1475.4580000000001</v>
      </c>
      <c r="Q2492" s="133">
        <f t="shared" si="904"/>
        <v>0</v>
      </c>
      <c r="R2492" s="134">
        <f t="shared" si="905"/>
        <v>0</v>
      </c>
      <c r="S2492" s="124">
        <f t="shared" si="906"/>
        <v>0</v>
      </c>
      <c r="T2492" s="134">
        <f t="shared" si="913"/>
        <v>8.7499999999999994E-2</v>
      </c>
      <c r="U2492" s="133">
        <f t="shared" si="914"/>
        <v>72</v>
      </c>
      <c r="V2492" s="133">
        <v>252</v>
      </c>
      <c r="W2492" s="132">
        <f t="shared" si="920"/>
        <v>1.024255634</v>
      </c>
      <c r="X2492" s="124">
        <f t="shared" si="916"/>
        <v>35.788169000000003</v>
      </c>
      <c r="Y2492" s="136" t="s">
        <v>71</v>
      </c>
      <c r="Z2492" s="127">
        <f t="shared" si="915"/>
        <v>44788</v>
      </c>
      <c r="AA2492" s="6"/>
      <c r="AB2492" s="1"/>
      <c r="AC2492" s="10"/>
      <c r="AD2492" s="7"/>
      <c r="AE2492" s="1"/>
      <c r="AF2492" s="1"/>
      <c r="AG2492" s="1"/>
      <c r="AH2492" s="5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6"/>
      <c r="BR2492" s="1"/>
      <c r="BS2492" s="1"/>
      <c r="BT2492" s="1"/>
      <c r="BU2492" s="1"/>
      <c r="BV2492" s="1"/>
      <c r="BW2492" s="1"/>
    </row>
    <row r="2493" spans="1:75" x14ac:dyDescent="0.2">
      <c r="A2493" s="137">
        <f t="shared" si="907"/>
        <v>44714</v>
      </c>
      <c r="B2493" s="124">
        <f t="shared" si="898"/>
        <v>1512.071537</v>
      </c>
      <c r="C2493" s="124">
        <f t="shared" si="908"/>
        <v>1000</v>
      </c>
      <c r="D2493" s="138">
        <f t="shared" si="909"/>
        <v>6382.88</v>
      </c>
      <c r="E2493" s="126">
        <f>IF(K2493=1,VLOOKUP(A2492,[1]Plan1!$DA$106:$DC$226,3),E2492)</f>
        <v>6412.88</v>
      </c>
      <c r="F2493" s="127">
        <f t="shared" si="910"/>
        <v>44698</v>
      </c>
      <c r="G2493" s="128">
        <f t="shared" si="899"/>
        <v>4.7000726944577131E-3</v>
      </c>
      <c r="H2493" s="127">
        <f t="shared" si="911"/>
        <v>44727</v>
      </c>
      <c r="I2493" s="127">
        <f t="shared" si="900"/>
        <v>44727</v>
      </c>
      <c r="J2493" s="130">
        <f t="shared" si="912"/>
        <v>22</v>
      </c>
      <c r="K2493" s="130">
        <f t="shared" si="901"/>
        <v>13</v>
      </c>
      <c r="L2493" s="131">
        <f t="shared" si="902"/>
        <v>1.0027746500000001</v>
      </c>
      <c r="M2493" s="132">
        <f t="shared" si="919"/>
        <v>1.01060018</v>
      </c>
      <c r="N2493" s="132">
        <f t="shared" si="917"/>
        <v>1.4716890930430282</v>
      </c>
      <c r="O2493" s="131">
        <f t="shared" si="918"/>
        <v>1.4757725100000001</v>
      </c>
      <c r="P2493" s="124">
        <f t="shared" si="903"/>
        <v>1475.77251</v>
      </c>
      <c r="Q2493" s="133">
        <f t="shared" si="904"/>
        <v>0</v>
      </c>
      <c r="R2493" s="134">
        <f t="shared" si="905"/>
        <v>0</v>
      </c>
      <c r="S2493" s="124">
        <f t="shared" si="906"/>
        <v>0</v>
      </c>
      <c r="T2493" s="134">
        <f t="shared" si="913"/>
        <v>8.7499999999999994E-2</v>
      </c>
      <c r="U2493" s="133">
        <f t="shared" si="914"/>
        <v>73</v>
      </c>
      <c r="V2493" s="133">
        <v>252</v>
      </c>
      <c r="W2493" s="132">
        <f t="shared" si="920"/>
        <v>1.0245966280000001</v>
      </c>
      <c r="X2493" s="124">
        <f t="shared" si="916"/>
        <v>36.299027000000002</v>
      </c>
      <c r="Y2493" s="136" t="s">
        <v>71</v>
      </c>
      <c r="Z2493" s="127">
        <f t="shared" si="915"/>
        <v>44788</v>
      </c>
      <c r="AA2493" s="6"/>
      <c r="AB2493" s="1"/>
      <c r="AC2493" s="10"/>
      <c r="AD2493" s="7"/>
      <c r="AE2493" s="1"/>
      <c r="AF2493" s="1"/>
      <c r="AG2493" s="1"/>
      <c r="AH2493" s="5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6"/>
      <c r="BR2493" s="1"/>
      <c r="BS2493" s="1"/>
      <c r="BT2493" s="1"/>
      <c r="BU2493" s="1"/>
      <c r="BV2493" s="1"/>
      <c r="BW2493" s="1"/>
    </row>
    <row r="2494" spans="1:75" x14ac:dyDescent="0.2">
      <c r="A2494" s="137">
        <f t="shared" si="907"/>
        <v>44715</v>
      </c>
      <c r="B2494" s="124">
        <f t="shared" si="898"/>
        <v>1512.897348</v>
      </c>
      <c r="C2494" s="124">
        <f t="shared" si="908"/>
        <v>1000</v>
      </c>
      <c r="D2494" s="138">
        <f t="shared" si="909"/>
        <v>6382.88</v>
      </c>
      <c r="E2494" s="126">
        <f>IF(K2494=1,VLOOKUP(A2493,[1]Plan1!$DA$106:$DC$226,3),E2493)</f>
        <v>6412.88</v>
      </c>
      <c r="F2494" s="127">
        <f t="shared" si="910"/>
        <v>44698</v>
      </c>
      <c r="G2494" s="128">
        <f t="shared" si="899"/>
        <v>4.7000726944577131E-3</v>
      </c>
      <c r="H2494" s="127">
        <f t="shared" si="911"/>
        <v>44727</v>
      </c>
      <c r="I2494" s="127">
        <f t="shared" si="900"/>
        <v>44727</v>
      </c>
      <c r="J2494" s="130">
        <f t="shared" si="912"/>
        <v>22</v>
      </c>
      <c r="K2494" s="130">
        <f t="shared" si="901"/>
        <v>14</v>
      </c>
      <c r="L2494" s="131">
        <f t="shared" si="902"/>
        <v>1.0029884</v>
      </c>
      <c r="M2494" s="132">
        <f t="shared" si="919"/>
        <v>1.01060018</v>
      </c>
      <c r="N2494" s="132">
        <f t="shared" si="917"/>
        <v>1.4716890930430282</v>
      </c>
      <c r="O2494" s="131">
        <f t="shared" si="918"/>
        <v>1.4760870800000001</v>
      </c>
      <c r="P2494" s="124">
        <f t="shared" si="903"/>
        <v>1476.08708</v>
      </c>
      <c r="Q2494" s="133">
        <f t="shared" si="904"/>
        <v>0</v>
      </c>
      <c r="R2494" s="134">
        <f t="shared" si="905"/>
        <v>0</v>
      </c>
      <c r="S2494" s="124">
        <f t="shared" si="906"/>
        <v>0</v>
      </c>
      <c r="T2494" s="134">
        <f t="shared" si="913"/>
        <v>8.7499999999999994E-2</v>
      </c>
      <c r="U2494" s="133">
        <f t="shared" si="914"/>
        <v>74</v>
      </c>
      <c r="V2494" s="133">
        <v>252</v>
      </c>
      <c r="W2494" s="132">
        <f t="shared" si="920"/>
        <v>1.024937735</v>
      </c>
      <c r="X2494" s="124">
        <f t="shared" si="916"/>
        <v>36.810268000000001</v>
      </c>
      <c r="Y2494" s="136" t="s">
        <v>71</v>
      </c>
      <c r="Z2494" s="127">
        <f t="shared" si="915"/>
        <v>44788</v>
      </c>
      <c r="AA2494" s="6"/>
      <c r="AB2494" s="1"/>
      <c r="AC2494" s="10"/>
      <c r="AD2494" s="7"/>
      <c r="AE2494" s="1"/>
      <c r="AF2494" s="1"/>
      <c r="AG2494" s="1"/>
      <c r="AH2494" s="5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6"/>
      <c r="BR2494" s="1"/>
      <c r="BS2494" s="1"/>
      <c r="BT2494" s="1"/>
      <c r="BU2494" s="1"/>
      <c r="BV2494" s="1"/>
      <c r="BW2494" s="1"/>
    </row>
    <row r="2495" spans="1:75" x14ac:dyDescent="0.2">
      <c r="A2495" s="137">
        <f t="shared" si="907"/>
        <v>44716</v>
      </c>
      <c r="B2495" s="124">
        <f t="shared" si="898"/>
        <v>1513.723624</v>
      </c>
      <c r="C2495" s="124">
        <f t="shared" si="908"/>
        <v>1000</v>
      </c>
      <c r="D2495" s="138">
        <f t="shared" si="909"/>
        <v>6382.88</v>
      </c>
      <c r="E2495" s="126">
        <f>IF(K2495=1,VLOOKUP(A2494,[1]Plan1!$DA$106:$DC$226,3),E2494)</f>
        <v>6412.88</v>
      </c>
      <c r="F2495" s="127">
        <f t="shared" si="910"/>
        <v>44698</v>
      </c>
      <c r="G2495" s="128">
        <f t="shared" si="899"/>
        <v>4.7000726944577131E-3</v>
      </c>
      <c r="H2495" s="127">
        <f t="shared" si="911"/>
        <v>44727</v>
      </c>
      <c r="I2495" s="127">
        <f t="shared" si="900"/>
        <v>44727</v>
      </c>
      <c r="J2495" s="130">
        <f t="shared" si="912"/>
        <v>22</v>
      </c>
      <c r="K2495" s="130">
        <f t="shared" si="901"/>
        <v>15</v>
      </c>
      <c r="L2495" s="131">
        <f t="shared" si="902"/>
        <v>1.0032022</v>
      </c>
      <c r="M2495" s="132">
        <f t="shared" si="919"/>
        <v>1.01060018</v>
      </c>
      <c r="N2495" s="132">
        <f t="shared" si="917"/>
        <v>1.4716890930430282</v>
      </c>
      <c r="O2495" s="131">
        <f t="shared" si="918"/>
        <v>1.4764017300000001</v>
      </c>
      <c r="P2495" s="124">
        <f t="shared" si="903"/>
        <v>1476.40173</v>
      </c>
      <c r="Q2495" s="133">
        <f t="shared" si="904"/>
        <v>0</v>
      </c>
      <c r="R2495" s="134">
        <f t="shared" si="905"/>
        <v>0</v>
      </c>
      <c r="S2495" s="124">
        <f t="shared" si="906"/>
        <v>0</v>
      </c>
      <c r="T2495" s="134">
        <f t="shared" si="913"/>
        <v>8.7499999999999994E-2</v>
      </c>
      <c r="U2495" s="133">
        <f t="shared" si="914"/>
        <v>75</v>
      </c>
      <c r="V2495" s="133">
        <v>252</v>
      </c>
      <c r="W2495" s="132">
        <f t="shared" si="920"/>
        <v>1.025278956</v>
      </c>
      <c r="X2495" s="124">
        <f t="shared" si="916"/>
        <v>37.321894</v>
      </c>
      <c r="Y2495" s="136" t="s">
        <v>71</v>
      </c>
      <c r="Z2495" s="127">
        <f t="shared" si="915"/>
        <v>44788</v>
      </c>
      <c r="AA2495" s="6"/>
      <c r="AB2495" s="1"/>
      <c r="AC2495" s="10"/>
      <c r="AD2495" s="7"/>
      <c r="AE2495" s="1"/>
      <c r="AF2495" s="1"/>
      <c r="AG2495" s="1"/>
      <c r="AH2495" s="5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6"/>
      <c r="BR2495" s="1"/>
      <c r="BS2495" s="1"/>
      <c r="BT2495" s="1"/>
      <c r="BU2495" s="1"/>
      <c r="BV2495" s="1"/>
      <c r="BW2495" s="1"/>
    </row>
    <row r="2496" spans="1:75" x14ac:dyDescent="0.2">
      <c r="A2496" s="137">
        <f t="shared" si="907"/>
        <v>44717</v>
      </c>
      <c r="B2496" s="124">
        <f t="shared" si="898"/>
        <v>1513.723624</v>
      </c>
      <c r="C2496" s="124">
        <f t="shared" si="908"/>
        <v>1000</v>
      </c>
      <c r="D2496" s="138">
        <f t="shared" si="909"/>
        <v>6382.88</v>
      </c>
      <c r="E2496" s="126">
        <f>IF(K2496=1,VLOOKUP(A2495,[1]Plan1!$DA$106:$DC$226,3),E2495)</f>
        <v>6412.88</v>
      </c>
      <c r="F2496" s="127">
        <f t="shared" si="910"/>
        <v>44698</v>
      </c>
      <c r="G2496" s="128">
        <f t="shared" si="899"/>
        <v>4.7000726944577131E-3</v>
      </c>
      <c r="H2496" s="127">
        <f t="shared" si="911"/>
        <v>44727</v>
      </c>
      <c r="I2496" s="127">
        <f t="shared" si="900"/>
        <v>44727</v>
      </c>
      <c r="J2496" s="130">
        <f t="shared" si="912"/>
        <v>22</v>
      </c>
      <c r="K2496" s="130">
        <f t="shared" si="901"/>
        <v>15</v>
      </c>
      <c r="L2496" s="131">
        <f t="shared" si="902"/>
        <v>1.0032022</v>
      </c>
      <c r="M2496" s="132">
        <f t="shared" si="919"/>
        <v>1.01060018</v>
      </c>
      <c r="N2496" s="132">
        <f t="shared" si="917"/>
        <v>1.4716890930430282</v>
      </c>
      <c r="O2496" s="131">
        <f t="shared" si="918"/>
        <v>1.4764017300000001</v>
      </c>
      <c r="P2496" s="124">
        <f t="shared" si="903"/>
        <v>1476.40173</v>
      </c>
      <c r="Q2496" s="133">
        <f t="shared" si="904"/>
        <v>0</v>
      </c>
      <c r="R2496" s="134">
        <f t="shared" si="905"/>
        <v>0</v>
      </c>
      <c r="S2496" s="124">
        <f t="shared" si="906"/>
        <v>0</v>
      </c>
      <c r="T2496" s="134">
        <f t="shared" si="913"/>
        <v>8.7499999999999994E-2</v>
      </c>
      <c r="U2496" s="133">
        <f t="shared" si="914"/>
        <v>75</v>
      </c>
      <c r="V2496" s="133">
        <v>252</v>
      </c>
      <c r="W2496" s="132">
        <f t="shared" si="920"/>
        <v>1.025278956</v>
      </c>
      <c r="X2496" s="124">
        <f t="shared" si="916"/>
        <v>37.321894</v>
      </c>
      <c r="Y2496" s="136" t="s">
        <v>71</v>
      </c>
      <c r="Z2496" s="127">
        <f t="shared" si="915"/>
        <v>44788</v>
      </c>
      <c r="AA2496" s="6"/>
      <c r="AB2496" s="1"/>
      <c r="AC2496" s="10"/>
      <c r="AD2496" s="7"/>
      <c r="AE2496" s="1"/>
      <c r="AF2496" s="1"/>
      <c r="AG2496" s="1"/>
      <c r="AH2496" s="5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6"/>
      <c r="BR2496" s="1"/>
      <c r="BS2496" s="1"/>
      <c r="BT2496" s="1"/>
      <c r="BU2496" s="1"/>
      <c r="BV2496" s="1"/>
      <c r="BW2496" s="1"/>
    </row>
    <row r="2497" spans="1:75" x14ac:dyDescent="0.2">
      <c r="A2497" s="137">
        <f t="shared" si="907"/>
        <v>44718</v>
      </c>
      <c r="B2497" s="124">
        <f t="shared" si="898"/>
        <v>1513.723624</v>
      </c>
      <c r="C2497" s="124">
        <f t="shared" si="908"/>
        <v>1000</v>
      </c>
      <c r="D2497" s="138">
        <f t="shared" si="909"/>
        <v>6382.88</v>
      </c>
      <c r="E2497" s="126">
        <f>IF(K2497=1,VLOOKUP(A2496,[1]Plan1!$DA$106:$DC$226,3),E2496)</f>
        <v>6412.88</v>
      </c>
      <c r="F2497" s="127">
        <f t="shared" si="910"/>
        <v>44698</v>
      </c>
      <c r="G2497" s="128">
        <f t="shared" si="899"/>
        <v>4.7000726944577131E-3</v>
      </c>
      <c r="H2497" s="127">
        <f t="shared" si="911"/>
        <v>44727</v>
      </c>
      <c r="I2497" s="127">
        <f t="shared" si="900"/>
        <v>44727</v>
      </c>
      <c r="J2497" s="130">
        <f t="shared" si="912"/>
        <v>22</v>
      </c>
      <c r="K2497" s="130">
        <f t="shared" si="901"/>
        <v>15</v>
      </c>
      <c r="L2497" s="131">
        <f t="shared" si="902"/>
        <v>1.0032022</v>
      </c>
      <c r="M2497" s="132">
        <f t="shared" si="919"/>
        <v>1.01060018</v>
      </c>
      <c r="N2497" s="132">
        <f t="shared" si="917"/>
        <v>1.4716890930430282</v>
      </c>
      <c r="O2497" s="131">
        <f t="shared" si="918"/>
        <v>1.4764017300000001</v>
      </c>
      <c r="P2497" s="124">
        <f t="shared" si="903"/>
        <v>1476.40173</v>
      </c>
      <c r="Q2497" s="133">
        <f t="shared" si="904"/>
        <v>0</v>
      </c>
      <c r="R2497" s="134">
        <f t="shared" si="905"/>
        <v>0</v>
      </c>
      <c r="S2497" s="124">
        <f t="shared" si="906"/>
        <v>0</v>
      </c>
      <c r="T2497" s="134">
        <f t="shared" si="913"/>
        <v>8.7499999999999994E-2</v>
      </c>
      <c r="U2497" s="133">
        <f t="shared" si="914"/>
        <v>75</v>
      </c>
      <c r="V2497" s="133">
        <v>252</v>
      </c>
      <c r="W2497" s="132">
        <f t="shared" si="920"/>
        <v>1.025278956</v>
      </c>
      <c r="X2497" s="124">
        <f t="shared" si="916"/>
        <v>37.321894</v>
      </c>
      <c r="Y2497" s="136" t="s">
        <v>71</v>
      </c>
      <c r="Z2497" s="127">
        <f t="shared" si="915"/>
        <v>44788</v>
      </c>
      <c r="AA2497" s="6"/>
      <c r="AB2497" s="1"/>
      <c r="AC2497" s="10"/>
      <c r="AD2497" s="7"/>
      <c r="AE2497" s="1"/>
      <c r="AF2497" s="1"/>
      <c r="AG2497" s="1"/>
      <c r="AH2497" s="5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6"/>
      <c r="BR2497" s="1"/>
      <c r="BS2497" s="1"/>
      <c r="BT2497" s="1"/>
      <c r="BU2497" s="1"/>
      <c r="BV2497" s="1"/>
      <c r="BW2497" s="1"/>
    </row>
    <row r="2498" spans="1:75" x14ac:dyDescent="0.2">
      <c r="A2498" s="137">
        <f t="shared" si="907"/>
        <v>44719</v>
      </c>
      <c r="B2498" s="124">
        <f t="shared" si="898"/>
        <v>1514.5503429999999</v>
      </c>
      <c r="C2498" s="124">
        <f t="shared" si="908"/>
        <v>1000</v>
      </c>
      <c r="D2498" s="138">
        <f t="shared" si="909"/>
        <v>6382.88</v>
      </c>
      <c r="E2498" s="126">
        <f>IF(K2498=1,VLOOKUP(A2497,[1]Plan1!$DA$106:$DC$226,3),E2497)</f>
        <v>6412.88</v>
      </c>
      <c r="F2498" s="127">
        <f t="shared" si="910"/>
        <v>44698</v>
      </c>
      <c r="G2498" s="128">
        <f t="shared" si="899"/>
        <v>4.7000726944577131E-3</v>
      </c>
      <c r="H2498" s="127">
        <f t="shared" si="911"/>
        <v>44727</v>
      </c>
      <c r="I2498" s="127">
        <f t="shared" si="900"/>
        <v>44727</v>
      </c>
      <c r="J2498" s="130">
        <f t="shared" si="912"/>
        <v>22</v>
      </c>
      <c r="K2498" s="130">
        <f t="shared" si="901"/>
        <v>16</v>
      </c>
      <c r="L2498" s="131">
        <f t="shared" si="902"/>
        <v>1.0034160400000001</v>
      </c>
      <c r="M2498" s="132">
        <f t="shared" si="919"/>
        <v>1.01060018</v>
      </c>
      <c r="N2498" s="132">
        <f t="shared" si="917"/>
        <v>1.4716890930430282</v>
      </c>
      <c r="O2498" s="131">
        <f t="shared" si="918"/>
        <v>1.4767164399999999</v>
      </c>
      <c r="P2498" s="124">
        <f t="shared" si="903"/>
        <v>1476.7164399999999</v>
      </c>
      <c r="Q2498" s="133">
        <f t="shared" si="904"/>
        <v>0</v>
      </c>
      <c r="R2498" s="134">
        <f t="shared" si="905"/>
        <v>0</v>
      </c>
      <c r="S2498" s="124">
        <f t="shared" si="906"/>
        <v>0</v>
      </c>
      <c r="T2498" s="134">
        <f t="shared" si="913"/>
        <v>8.7499999999999994E-2</v>
      </c>
      <c r="U2498" s="133">
        <f t="shared" si="914"/>
        <v>76</v>
      </c>
      <c r="V2498" s="133">
        <v>252</v>
      </c>
      <c r="W2498" s="132">
        <f t="shared" si="920"/>
        <v>1.02562029</v>
      </c>
      <c r="X2498" s="124">
        <f t="shared" si="916"/>
        <v>37.833902999999999</v>
      </c>
      <c r="Y2498" s="136" t="s">
        <v>71</v>
      </c>
      <c r="Z2498" s="127">
        <f t="shared" si="915"/>
        <v>44788</v>
      </c>
      <c r="AA2498" s="6"/>
      <c r="AB2498" s="1"/>
      <c r="AC2498" s="10"/>
      <c r="AD2498" s="7"/>
      <c r="AE2498" s="1"/>
      <c r="AF2498" s="1"/>
      <c r="AG2498" s="1"/>
      <c r="AH2498" s="5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6"/>
      <c r="BR2498" s="1"/>
      <c r="BS2498" s="1"/>
      <c r="BT2498" s="1"/>
      <c r="BU2498" s="1"/>
      <c r="BV2498" s="1"/>
      <c r="BW2498" s="1"/>
    </row>
    <row r="2499" spans="1:75" x14ac:dyDescent="0.2">
      <c r="A2499" s="137">
        <f t="shared" si="907"/>
        <v>44720</v>
      </c>
      <c r="B2499" s="124">
        <f t="shared" si="898"/>
        <v>1515.3775170000001</v>
      </c>
      <c r="C2499" s="124">
        <f t="shared" si="908"/>
        <v>1000</v>
      </c>
      <c r="D2499" s="138">
        <f t="shared" si="909"/>
        <v>6382.88</v>
      </c>
      <c r="E2499" s="126">
        <f>IF(K2499=1,VLOOKUP(A2498,[1]Plan1!$DA$106:$DC$226,3),E2498)</f>
        <v>6412.88</v>
      </c>
      <c r="F2499" s="127">
        <f t="shared" si="910"/>
        <v>44698</v>
      </c>
      <c r="G2499" s="128">
        <f t="shared" si="899"/>
        <v>4.7000726944577131E-3</v>
      </c>
      <c r="H2499" s="127">
        <f t="shared" si="911"/>
        <v>44727</v>
      </c>
      <c r="I2499" s="127">
        <f t="shared" si="900"/>
        <v>44727</v>
      </c>
      <c r="J2499" s="130">
        <f t="shared" si="912"/>
        <v>22</v>
      </c>
      <c r="K2499" s="130">
        <f t="shared" si="901"/>
        <v>17</v>
      </c>
      <c r="L2499" s="131">
        <f t="shared" si="902"/>
        <v>1.00362993</v>
      </c>
      <c r="M2499" s="132">
        <f t="shared" si="919"/>
        <v>1.01060018</v>
      </c>
      <c r="N2499" s="132">
        <f t="shared" si="917"/>
        <v>1.4716890930430282</v>
      </c>
      <c r="O2499" s="131">
        <f t="shared" si="918"/>
        <v>1.47703122</v>
      </c>
      <c r="P2499" s="124">
        <f t="shared" si="903"/>
        <v>1477.0312200000001</v>
      </c>
      <c r="Q2499" s="133">
        <f t="shared" si="904"/>
        <v>0</v>
      </c>
      <c r="R2499" s="134">
        <f t="shared" si="905"/>
        <v>0</v>
      </c>
      <c r="S2499" s="124">
        <f t="shared" si="906"/>
        <v>0</v>
      </c>
      <c r="T2499" s="134">
        <f t="shared" si="913"/>
        <v>8.7499999999999994E-2</v>
      </c>
      <c r="U2499" s="133">
        <f t="shared" si="914"/>
        <v>77</v>
      </c>
      <c r="V2499" s="133">
        <v>252</v>
      </c>
      <c r="W2499" s="132">
        <f t="shared" si="920"/>
        <v>1.0259617379999999</v>
      </c>
      <c r="X2499" s="124">
        <f t="shared" si="916"/>
        <v>38.346297</v>
      </c>
      <c r="Y2499" s="136" t="s">
        <v>71</v>
      </c>
      <c r="Z2499" s="127">
        <f t="shared" si="915"/>
        <v>44788</v>
      </c>
      <c r="AA2499" s="6"/>
      <c r="AB2499" s="1"/>
      <c r="AC2499" s="10"/>
      <c r="AD2499" s="7"/>
      <c r="AE2499" s="1"/>
      <c r="AF2499" s="1"/>
      <c r="AG2499" s="1"/>
      <c r="AH2499" s="5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6"/>
      <c r="BR2499" s="1"/>
      <c r="BS2499" s="1"/>
      <c r="BT2499" s="1"/>
      <c r="BU2499" s="1"/>
      <c r="BV2499" s="1"/>
      <c r="BW2499" s="1"/>
    </row>
    <row r="2500" spans="1:75" x14ac:dyDescent="0.2">
      <c r="A2500" s="137">
        <f t="shared" si="907"/>
        <v>44721</v>
      </c>
      <c r="B2500" s="124">
        <f t="shared" si="898"/>
        <v>1516.2051450000001</v>
      </c>
      <c r="C2500" s="124">
        <f t="shared" si="908"/>
        <v>1000</v>
      </c>
      <c r="D2500" s="138">
        <f t="shared" si="909"/>
        <v>6382.88</v>
      </c>
      <c r="E2500" s="126">
        <f>IF(K2500=1,VLOOKUP(A2499,[1]Plan1!$DA$106:$DC$226,3),E2499)</f>
        <v>6412.88</v>
      </c>
      <c r="F2500" s="127">
        <f t="shared" si="910"/>
        <v>44698</v>
      </c>
      <c r="G2500" s="128">
        <f t="shared" si="899"/>
        <v>4.7000726944577131E-3</v>
      </c>
      <c r="H2500" s="127">
        <f t="shared" si="911"/>
        <v>44727</v>
      </c>
      <c r="I2500" s="127">
        <f t="shared" si="900"/>
        <v>44727</v>
      </c>
      <c r="J2500" s="130">
        <f t="shared" si="912"/>
        <v>22</v>
      </c>
      <c r="K2500" s="130">
        <f t="shared" si="901"/>
        <v>18</v>
      </c>
      <c r="L2500" s="131">
        <f t="shared" si="902"/>
        <v>1.0038438700000001</v>
      </c>
      <c r="M2500" s="132">
        <f t="shared" si="919"/>
        <v>1.01060018</v>
      </c>
      <c r="N2500" s="132">
        <f t="shared" si="917"/>
        <v>1.4716890930430282</v>
      </c>
      <c r="O2500" s="131">
        <f t="shared" si="918"/>
        <v>1.4773460700000001</v>
      </c>
      <c r="P2500" s="124">
        <f t="shared" si="903"/>
        <v>1477.3460700000001</v>
      </c>
      <c r="Q2500" s="133">
        <f t="shared" si="904"/>
        <v>0</v>
      </c>
      <c r="R2500" s="134">
        <f t="shared" si="905"/>
        <v>0</v>
      </c>
      <c r="S2500" s="124">
        <f t="shared" si="906"/>
        <v>0</v>
      </c>
      <c r="T2500" s="134">
        <f t="shared" si="913"/>
        <v>8.7499999999999994E-2</v>
      </c>
      <c r="U2500" s="133">
        <f t="shared" si="914"/>
        <v>78</v>
      </c>
      <c r="V2500" s="133">
        <v>252</v>
      </c>
      <c r="W2500" s="132">
        <f t="shared" si="920"/>
        <v>1.0263032990000001</v>
      </c>
      <c r="X2500" s="124">
        <f t="shared" si="916"/>
        <v>38.859074999999997</v>
      </c>
      <c r="Y2500" s="136" t="s">
        <v>71</v>
      </c>
      <c r="Z2500" s="127">
        <f t="shared" si="915"/>
        <v>44788</v>
      </c>
      <c r="AA2500" s="6"/>
      <c r="AB2500" s="1"/>
      <c r="AC2500" s="10"/>
      <c r="AD2500" s="7"/>
      <c r="AE2500" s="1"/>
      <c r="AF2500" s="1"/>
      <c r="AG2500" s="1"/>
      <c r="AH2500" s="5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6"/>
      <c r="BR2500" s="1"/>
      <c r="BS2500" s="1"/>
      <c r="BT2500" s="1"/>
      <c r="BU2500" s="1"/>
      <c r="BV2500" s="1"/>
      <c r="BW2500" s="1"/>
    </row>
    <row r="2501" spans="1:75" x14ac:dyDescent="0.2">
      <c r="A2501" s="137">
        <f t="shared" si="907"/>
        <v>44722</v>
      </c>
      <c r="B2501" s="124">
        <f t="shared" si="898"/>
        <v>1517.0332190000001</v>
      </c>
      <c r="C2501" s="124">
        <f t="shared" si="908"/>
        <v>1000</v>
      </c>
      <c r="D2501" s="138">
        <f t="shared" si="909"/>
        <v>6382.88</v>
      </c>
      <c r="E2501" s="126">
        <f>IF(K2501=1,VLOOKUP(A2500,[1]Plan1!$DA$106:$DC$226,3),E2500)</f>
        <v>6412.88</v>
      </c>
      <c r="F2501" s="127">
        <f t="shared" si="910"/>
        <v>44698</v>
      </c>
      <c r="G2501" s="128">
        <f t="shared" si="899"/>
        <v>4.7000726944577131E-3</v>
      </c>
      <c r="H2501" s="127">
        <f t="shared" si="911"/>
        <v>44727</v>
      </c>
      <c r="I2501" s="127">
        <f t="shared" si="900"/>
        <v>44727</v>
      </c>
      <c r="J2501" s="130">
        <f t="shared" si="912"/>
        <v>22</v>
      </c>
      <c r="K2501" s="130">
        <f t="shared" si="901"/>
        <v>19</v>
      </c>
      <c r="L2501" s="131">
        <f t="shared" si="902"/>
        <v>1.0040578499999999</v>
      </c>
      <c r="M2501" s="132">
        <f t="shared" si="919"/>
        <v>1.01060018</v>
      </c>
      <c r="N2501" s="132">
        <f t="shared" si="917"/>
        <v>1.4716890930430282</v>
      </c>
      <c r="O2501" s="131">
        <f t="shared" si="918"/>
        <v>1.47766098</v>
      </c>
      <c r="P2501" s="124">
        <f t="shared" si="903"/>
        <v>1477.6609800000001</v>
      </c>
      <c r="Q2501" s="133">
        <f t="shared" si="904"/>
        <v>0</v>
      </c>
      <c r="R2501" s="134">
        <f t="shared" si="905"/>
        <v>0</v>
      </c>
      <c r="S2501" s="124">
        <f t="shared" si="906"/>
        <v>0</v>
      </c>
      <c r="T2501" s="134">
        <f t="shared" si="913"/>
        <v>8.7499999999999994E-2</v>
      </c>
      <c r="U2501" s="133">
        <f t="shared" si="914"/>
        <v>79</v>
      </c>
      <c r="V2501" s="133">
        <v>252</v>
      </c>
      <c r="W2501" s="132">
        <f t="shared" si="920"/>
        <v>1.026644975</v>
      </c>
      <c r="X2501" s="124">
        <f t="shared" si="916"/>
        <v>39.372239</v>
      </c>
      <c r="Y2501" s="136" t="s">
        <v>71</v>
      </c>
      <c r="Z2501" s="127">
        <f t="shared" si="915"/>
        <v>44788</v>
      </c>
      <c r="AA2501" s="6"/>
      <c r="AB2501" s="1"/>
      <c r="AC2501" s="10"/>
      <c r="AD2501" s="7"/>
      <c r="AE2501" s="1"/>
      <c r="AF2501" s="1"/>
      <c r="AG2501" s="1"/>
      <c r="AH2501" s="5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6"/>
      <c r="BR2501" s="1"/>
      <c r="BS2501" s="1"/>
      <c r="BT2501" s="1"/>
      <c r="BU2501" s="1"/>
      <c r="BV2501" s="1"/>
      <c r="BW2501" s="1"/>
    </row>
    <row r="2502" spans="1:75" x14ac:dyDescent="0.2">
      <c r="A2502" s="137">
        <f t="shared" si="907"/>
        <v>44723</v>
      </c>
      <c r="B2502" s="124">
        <f t="shared" si="898"/>
        <v>1517.861758</v>
      </c>
      <c r="C2502" s="124">
        <f t="shared" si="908"/>
        <v>1000</v>
      </c>
      <c r="D2502" s="138">
        <f t="shared" si="909"/>
        <v>6382.88</v>
      </c>
      <c r="E2502" s="126">
        <f>IF(K2502=1,VLOOKUP(A2501,[1]Plan1!$DA$106:$DC$226,3),E2501)</f>
        <v>6412.88</v>
      </c>
      <c r="F2502" s="127">
        <f t="shared" si="910"/>
        <v>44698</v>
      </c>
      <c r="G2502" s="128">
        <f t="shared" si="899"/>
        <v>4.7000726944577131E-3</v>
      </c>
      <c r="H2502" s="127">
        <f t="shared" si="911"/>
        <v>44727</v>
      </c>
      <c r="I2502" s="127">
        <f t="shared" si="900"/>
        <v>44727</v>
      </c>
      <c r="J2502" s="130">
        <f t="shared" si="912"/>
        <v>22</v>
      </c>
      <c r="K2502" s="130">
        <f t="shared" si="901"/>
        <v>20</v>
      </c>
      <c r="L2502" s="131">
        <f t="shared" si="902"/>
        <v>1.0042718799999999</v>
      </c>
      <c r="M2502" s="132">
        <f t="shared" si="919"/>
        <v>1.01060018</v>
      </c>
      <c r="N2502" s="132">
        <f t="shared" si="917"/>
        <v>1.4716890930430282</v>
      </c>
      <c r="O2502" s="131">
        <f t="shared" si="918"/>
        <v>1.4779759699999999</v>
      </c>
      <c r="P2502" s="124">
        <f t="shared" si="903"/>
        <v>1477.97597</v>
      </c>
      <c r="Q2502" s="133">
        <f t="shared" si="904"/>
        <v>0</v>
      </c>
      <c r="R2502" s="134">
        <f t="shared" si="905"/>
        <v>0</v>
      </c>
      <c r="S2502" s="124">
        <f t="shared" si="906"/>
        <v>0</v>
      </c>
      <c r="T2502" s="134">
        <f t="shared" si="913"/>
        <v>8.7499999999999994E-2</v>
      </c>
      <c r="U2502" s="133">
        <f t="shared" si="914"/>
        <v>80</v>
      </c>
      <c r="V2502" s="133">
        <v>252</v>
      </c>
      <c r="W2502" s="132">
        <f t="shared" si="920"/>
        <v>1.0269867640000001</v>
      </c>
      <c r="X2502" s="124">
        <f t="shared" si="916"/>
        <v>39.885787999999998</v>
      </c>
      <c r="Y2502" s="136" t="s">
        <v>71</v>
      </c>
      <c r="Z2502" s="127">
        <f t="shared" si="915"/>
        <v>44788</v>
      </c>
      <c r="AA2502" s="6"/>
      <c r="AB2502" s="1"/>
      <c r="AC2502" s="10"/>
      <c r="AD2502" s="7"/>
      <c r="AE2502" s="1"/>
      <c r="AF2502" s="1"/>
      <c r="AG2502" s="1"/>
      <c r="AH2502" s="5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6"/>
      <c r="BR2502" s="1"/>
      <c r="BS2502" s="1"/>
      <c r="BT2502" s="1"/>
      <c r="BU2502" s="1"/>
      <c r="BV2502" s="1"/>
      <c r="BW2502" s="1"/>
    </row>
    <row r="2503" spans="1:75" x14ac:dyDescent="0.2">
      <c r="A2503" s="137">
        <f t="shared" si="907"/>
        <v>44724</v>
      </c>
      <c r="B2503" s="124">
        <f t="shared" si="898"/>
        <v>1517.861758</v>
      </c>
      <c r="C2503" s="124">
        <f t="shared" si="908"/>
        <v>1000</v>
      </c>
      <c r="D2503" s="138">
        <f t="shared" si="909"/>
        <v>6382.88</v>
      </c>
      <c r="E2503" s="126">
        <f>IF(K2503=1,VLOOKUP(A2502,[1]Plan1!$DA$106:$DC$226,3),E2502)</f>
        <v>6412.88</v>
      </c>
      <c r="F2503" s="127">
        <f t="shared" si="910"/>
        <v>44698</v>
      </c>
      <c r="G2503" s="128">
        <f t="shared" si="899"/>
        <v>4.7000726944577131E-3</v>
      </c>
      <c r="H2503" s="127">
        <f t="shared" si="911"/>
        <v>44727</v>
      </c>
      <c r="I2503" s="127">
        <f t="shared" si="900"/>
        <v>44727</v>
      </c>
      <c r="J2503" s="130">
        <f t="shared" si="912"/>
        <v>22</v>
      </c>
      <c r="K2503" s="130">
        <f t="shared" si="901"/>
        <v>20</v>
      </c>
      <c r="L2503" s="131">
        <f t="shared" si="902"/>
        <v>1.0042718799999999</v>
      </c>
      <c r="M2503" s="132">
        <f t="shared" si="919"/>
        <v>1.01060018</v>
      </c>
      <c r="N2503" s="132">
        <f t="shared" si="917"/>
        <v>1.4716890930430282</v>
      </c>
      <c r="O2503" s="131">
        <f t="shared" si="918"/>
        <v>1.4779759699999999</v>
      </c>
      <c r="P2503" s="124">
        <f t="shared" si="903"/>
        <v>1477.97597</v>
      </c>
      <c r="Q2503" s="133">
        <f t="shared" si="904"/>
        <v>0</v>
      </c>
      <c r="R2503" s="134">
        <f t="shared" si="905"/>
        <v>0</v>
      </c>
      <c r="S2503" s="124">
        <f t="shared" si="906"/>
        <v>0</v>
      </c>
      <c r="T2503" s="134">
        <f t="shared" si="913"/>
        <v>8.7499999999999994E-2</v>
      </c>
      <c r="U2503" s="133">
        <f t="shared" si="914"/>
        <v>80</v>
      </c>
      <c r="V2503" s="133">
        <v>252</v>
      </c>
      <c r="W2503" s="132">
        <f t="shared" si="920"/>
        <v>1.0269867640000001</v>
      </c>
      <c r="X2503" s="124">
        <f t="shared" si="916"/>
        <v>39.885787999999998</v>
      </c>
      <c r="Y2503" s="136" t="s">
        <v>71</v>
      </c>
      <c r="Z2503" s="127">
        <f t="shared" si="915"/>
        <v>44788</v>
      </c>
      <c r="AA2503" s="6"/>
      <c r="AB2503" s="1"/>
      <c r="AC2503" s="10"/>
      <c r="AD2503" s="7"/>
      <c r="AE2503" s="1"/>
      <c r="AF2503" s="1"/>
      <c r="AG2503" s="1"/>
      <c r="AH2503" s="5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6"/>
      <c r="BR2503" s="1"/>
      <c r="BS2503" s="1"/>
      <c r="BT2503" s="1"/>
      <c r="BU2503" s="1"/>
      <c r="BV2503" s="1"/>
      <c r="BW2503" s="1"/>
    </row>
    <row r="2504" spans="1:75" x14ac:dyDescent="0.2">
      <c r="A2504" s="137">
        <f t="shared" si="907"/>
        <v>44725</v>
      </c>
      <c r="B2504" s="124">
        <f t="shared" si="898"/>
        <v>1517.861758</v>
      </c>
      <c r="C2504" s="124">
        <f t="shared" si="908"/>
        <v>1000</v>
      </c>
      <c r="D2504" s="138">
        <f t="shared" si="909"/>
        <v>6382.88</v>
      </c>
      <c r="E2504" s="126">
        <f>IF(K2504=1,VLOOKUP(A2503,[1]Plan1!$DA$106:$DC$226,3),E2503)</f>
        <v>6412.88</v>
      </c>
      <c r="F2504" s="127">
        <f t="shared" si="910"/>
        <v>44698</v>
      </c>
      <c r="G2504" s="128">
        <f t="shared" si="899"/>
        <v>4.7000726944577131E-3</v>
      </c>
      <c r="H2504" s="127">
        <f t="shared" si="911"/>
        <v>44727</v>
      </c>
      <c r="I2504" s="127">
        <f t="shared" si="900"/>
        <v>44727</v>
      </c>
      <c r="J2504" s="130">
        <f t="shared" si="912"/>
        <v>22</v>
      </c>
      <c r="K2504" s="130">
        <f t="shared" si="901"/>
        <v>20</v>
      </c>
      <c r="L2504" s="131">
        <f t="shared" si="902"/>
        <v>1.0042718799999999</v>
      </c>
      <c r="M2504" s="132">
        <f t="shared" si="919"/>
        <v>1.01060018</v>
      </c>
      <c r="N2504" s="132">
        <f t="shared" si="917"/>
        <v>1.4716890930430282</v>
      </c>
      <c r="O2504" s="131">
        <f t="shared" si="918"/>
        <v>1.4779759699999999</v>
      </c>
      <c r="P2504" s="124">
        <f t="shared" si="903"/>
        <v>1477.97597</v>
      </c>
      <c r="Q2504" s="133">
        <f t="shared" si="904"/>
        <v>0</v>
      </c>
      <c r="R2504" s="134">
        <f t="shared" si="905"/>
        <v>0</v>
      </c>
      <c r="S2504" s="124">
        <f t="shared" si="906"/>
        <v>0</v>
      </c>
      <c r="T2504" s="134">
        <f t="shared" si="913"/>
        <v>8.7499999999999994E-2</v>
      </c>
      <c r="U2504" s="133">
        <f t="shared" si="914"/>
        <v>80</v>
      </c>
      <c r="V2504" s="133">
        <v>252</v>
      </c>
      <c r="W2504" s="132">
        <f t="shared" si="920"/>
        <v>1.0269867640000001</v>
      </c>
      <c r="X2504" s="124">
        <f t="shared" si="916"/>
        <v>39.885787999999998</v>
      </c>
      <c r="Y2504" s="136" t="s">
        <v>71</v>
      </c>
      <c r="Z2504" s="127">
        <f t="shared" si="915"/>
        <v>44788</v>
      </c>
      <c r="AA2504" s="6"/>
      <c r="AB2504" s="1"/>
      <c r="AC2504" s="10"/>
      <c r="AD2504" s="7"/>
      <c r="AE2504" s="1"/>
      <c r="AF2504" s="1"/>
      <c r="AG2504" s="1"/>
      <c r="AH2504" s="5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6"/>
      <c r="BR2504" s="1"/>
      <c r="BS2504" s="1"/>
      <c r="BT2504" s="1"/>
      <c r="BU2504" s="1"/>
      <c r="BV2504" s="1"/>
      <c r="BW2504" s="1"/>
    </row>
    <row r="2505" spans="1:75" x14ac:dyDescent="0.2">
      <c r="A2505" s="137">
        <f t="shared" si="907"/>
        <v>44726</v>
      </c>
      <c r="B2505" s="124">
        <f t="shared" si="898"/>
        <v>1518.690732</v>
      </c>
      <c r="C2505" s="124">
        <f t="shared" si="908"/>
        <v>1000</v>
      </c>
      <c r="D2505" s="138">
        <f t="shared" si="909"/>
        <v>6382.88</v>
      </c>
      <c r="E2505" s="126">
        <f>IF(K2505=1,VLOOKUP(A2504,[1]Plan1!$DA$106:$DC$226,3),E2504)</f>
        <v>6412.88</v>
      </c>
      <c r="F2505" s="127">
        <f t="shared" si="910"/>
        <v>44698</v>
      </c>
      <c r="G2505" s="128">
        <f t="shared" si="899"/>
        <v>4.7000726944577131E-3</v>
      </c>
      <c r="H2505" s="127">
        <f t="shared" si="911"/>
        <v>44727</v>
      </c>
      <c r="I2505" s="127">
        <f t="shared" si="900"/>
        <v>44727</v>
      </c>
      <c r="J2505" s="130">
        <f t="shared" si="912"/>
        <v>22</v>
      </c>
      <c r="K2505" s="130">
        <f t="shared" si="901"/>
        <v>21</v>
      </c>
      <c r="L2505" s="131">
        <f t="shared" si="902"/>
        <v>1.0044859500000001</v>
      </c>
      <c r="M2505" s="132">
        <f t="shared" si="919"/>
        <v>1.01060018</v>
      </c>
      <c r="N2505" s="132">
        <f t="shared" si="917"/>
        <v>1.4716890930430282</v>
      </c>
      <c r="O2505" s="131">
        <f t="shared" si="918"/>
        <v>1.47829101</v>
      </c>
      <c r="P2505" s="124">
        <f t="shared" si="903"/>
        <v>1478.2910099999999</v>
      </c>
      <c r="Q2505" s="133">
        <f t="shared" si="904"/>
        <v>0</v>
      </c>
      <c r="R2505" s="134">
        <f t="shared" si="905"/>
        <v>0</v>
      </c>
      <c r="S2505" s="124">
        <f t="shared" si="906"/>
        <v>0</v>
      </c>
      <c r="T2505" s="134">
        <f t="shared" si="913"/>
        <v>8.7499999999999994E-2</v>
      </c>
      <c r="U2505" s="133">
        <f t="shared" si="914"/>
        <v>81</v>
      </c>
      <c r="V2505" s="133">
        <v>252</v>
      </c>
      <c r="W2505" s="132">
        <f t="shared" si="920"/>
        <v>1.0273286669999999</v>
      </c>
      <c r="X2505" s="124">
        <f t="shared" si="916"/>
        <v>40.399721999999997</v>
      </c>
      <c r="Y2505" s="136" t="s">
        <v>71</v>
      </c>
      <c r="Z2505" s="127">
        <f t="shared" si="915"/>
        <v>44788</v>
      </c>
      <c r="AA2505" s="6"/>
      <c r="AB2505" s="1"/>
      <c r="AC2505" s="10"/>
      <c r="AD2505" s="7"/>
      <c r="AE2505" s="1"/>
      <c r="AF2505" s="1"/>
      <c r="AG2505" s="1"/>
      <c r="AH2505" s="5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6"/>
      <c r="BR2505" s="1"/>
      <c r="BS2505" s="1"/>
      <c r="BT2505" s="1"/>
      <c r="BU2505" s="1"/>
      <c r="BV2505" s="1"/>
      <c r="BW2505" s="1"/>
    </row>
    <row r="2506" spans="1:75" x14ac:dyDescent="0.2">
      <c r="A2506" s="137">
        <f t="shared" si="907"/>
        <v>44727</v>
      </c>
      <c r="B2506" s="124">
        <f t="shared" ref="B2506:B2567" si="921">(P2506+X2506)</f>
        <v>1519.5201709999999</v>
      </c>
      <c r="C2506" s="124">
        <f t="shared" si="908"/>
        <v>1000</v>
      </c>
      <c r="D2506" s="138">
        <f t="shared" si="909"/>
        <v>6382.88</v>
      </c>
      <c r="E2506" s="126">
        <f>IF(K2506=1,VLOOKUP(A2505,[1]Plan1!$DA$106:$DC$226,3),E2505)</f>
        <v>6412.88</v>
      </c>
      <c r="F2506" s="127">
        <f t="shared" si="910"/>
        <v>44698</v>
      </c>
      <c r="G2506" s="128">
        <f t="shared" ref="G2506:G2567" si="922">(E2506/D2506)-1</f>
        <v>4.7000726944577131E-3</v>
      </c>
      <c r="H2506" s="127">
        <f t="shared" si="911"/>
        <v>44757</v>
      </c>
      <c r="I2506" s="127">
        <f t="shared" ref="I2506:I2567" si="923">IF(A2506&gt;I2505,H2506,I2505)</f>
        <v>44727</v>
      </c>
      <c r="J2506" s="130">
        <f t="shared" si="912"/>
        <v>22</v>
      </c>
      <c r="K2506" s="130">
        <f t="shared" ref="K2506:K2567" si="924">(J2506-(NETWORKDAYS(A2506,I2506,AC$118:AC$502)-1))</f>
        <v>22</v>
      </c>
      <c r="L2506" s="131">
        <f t="shared" ref="L2506:L2567" si="925">TRUNC((E2506/D2506)^TRUNC((K2506/J2506),9),8)</f>
        <v>1.0047000699999999</v>
      </c>
      <c r="M2506" s="132">
        <f t="shared" si="919"/>
        <v>1.01060018</v>
      </c>
      <c r="N2506" s="132">
        <f t="shared" si="917"/>
        <v>1.4716890930430282</v>
      </c>
      <c r="O2506" s="131">
        <f t="shared" si="918"/>
        <v>1.47860613</v>
      </c>
      <c r="P2506" s="124">
        <f t="shared" ref="P2506:P2567" si="926">TRUNC(C2506*O2506,6)</f>
        <v>1478.6061299999999</v>
      </c>
      <c r="Q2506" s="133">
        <f t="shared" ref="Q2506:Q2567" si="927">IF(VLOOKUP(A2506,AC$10:AJ$114,8)=VLOOKUP(A2505,AC$10:AJ$114,8),0,VLOOKUP(A2506,AC$10:AJ$114,8))</f>
        <v>0</v>
      </c>
      <c r="R2506" s="134">
        <f t="shared" ref="R2506:R2567" si="928">IF(Q2506&gt;0,VLOOKUP($A2506,$AC$10:$AH$114,6),0)</f>
        <v>0</v>
      </c>
      <c r="S2506" s="124">
        <f t="shared" ref="S2506:S2567" si="929">IF(R2506&gt;0,TRUNC(R2506*P2506,6),0)</f>
        <v>0</v>
      </c>
      <c r="T2506" s="134">
        <f t="shared" si="913"/>
        <v>8.7499999999999994E-2</v>
      </c>
      <c r="U2506" s="133">
        <f t="shared" si="914"/>
        <v>82</v>
      </c>
      <c r="V2506" s="133">
        <v>252</v>
      </c>
      <c r="W2506" s="132">
        <f t="shared" si="920"/>
        <v>1.027670683</v>
      </c>
      <c r="X2506" s="124">
        <f t="shared" si="916"/>
        <v>40.914040999999997</v>
      </c>
      <c r="Y2506" s="136" t="s">
        <v>71</v>
      </c>
      <c r="Z2506" s="127">
        <f t="shared" si="915"/>
        <v>44788</v>
      </c>
      <c r="AA2506" s="6"/>
      <c r="AB2506" s="1"/>
      <c r="AC2506" s="10"/>
      <c r="AD2506" s="7"/>
      <c r="AE2506" s="1"/>
      <c r="AF2506" s="1"/>
      <c r="AG2506" s="1"/>
      <c r="AH2506" s="5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6"/>
      <c r="BR2506" s="1"/>
      <c r="BS2506" s="1"/>
      <c r="BT2506" s="1"/>
      <c r="BU2506" s="1"/>
      <c r="BV2506" s="1"/>
      <c r="BW2506" s="1"/>
    </row>
    <row r="2507" spans="1:75" x14ac:dyDescent="0.2">
      <c r="A2507" s="137">
        <f t="shared" ref="A2507:A2567" si="930">(A2506+1)</f>
        <v>44728</v>
      </c>
      <c r="B2507" s="124">
        <f t="shared" si="921"/>
        <v>1520.5095120000001</v>
      </c>
      <c r="C2507" s="124">
        <f t="shared" ref="C2507:C2567" si="931">TRUNC(IF(Q2506&gt;0,VLOOKUP(A2506,$AC$12:$AD$114,2),C2506),6)</f>
        <v>1000</v>
      </c>
      <c r="D2507" s="138">
        <f t="shared" ref="D2507:D2567" si="932">IF(E2507=E2506,D2506,E2506)</f>
        <v>6412.88</v>
      </c>
      <c r="E2507" s="126">
        <f>IF(K2507=1,VLOOKUP(A2506,[1]Plan1!$DA$106:$DC$226,3),E2506)</f>
        <v>6455.85</v>
      </c>
      <c r="F2507" s="127">
        <f t="shared" ref="F2507:F2567" si="933">IF(D2507=D2506,F2506,A2507)</f>
        <v>44728</v>
      </c>
      <c r="G2507" s="128">
        <f t="shared" si="922"/>
        <v>6.7005775876050055E-3</v>
      </c>
      <c r="H2507" s="127">
        <f t="shared" ref="H2507:H2567" si="934">IF(DAY(A2507)=15,VLOOKUP(A2507,AG$118:AL$450,4),H2506)</f>
        <v>44757</v>
      </c>
      <c r="I2507" s="127">
        <f t="shared" si="923"/>
        <v>44757</v>
      </c>
      <c r="J2507" s="130">
        <f t="shared" ref="J2507:J2567" si="935">IF(I2507=I2506,J2506,NETWORKDAYS(I2506,I2507,$AC$118:$AC$502)-1)</f>
        <v>21</v>
      </c>
      <c r="K2507" s="130">
        <f t="shared" si="924"/>
        <v>1</v>
      </c>
      <c r="L2507" s="131">
        <f t="shared" si="925"/>
        <v>1.0003180599999999</v>
      </c>
      <c r="M2507" s="132">
        <f t="shared" si="919"/>
        <v>1.0047000699999999</v>
      </c>
      <c r="N2507" s="132">
        <f t="shared" si="917"/>
        <v>1.4786061347985668</v>
      </c>
      <c r="O2507" s="131">
        <f t="shared" si="918"/>
        <v>1.4790764199999999</v>
      </c>
      <c r="P2507" s="124">
        <f t="shared" si="926"/>
        <v>1479.0764200000001</v>
      </c>
      <c r="Q2507" s="133">
        <f t="shared" si="927"/>
        <v>0</v>
      </c>
      <c r="R2507" s="134">
        <f t="shared" si="928"/>
        <v>0</v>
      </c>
      <c r="S2507" s="124">
        <f t="shared" si="929"/>
        <v>0</v>
      </c>
      <c r="T2507" s="134">
        <f t="shared" ref="T2507:T2567" si="936">(T2506)</f>
        <v>8.7499999999999994E-2</v>
      </c>
      <c r="U2507" s="133">
        <f t="shared" ref="U2507:U2567" si="937">IF(Q2506&gt;0,1,IF(K2507=K2506,U2506,U2506+1))</f>
        <v>83</v>
      </c>
      <c r="V2507" s="133">
        <v>252</v>
      </c>
      <c r="W2507" s="132">
        <f t="shared" si="920"/>
        <v>1.028012814</v>
      </c>
      <c r="X2507" s="124">
        <f t="shared" si="916"/>
        <v>41.433092000000002</v>
      </c>
      <c r="Y2507" s="136" t="s">
        <v>71</v>
      </c>
      <c r="Z2507" s="127">
        <f t="shared" ref="Z2507:Z2567" si="938">IF(Q2506&gt;0,VLOOKUP(A2506,$AC$10:$AK$114,9),Z2506)</f>
        <v>44788</v>
      </c>
      <c r="AA2507" s="6"/>
      <c r="AB2507" s="1"/>
      <c r="AC2507" s="10"/>
      <c r="AD2507" s="7"/>
      <c r="AE2507" s="1"/>
      <c r="AF2507" s="1"/>
      <c r="AG2507" s="1"/>
      <c r="AH2507" s="5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6"/>
      <c r="BR2507" s="1"/>
      <c r="BS2507" s="1"/>
      <c r="BT2507" s="1"/>
      <c r="BU2507" s="1"/>
      <c r="BV2507" s="1"/>
      <c r="BW2507" s="1"/>
    </row>
    <row r="2508" spans="1:75" x14ac:dyDescent="0.2">
      <c r="A2508" s="137">
        <f t="shared" si="930"/>
        <v>44729</v>
      </c>
      <c r="B2508" s="124">
        <f t="shared" si="921"/>
        <v>1520.5095120000001</v>
      </c>
      <c r="C2508" s="124">
        <f t="shared" si="931"/>
        <v>1000</v>
      </c>
      <c r="D2508" s="138">
        <f t="shared" si="932"/>
        <v>6412.88</v>
      </c>
      <c r="E2508" s="126">
        <f>IF(K2508=1,VLOOKUP(A2507,[1]Plan1!$DA$106:$DC$226,3),E2507)</f>
        <v>6455.85</v>
      </c>
      <c r="F2508" s="127">
        <f t="shared" si="933"/>
        <v>44728</v>
      </c>
      <c r="G2508" s="128">
        <f t="shared" si="922"/>
        <v>6.7005775876050055E-3</v>
      </c>
      <c r="H2508" s="127">
        <f t="shared" si="934"/>
        <v>44757</v>
      </c>
      <c r="I2508" s="127">
        <f t="shared" si="923"/>
        <v>44757</v>
      </c>
      <c r="J2508" s="130">
        <f t="shared" si="935"/>
        <v>21</v>
      </c>
      <c r="K2508" s="130">
        <f t="shared" si="924"/>
        <v>1</v>
      </c>
      <c r="L2508" s="131">
        <f t="shared" si="925"/>
        <v>1.0003180599999999</v>
      </c>
      <c r="M2508" s="132">
        <f t="shared" si="919"/>
        <v>1.0047000699999999</v>
      </c>
      <c r="N2508" s="132">
        <f t="shared" si="917"/>
        <v>1.4786061347985668</v>
      </c>
      <c r="O2508" s="131">
        <f t="shared" si="918"/>
        <v>1.4790764199999999</v>
      </c>
      <c r="P2508" s="124">
        <f t="shared" si="926"/>
        <v>1479.0764200000001</v>
      </c>
      <c r="Q2508" s="133">
        <f t="shared" si="927"/>
        <v>0</v>
      </c>
      <c r="R2508" s="134">
        <f t="shared" si="928"/>
        <v>0</v>
      </c>
      <c r="S2508" s="124">
        <f t="shared" si="929"/>
        <v>0</v>
      </c>
      <c r="T2508" s="134">
        <f t="shared" si="936"/>
        <v>8.7499999999999994E-2</v>
      </c>
      <c r="U2508" s="133">
        <f t="shared" si="937"/>
        <v>83</v>
      </c>
      <c r="V2508" s="133">
        <v>252</v>
      </c>
      <c r="W2508" s="132">
        <f t="shared" si="920"/>
        <v>1.028012814</v>
      </c>
      <c r="X2508" s="124">
        <f t="shared" si="916"/>
        <v>41.433092000000002</v>
      </c>
      <c r="Y2508" s="136" t="s">
        <v>71</v>
      </c>
      <c r="Z2508" s="127">
        <f t="shared" si="938"/>
        <v>44788</v>
      </c>
      <c r="AA2508" s="6"/>
      <c r="AB2508" s="1"/>
      <c r="AC2508" s="10"/>
      <c r="AD2508" s="7"/>
      <c r="AE2508" s="1"/>
      <c r="AF2508" s="1"/>
      <c r="AG2508" s="1"/>
      <c r="AH2508" s="5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6"/>
      <c r="BR2508" s="1"/>
      <c r="BS2508" s="1"/>
      <c r="BT2508" s="1"/>
      <c r="BU2508" s="1"/>
      <c r="BV2508" s="1"/>
      <c r="BW2508" s="1"/>
    </row>
    <row r="2509" spans="1:75" x14ac:dyDescent="0.2">
      <c r="A2509" s="137">
        <f t="shared" si="930"/>
        <v>44730</v>
      </c>
      <c r="B2509" s="124">
        <f t="shared" si="921"/>
        <v>1521.4994859999999</v>
      </c>
      <c r="C2509" s="124">
        <f t="shared" si="931"/>
        <v>1000</v>
      </c>
      <c r="D2509" s="138">
        <f t="shared" si="932"/>
        <v>6412.88</v>
      </c>
      <c r="E2509" s="126">
        <f>IF(K2509=1,VLOOKUP(A2508,[1]Plan1!$DA$106:$DC$226,3),E2508)</f>
        <v>6455.85</v>
      </c>
      <c r="F2509" s="127">
        <f t="shared" si="933"/>
        <v>44728</v>
      </c>
      <c r="G2509" s="128">
        <f t="shared" si="922"/>
        <v>6.7005775876050055E-3</v>
      </c>
      <c r="H2509" s="127">
        <f t="shared" si="934"/>
        <v>44757</v>
      </c>
      <c r="I2509" s="127">
        <f t="shared" si="923"/>
        <v>44757</v>
      </c>
      <c r="J2509" s="130">
        <f t="shared" si="935"/>
        <v>21</v>
      </c>
      <c r="K2509" s="130">
        <f t="shared" si="924"/>
        <v>2</v>
      </c>
      <c r="L2509" s="131">
        <f t="shared" si="925"/>
        <v>1.0006362200000001</v>
      </c>
      <c r="M2509" s="132">
        <f t="shared" si="919"/>
        <v>1.0047000699999999</v>
      </c>
      <c r="N2509" s="132">
        <f t="shared" si="917"/>
        <v>1.4786061347985668</v>
      </c>
      <c r="O2509" s="131">
        <f t="shared" si="918"/>
        <v>1.47954685</v>
      </c>
      <c r="P2509" s="124">
        <f t="shared" si="926"/>
        <v>1479.5468499999999</v>
      </c>
      <c r="Q2509" s="133">
        <f t="shared" si="927"/>
        <v>0</v>
      </c>
      <c r="R2509" s="134">
        <f t="shared" si="928"/>
        <v>0</v>
      </c>
      <c r="S2509" s="124">
        <f t="shared" si="929"/>
        <v>0</v>
      </c>
      <c r="T2509" s="134">
        <f t="shared" si="936"/>
        <v>8.7499999999999994E-2</v>
      </c>
      <c r="U2509" s="133">
        <f t="shared" si="937"/>
        <v>84</v>
      </c>
      <c r="V2509" s="133">
        <v>252</v>
      </c>
      <c r="W2509" s="132">
        <f t="shared" si="920"/>
        <v>1.028355058</v>
      </c>
      <c r="X2509" s="124">
        <f t="shared" si="916"/>
        <v>41.952635999999998</v>
      </c>
      <c r="Y2509" s="136" t="s">
        <v>71</v>
      </c>
      <c r="Z2509" s="127">
        <f t="shared" si="938"/>
        <v>44788</v>
      </c>
      <c r="AA2509" s="6"/>
      <c r="AB2509" s="1"/>
      <c r="AC2509" s="10"/>
      <c r="AD2509" s="7"/>
      <c r="AE2509" s="1"/>
      <c r="AF2509" s="1"/>
      <c r="AG2509" s="1"/>
      <c r="AH2509" s="5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6"/>
      <c r="BR2509" s="1"/>
      <c r="BS2509" s="1"/>
      <c r="BT2509" s="1"/>
      <c r="BU2509" s="1"/>
      <c r="BV2509" s="1"/>
      <c r="BW2509" s="1"/>
    </row>
    <row r="2510" spans="1:75" x14ac:dyDescent="0.2">
      <c r="A2510" s="137">
        <f t="shared" si="930"/>
        <v>44731</v>
      </c>
      <c r="B2510" s="124">
        <f t="shared" si="921"/>
        <v>1521.4994859999999</v>
      </c>
      <c r="C2510" s="124">
        <f t="shared" si="931"/>
        <v>1000</v>
      </c>
      <c r="D2510" s="138">
        <f t="shared" si="932"/>
        <v>6412.88</v>
      </c>
      <c r="E2510" s="126">
        <f>IF(K2510=1,VLOOKUP(A2509,[1]Plan1!$DA$106:$DC$226,3),E2509)</f>
        <v>6455.85</v>
      </c>
      <c r="F2510" s="127">
        <f t="shared" si="933"/>
        <v>44728</v>
      </c>
      <c r="G2510" s="128">
        <f t="shared" si="922"/>
        <v>6.7005775876050055E-3</v>
      </c>
      <c r="H2510" s="127">
        <f t="shared" si="934"/>
        <v>44757</v>
      </c>
      <c r="I2510" s="127">
        <f t="shared" si="923"/>
        <v>44757</v>
      </c>
      <c r="J2510" s="130">
        <f t="shared" si="935"/>
        <v>21</v>
      </c>
      <c r="K2510" s="130">
        <f t="shared" si="924"/>
        <v>2</v>
      </c>
      <c r="L2510" s="131">
        <f t="shared" si="925"/>
        <v>1.0006362200000001</v>
      </c>
      <c r="M2510" s="132">
        <f t="shared" si="919"/>
        <v>1.0047000699999999</v>
      </c>
      <c r="N2510" s="132">
        <f t="shared" si="917"/>
        <v>1.4786061347985668</v>
      </c>
      <c r="O2510" s="131">
        <f t="shared" si="918"/>
        <v>1.47954685</v>
      </c>
      <c r="P2510" s="124">
        <f t="shared" si="926"/>
        <v>1479.5468499999999</v>
      </c>
      <c r="Q2510" s="133">
        <f t="shared" si="927"/>
        <v>0</v>
      </c>
      <c r="R2510" s="134">
        <f t="shared" si="928"/>
        <v>0</v>
      </c>
      <c r="S2510" s="124">
        <f t="shared" si="929"/>
        <v>0</v>
      </c>
      <c r="T2510" s="134">
        <f t="shared" si="936"/>
        <v>8.7499999999999994E-2</v>
      </c>
      <c r="U2510" s="133">
        <f t="shared" si="937"/>
        <v>84</v>
      </c>
      <c r="V2510" s="133">
        <v>252</v>
      </c>
      <c r="W2510" s="132">
        <f t="shared" si="920"/>
        <v>1.028355058</v>
      </c>
      <c r="X2510" s="124">
        <f t="shared" si="916"/>
        <v>41.952635999999998</v>
      </c>
      <c r="Y2510" s="136" t="s">
        <v>71</v>
      </c>
      <c r="Z2510" s="127">
        <f t="shared" si="938"/>
        <v>44788</v>
      </c>
      <c r="AA2510" s="6"/>
      <c r="AB2510" s="1"/>
      <c r="AC2510" s="10"/>
      <c r="AD2510" s="7"/>
      <c r="AE2510" s="1"/>
      <c r="AF2510" s="1"/>
      <c r="AG2510" s="1"/>
      <c r="AH2510" s="5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6"/>
      <c r="BR2510" s="1"/>
      <c r="BS2510" s="1"/>
      <c r="BT2510" s="1"/>
      <c r="BU2510" s="1"/>
      <c r="BV2510" s="1"/>
      <c r="BW2510" s="1"/>
    </row>
    <row r="2511" spans="1:75" x14ac:dyDescent="0.2">
      <c r="A2511" s="137">
        <f t="shared" si="930"/>
        <v>44732</v>
      </c>
      <c r="B2511" s="124">
        <f t="shared" si="921"/>
        <v>1521.4994859999999</v>
      </c>
      <c r="C2511" s="124">
        <f t="shared" si="931"/>
        <v>1000</v>
      </c>
      <c r="D2511" s="138">
        <f t="shared" si="932"/>
        <v>6412.88</v>
      </c>
      <c r="E2511" s="126">
        <f>IF(K2511=1,VLOOKUP(A2510,[1]Plan1!$DA$106:$DC$226,3),E2510)</f>
        <v>6455.85</v>
      </c>
      <c r="F2511" s="127">
        <f t="shared" si="933"/>
        <v>44728</v>
      </c>
      <c r="G2511" s="128">
        <f t="shared" si="922"/>
        <v>6.7005775876050055E-3</v>
      </c>
      <c r="H2511" s="127">
        <f t="shared" si="934"/>
        <v>44757</v>
      </c>
      <c r="I2511" s="127">
        <f t="shared" si="923"/>
        <v>44757</v>
      </c>
      <c r="J2511" s="130">
        <f t="shared" si="935"/>
        <v>21</v>
      </c>
      <c r="K2511" s="130">
        <f t="shared" si="924"/>
        <v>2</v>
      </c>
      <c r="L2511" s="131">
        <f t="shared" si="925"/>
        <v>1.0006362200000001</v>
      </c>
      <c r="M2511" s="132">
        <f t="shared" si="919"/>
        <v>1.0047000699999999</v>
      </c>
      <c r="N2511" s="132">
        <f t="shared" si="917"/>
        <v>1.4786061347985668</v>
      </c>
      <c r="O2511" s="131">
        <f t="shared" si="918"/>
        <v>1.47954685</v>
      </c>
      <c r="P2511" s="124">
        <f t="shared" si="926"/>
        <v>1479.5468499999999</v>
      </c>
      <c r="Q2511" s="133">
        <f t="shared" si="927"/>
        <v>0</v>
      </c>
      <c r="R2511" s="134">
        <f t="shared" si="928"/>
        <v>0</v>
      </c>
      <c r="S2511" s="124">
        <f t="shared" si="929"/>
        <v>0</v>
      </c>
      <c r="T2511" s="134">
        <f t="shared" si="936"/>
        <v>8.7499999999999994E-2</v>
      </c>
      <c r="U2511" s="133">
        <f t="shared" si="937"/>
        <v>84</v>
      </c>
      <c r="V2511" s="133">
        <v>252</v>
      </c>
      <c r="W2511" s="132">
        <f t="shared" si="920"/>
        <v>1.028355058</v>
      </c>
      <c r="X2511" s="124">
        <f t="shared" si="916"/>
        <v>41.952635999999998</v>
      </c>
      <c r="Y2511" s="136" t="s">
        <v>71</v>
      </c>
      <c r="Z2511" s="127">
        <f t="shared" si="938"/>
        <v>44788</v>
      </c>
      <c r="AA2511" s="6"/>
      <c r="AB2511" s="1"/>
      <c r="AC2511" s="10"/>
      <c r="AD2511" s="7"/>
      <c r="AE2511" s="1"/>
      <c r="AF2511" s="1"/>
      <c r="AG2511" s="1"/>
      <c r="AH2511" s="5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6"/>
      <c r="BR2511" s="1"/>
      <c r="BS2511" s="1"/>
      <c r="BT2511" s="1"/>
      <c r="BU2511" s="1"/>
      <c r="BV2511" s="1"/>
      <c r="BW2511" s="1"/>
    </row>
    <row r="2512" spans="1:75" x14ac:dyDescent="0.2">
      <c r="A2512" s="137">
        <f t="shared" si="930"/>
        <v>44733</v>
      </c>
      <c r="B2512" s="124">
        <f t="shared" si="921"/>
        <v>1522.4901050000001</v>
      </c>
      <c r="C2512" s="124">
        <f t="shared" si="931"/>
        <v>1000</v>
      </c>
      <c r="D2512" s="138">
        <f t="shared" si="932"/>
        <v>6412.88</v>
      </c>
      <c r="E2512" s="126">
        <f>IF(K2512=1,VLOOKUP(A2511,[1]Plan1!$DA$106:$DC$226,3),E2511)</f>
        <v>6455.85</v>
      </c>
      <c r="F2512" s="127">
        <f t="shared" si="933"/>
        <v>44728</v>
      </c>
      <c r="G2512" s="128">
        <f t="shared" si="922"/>
        <v>6.7005775876050055E-3</v>
      </c>
      <c r="H2512" s="127">
        <f t="shared" si="934"/>
        <v>44757</v>
      </c>
      <c r="I2512" s="127">
        <f t="shared" si="923"/>
        <v>44757</v>
      </c>
      <c r="J2512" s="130">
        <f t="shared" si="935"/>
        <v>21</v>
      </c>
      <c r="K2512" s="130">
        <f t="shared" si="924"/>
        <v>3</v>
      </c>
      <c r="L2512" s="131">
        <f t="shared" si="925"/>
        <v>1.0009544800000001</v>
      </c>
      <c r="M2512" s="132">
        <f t="shared" si="919"/>
        <v>1.0047000699999999</v>
      </c>
      <c r="N2512" s="132">
        <f t="shared" si="917"/>
        <v>1.4786061347985668</v>
      </c>
      <c r="O2512" s="131">
        <f t="shared" si="918"/>
        <v>1.48001743</v>
      </c>
      <c r="P2512" s="124">
        <f t="shared" si="926"/>
        <v>1480.0174300000001</v>
      </c>
      <c r="Q2512" s="133">
        <f t="shared" si="927"/>
        <v>0</v>
      </c>
      <c r="R2512" s="134">
        <f t="shared" si="928"/>
        <v>0</v>
      </c>
      <c r="S2512" s="124">
        <f t="shared" si="929"/>
        <v>0</v>
      </c>
      <c r="T2512" s="134">
        <f t="shared" si="936"/>
        <v>8.7499999999999994E-2</v>
      </c>
      <c r="U2512" s="133">
        <f t="shared" si="937"/>
        <v>85</v>
      </c>
      <c r="V2512" s="133">
        <v>252</v>
      </c>
      <c r="W2512" s="132">
        <f t="shared" si="920"/>
        <v>1.028697416</v>
      </c>
      <c r="X2512" s="124">
        <f t="shared" ref="X2512:X2567" si="939">TRUNC((P2512*(W2512-1)),6)</f>
        <v>42.472675000000002</v>
      </c>
      <c r="Y2512" s="136" t="s">
        <v>71</v>
      </c>
      <c r="Z2512" s="127">
        <f t="shared" si="938"/>
        <v>44788</v>
      </c>
      <c r="AA2512" s="6"/>
      <c r="AB2512" s="1"/>
      <c r="AC2512" s="10"/>
      <c r="AD2512" s="7"/>
      <c r="AE2512" s="1"/>
      <c r="AF2512" s="1"/>
      <c r="AG2512" s="1"/>
      <c r="AH2512" s="5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6"/>
      <c r="BR2512" s="1"/>
      <c r="BS2512" s="1"/>
      <c r="BT2512" s="1"/>
      <c r="BU2512" s="1"/>
      <c r="BV2512" s="1"/>
      <c r="BW2512" s="1"/>
    </row>
    <row r="2513" spans="1:75" x14ac:dyDescent="0.2">
      <c r="A2513" s="137">
        <f t="shared" si="930"/>
        <v>44734</v>
      </c>
      <c r="B2513" s="124">
        <f t="shared" si="921"/>
        <v>1523.4813820000002</v>
      </c>
      <c r="C2513" s="124">
        <f t="shared" si="931"/>
        <v>1000</v>
      </c>
      <c r="D2513" s="138">
        <f t="shared" si="932"/>
        <v>6412.88</v>
      </c>
      <c r="E2513" s="126">
        <f>IF(K2513=1,VLOOKUP(A2512,[1]Plan1!$DA$106:$DC$226,3),E2512)</f>
        <v>6455.85</v>
      </c>
      <c r="F2513" s="127">
        <f t="shared" si="933"/>
        <v>44728</v>
      </c>
      <c r="G2513" s="128">
        <f t="shared" si="922"/>
        <v>6.7005775876050055E-3</v>
      </c>
      <c r="H2513" s="127">
        <f t="shared" si="934"/>
        <v>44757</v>
      </c>
      <c r="I2513" s="127">
        <f t="shared" si="923"/>
        <v>44757</v>
      </c>
      <c r="J2513" s="130">
        <f t="shared" si="935"/>
        <v>21</v>
      </c>
      <c r="K2513" s="130">
        <f t="shared" si="924"/>
        <v>4</v>
      </c>
      <c r="L2513" s="131">
        <f t="shared" si="925"/>
        <v>1.0012728500000001</v>
      </c>
      <c r="M2513" s="132">
        <f t="shared" si="919"/>
        <v>1.0047000699999999</v>
      </c>
      <c r="N2513" s="132">
        <f t="shared" si="917"/>
        <v>1.4786061347985668</v>
      </c>
      <c r="O2513" s="131">
        <f t="shared" si="918"/>
        <v>1.4804881700000001</v>
      </c>
      <c r="P2513" s="124">
        <f t="shared" si="926"/>
        <v>1480.4881700000001</v>
      </c>
      <c r="Q2513" s="133">
        <f t="shared" si="927"/>
        <v>0</v>
      </c>
      <c r="R2513" s="134">
        <f t="shared" si="928"/>
        <v>0</v>
      </c>
      <c r="S2513" s="124">
        <f t="shared" si="929"/>
        <v>0</v>
      </c>
      <c r="T2513" s="134">
        <f t="shared" si="936"/>
        <v>8.7499999999999994E-2</v>
      </c>
      <c r="U2513" s="133">
        <f t="shared" si="937"/>
        <v>86</v>
      </c>
      <c r="V2513" s="133">
        <v>252</v>
      </c>
      <c r="W2513" s="132">
        <f t="shared" si="920"/>
        <v>1.0290398890000001</v>
      </c>
      <c r="X2513" s="124">
        <f t="shared" si="939"/>
        <v>42.993212</v>
      </c>
      <c r="Y2513" s="136" t="s">
        <v>71</v>
      </c>
      <c r="Z2513" s="127">
        <f t="shared" si="938"/>
        <v>44788</v>
      </c>
      <c r="AA2513" s="6"/>
      <c r="AB2513" s="1"/>
      <c r="AC2513" s="10"/>
      <c r="AD2513" s="7"/>
      <c r="AE2513" s="1"/>
      <c r="AF2513" s="1"/>
      <c r="AG2513" s="1"/>
      <c r="AH2513" s="5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6"/>
      <c r="BR2513" s="1"/>
      <c r="BS2513" s="1"/>
      <c r="BT2513" s="1"/>
      <c r="BU2513" s="1"/>
      <c r="BV2513" s="1"/>
      <c r="BW2513" s="1"/>
    </row>
    <row r="2514" spans="1:75" x14ac:dyDescent="0.2">
      <c r="A2514" s="137">
        <f t="shared" si="930"/>
        <v>44735</v>
      </c>
      <c r="B2514" s="124">
        <f t="shared" si="921"/>
        <v>1524.4732919999999</v>
      </c>
      <c r="C2514" s="124">
        <f t="shared" si="931"/>
        <v>1000</v>
      </c>
      <c r="D2514" s="138">
        <f t="shared" si="932"/>
        <v>6412.88</v>
      </c>
      <c r="E2514" s="126">
        <f>IF(K2514=1,VLOOKUP(A2513,[1]Plan1!$DA$106:$DC$226,3),E2513)</f>
        <v>6455.85</v>
      </c>
      <c r="F2514" s="127">
        <f t="shared" si="933"/>
        <v>44728</v>
      </c>
      <c r="G2514" s="128">
        <f t="shared" si="922"/>
        <v>6.7005775876050055E-3</v>
      </c>
      <c r="H2514" s="127">
        <f t="shared" si="934"/>
        <v>44757</v>
      </c>
      <c r="I2514" s="127">
        <f t="shared" si="923"/>
        <v>44757</v>
      </c>
      <c r="J2514" s="130">
        <f t="shared" si="935"/>
        <v>21</v>
      </c>
      <c r="K2514" s="130">
        <f t="shared" si="924"/>
        <v>5</v>
      </c>
      <c r="L2514" s="131">
        <f t="shared" si="925"/>
        <v>1.00159131</v>
      </c>
      <c r="M2514" s="132">
        <f t="shared" si="919"/>
        <v>1.0047000699999999</v>
      </c>
      <c r="N2514" s="132">
        <f t="shared" si="917"/>
        <v>1.4786061347985668</v>
      </c>
      <c r="O2514" s="131">
        <f t="shared" si="918"/>
        <v>1.4809590500000001</v>
      </c>
      <c r="P2514" s="124">
        <f t="shared" si="926"/>
        <v>1480.9590499999999</v>
      </c>
      <c r="Q2514" s="133">
        <f t="shared" si="927"/>
        <v>0</v>
      </c>
      <c r="R2514" s="134">
        <f t="shared" si="928"/>
        <v>0</v>
      </c>
      <c r="S2514" s="124">
        <f t="shared" si="929"/>
        <v>0</v>
      </c>
      <c r="T2514" s="134">
        <f t="shared" si="936"/>
        <v>8.7499999999999994E-2</v>
      </c>
      <c r="U2514" s="133">
        <f t="shared" si="937"/>
        <v>87</v>
      </c>
      <c r="V2514" s="133">
        <v>252</v>
      </c>
      <c r="W2514" s="132">
        <f t="shared" si="920"/>
        <v>1.029382475</v>
      </c>
      <c r="X2514" s="124">
        <f t="shared" si="939"/>
        <v>43.514242000000003</v>
      </c>
      <c r="Y2514" s="136" t="s">
        <v>71</v>
      </c>
      <c r="Z2514" s="127">
        <f t="shared" si="938"/>
        <v>44788</v>
      </c>
      <c r="AA2514" s="6"/>
      <c r="AB2514" s="1"/>
      <c r="AC2514" s="10"/>
      <c r="AD2514" s="7"/>
      <c r="AE2514" s="1"/>
      <c r="AF2514" s="1"/>
      <c r="AG2514" s="1"/>
      <c r="AH2514" s="5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6"/>
      <c r="BR2514" s="1"/>
      <c r="BS2514" s="1"/>
      <c r="BT2514" s="1"/>
      <c r="BU2514" s="1"/>
      <c r="BV2514" s="1"/>
      <c r="BW2514" s="1"/>
    </row>
    <row r="2515" spans="1:75" x14ac:dyDescent="0.2">
      <c r="A2515" s="137">
        <f t="shared" si="930"/>
        <v>44736</v>
      </c>
      <c r="B2515" s="124">
        <f t="shared" si="921"/>
        <v>1525.46586</v>
      </c>
      <c r="C2515" s="124">
        <f t="shared" si="931"/>
        <v>1000</v>
      </c>
      <c r="D2515" s="138">
        <f t="shared" si="932"/>
        <v>6412.88</v>
      </c>
      <c r="E2515" s="126">
        <f>IF(K2515=1,VLOOKUP(A2514,[1]Plan1!$DA$106:$DC$226,3),E2514)</f>
        <v>6455.85</v>
      </c>
      <c r="F2515" s="127">
        <f t="shared" si="933"/>
        <v>44728</v>
      </c>
      <c r="G2515" s="128">
        <f t="shared" si="922"/>
        <v>6.7005775876050055E-3</v>
      </c>
      <c r="H2515" s="127">
        <f t="shared" si="934"/>
        <v>44757</v>
      </c>
      <c r="I2515" s="127">
        <f t="shared" si="923"/>
        <v>44757</v>
      </c>
      <c r="J2515" s="130">
        <f t="shared" si="935"/>
        <v>21</v>
      </c>
      <c r="K2515" s="130">
        <f t="shared" si="924"/>
        <v>6</v>
      </c>
      <c r="L2515" s="131">
        <f t="shared" si="925"/>
        <v>1.0019098799999999</v>
      </c>
      <c r="M2515" s="132">
        <f t="shared" si="919"/>
        <v>1.0047000699999999</v>
      </c>
      <c r="N2515" s="132">
        <f t="shared" si="917"/>
        <v>1.4786061347985668</v>
      </c>
      <c r="O2515" s="131">
        <f t="shared" si="918"/>
        <v>1.4814300899999999</v>
      </c>
      <c r="P2515" s="124">
        <f t="shared" si="926"/>
        <v>1481.4300900000001</v>
      </c>
      <c r="Q2515" s="133">
        <f t="shared" si="927"/>
        <v>0</v>
      </c>
      <c r="R2515" s="134">
        <f t="shared" si="928"/>
        <v>0</v>
      </c>
      <c r="S2515" s="124">
        <f t="shared" si="929"/>
        <v>0</v>
      </c>
      <c r="T2515" s="134">
        <f t="shared" si="936"/>
        <v>8.7499999999999994E-2</v>
      </c>
      <c r="U2515" s="133">
        <f t="shared" si="937"/>
        <v>88</v>
      </c>
      <c r="V2515" s="133">
        <v>252</v>
      </c>
      <c r="W2515" s="132">
        <f t="shared" si="920"/>
        <v>1.0297251759999999</v>
      </c>
      <c r="X2515" s="124">
        <f t="shared" si="939"/>
        <v>44.035769999999999</v>
      </c>
      <c r="Y2515" s="136" t="s">
        <v>71</v>
      </c>
      <c r="Z2515" s="127">
        <f t="shared" si="938"/>
        <v>44788</v>
      </c>
      <c r="AA2515" s="6"/>
      <c r="AB2515" s="1"/>
      <c r="AC2515" s="10"/>
      <c r="AD2515" s="7"/>
      <c r="AE2515" s="1"/>
      <c r="AF2515" s="1"/>
      <c r="AG2515" s="1"/>
      <c r="AH2515" s="5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6"/>
      <c r="BR2515" s="1"/>
      <c r="BS2515" s="1"/>
      <c r="BT2515" s="1"/>
      <c r="BU2515" s="1"/>
      <c r="BV2515" s="1"/>
      <c r="BW2515" s="1"/>
    </row>
    <row r="2516" spans="1:75" x14ac:dyDescent="0.2">
      <c r="A2516" s="137">
        <f t="shared" si="930"/>
        <v>44737</v>
      </c>
      <c r="B2516" s="124">
        <f t="shared" si="921"/>
        <v>1526.4590720000001</v>
      </c>
      <c r="C2516" s="124">
        <f t="shared" si="931"/>
        <v>1000</v>
      </c>
      <c r="D2516" s="138">
        <f t="shared" si="932"/>
        <v>6412.88</v>
      </c>
      <c r="E2516" s="126">
        <f>IF(K2516=1,VLOOKUP(A2515,[1]Plan1!$DA$106:$DC$226,3),E2515)</f>
        <v>6455.85</v>
      </c>
      <c r="F2516" s="127">
        <f t="shared" si="933"/>
        <v>44728</v>
      </c>
      <c r="G2516" s="128">
        <f t="shared" si="922"/>
        <v>6.7005775876050055E-3</v>
      </c>
      <c r="H2516" s="127">
        <f t="shared" si="934"/>
        <v>44757</v>
      </c>
      <c r="I2516" s="127">
        <f t="shared" si="923"/>
        <v>44757</v>
      </c>
      <c r="J2516" s="130">
        <f t="shared" si="935"/>
        <v>21</v>
      </c>
      <c r="K2516" s="130">
        <f t="shared" si="924"/>
        <v>7</v>
      </c>
      <c r="L2516" s="131">
        <f t="shared" si="925"/>
        <v>1.0022285500000001</v>
      </c>
      <c r="M2516" s="132">
        <f t="shared" si="919"/>
        <v>1.0047000699999999</v>
      </c>
      <c r="N2516" s="132">
        <f t="shared" si="917"/>
        <v>1.4786061347985668</v>
      </c>
      <c r="O2516" s="131">
        <f t="shared" si="918"/>
        <v>1.48190128</v>
      </c>
      <c r="P2516" s="124">
        <f t="shared" si="926"/>
        <v>1481.90128</v>
      </c>
      <c r="Q2516" s="133">
        <f t="shared" si="927"/>
        <v>0</v>
      </c>
      <c r="R2516" s="134">
        <f t="shared" si="928"/>
        <v>0</v>
      </c>
      <c r="S2516" s="124">
        <f t="shared" si="929"/>
        <v>0</v>
      </c>
      <c r="T2516" s="134">
        <f t="shared" si="936"/>
        <v>8.7499999999999994E-2</v>
      </c>
      <c r="U2516" s="133">
        <f t="shared" si="937"/>
        <v>89</v>
      </c>
      <c r="V2516" s="133">
        <v>252</v>
      </c>
      <c r="W2516" s="132">
        <f t="shared" si="920"/>
        <v>1.03006799</v>
      </c>
      <c r="X2516" s="124">
        <f t="shared" si="939"/>
        <v>44.557791999999999</v>
      </c>
      <c r="Y2516" s="136" t="s">
        <v>71</v>
      </c>
      <c r="Z2516" s="127">
        <f t="shared" si="938"/>
        <v>44788</v>
      </c>
      <c r="AA2516" s="6"/>
      <c r="AB2516" s="1"/>
      <c r="AC2516" s="10"/>
      <c r="AD2516" s="7"/>
      <c r="AE2516" s="1"/>
      <c r="AF2516" s="1"/>
      <c r="AG2516" s="1"/>
      <c r="AH2516" s="5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6"/>
      <c r="BR2516" s="1"/>
      <c r="BS2516" s="1"/>
      <c r="BT2516" s="1"/>
      <c r="BU2516" s="1"/>
      <c r="BV2516" s="1"/>
      <c r="BW2516" s="1"/>
    </row>
    <row r="2517" spans="1:75" x14ac:dyDescent="0.2">
      <c r="A2517" s="137">
        <f t="shared" si="930"/>
        <v>44738</v>
      </c>
      <c r="B2517" s="124">
        <f t="shared" si="921"/>
        <v>1526.4590720000001</v>
      </c>
      <c r="C2517" s="124">
        <f t="shared" si="931"/>
        <v>1000</v>
      </c>
      <c r="D2517" s="138">
        <f t="shared" si="932"/>
        <v>6412.88</v>
      </c>
      <c r="E2517" s="126">
        <f>IF(K2517=1,VLOOKUP(A2516,[1]Plan1!$DA$106:$DC$226,3),E2516)</f>
        <v>6455.85</v>
      </c>
      <c r="F2517" s="127">
        <f t="shared" si="933"/>
        <v>44728</v>
      </c>
      <c r="G2517" s="128">
        <f t="shared" si="922"/>
        <v>6.7005775876050055E-3</v>
      </c>
      <c r="H2517" s="127">
        <f t="shared" si="934"/>
        <v>44757</v>
      </c>
      <c r="I2517" s="127">
        <f t="shared" si="923"/>
        <v>44757</v>
      </c>
      <c r="J2517" s="130">
        <f t="shared" si="935"/>
        <v>21</v>
      </c>
      <c r="K2517" s="130">
        <f t="shared" si="924"/>
        <v>7</v>
      </c>
      <c r="L2517" s="131">
        <f t="shared" si="925"/>
        <v>1.0022285500000001</v>
      </c>
      <c r="M2517" s="132">
        <f t="shared" si="919"/>
        <v>1.0047000699999999</v>
      </c>
      <c r="N2517" s="132">
        <f t="shared" si="917"/>
        <v>1.4786061347985668</v>
      </c>
      <c r="O2517" s="131">
        <f t="shared" si="918"/>
        <v>1.48190128</v>
      </c>
      <c r="P2517" s="124">
        <f t="shared" si="926"/>
        <v>1481.90128</v>
      </c>
      <c r="Q2517" s="133">
        <f t="shared" si="927"/>
        <v>0</v>
      </c>
      <c r="R2517" s="134">
        <f t="shared" si="928"/>
        <v>0</v>
      </c>
      <c r="S2517" s="124">
        <f t="shared" si="929"/>
        <v>0</v>
      </c>
      <c r="T2517" s="134">
        <f t="shared" si="936"/>
        <v>8.7499999999999994E-2</v>
      </c>
      <c r="U2517" s="133">
        <f t="shared" si="937"/>
        <v>89</v>
      </c>
      <c r="V2517" s="133">
        <v>252</v>
      </c>
      <c r="W2517" s="132">
        <f t="shared" si="920"/>
        <v>1.03006799</v>
      </c>
      <c r="X2517" s="124">
        <f t="shared" si="939"/>
        <v>44.557791999999999</v>
      </c>
      <c r="Y2517" s="136" t="s">
        <v>71</v>
      </c>
      <c r="Z2517" s="127">
        <f t="shared" si="938"/>
        <v>44788</v>
      </c>
      <c r="AA2517" s="6"/>
      <c r="AB2517" s="1"/>
      <c r="AC2517" s="10"/>
      <c r="AD2517" s="7"/>
      <c r="AE2517" s="1"/>
      <c r="AF2517" s="1"/>
      <c r="AG2517" s="1"/>
      <c r="AH2517" s="5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6"/>
      <c r="BR2517" s="1"/>
      <c r="BS2517" s="1"/>
      <c r="BT2517" s="1"/>
      <c r="BU2517" s="1"/>
      <c r="BV2517" s="1"/>
      <c r="BW2517" s="1"/>
    </row>
    <row r="2518" spans="1:75" x14ac:dyDescent="0.2">
      <c r="A2518" s="137">
        <f t="shared" si="930"/>
        <v>44739</v>
      </c>
      <c r="B2518" s="124">
        <f t="shared" si="921"/>
        <v>1526.4590720000001</v>
      </c>
      <c r="C2518" s="124">
        <f t="shared" si="931"/>
        <v>1000</v>
      </c>
      <c r="D2518" s="138">
        <f t="shared" si="932"/>
        <v>6412.88</v>
      </c>
      <c r="E2518" s="126">
        <f>IF(K2518=1,VLOOKUP(A2517,[1]Plan1!$DA$106:$DC$226,3),E2517)</f>
        <v>6455.85</v>
      </c>
      <c r="F2518" s="127">
        <f t="shared" si="933"/>
        <v>44728</v>
      </c>
      <c r="G2518" s="128">
        <f t="shared" si="922"/>
        <v>6.7005775876050055E-3</v>
      </c>
      <c r="H2518" s="127">
        <f t="shared" si="934"/>
        <v>44757</v>
      </c>
      <c r="I2518" s="127">
        <f t="shared" si="923"/>
        <v>44757</v>
      </c>
      <c r="J2518" s="130">
        <f t="shared" si="935"/>
        <v>21</v>
      </c>
      <c r="K2518" s="130">
        <f t="shared" si="924"/>
        <v>7</v>
      </c>
      <c r="L2518" s="131">
        <f t="shared" si="925"/>
        <v>1.0022285500000001</v>
      </c>
      <c r="M2518" s="132">
        <f t="shared" si="919"/>
        <v>1.0047000699999999</v>
      </c>
      <c r="N2518" s="132">
        <f t="shared" si="917"/>
        <v>1.4786061347985668</v>
      </c>
      <c r="O2518" s="131">
        <f t="shared" si="918"/>
        <v>1.48190128</v>
      </c>
      <c r="P2518" s="124">
        <f t="shared" si="926"/>
        <v>1481.90128</v>
      </c>
      <c r="Q2518" s="133">
        <f t="shared" si="927"/>
        <v>0</v>
      </c>
      <c r="R2518" s="134">
        <f t="shared" si="928"/>
        <v>0</v>
      </c>
      <c r="S2518" s="124">
        <f t="shared" si="929"/>
        <v>0</v>
      </c>
      <c r="T2518" s="134">
        <f t="shared" si="936"/>
        <v>8.7499999999999994E-2</v>
      </c>
      <c r="U2518" s="133">
        <f t="shared" si="937"/>
        <v>89</v>
      </c>
      <c r="V2518" s="133">
        <v>252</v>
      </c>
      <c r="W2518" s="132">
        <f t="shared" si="920"/>
        <v>1.03006799</v>
      </c>
      <c r="X2518" s="124">
        <f t="shared" si="939"/>
        <v>44.557791999999999</v>
      </c>
      <c r="Y2518" s="136" t="s">
        <v>71</v>
      </c>
      <c r="Z2518" s="127">
        <f t="shared" si="938"/>
        <v>44788</v>
      </c>
      <c r="AA2518" s="6"/>
      <c r="AB2518" s="1"/>
      <c r="AC2518" s="10"/>
      <c r="AD2518" s="7"/>
      <c r="AE2518" s="1"/>
      <c r="AF2518" s="1"/>
      <c r="AG2518" s="1"/>
      <c r="AH2518" s="5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6"/>
      <c r="BR2518" s="1"/>
      <c r="BS2518" s="1"/>
      <c r="BT2518" s="1"/>
      <c r="BU2518" s="1"/>
      <c r="BV2518" s="1"/>
      <c r="BW2518" s="1"/>
    </row>
    <row r="2519" spans="1:75" x14ac:dyDescent="0.2">
      <c r="A2519" s="137">
        <f t="shared" si="930"/>
        <v>44740</v>
      </c>
      <c r="B2519" s="124">
        <f t="shared" si="921"/>
        <v>1527.4529229999998</v>
      </c>
      <c r="C2519" s="124">
        <f t="shared" si="931"/>
        <v>1000</v>
      </c>
      <c r="D2519" s="138">
        <f t="shared" si="932"/>
        <v>6412.88</v>
      </c>
      <c r="E2519" s="126">
        <f>IF(K2519=1,VLOOKUP(A2518,[1]Plan1!$DA$106:$DC$226,3),E2518)</f>
        <v>6455.85</v>
      </c>
      <c r="F2519" s="127">
        <f t="shared" si="933"/>
        <v>44728</v>
      </c>
      <c r="G2519" s="128">
        <f t="shared" si="922"/>
        <v>6.7005775876050055E-3</v>
      </c>
      <c r="H2519" s="127">
        <f t="shared" si="934"/>
        <v>44757</v>
      </c>
      <c r="I2519" s="127">
        <f t="shared" si="923"/>
        <v>44757</v>
      </c>
      <c r="J2519" s="130">
        <f t="shared" si="935"/>
        <v>21</v>
      </c>
      <c r="K2519" s="130">
        <f t="shared" si="924"/>
        <v>8</v>
      </c>
      <c r="L2519" s="131">
        <f t="shared" si="925"/>
        <v>1.0025473199999999</v>
      </c>
      <c r="M2519" s="132">
        <f t="shared" si="919"/>
        <v>1.0047000699999999</v>
      </c>
      <c r="N2519" s="132">
        <f t="shared" si="917"/>
        <v>1.4786061347985668</v>
      </c>
      <c r="O2519" s="131">
        <f t="shared" si="918"/>
        <v>1.4823726100000001</v>
      </c>
      <c r="P2519" s="124">
        <f t="shared" si="926"/>
        <v>1482.3726099999999</v>
      </c>
      <c r="Q2519" s="133">
        <f t="shared" si="927"/>
        <v>0</v>
      </c>
      <c r="R2519" s="134">
        <f t="shared" si="928"/>
        <v>0</v>
      </c>
      <c r="S2519" s="124">
        <f t="shared" si="929"/>
        <v>0</v>
      </c>
      <c r="T2519" s="134">
        <f t="shared" si="936"/>
        <v>8.7499999999999994E-2</v>
      </c>
      <c r="U2519" s="133">
        <f t="shared" si="937"/>
        <v>90</v>
      </c>
      <c r="V2519" s="133">
        <v>252</v>
      </c>
      <c r="W2519" s="132">
        <f t="shared" si="920"/>
        <v>1.0304109189999999</v>
      </c>
      <c r="X2519" s="124">
        <f t="shared" si="939"/>
        <v>45.080312999999997</v>
      </c>
      <c r="Y2519" s="136" t="s">
        <v>71</v>
      </c>
      <c r="Z2519" s="127">
        <f t="shared" si="938"/>
        <v>44788</v>
      </c>
      <c r="AA2519" s="6"/>
      <c r="AB2519" s="1"/>
      <c r="AC2519" s="10"/>
      <c r="AD2519" s="7"/>
      <c r="AE2519" s="1"/>
      <c r="AF2519" s="1"/>
      <c r="AG2519" s="1"/>
      <c r="AH2519" s="5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6"/>
      <c r="BR2519" s="1"/>
      <c r="BS2519" s="1"/>
      <c r="BT2519" s="1"/>
      <c r="BU2519" s="1"/>
      <c r="BV2519" s="1"/>
      <c r="BW2519" s="1"/>
    </row>
    <row r="2520" spans="1:75" x14ac:dyDescent="0.2">
      <c r="A2520" s="137">
        <f t="shared" si="930"/>
        <v>44741</v>
      </c>
      <c r="B2520" s="124">
        <f t="shared" si="921"/>
        <v>1528.4474290000001</v>
      </c>
      <c r="C2520" s="124">
        <f t="shared" si="931"/>
        <v>1000</v>
      </c>
      <c r="D2520" s="138">
        <f t="shared" si="932"/>
        <v>6412.88</v>
      </c>
      <c r="E2520" s="126">
        <f>IF(K2520=1,VLOOKUP(A2519,[1]Plan1!$DA$106:$DC$226,3),E2519)</f>
        <v>6455.85</v>
      </c>
      <c r="F2520" s="127">
        <f t="shared" si="933"/>
        <v>44728</v>
      </c>
      <c r="G2520" s="128">
        <f t="shared" si="922"/>
        <v>6.7005775876050055E-3</v>
      </c>
      <c r="H2520" s="127">
        <f t="shared" si="934"/>
        <v>44757</v>
      </c>
      <c r="I2520" s="127">
        <f t="shared" si="923"/>
        <v>44757</v>
      </c>
      <c r="J2520" s="130">
        <f t="shared" si="935"/>
        <v>21</v>
      </c>
      <c r="K2520" s="130">
        <f t="shared" si="924"/>
        <v>9</v>
      </c>
      <c r="L2520" s="131">
        <f t="shared" si="925"/>
        <v>1.00286619</v>
      </c>
      <c r="M2520" s="132">
        <f t="shared" si="919"/>
        <v>1.0047000699999999</v>
      </c>
      <c r="N2520" s="132">
        <f t="shared" si="917"/>
        <v>1.4786061347985668</v>
      </c>
      <c r="O2520" s="131">
        <f t="shared" si="918"/>
        <v>1.4828441000000001</v>
      </c>
      <c r="P2520" s="124">
        <f t="shared" si="926"/>
        <v>1482.8441</v>
      </c>
      <c r="Q2520" s="133">
        <f t="shared" si="927"/>
        <v>0</v>
      </c>
      <c r="R2520" s="134">
        <f t="shared" si="928"/>
        <v>0</v>
      </c>
      <c r="S2520" s="124">
        <f t="shared" si="929"/>
        <v>0</v>
      </c>
      <c r="T2520" s="134">
        <f t="shared" si="936"/>
        <v>8.7499999999999994E-2</v>
      </c>
      <c r="U2520" s="133">
        <f t="shared" si="937"/>
        <v>91</v>
      </c>
      <c r="V2520" s="133">
        <v>252</v>
      </c>
      <c r="W2520" s="132">
        <f t="shared" si="920"/>
        <v>1.0307539610000001</v>
      </c>
      <c r="X2520" s="124">
        <f t="shared" si="939"/>
        <v>45.603329000000002</v>
      </c>
      <c r="Y2520" s="136" t="s">
        <v>71</v>
      </c>
      <c r="Z2520" s="127">
        <f t="shared" si="938"/>
        <v>44788</v>
      </c>
      <c r="AA2520" s="6"/>
      <c r="AB2520" s="1"/>
      <c r="AC2520" s="10"/>
      <c r="AD2520" s="7"/>
      <c r="AE2520" s="1"/>
      <c r="AF2520" s="1"/>
      <c r="AG2520" s="1"/>
      <c r="AH2520" s="5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6"/>
      <c r="BR2520" s="1"/>
      <c r="BS2520" s="1"/>
      <c r="BT2520" s="1"/>
      <c r="BU2520" s="1"/>
      <c r="BV2520" s="1"/>
      <c r="BW2520" s="1"/>
    </row>
    <row r="2521" spans="1:75" x14ac:dyDescent="0.2">
      <c r="A2521" s="137">
        <f t="shared" si="930"/>
        <v>44742</v>
      </c>
      <c r="B2521" s="124">
        <f t="shared" si="921"/>
        <v>1529.4425839999999</v>
      </c>
      <c r="C2521" s="124">
        <f t="shared" si="931"/>
        <v>1000</v>
      </c>
      <c r="D2521" s="138">
        <f t="shared" si="932"/>
        <v>6412.88</v>
      </c>
      <c r="E2521" s="126">
        <f>IF(K2521=1,VLOOKUP(A2520,[1]Plan1!$DA$106:$DC$226,3),E2520)</f>
        <v>6455.85</v>
      </c>
      <c r="F2521" s="127">
        <f t="shared" si="933"/>
        <v>44728</v>
      </c>
      <c r="G2521" s="128">
        <f t="shared" si="922"/>
        <v>6.7005775876050055E-3</v>
      </c>
      <c r="H2521" s="127">
        <f t="shared" si="934"/>
        <v>44757</v>
      </c>
      <c r="I2521" s="127">
        <f t="shared" si="923"/>
        <v>44757</v>
      </c>
      <c r="J2521" s="130">
        <f t="shared" si="935"/>
        <v>21</v>
      </c>
      <c r="K2521" s="130">
        <f t="shared" si="924"/>
        <v>10</v>
      </c>
      <c r="L2521" s="131">
        <f t="shared" si="925"/>
        <v>1.0031851700000001</v>
      </c>
      <c r="M2521" s="132">
        <f t="shared" si="919"/>
        <v>1.0047000699999999</v>
      </c>
      <c r="N2521" s="132">
        <f t="shared" si="917"/>
        <v>1.4786061347985668</v>
      </c>
      <c r="O2521" s="131">
        <f t="shared" si="918"/>
        <v>1.4833157400000001</v>
      </c>
      <c r="P2521" s="124">
        <f t="shared" si="926"/>
        <v>1483.31574</v>
      </c>
      <c r="Q2521" s="133">
        <f t="shared" si="927"/>
        <v>0</v>
      </c>
      <c r="R2521" s="134">
        <f t="shared" si="928"/>
        <v>0</v>
      </c>
      <c r="S2521" s="124">
        <f t="shared" si="929"/>
        <v>0</v>
      </c>
      <c r="T2521" s="134">
        <f t="shared" si="936"/>
        <v>8.7499999999999994E-2</v>
      </c>
      <c r="U2521" s="133">
        <f t="shared" si="937"/>
        <v>92</v>
      </c>
      <c r="V2521" s="133">
        <v>252</v>
      </c>
      <c r="W2521" s="132">
        <f t="shared" si="920"/>
        <v>1.0310971179999999</v>
      </c>
      <c r="X2521" s="124">
        <f t="shared" si="939"/>
        <v>46.126843999999998</v>
      </c>
      <c r="Y2521" s="136" t="s">
        <v>71</v>
      </c>
      <c r="Z2521" s="127">
        <f t="shared" si="938"/>
        <v>44788</v>
      </c>
      <c r="AA2521" s="6"/>
      <c r="AB2521" s="1"/>
      <c r="AC2521" s="10"/>
      <c r="AD2521" s="7"/>
      <c r="AE2521" s="1"/>
      <c r="AF2521" s="1"/>
      <c r="AG2521" s="1"/>
      <c r="AH2521" s="5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6"/>
      <c r="BR2521" s="1"/>
      <c r="BS2521" s="1"/>
      <c r="BT2521" s="1"/>
      <c r="BU2521" s="1"/>
      <c r="BV2521" s="1"/>
      <c r="BW2521" s="1"/>
    </row>
    <row r="2522" spans="1:75" x14ac:dyDescent="0.2">
      <c r="A2522" s="137">
        <f t="shared" si="930"/>
        <v>44743</v>
      </c>
      <c r="B2522" s="124">
        <f t="shared" si="921"/>
        <v>1530.4383780000001</v>
      </c>
      <c r="C2522" s="124">
        <f t="shared" si="931"/>
        <v>1000</v>
      </c>
      <c r="D2522" s="138">
        <f t="shared" si="932"/>
        <v>6412.88</v>
      </c>
      <c r="E2522" s="126">
        <f>IF(K2522=1,VLOOKUP(A2521,[1]Plan1!$DA$106:$DC$226,3),E2521)</f>
        <v>6455.85</v>
      </c>
      <c r="F2522" s="127">
        <f t="shared" si="933"/>
        <v>44728</v>
      </c>
      <c r="G2522" s="128">
        <f t="shared" si="922"/>
        <v>6.7005775876050055E-3</v>
      </c>
      <c r="H2522" s="127">
        <f t="shared" si="934"/>
        <v>44757</v>
      </c>
      <c r="I2522" s="127">
        <f t="shared" si="923"/>
        <v>44757</v>
      </c>
      <c r="J2522" s="130">
        <f t="shared" si="935"/>
        <v>21</v>
      </c>
      <c r="K2522" s="130">
        <f t="shared" si="924"/>
        <v>11</v>
      </c>
      <c r="L2522" s="131">
        <f t="shared" si="925"/>
        <v>1.00350424</v>
      </c>
      <c r="M2522" s="132">
        <f t="shared" si="919"/>
        <v>1.0047000699999999</v>
      </c>
      <c r="N2522" s="132">
        <f t="shared" si="917"/>
        <v>1.4786061347985668</v>
      </c>
      <c r="O2522" s="131">
        <f t="shared" si="918"/>
        <v>1.4837875199999999</v>
      </c>
      <c r="P2522" s="124">
        <f t="shared" si="926"/>
        <v>1483.7875200000001</v>
      </c>
      <c r="Q2522" s="133">
        <f t="shared" si="927"/>
        <v>0</v>
      </c>
      <c r="R2522" s="134">
        <f t="shared" si="928"/>
        <v>0</v>
      </c>
      <c r="S2522" s="124">
        <f t="shared" si="929"/>
        <v>0</v>
      </c>
      <c r="T2522" s="134">
        <f t="shared" si="936"/>
        <v>8.7499999999999994E-2</v>
      </c>
      <c r="U2522" s="133">
        <f t="shared" si="937"/>
        <v>93</v>
      </c>
      <c r="V2522" s="133">
        <v>252</v>
      </c>
      <c r="W2522" s="132">
        <f t="shared" si="920"/>
        <v>1.03144039</v>
      </c>
      <c r="X2522" s="124">
        <f t="shared" si="939"/>
        <v>46.650857999999999</v>
      </c>
      <c r="Y2522" s="136" t="s">
        <v>71</v>
      </c>
      <c r="Z2522" s="127">
        <f t="shared" si="938"/>
        <v>44788</v>
      </c>
      <c r="AA2522" s="6"/>
      <c r="AB2522" s="1"/>
      <c r="AC2522" s="10"/>
      <c r="AD2522" s="7"/>
      <c r="AE2522" s="1"/>
      <c r="AF2522" s="1"/>
      <c r="AG2522" s="1"/>
      <c r="AH2522" s="5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6"/>
      <c r="BR2522" s="1"/>
      <c r="BS2522" s="1"/>
      <c r="BT2522" s="1"/>
      <c r="BU2522" s="1"/>
      <c r="BV2522" s="1"/>
      <c r="BW2522" s="1"/>
    </row>
    <row r="2523" spans="1:75" x14ac:dyDescent="0.2">
      <c r="A2523" s="137">
        <f t="shared" si="930"/>
        <v>44744</v>
      </c>
      <c r="B2523" s="124">
        <f t="shared" si="921"/>
        <v>1531.4348279999999</v>
      </c>
      <c r="C2523" s="124">
        <f t="shared" si="931"/>
        <v>1000</v>
      </c>
      <c r="D2523" s="138">
        <f t="shared" si="932"/>
        <v>6412.88</v>
      </c>
      <c r="E2523" s="126">
        <f>IF(K2523=1,VLOOKUP(A2522,[1]Plan1!$DA$106:$DC$226,3),E2522)</f>
        <v>6455.85</v>
      </c>
      <c r="F2523" s="127">
        <f t="shared" si="933"/>
        <v>44728</v>
      </c>
      <c r="G2523" s="128">
        <f t="shared" si="922"/>
        <v>6.7005775876050055E-3</v>
      </c>
      <c r="H2523" s="127">
        <f t="shared" si="934"/>
        <v>44757</v>
      </c>
      <c r="I2523" s="127">
        <f t="shared" si="923"/>
        <v>44757</v>
      </c>
      <c r="J2523" s="130">
        <f t="shared" si="935"/>
        <v>21</v>
      </c>
      <c r="K2523" s="130">
        <f t="shared" si="924"/>
        <v>12</v>
      </c>
      <c r="L2523" s="131">
        <f t="shared" si="925"/>
        <v>1.00382342</v>
      </c>
      <c r="M2523" s="132">
        <f t="shared" si="919"/>
        <v>1.0047000699999999</v>
      </c>
      <c r="N2523" s="132">
        <f t="shared" si="917"/>
        <v>1.4786061347985668</v>
      </c>
      <c r="O2523" s="131">
        <f t="shared" si="918"/>
        <v>1.4842594600000001</v>
      </c>
      <c r="P2523" s="124">
        <f t="shared" si="926"/>
        <v>1484.25946</v>
      </c>
      <c r="Q2523" s="133">
        <f t="shared" si="927"/>
        <v>0</v>
      </c>
      <c r="R2523" s="134">
        <f t="shared" si="928"/>
        <v>0</v>
      </c>
      <c r="S2523" s="124">
        <f t="shared" si="929"/>
        <v>0</v>
      </c>
      <c r="T2523" s="134">
        <f t="shared" si="936"/>
        <v>8.7499999999999994E-2</v>
      </c>
      <c r="U2523" s="133">
        <f t="shared" si="937"/>
        <v>94</v>
      </c>
      <c r="V2523" s="133">
        <v>252</v>
      </c>
      <c r="W2523" s="132">
        <f t="shared" si="920"/>
        <v>1.0317837750000001</v>
      </c>
      <c r="X2523" s="124">
        <f t="shared" si="939"/>
        <v>47.175367999999999</v>
      </c>
      <c r="Y2523" s="136" t="s">
        <v>71</v>
      </c>
      <c r="Z2523" s="127">
        <f t="shared" si="938"/>
        <v>44788</v>
      </c>
      <c r="AA2523" s="6"/>
      <c r="AB2523" s="1"/>
      <c r="AC2523" s="10"/>
      <c r="AD2523" s="7"/>
      <c r="AE2523" s="1"/>
      <c r="AF2523" s="1"/>
      <c r="AG2523" s="1"/>
      <c r="AH2523" s="5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6"/>
      <c r="BR2523" s="1"/>
      <c r="BS2523" s="1"/>
      <c r="BT2523" s="1"/>
      <c r="BU2523" s="1"/>
      <c r="BV2523" s="1"/>
      <c r="BW2523" s="1"/>
    </row>
    <row r="2524" spans="1:75" x14ac:dyDescent="0.2">
      <c r="A2524" s="137">
        <f t="shared" si="930"/>
        <v>44745</v>
      </c>
      <c r="B2524" s="124">
        <f t="shared" si="921"/>
        <v>1531.4348279999999</v>
      </c>
      <c r="C2524" s="124">
        <f t="shared" si="931"/>
        <v>1000</v>
      </c>
      <c r="D2524" s="138">
        <f t="shared" si="932"/>
        <v>6412.88</v>
      </c>
      <c r="E2524" s="126">
        <f>IF(K2524=1,VLOOKUP(A2523,[1]Plan1!$DA$106:$DC$226,3),E2523)</f>
        <v>6455.85</v>
      </c>
      <c r="F2524" s="127">
        <f t="shared" si="933"/>
        <v>44728</v>
      </c>
      <c r="G2524" s="128">
        <f t="shared" si="922"/>
        <v>6.7005775876050055E-3</v>
      </c>
      <c r="H2524" s="127">
        <f t="shared" si="934"/>
        <v>44757</v>
      </c>
      <c r="I2524" s="127">
        <f t="shared" si="923"/>
        <v>44757</v>
      </c>
      <c r="J2524" s="130">
        <f t="shared" si="935"/>
        <v>21</v>
      </c>
      <c r="K2524" s="130">
        <f t="shared" si="924"/>
        <v>12</v>
      </c>
      <c r="L2524" s="131">
        <f t="shared" si="925"/>
        <v>1.00382342</v>
      </c>
      <c r="M2524" s="132">
        <f t="shared" si="919"/>
        <v>1.0047000699999999</v>
      </c>
      <c r="N2524" s="132">
        <f t="shared" si="917"/>
        <v>1.4786061347985668</v>
      </c>
      <c r="O2524" s="131">
        <f t="shared" si="918"/>
        <v>1.4842594600000001</v>
      </c>
      <c r="P2524" s="124">
        <f t="shared" si="926"/>
        <v>1484.25946</v>
      </c>
      <c r="Q2524" s="133">
        <f t="shared" si="927"/>
        <v>0</v>
      </c>
      <c r="R2524" s="134">
        <f t="shared" si="928"/>
        <v>0</v>
      </c>
      <c r="S2524" s="124">
        <f t="shared" si="929"/>
        <v>0</v>
      </c>
      <c r="T2524" s="134">
        <f t="shared" si="936"/>
        <v>8.7499999999999994E-2</v>
      </c>
      <c r="U2524" s="133">
        <f t="shared" si="937"/>
        <v>94</v>
      </c>
      <c r="V2524" s="133">
        <v>252</v>
      </c>
      <c r="W2524" s="132">
        <f t="shared" si="920"/>
        <v>1.0317837750000001</v>
      </c>
      <c r="X2524" s="124">
        <f t="shared" si="939"/>
        <v>47.175367999999999</v>
      </c>
      <c r="Y2524" s="136" t="s">
        <v>71</v>
      </c>
      <c r="Z2524" s="127">
        <f t="shared" si="938"/>
        <v>44788</v>
      </c>
      <c r="AA2524" s="6"/>
      <c r="AB2524" s="1"/>
      <c r="AC2524" s="10"/>
      <c r="AD2524" s="7"/>
      <c r="AE2524" s="1"/>
      <c r="AF2524" s="1"/>
      <c r="AG2524" s="1"/>
      <c r="AH2524" s="5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6"/>
      <c r="BR2524" s="1"/>
      <c r="BS2524" s="1"/>
      <c r="BT2524" s="1"/>
      <c r="BU2524" s="1"/>
      <c r="BV2524" s="1"/>
      <c r="BW2524" s="1"/>
    </row>
    <row r="2525" spans="1:75" x14ac:dyDescent="0.2">
      <c r="A2525" s="137">
        <f t="shared" si="930"/>
        <v>44746</v>
      </c>
      <c r="B2525" s="124">
        <f t="shared" si="921"/>
        <v>1531.4348279999999</v>
      </c>
      <c r="C2525" s="124">
        <f t="shared" si="931"/>
        <v>1000</v>
      </c>
      <c r="D2525" s="138">
        <f t="shared" si="932"/>
        <v>6412.88</v>
      </c>
      <c r="E2525" s="126">
        <f>IF(K2525=1,VLOOKUP(A2524,[1]Plan1!$DA$106:$DC$226,3),E2524)</f>
        <v>6455.85</v>
      </c>
      <c r="F2525" s="127">
        <f t="shared" si="933"/>
        <v>44728</v>
      </c>
      <c r="G2525" s="128">
        <f t="shared" si="922"/>
        <v>6.7005775876050055E-3</v>
      </c>
      <c r="H2525" s="127">
        <f t="shared" si="934"/>
        <v>44757</v>
      </c>
      <c r="I2525" s="127">
        <f t="shared" si="923"/>
        <v>44757</v>
      </c>
      <c r="J2525" s="130">
        <f t="shared" si="935"/>
        <v>21</v>
      </c>
      <c r="K2525" s="130">
        <f t="shared" si="924"/>
        <v>12</v>
      </c>
      <c r="L2525" s="131">
        <f t="shared" si="925"/>
        <v>1.00382342</v>
      </c>
      <c r="M2525" s="132">
        <f t="shared" si="919"/>
        <v>1.0047000699999999</v>
      </c>
      <c r="N2525" s="132">
        <f t="shared" si="917"/>
        <v>1.4786061347985668</v>
      </c>
      <c r="O2525" s="131">
        <f t="shared" si="918"/>
        <v>1.4842594600000001</v>
      </c>
      <c r="P2525" s="124">
        <f t="shared" si="926"/>
        <v>1484.25946</v>
      </c>
      <c r="Q2525" s="133">
        <f t="shared" si="927"/>
        <v>0</v>
      </c>
      <c r="R2525" s="134">
        <f t="shared" si="928"/>
        <v>0</v>
      </c>
      <c r="S2525" s="124">
        <f t="shared" si="929"/>
        <v>0</v>
      </c>
      <c r="T2525" s="134">
        <f t="shared" si="936"/>
        <v>8.7499999999999994E-2</v>
      </c>
      <c r="U2525" s="133">
        <f t="shared" si="937"/>
        <v>94</v>
      </c>
      <c r="V2525" s="133">
        <v>252</v>
      </c>
      <c r="W2525" s="132">
        <f t="shared" si="920"/>
        <v>1.0317837750000001</v>
      </c>
      <c r="X2525" s="124">
        <f t="shared" si="939"/>
        <v>47.175367999999999</v>
      </c>
      <c r="Y2525" s="136" t="s">
        <v>71</v>
      </c>
      <c r="Z2525" s="127">
        <f t="shared" si="938"/>
        <v>44788</v>
      </c>
      <c r="AA2525" s="6"/>
      <c r="AB2525" s="1"/>
      <c r="AC2525" s="10"/>
      <c r="AD2525" s="7"/>
      <c r="AE2525" s="1"/>
      <c r="AF2525" s="1"/>
      <c r="AG2525" s="1"/>
      <c r="AH2525" s="5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6"/>
      <c r="BR2525" s="1"/>
      <c r="BS2525" s="1"/>
      <c r="BT2525" s="1"/>
      <c r="BU2525" s="1"/>
      <c r="BV2525" s="1"/>
      <c r="BW2525" s="1"/>
    </row>
    <row r="2526" spans="1:75" x14ac:dyDescent="0.2">
      <c r="A2526" s="137">
        <f t="shared" si="930"/>
        <v>44747</v>
      </c>
      <c r="B2526" s="124">
        <f t="shared" si="921"/>
        <v>1532.431918</v>
      </c>
      <c r="C2526" s="124">
        <f t="shared" si="931"/>
        <v>1000</v>
      </c>
      <c r="D2526" s="138">
        <f t="shared" si="932"/>
        <v>6412.88</v>
      </c>
      <c r="E2526" s="126">
        <f>IF(K2526=1,VLOOKUP(A2525,[1]Plan1!$DA$106:$DC$226,3),E2525)</f>
        <v>6455.85</v>
      </c>
      <c r="F2526" s="127">
        <f t="shared" si="933"/>
        <v>44728</v>
      </c>
      <c r="G2526" s="128">
        <f t="shared" si="922"/>
        <v>6.7005775876050055E-3</v>
      </c>
      <c r="H2526" s="127">
        <f t="shared" si="934"/>
        <v>44757</v>
      </c>
      <c r="I2526" s="127">
        <f t="shared" si="923"/>
        <v>44757</v>
      </c>
      <c r="J2526" s="130">
        <f t="shared" si="935"/>
        <v>21</v>
      </c>
      <c r="K2526" s="130">
        <f t="shared" si="924"/>
        <v>13</v>
      </c>
      <c r="L2526" s="131">
        <f t="shared" si="925"/>
        <v>1.0041426899999999</v>
      </c>
      <c r="M2526" s="132">
        <f t="shared" si="919"/>
        <v>1.0047000699999999</v>
      </c>
      <c r="N2526" s="132">
        <f t="shared" si="917"/>
        <v>1.4786061347985668</v>
      </c>
      <c r="O2526" s="131">
        <f t="shared" si="918"/>
        <v>1.4847315400000001</v>
      </c>
      <c r="P2526" s="124">
        <f t="shared" si="926"/>
        <v>1484.73154</v>
      </c>
      <c r="Q2526" s="133">
        <f t="shared" si="927"/>
        <v>0</v>
      </c>
      <c r="R2526" s="134">
        <f t="shared" si="928"/>
        <v>0</v>
      </c>
      <c r="S2526" s="124">
        <f t="shared" si="929"/>
        <v>0</v>
      </c>
      <c r="T2526" s="134">
        <f t="shared" si="936"/>
        <v>8.7499999999999994E-2</v>
      </c>
      <c r="U2526" s="133">
        <f t="shared" si="937"/>
        <v>95</v>
      </c>
      <c r="V2526" s="133">
        <v>252</v>
      </c>
      <c r="W2526" s="132">
        <f t="shared" si="920"/>
        <v>1.0321272749999999</v>
      </c>
      <c r="X2526" s="124">
        <f t="shared" si="939"/>
        <v>47.700378000000001</v>
      </c>
      <c r="Y2526" s="136" t="s">
        <v>71</v>
      </c>
      <c r="Z2526" s="127">
        <f t="shared" si="938"/>
        <v>44788</v>
      </c>
      <c r="AA2526" s="6"/>
      <c r="AB2526" s="1"/>
      <c r="AC2526" s="10"/>
      <c r="AD2526" s="7"/>
      <c r="AE2526" s="1"/>
      <c r="AF2526" s="1"/>
      <c r="AG2526" s="1"/>
      <c r="AH2526" s="5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6"/>
      <c r="BR2526" s="1"/>
      <c r="BS2526" s="1"/>
      <c r="BT2526" s="1"/>
      <c r="BU2526" s="1"/>
      <c r="BV2526" s="1"/>
      <c r="BW2526" s="1"/>
    </row>
    <row r="2527" spans="1:75" x14ac:dyDescent="0.2">
      <c r="A2527" s="137">
        <f t="shared" si="930"/>
        <v>44748</v>
      </c>
      <c r="B2527" s="124">
        <f t="shared" si="921"/>
        <v>1533.429656</v>
      </c>
      <c r="C2527" s="124">
        <f t="shared" si="931"/>
        <v>1000</v>
      </c>
      <c r="D2527" s="138">
        <f t="shared" si="932"/>
        <v>6412.88</v>
      </c>
      <c r="E2527" s="126">
        <f>IF(K2527=1,VLOOKUP(A2526,[1]Plan1!$DA$106:$DC$226,3),E2526)</f>
        <v>6455.85</v>
      </c>
      <c r="F2527" s="127">
        <f t="shared" si="933"/>
        <v>44728</v>
      </c>
      <c r="G2527" s="128">
        <f t="shared" si="922"/>
        <v>6.7005775876050055E-3</v>
      </c>
      <c r="H2527" s="127">
        <f t="shared" si="934"/>
        <v>44757</v>
      </c>
      <c r="I2527" s="127">
        <f t="shared" si="923"/>
        <v>44757</v>
      </c>
      <c r="J2527" s="130">
        <f t="shared" si="935"/>
        <v>21</v>
      </c>
      <c r="K2527" s="130">
        <f t="shared" si="924"/>
        <v>14</v>
      </c>
      <c r="L2527" s="131">
        <f t="shared" si="925"/>
        <v>1.00446207</v>
      </c>
      <c r="M2527" s="132">
        <f t="shared" si="919"/>
        <v>1.0047000699999999</v>
      </c>
      <c r="N2527" s="132">
        <f t="shared" ref="N2527:N2567" si="940">IF(I2527&gt;I2526,N2526*M2527,N2526)</f>
        <v>1.4786061347985668</v>
      </c>
      <c r="O2527" s="131">
        <f t="shared" si="918"/>
        <v>1.48520377</v>
      </c>
      <c r="P2527" s="124">
        <f t="shared" si="926"/>
        <v>1485.2037700000001</v>
      </c>
      <c r="Q2527" s="133">
        <f t="shared" si="927"/>
        <v>0</v>
      </c>
      <c r="R2527" s="134">
        <f t="shared" si="928"/>
        <v>0</v>
      </c>
      <c r="S2527" s="124">
        <f t="shared" si="929"/>
        <v>0</v>
      </c>
      <c r="T2527" s="134">
        <f t="shared" si="936"/>
        <v>8.7499999999999994E-2</v>
      </c>
      <c r="U2527" s="133">
        <f t="shared" si="937"/>
        <v>96</v>
      </c>
      <c r="V2527" s="133">
        <v>252</v>
      </c>
      <c r="W2527" s="132">
        <f t="shared" si="920"/>
        <v>1.0324708890000001</v>
      </c>
      <c r="X2527" s="124">
        <f t="shared" si="939"/>
        <v>48.225886000000003</v>
      </c>
      <c r="Y2527" s="136" t="s">
        <v>71</v>
      </c>
      <c r="Z2527" s="127">
        <f t="shared" si="938"/>
        <v>44788</v>
      </c>
      <c r="AA2527" s="6"/>
      <c r="AB2527" s="1"/>
      <c r="AC2527" s="10"/>
      <c r="AD2527" s="7"/>
      <c r="AE2527" s="1"/>
      <c r="AF2527" s="1"/>
      <c r="AG2527" s="1"/>
      <c r="AH2527" s="5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6"/>
      <c r="BR2527" s="1"/>
      <c r="BS2527" s="1"/>
      <c r="BT2527" s="1"/>
      <c r="BU2527" s="1"/>
      <c r="BV2527" s="1"/>
      <c r="BW2527" s="1"/>
    </row>
    <row r="2528" spans="1:75" x14ac:dyDescent="0.2">
      <c r="A2528" s="137">
        <f t="shared" si="930"/>
        <v>44749</v>
      </c>
      <c r="B2528" s="124">
        <f t="shared" si="921"/>
        <v>1534.4280550000001</v>
      </c>
      <c r="C2528" s="124">
        <f t="shared" si="931"/>
        <v>1000</v>
      </c>
      <c r="D2528" s="138">
        <f t="shared" si="932"/>
        <v>6412.88</v>
      </c>
      <c r="E2528" s="126">
        <f>IF(K2528=1,VLOOKUP(A2527,[1]Plan1!$DA$106:$DC$226,3),E2527)</f>
        <v>6455.85</v>
      </c>
      <c r="F2528" s="127">
        <f t="shared" si="933"/>
        <v>44728</v>
      </c>
      <c r="G2528" s="128">
        <f t="shared" si="922"/>
        <v>6.7005775876050055E-3</v>
      </c>
      <c r="H2528" s="127">
        <f t="shared" si="934"/>
        <v>44757</v>
      </c>
      <c r="I2528" s="127">
        <f t="shared" si="923"/>
        <v>44757</v>
      </c>
      <c r="J2528" s="130">
        <f t="shared" si="935"/>
        <v>21</v>
      </c>
      <c r="K2528" s="130">
        <f t="shared" si="924"/>
        <v>15</v>
      </c>
      <c r="L2528" s="131">
        <f t="shared" si="925"/>
        <v>1.0047815499999999</v>
      </c>
      <c r="M2528" s="132">
        <f t="shared" si="919"/>
        <v>1.0047000699999999</v>
      </c>
      <c r="N2528" s="132">
        <f t="shared" si="940"/>
        <v>1.4786061347985668</v>
      </c>
      <c r="O2528" s="131">
        <f t="shared" si="918"/>
        <v>1.4856761599999999</v>
      </c>
      <c r="P2528" s="124">
        <f t="shared" si="926"/>
        <v>1485.67616</v>
      </c>
      <c r="Q2528" s="133">
        <f t="shared" si="927"/>
        <v>0</v>
      </c>
      <c r="R2528" s="134">
        <f t="shared" si="928"/>
        <v>0</v>
      </c>
      <c r="S2528" s="124">
        <f t="shared" si="929"/>
        <v>0</v>
      </c>
      <c r="T2528" s="134">
        <f t="shared" si="936"/>
        <v>8.7499999999999994E-2</v>
      </c>
      <c r="U2528" s="133">
        <f t="shared" si="937"/>
        <v>97</v>
      </c>
      <c r="V2528" s="133">
        <v>252</v>
      </c>
      <c r="W2528" s="132">
        <f t="shared" si="920"/>
        <v>1.032814618</v>
      </c>
      <c r="X2528" s="124">
        <f t="shared" si="939"/>
        <v>48.751894999999998</v>
      </c>
      <c r="Y2528" s="136" t="s">
        <v>71</v>
      </c>
      <c r="Z2528" s="127">
        <f t="shared" si="938"/>
        <v>44788</v>
      </c>
      <c r="AA2528" s="6"/>
      <c r="AB2528" s="1"/>
      <c r="AC2528" s="10"/>
      <c r="AD2528" s="7"/>
      <c r="AE2528" s="1"/>
      <c r="AF2528" s="1"/>
      <c r="AG2528" s="1"/>
      <c r="AH2528" s="5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6"/>
      <c r="BR2528" s="1"/>
      <c r="BS2528" s="1"/>
      <c r="BT2528" s="1"/>
      <c r="BU2528" s="1"/>
      <c r="BV2528" s="1"/>
      <c r="BW2528" s="1"/>
    </row>
    <row r="2529" spans="1:75" x14ac:dyDescent="0.2">
      <c r="A2529" s="137">
        <f t="shared" si="930"/>
        <v>44750</v>
      </c>
      <c r="B2529" s="124">
        <f t="shared" si="921"/>
        <v>1535.4271139999998</v>
      </c>
      <c r="C2529" s="124">
        <f t="shared" si="931"/>
        <v>1000</v>
      </c>
      <c r="D2529" s="138">
        <f t="shared" si="932"/>
        <v>6412.88</v>
      </c>
      <c r="E2529" s="126">
        <f>IF(K2529=1,VLOOKUP(A2528,[1]Plan1!$DA$106:$DC$226,3),E2528)</f>
        <v>6455.85</v>
      </c>
      <c r="F2529" s="127">
        <f t="shared" si="933"/>
        <v>44728</v>
      </c>
      <c r="G2529" s="128">
        <f t="shared" si="922"/>
        <v>6.7005775876050055E-3</v>
      </c>
      <c r="H2529" s="127">
        <f t="shared" si="934"/>
        <v>44757</v>
      </c>
      <c r="I2529" s="127">
        <f t="shared" si="923"/>
        <v>44757</v>
      </c>
      <c r="J2529" s="130">
        <f t="shared" si="935"/>
        <v>21</v>
      </c>
      <c r="K2529" s="130">
        <f t="shared" si="924"/>
        <v>16</v>
      </c>
      <c r="L2529" s="131">
        <f t="shared" si="925"/>
        <v>1.0051011400000001</v>
      </c>
      <c r="M2529" s="132">
        <f t="shared" si="919"/>
        <v>1.0047000699999999</v>
      </c>
      <c r="N2529" s="132">
        <f t="shared" si="940"/>
        <v>1.4786061347985668</v>
      </c>
      <c r="O2529" s="131">
        <f t="shared" si="918"/>
        <v>1.4861487099999999</v>
      </c>
      <c r="P2529" s="124">
        <f t="shared" si="926"/>
        <v>1486.1487099999999</v>
      </c>
      <c r="Q2529" s="133">
        <f t="shared" si="927"/>
        <v>0</v>
      </c>
      <c r="R2529" s="134">
        <f t="shared" si="928"/>
        <v>0</v>
      </c>
      <c r="S2529" s="124">
        <f t="shared" si="929"/>
        <v>0</v>
      </c>
      <c r="T2529" s="134">
        <f t="shared" si="936"/>
        <v>8.7499999999999994E-2</v>
      </c>
      <c r="U2529" s="133">
        <f t="shared" si="937"/>
        <v>98</v>
      </c>
      <c r="V2529" s="133">
        <v>252</v>
      </c>
      <c r="W2529" s="132">
        <f t="shared" si="920"/>
        <v>1.033158461</v>
      </c>
      <c r="X2529" s="124">
        <f t="shared" si="939"/>
        <v>49.278404000000002</v>
      </c>
      <c r="Y2529" s="136" t="s">
        <v>71</v>
      </c>
      <c r="Z2529" s="127">
        <f t="shared" si="938"/>
        <v>44788</v>
      </c>
      <c r="AA2529" s="6"/>
      <c r="AB2529" s="1"/>
      <c r="AC2529" s="10"/>
      <c r="AD2529" s="7"/>
      <c r="AE2529" s="1"/>
      <c r="AF2529" s="1"/>
      <c r="AG2529" s="1"/>
      <c r="AH2529" s="5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6"/>
      <c r="BR2529" s="1"/>
      <c r="BS2529" s="1"/>
      <c r="BT2529" s="1"/>
      <c r="BU2529" s="1"/>
      <c r="BV2529" s="1"/>
      <c r="BW2529" s="1"/>
    </row>
    <row r="2530" spans="1:75" x14ac:dyDescent="0.2">
      <c r="A2530" s="137">
        <f t="shared" si="930"/>
        <v>44751</v>
      </c>
      <c r="B2530" s="124">
        <f t="shared" si="921"/>
        <v>1536.4268010000001</v>
      </c>
      <c r="C2530" s="124">
        <f t="shared" si="931"/>
        <v>1000</v>
      </c>
      <c r="D2530" s="138">
        <f t="shared" si="932"/>
        <v>6412.88</v>
      </c>
      <c r="E2530" s="126">
        <f>IF(K2530=1,VLOOKUP(A2529,[1]Plan1!$DA$106:$DC$226,3),E2529)</f>
        <v>6455.85</v>
      </c>
      <c r="F2530" s="127">
        <f t="shared" si="933"/>
        <v>44728</v>
      </c>
      <c r="G2530" s="128">
        <f t="shared" si="922"/>
        <v>6.7005775876050055E-3</v>
      </c>
      <c r="H2530" s="127">
        <f t="shared" si="934"/>
        <v>44757</v>
      </c>
      <c r="I2530" s="127">
        <f t="shared" si="923"/>
        <v>44757</v>
      </c>
      <c r="J2530" s="130">
        <f t="shared" si="935"/>
        <v>21</v>
      </c>
      <c r="K2530" s="130">
        <f t="shared" si="924"/>
        <v>17</v>
      </c>
      <c r="L2530" s="131">
        <f t="shared" si="925"/>
        <v>1.0054208200000001</v>
      </c>
      <c r="M2530" s="132">
        <f t="shared" si="919"/>
        <v>1.0047000699999999</v>
      </c>
      <c r="N2530" s="132">
        <f t="shared" si="940"/>
        <v>1.4786061347985668</v>
      </c>
      <c r="O2530" s="131">
        <f t="shared" si="918"/>
        <v>1.48662139</v>
      </c>
      <c r="P2530" s="124">
        <f t="shared" si="926"/>
        <v>1486.62139</v>
      </c>
      <c r="Q2530" s="133">
        <f t="shared" si="927"/>
        <v>0</v>
      </c>
      <c r="R2530" s="134">
        <f t="shared" si="928"/>
        <v>0</v>
      </c>
      <c r="S2530" s="124">
        <f t="shared" si="929"/>
        <v>0</v>
      </c>
      <c r="T2530" s="134">
        <f t="shared" si="936"/>
        <v>8.7499999999999994E-2</v>
      </c>
      <c r="U2530" s="133">
        <f t="shared" si="937"/>
        <v>99</v>
      </c>
      <c r="V2530" s="133">
        <v>252</v>
      </c>
      <c r="W2530" s="132">
        <f t="shared" si="920"/>
        <v>1.0335024180000001</v>
      </c>
      <c r="X2530" s="124">
        <f t="shared" si="939"/>
        <v>49.805410999999999</v>
      </c>
      <c r="Y2530" s="136" t="s">
        <v>71</v>
      </c>
      <c r="Z2530" s="127">
        <f t="shared" si="938"/>
        <v>44788</v>
      </c>
      <c r="AA2530" s="6"/>
      <c r="AB2530" s="1"/>
      <c r="AC2530" s="10"/>
      <c r="AD2530" s="7"/>
      <c r="AE2530" s="1"/>
      <c r="AF2530" s="1"/>
      <c r="AG2530" s="1"/>
      <c r="AH2530" s="5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6"/>
      <c r="BR2530" s="1"/>
      <c r="BS2530" s="1"/>
      <c r="BT2530" s="1"/>
      <c r="BU2530" s="1"/>
      <c r="BV2530" s="1"/>
      <c r="BW2530" s="1"/>
    </row>
    <row r="2531" spans="1:75" x14ac:dyDescent="0.2">
      <c r="A2531" s="137">
        <f t="shared" si="930"/>
        <v>44752</v>
      </c>
      <c r="B2531" s="124">
        <f t="shared" si="921"/>
        <v>1536.4268010000001</v>
      </c>
      <c r="C2531" s="124">
        <f t="shared" si="931"/>
        <v>1000</v>
      </c>
      <c r="D2531" s="138">
        <f t="shared" si="932"/>
        <v>6412.88</v>
      </c>
      <c r="E2531" s="126">
        <f>IF(K2531=1,VLOOKUP(A2530,[1]Plan1!$DA$106:$DC$226,3),E2530)</f>
        <v>6455.85</v>
      </c>
      <c r="F2531" s="127">
        <f t="shared" si="933"/>
        <v>44728</v>
      </c>
      <c r="G2531" s="128">
        <f t="shared" si="922"/>
        <v>6.7005775876050055E-3</v>
      </c>
      <c r="H2531" s="127">
        <f t="shared" si="934"/>
        <v>44757</v>
      </c>
      <c r="I2531" s="127">
        <f t="shared" si="923"/>
        <v>44757</v>
      </c>
      <c r="J2531" s="130">
        <f t="shared" si="935"/>
        <v>21</v>
      </c>
      <c r="K2531" s="130">
        <f t="shared" si="924"/>
        <v>17</v>
      </c>
      <c r="L2531" s="131">
        <f t="shared" si="925"/>
        <v>1.0054208200000001</v>
      </c>
      <c r="M2531" s="132">
        <f t="shared" si="919"/>
        <v>1.0047000699999999</v>
      </c>
      <c r="N2531" s="132">
        <f t="shared" si="940"/>
        <v>1.4786061347985668</v>
      </c>
      <c r="O2531" s="131">
        <f t="shared" si="918"/>
        <v>1.48662139</v>
      </c>
      <c r="P2531" s="124">
        <f t="shared" si="926"/>
        <v>1486.62139</v>
      </c>
      <c r="Q2531" s="133">
        <f t="shared" si="927"/>
        <v>0</v>
      </c>
      <c r="R2531" s="134">
        <f t="shared" si="928"/>
        <v>0</v>
      </c>
      <c r="S2531" s="124">
        <f t="shared" si="929"/>
        <v>0</v>
      </c>
      <c r="T2531" s="134">
        <f t="shared" si="936"/>
        <v>8.7499999999999994E-2</v>
      </c>
      <c r="U2531" s="133">
        <f t="shared" si="937"/>
        <v>99</v>
      </c>
      <c r="V2531" s="133">
        <v>252</v>
      </c>
      <c r="W2531" s="132">
        <f t="shared" si="920"/>
        <v>1.0335024180000001</v>
      </c>
      <c r="X2531" s="124">
        <f t="shared" si="939"/>
        <v>49.805410999999999</v>
      </c>
      <c r="Y2531" s="136" t="s">
        <v>71</v>
      </c>
      <c r="Z2531" s="127">
        <f t="shared" si="938"/>
        <v>44788</v>
      </c>
      <c r="AA2531" s="6"/>
      <c r="AB2531" s="1"/>
      <c r="AC2531" s="10"/>
      <c r="AD2531" s="7"/>
      <c r="AE2531" s="1"/>
      <c r="AF2531" s="1"/>
      <c r="AG2531" s="1"/>
      <c r="AH2531" s="5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6"/>
      <c r="BR2531" s="1"/>
      <c r="BS2531" s="1"/>
      <c r="BT2531" s="1"/>
      <c r="BU2531" s="1"/>
      <c r="BV2531" s="1"/>
      <c r="BW2531" s="1"/>
    </row>
    <row r="2532" spans="1:75" x14ac:dyDescent="0.2">
      <c r="A2532" s="137">
        <f t="shared" si="930"/>
        <v>44753</v>
      </c>
      <c r="B2532" s="124">
        <f t="shared" si="921"/>
        <v>1536.4268010000001</v>
      </c>
      <c r="C2532" s="124">
        <f t="shared" si="931"/>
        <v>1000</v>
      </c>
      <c r="D2532" s="138">
        <f t="shared" si="932"/>
        <v>6412.88</v>
      </c>
      <c r="E2532" s="126">
        <f>IF(K2532=1,VLOOKUP(A2531,[1]Plan1!$DA$106:$DC$226,3),E2531)</f>
        <v>6455.85</v>
      </c>
      <c r="F2532" s="127">
        <f t="shared" si="933"/>
        <v>44728</v>
      </c>
      <c r="G2532" s="128">
        <f t="shared" si="922"/>
        <v>6.7005775876050055E-3</v>
      </c>
      <c r="H2532" s="127">
        <f t="shared" si="934"/>
        <v>44757</v>
      </c>
      <c r="I2532" s="127">
        <f t="shared" si="923"/>
        <v>44757</v>
      </c>
      <c r="J2532" s="130">
        <f t="shared" si="935"/>
        <v>21</v>
      </c>
      <c r="K2532" s="130">
        <f t="shared" si="924"/>
        <v>17</v>
      </c>
      <c r="L2532" s="131">
        <f t="shared" si="925"/>
        <v>1.0054208200000001</v>
      </c>
      <c r="M2532" s="132">
        <f t="shared" si="919"/>
        <v>1.0047000699999999</v>
      </c>
      <c r="N2532" s="132">
        <f t="shared" si="940"/>
        <v>1.4786061347985668</v>
      </c>
      <c r="O2532" s="131">
        <f t="shared" si="918"/>
        <v>1.48662139</v>
      </c>
      <c r="P2532" s="124">
        <f t="shared" si="926"/>
        <v>1486.62139</v>
      </c>
      <c r="Q2532" s="133">
        <f t="shared" si="927"/>
        <v>0</v>
      </c>
      <c r="R2532" s="134">
        <f t="shared" si="928"/>
        <v>0</v>
      </c>
      <c r="S2532" s="124">
        <f t="shared" si="929"/>
        <v>0</v>
      </c>
      <c r="T2532" s="134">
        <f t="shared" si="936"/>
        <v>8.7499999999999994E-2</v>
      </c>
      <c r="U2532" s="133">
        <f t="shared" si="937"/>
        <v>99</v>
      </c>
      <c r="V2532" s="133">
        <v>252</v>
      </c>
      <c r="W2532" s="132">
        <f t="shared" si="920"/>
        <v>1.0335024180000001</v>
      </c>
      <c r="X2532" s="124">
        <f t="shared" si="939"/>
        <v>49.805410999999999</v>
      </c>
      <c r="Y2532" s="136" t="s">
        <v>71</v>
      </c>
      <c r="Z2532" s="127">
        <f t="shared" si="938"/>
        <v>44788</v>
      </c>
      <c r="AA2532" s="6"/>
      <c r="AB2532" s="1"/>
      <c r="AC2532" s="10"/>
      <c r="AD2532" s="7"/>
      <c r="AE2532" s="1"/>
      <c r="AF2532" s="1"/>
      <c r="AG2532" s="1"/>
      <c r="AH2532" s="5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6"/>
      <c r="BR2532" s="1"/>
      <c r="BS2532" s="1"/>
      <c r="BT2532" s="1"/>
      <c r="BU2532" s="1"/>
      <c r="BV2532" s="1"/>
      <c r="BW2532" s="1"/>
    </row>
    <row r="2533" spans="1:75" x14ac:dyDescent="0.2">
      <c r="A2533" s="137">
        <f t="shared" si="930"/>
        <v>44754</v>
      </c>
      <c r="B2533" s="124">
        <f t="shared" si="921"/>
        <v>1537.4271489999999</v>
      </c>
      <c r="C2533" s="124">
        <f t="shared" si="931"/>
        <v>1000</v>
      </c>
      <c r="D2533" s="138">
        <f t="shared" si="932"/>
        <v>6412.88</v>
      </c>
      <c r="E2533" s="126">
        <f>IF(K2533=1,VLOOKUP(A2532,[1]Plan1!$DA$106:$DC$226,3),E2532)</f>
        <v>6455.85</v>
      </c>
      <c r="F2533" s="127">
        <f t="shared" si="933"/>
        <v>44728</v>
      </c>
      <c r="G2533" s="128">
        <f t="shared" si="922"/>
        <v>6.7005775876050055E-3</v>
      </c>
      <c r="H2533" s="127">
        <f t="shared" si="934"/>
        <v>44757</v>
      </c>
      <c r="I2533" s="127">
        <f t="shared" si="923"/>
        <v>44757</v>
      </c>
      <c r="J2533" s="130">
        <f t="shared" si="935"/>
        <v>21</v>
      </c>
      <c r="K2533" s="130">
        <f t="shared" si="924"/>
        <v>18</v>
      </c>
      <c r="L2533" s="131">
        <f t="shared" si="925"/>
        <v>1.0057406099999999</v>
      </c>
      <c r="M2533" s="132">
        <f t="shared" si="919"/>
        <v>1.0047000699999999</v>
      </c>
      <c r="N2533" s="132">
        <f t="shared" si="940"/>
        <v>1.4786061347985668</v>
      </c>
      <c r="O2533" s="131">
        <f t="shared" si="918"/>
        <v>1.4870942300000001</v>
      </c>
      <c r="P2533" s="124">
        <f t="shared" si="926"/>
        <v>1487.0942299999999</v>
      </c>
      <c r="Q2533" s="133">
        <f t="shared" si="927"/>
        <v>0</v>
      </c>
      <c r="R2533" s="134">
        <f t="shared" si="928"/>
        <v>0</v>
      </c>
      <c r="S2533" s="124">
        <f t="shared" si="929"/>
        <v>0</v>
      </c>
      <c r="T2533" s="134">
        <f t="shared" si="936"/>
        <v>8.7499999999999994E-2</v>
      </c>
      <c r="U2533" s="133">
        <f t="shared" si="937"/>
        <v>100</v>
      </c>
      <c r="V2533" s="133">
        <v>252</v>
      </c>
      <c r="W2533" s="132">
        <f t="shared" si="920"/>
        <v>1.03384649</v>
      </c>
      <c r="X2533" s="124">
        <f t="shared" si="939"/>
        <v>50.332918999999997</v>
      </c>
      <c r="Y2533" s="136" t="s">
        <v>71</v>
      </c>
      <c r="Z2533" s="127">
        <f t="shared" si="938"/>
        <v>44788</v>
      </c>
      <c r="AA2533" s="6"/>
      <c r="AB2533" s="1"/>
      <c r="AC2533" s="10"/>
      <c r="AD2533" s="7"/>
      <c r="AE2533" s="1"/>
      <c r="AF2533" s="1"/>
      <c r="AG2533" s="1"/>
      <c r="AH2533" s="5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6"/>
      <c r="BR2533" s="1"/>
      <c r="BS2533" s="1"/>
      <c r="BT2533" s="1"/>
      <c r="BU2533" s="1"/>
      <c r="BV2533" s="1"/>
      <c r="BW2533" s="1"/>
    </row>
    <row r="2534" spans="1:75" x14ac:dyDescent="0.2">
      <c r="A2534" s="137">
        <f t="shared" si="930"/>
        <v>44755</v>
      </c>
      <c r="B2534" s="124">
        <f t="shared" si="921"/>
        <v>1538.4281389999999</v>
      </c>
      <c r="C2534" s="124">
        <f t="shared" si="931"/>
        <v>1000</v>
      </c>
      <c r="D2534" s="138">
        <f t="shared" si="932"/>
        <v>6412.88</v>
      </c>
      <c r="E2534" s="126">
        <f>IF(K2534=1,VLOOKUP(A2533,[1]Plan1!$DA$106:$DC$226,3),E2533)</f>
        <v>6455.85</v>
      </c>
      <c r="F2534" s="127">
        <f t="shared" si="933"/>
        <v>44728</v>
      </c>
      <c r="G2534" s="128">
        <f t="shared" si="922"/>
        <v>6.7005775876050055E-3</v>
      </c>
      <c r="H2534" s="127">
        <f t="shared" si="934"/>
        <v>44757</v>
      </c>
      <c r="I2534" s="127">
        <f t="shared" si="923"/>
        <v>44757</v>
      </c>
      <c r="J2534" s="130">
        <f t="shared" si="935"/>
        <v>21</v>
      </c>
      <c r="K2534" s="130">
        <f t="shared" si="924"/>
        <v>19</v>
      </c>
      <c r="L2534" s="131">
        <f t="shared" si="925"/>
        <v>1.0060604900000001</v>
      </c>
      <c r="M2534" s="132">
        <f t="shared" si="919"/>
        <v>1.0047000699999999</v>
      </c>
      <c r="N2534" s="132">
        <f t="shared" si="940"/>
        <v>1.4786061347985668</v>
      </c>
      <c r="O2534" s="131">
        <f t="shared" si="918"/>
        <v>1.4875672099999999</v>
      </c>
      <c r="P2534" s="124">
        <f t="shared" si="926"/>
        <v>1487.5672099999999</v>
      </c>
      <c r="Q2534" s="133">
        <f t="shared" si="927"/>
        <v>0</v>
      </c>
      <c r="R2534" s="134">
        <f t="shared" si="928"/>
        <v>0</v>
      </c>
      <c r="S2534" s="124">
        <f t="shared" si="929"/>
        <v>0</v>
      </c>
      <c r="T2534" s="134">
        <f t="shared" si="936"/>
        <v>8.7499999999999994E-2</v>
      </c>
      <c r="U2534" s="133">
        <f t="shared" si="937"/>
        <v>101</v>
      </c>
      <c r="V2534" s="133">
        <v>252</v>
      </c>
      <c r="W2534" s="132">
        <f t="shared" si="920"/>
        <v>1.034190677</v>
      </c>
      <c r="X2534" s="124">
        <f t="shared" si="939"/>
        <v>50.860928999999999</v>
      </c>
      <c r="Y2534" s="136" t="s">
        <v>71</v>
      </c>
      <c r="Z2534" s="127">
        <f t="shared" si="938"/>
        <v>44788</v>
      </c>
      <c r="AA2534" s="6"/>
      <c r="AB2534" s="1"/>
      <c r="AC2534" s="10"/>
      <c r="AD2534" s="7"/>
      <c r="AE2534" s="1"/>
      <c r="AF2534" s="1"/>
      <c r="AG2534" s="1"/>
      <c r="AH2534" s="5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6"/>
      <c r="BR2534" s="1"/>
      <c r="BS2534" s="1"/>
      <c r="BT2534" s="1"/>
      <c r="BU2534" s="1"/>
      <c r="BV2534" s="1"/>
      <c r="BW2534" s="1"/>
    </row>
    <row r="2535" spans="1:75" x14ac:dyDescent="0.2">
      <c r="A2535" s="137">
        <f t="shared" si="930"/>
        <v>44756</v>
      </c>
      <c r="B2535" s="124">
        <f t="shared" si="921"/>
        <v>1539.4297899999999</v>
      </c>
      <c r="C2535" s="124">
        <f t="shared" si="931"/>
        <v>1000</v>
      </c>
      <c r="D2535" s="138">
        <f t="shared" si="932"/>
        <v>6412.88</v>
      </c>
      <c r="E2535" s="126">
        <f>IF(K2535=1,VLOOKUP(A2534,[1]Plan1!$DA$106:$DC$226,3),E2534)</f>
        <v>6455.85</v>
      </c>
      <c r="F2535" s="127">
        <f t="shared" si="933"/>
        <v>44728</v>
      </c>
      <c r="G2535" s="128">
        <f t="shared" si="922"/>
        <v>6.7005775876050055E-3</v>
      </c>
      <c r="H2535" s="127">
        <f t="shared" si="934"/>
        <v>44757</v>
      </c>
      <c r="I2535" s="127">
        <f t="shared" si="923"/>
        <v>44757</v>
      </c>
      <c r="J2535" s="130">
        <f t="shared" si="935"/>
        <v>21</v>
      </c>
      <c r="K2535" s="130">
        <f t="shared" si="924"/>
        <v>20</v>
      </c>
      <c r="L2535" s="131">
        <f t="shared" si="925"/>
        <v>1.00638048</v>
      </c>
      <c r="M2535" s="132">
        <f t="shared" si="919"/>
        <v>1.0047000699999999</v>
      </c>
      <c r="N2535" s="132">
        <f t="shared" si="940"/>
        <v>1.4786061347985668</v>
      </c>
      <c r="O2535" s="131">
        <f t="shared" si="918"/>
        <v>1.4880403499999999</v>
      </c>
      <c r="P2535" s="124">
        <f t="shared" si="926"/>
        <v>1488.04035</v>
      </c>
      <c r="Q2535" s="133">
        <f t="shared" si="927"/>
        <v>0</v>
      </c>
      <c r="R2535" s="134">
        <f t="shared" si="928"/>
        <v>0</v>
      </c>
      <c r="S2535" s="124">
        <f t="shared" si="929"/>
        <v>0</v>
      </c>
      <c r="T2535" s="134">
        <f t="shared" si="936"/>
        <v>8.7499999999999994E-2</v>
      </c>
      <c r="U2535" s="133">
        <f t="shared" si="937"/>
        <v>102</v>
      </c>
      <c r="V2535" s="133">
        <v>252</v>
      </c>
      <c r="W2535" s="132">
        <f t="shared" si="920"/>
        <v>1.0345349779999999</v>
      </c>
      <c r="X2535" s="124">
        <f t="shared" si="939"/>
        <v>51.38944</v>
      </c>
      <c r="Y2535" s="136" t="s">
        <v>71</v>
      </c>
      <c r="Z2535" s="127">
        <f t="shared" si="938"/>
        <v>44788</v>
      </c>
      <c r="AA2535" s="6"/>
      <c r="AB2535" s="1"/>
      <c r="AC2535" s="10"/>
      <c r="AD2535" s="7"/>
      <c r="AE2535" s="1"/>
      <c r="AF2535" s="1"/>
      <c r="AG2535" s="1"/>
      <c r="AH2535" s="5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6"/>
      <c r="BR2535" s="1"/>
      <c r="BS2535" s="1"/>
      <c r="BT2535" s="1"/>
      <c r="BU2535" s="1"/>
      <c r="BV2535" s="1"/>
      <c r="BW2535" s="1"/>
    </row>
    <row r="2536" spans="1:75" x14ac:dyDescent="0.2">
      <c r="A2536" s="137">
        <f t="shared" si="930"/>
        <v>44757</v>
      </c>
      <c r="B2536" s="124">
        <f t="shared" si="921"/>
        <v>1540.4320829999999</v>
      </c>
      <c r="C2536" s="124">
        <f t="shared" si="931"/>
        <v>1000</v>
      </c>
      <c r="D2536" s="138">
        <f t="shared" si="932"/>
        <v>6412.88</v>
      </c>
      <c r="E2536" s="126">
        <f>IF(K2536=1,VLOOKUP(A2535,[1]Plan1!$DA$106:$DC$226,3),E2535)</f>
        <v>6455.85</v>
      </c>
      <c r="F2536" s="127">
        <f t="shared" si="933"/>
        <v>44728</v>
      </c>
      <c r="G2536" s="128">
        <f t="shared" si="922"/>
        <v>6.7005775876050055E-3</v>
      </c>
      <c r="H2536" s="127">
        <f t="shared" si="934"/>
        <v>44788</v>
      </c>
      <c r="I2536" s="127">
        <f t="shared" si="923"/>
        <v>44757</v>
      </c>
      <c r="J2536" s="130">
        <f t="shared" si="935"/>
        <v>21</v>
      </c>
      <c r="K2536" s="130">
        <f t="shared" si="924"/>
        <v>21</v>
      </c>
      <c r="L2536" s="131">
        <f t="shared" si="925"/>
        <v>1.00670057</v>
      </c>
      <c r="M2536" s="132">
        <f t="shared" si="919"/>
        <v>1.0047000699999999</v>
      </c>
      <c r="N2536" s="132">
        <f t="shared" si="940"/>
        <v>1.4786061347985668</v>
      </c>
      <c r="O2536" s="131">
        <f t="shared" si="918"/>
        <v>1.4885136299999999</v>
      </c>
      <c r="P2536" s="124">
        <f t="shared" si="926"/>
        <v>1488.5136299999999</v>
      </c>
      <c r="Q2536" s="133">
        <f t="shared" si="927"/>
        <v>0</v>
      </c>
      <c r="R2536" s="134">
        <f t="shared" si="928"/>
        <v>0</v>
      </c>
      <c r="S2536" s="124">
        <f t="shared" si="929"/>
        <v>0</v>
      </c>
      <c r="T2536" s="134">
        <f t="shared" si="936"/>
        <v>8.7499999999999994E-2</v>
      </c>
      <c r="U2536" s="133">
        <f t="shared" si="937"/>
        <v>103</v>
      </c>
      <c r="V2536" s="133">
        <v>252</v>
      </c>
      <c r="W2536" s="132">
        <f t="shared" si="920"/>
        <v>1.0348793940000001</v>
      </c>
      <c r="X2536" s="124">
        <f t="shared" si="939"/>
        <v>51.918453</v>
      </c>
      <c r="Y2536" s="136" t="s">
        <v>71</v>
      </c>
      <c r="Z2536" s="127">
        <f t="shared" si="938"/>
        <v>44788</v>
      </c>
      <c r="AA2536" s="6"/>
      <c r="AB2536" s="1"/>
      <c r="AC2536" s="10"/>
      <c r="AD2536" s="7"/>
      <c r="AE2536" s="1"/>
      <c r="AF2536" s="1"/>
      <c r="AG2536" s="1"/>
      <c r="AH2536" s="5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6"/>
      <c r="BR2536" s="1"/>
      <c r="BS2536" s="1"/>
      <c r="BT2536" s="1"/>
      <c r="BU2536" s="1"/>
      <c r="BV2536" s="1"/>
      <c r="BW2536" s="1"/>
    </row>
    <row r="2537" spans="1:75" x14ac:dyDescent="0.2">
      <c r="A2537" s="137">
        <f t="shared" si="930"/>
        <v>44758</v>
      </c>
      <c r="B2537" s="124">
        <f t="shared" si="921"/>
        <v>1540.444317</v>
      </c>
      <c r="C2537" s="124">
        <f t="shared" si="931"/>
        <v>1000</v>
      </c>
      <c r="D2537" s="138">
        <f t="shared" si="932"/>
        <v>6455.85</v>
      </c>
      <c r="E2537" s="126">
        <f>IF(K2537=1,VLOOKUP(A2536,[1]Plan1!$DA$106:$DC$226,3),E2536)</f>
        <v>6411.95</v>
      </c>
      <c r="F2537" s="127">
        <f t="shared" si="933"/>
        <v>44758</v>
      </c>
      <c r="G2537" s="128">
        <f t="shared" si="922"/>
        <v>-6.8000340776196433E-3</v>
      </c>
      <c r="H2537" s="127">
        <f t="shared" si="934"/>
        <v>44788</v>
      </c>
      <c r="I2537" s="127">
        <f t="shared" si="923"/>
        <v>44788</v>
      </c>
      <c r="J2537" s="130">
        <f t="shared" si="935"/>
        <v>21</v>
      </c>
      <c r="K2537" s="130">
        <f t="shared" si="924"/>
        <v>1</v>
      </c>
      <c r="L2537" s="131">
        <f t="shared" si="925"/>
        <v>0.99967512999999997</v>
      </c>
      <c r="M2537" s="132">
        <f t="shared" si="919"/>
        <v>1.00670057</v>
      </c>
      <c r="N2537" s="132">
        <f t="shared" si="940"/>
        <v>1.4885136387072142</v>
      </c>
      <c r="O2537" s="131">
        <f t="shared" ref="O2537:O2567" si="941">TRUNC(TRUNC((L2537*N2537),15),8)</f>
        <v>1.48803006</v>
      </c>
      <c r="P2537" s="124">
        <f t="shared" si="926"/>
        <v>1488.03006</v>
      </c>
      <c r="Q2537" s="133">
        <f t="shared" si="927"/>
        <v>0</v>
      </c>
      <c r="R2537" s="134">
        <f t="shared" si="928"/>
        <v>0</v>
      </c>
      <c r="S2537" s="124">
        <f t="shared" si="929"/>
        <v>0</v>
      </c>
      <c r="T2537" s="134">
        <f t="shared" si="936"/>
        <v>8.7499999999999994E-2</v>
      </c>
      <c r="U2537" s="133">
        <f t="shared" si="937"/>
        <v>104</v>
      </c>
      <c r="V2537" s="133">
        <v>252</v>
      </c>
      <c r="W2537" s="132">
        <f t="shared" si="920"/>
        <v>1.0352239240000001</v>
      </c>
      <c r="X2537" s="124">
        <f t="shared" si="939"/>
        <v>52.414256999999999</v>
      </c>
      <c r="Y2537" s="136" t="s">
        <v>71</v>
      </c>
      <c r="Z2537" s="127">
        <f t="shared" si="938"/>
        <v>44788</v>
      </c>
      <c r="AA2537" s="6"/>
      <c r="AB2537" s="1"/>
      <c r="AC2537" s="10"/>
      <c r="AD2537" s="7"/>
      <c r="AE2537" s="1"/>
      <c r="AF2537" s="1"/>
      <c r="AG2537" s="1"/>
      <c r="AH2537" s="5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6"/>
      <c r="BR2537" s="1"/>
      <c r="BS2537" s="1"/>
      <c r="BT2537" s="1"/>
      <c r="BU2537" s="1"/>
      <c r="BV2537" s="1"/>
      <c r="BW2537" s="1"/>
    </row>
    <row r="2538" spans="1:75" x14ac:dyDescent="0.2">
      <c r="A2538" s="137">
        <f t="shared" si="930"/>
        <v>44759</v>
      </c>
      <c r="B2538" s="124">
        <f t="shared" si="921"/>
        <v>1540.444317</v>
      </c>
      <c r="C2538" s="124">
        <f t="shared" si="931"/>
        <v>1000</v>
      </c>
      <c r="D2538" s="138">
        <f t="shared" si="932"/>
        <v>6455.85</v>
      </c>
      <c r="E2538" s="126">
        <f>IF(K2538=1,VLOOKUP(A2537,[1]Plan1!$DA$106:$DC$226,3),E2537)</f>
        <v>6411.95</v>
      </c>
      <c r="F2538" s="127">
        <f t="shared" si="933"/>
        <v>44758</v>
      </c>
      <c r="G2538" s="128">
        <f t="shared" si="922"/>
        <v>-6.8000340776196433E-3</v>
      </c>
      <c r="H2538" s="127">
        <f t="shared" si="934"/>
        <v>44788</v>
      </c>
      <c r="I2538" s="127">
        <f t="shared" si="923"/>
        <v>44788</v>
      </c>
      <c r="J2538" s="130">
        <f t="shared" si="935"/>
        <v>21</v>
      </c>
      <c r="K2538" s="130">
        <f t="shared" si="924"/>
        <v>1</v>
      </c>
      <c r="L2538" s="131">
        <f t="shared" si="925"/>
        <v>0.99967512999999997</v>
      </c>
      <c r="M2538" s="132">
        <f t="shared" ref="M2538:M2567" si="942">IF(I2538&gt;I2537,L2537,M2537)</f>
        <v>1.00670057</v>
      </c>
      <c r="N2538" s="132">
        <f t="shared" si="940"/>
        <v>1.4885136387072142</v>
      </c>
      <c r="O2538" s="131">
        <f t="shared" si="941"/>
        <v>1.48803006</v>
      </c>
      <c r="P2538" s="124">
        <f t="shared" si="926"/>
        <v>1488.03006</v>
      </c>
      <c r="Q2538" s="133">
        <f t="shared" si="927"/>
        <v>0</v>
      </c>
      <c r="R2538" s="134">
        <f t="shared" si="928"/>
        <v>0</v>
      </c>
      <c r="S2538" s="124">
        <f t="shared" si="929"/>
        <v>0</v>
      </c>
      <c r="T2538" s="134">
        <f t="shared" si="936"/>
        <v>8.7499999999999994E-2</v>
      </c>
      <c r="U2538" s="133">
        <f t="shared" si="937"/>
        <v>104</v>
      </c>
      <c r="V2538" s="133">
        <v>252</v>
      </c>
      <c r="W2538" s="132">
        <f t="shared" si="920"/>
        <v>1.0352239240000001</v>
      </c>
      <c r="X2538" s="124">
        <f t="shared" si="939"/>
        <v>52.414256999999999</v>
      </c>
      <c r="Y2538" s="136" t="s">
        <v>71</v>
      </c>
      <c r="Z2538" s="127">
        <f t="shared" si="938"/>
        <v>44788</v>
      </c>
      <c r="AA2538" s="6"/>
      <c r="AB2538" s="1"/>
      <c r="AC2538" s="10"/>
      <c r="AD2538" s="7"/>
      <c r="AE2538" s="1"/>
      <c r="AF2538" s="1"/>
      <c r="AG2538" s="1"/>
      <c r="AH2538" s="5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6"/>
      <c r="BR2538" s="1"/>
      <c r="BS2538" s="1"/>
      <c r="BT2538" s="1"/>
      <c r="BU2538" s="1"/>
      <c r="BV2538" s="1"/>
      <c r="BW2538" s="1"/>
    </row>
    <row r="2539" spans="1:75" x14ac:dyDescent="0.2">
      <c r="A2539" s="137">
        <f t="shared" si="930"/>
        <v>44760</v>
      </c>
      <c r="B2539" s="124">
        <f t="shared" si="921"/>
        <v>1540.444317</v>
      </c>
      <c r="C2539" s="124">
        <f t="shared" si="931"/>
        <v>1000</v>
      </c>
      <c r="D2539" s="138">
        <f t="shared" si="932"/>
        <v>6455.85</v>
      </c>
      <c r="E2539" s="126">
        <f>IF(K2539=1,VLOOKUP(A2538,[1]Plan1!$DA$106:$DC$226,3),E2538)</f>
        <v>6411.95</v>
      </c>
      <c r="F2539" s="127">
        <f t="shared" si="933"/>
        <v>44758</v>
      </c>
      <c r="G2539" s="128">
        <f t="shared" si="922"/>
        <v>-6.8000340776196433E-3</v>
      </c>
      <c r="H2539" s="127">
        <f t="shared" si="934"/>
        <v>44788</v>
      </c>
      <c r="I2539" s="127">
        <f t="shared" si="923"/>
        <v>44788</v>
      </c>
      <c r="J2539" s="130">
        <f t="shared" si="935"/>
        <v>21</v>
      </c>
      <c r="K2539" s="130">
        <f t="shared" si="924"/>
        <v>1</v>
      </c>
      <c r="L2539" s="131">
        <f t="shared" si="925"/>
        <v>0.99967512999999997</v>
      </c>
      <c r="M2539" s="132">
        <f t="shared" si="942"/>
        <v>1.00670057</v>
      </c>
      <c r="N2539" s="132">
        <f t="shared" si="940"/>
        <v>1.4885136387072142</v>
      </c>
      <c r="O2539" s="131">
        <f t="shared" si="941"/>
        <v>1.48803006</v>
      </c>
      <c r="P2539" s="124">
        <f t="shared" si="926"/>
        <v>1488.03006</v>
      </c>
      <c r="Q2539" s="133">
        <f t="shared" si="927"/>
        <v>0</v>
      </c>
      <c r="R2539" s="134">
        <f t="shared" si="928"/>
        <v>0</v>
      </c>
      <c r="S2539" s="124">
        <f t="shared" si="929"/>
        <v>0</v>
      </c>
      <c r="T2539" s="134">
        <f t="shared" si="936"/>
        <v>8.7499999999999994E-2</v>
      </c>
      <c r="U2539" s="133">
        <f t="shared" si="937"/>
        <v>104</v>
      </c>
      <c r="V2539" s="133">
        <v>252</v>
      </c>
      <c r="W2539" s="132">
        <f t="shared" si="920"/>
        <v>1.0352239240000001</v>
      </c>
      <c r="X2539" s="124">
        <f t="shared" si="939"/>
        <v>52.414256999999999</v>
      </c>
      <c r="Y2539" s="136" t="s">
        <v>71</v>
      </c>
      <c r="Z2539" s="127">
        <f t="shared" si="938"/>
        <v>44788</v>
      </c>
      <c r="AA2539" s="6"/>
      <c r="AB2539" s="1"/>
      <c r="AC2539" s="10"/>
      <c r="AD2539" s="7"/>
      <c r="AE2539" s="1"/>
      <c r="AF2539" s="1"/>
      <c r="AG2539" s="1"/>
      <c r="AH2539" s="5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6"/>
      <c r="BR2539" s="1"/>
      <c r="BS2539" s="1"/>
      <c r="BT2539" s="1"/>
      <c r="BU2539" s="1"/>
      <c r="BV2539" s="1"/>
      <c r="BW2539" s="1"/>
    </row>
    <row r="2540" spans="1:75" x14ac:dyDescent="0.2">
      <c r="A2540" s="137">
        <f t="shared" si="930"/>
        <v>44761</v>
      </c>
      <c r="B2540" s="124">
        <f t="shared" si="921"/>
        <v>1540.456555</v>
      </c>
      <c r="C2540" s="124">
        <f t="shared" si="931"/>
        <v>1000</v>
      </c>
      <c r="D2540" s="138">
        <f t="shared" si="932"/>
        <v>6455.85</v>
      </c>
      <c r="E2540" s="126">
        <f>IF(K2540=1,VLOOKUP(A2539,[1]Plan1!$DA$106:$DC$226,3),E2539)</f>
        <v>6411.95</v>
      </c>
      <c r="F2540" s="127">
        <f t="shared" si="933"/>
        <v>44758</v>
      </c>
      <c r="G2540" s="128">
        <f t="shared" si="922"/>
        <v>-6.8000340776196433E-3</v>
      </c>
      <c r="H2540" s="127">
        <f t="shared" si="934"/>
        <v>44788</v>
      </c>
      <c r="I2540" s="127">
        <f t="shared" si="923"/>
        <v>44788</v>
      </c>
      <c r="J2540" s="130">
        <f t="shared" si="935"/>
        <v>21</v>
      </c>
      <c r="K2540" s="130">
        <f t="shared" si="924"/>
        <v>2</v>
      </c>
      <c r="L2540" s="131">
        <f t="shared" si="925"/>
        <v>0.99935037000000004</v>
      </c>
      <c r="M2540" s="132">
        <f t="shared" si="942"/>
        <v>1.00670057</v>
      </c>
      <c r="N2540" s="132">
        <f t="shared" si="940"/>
        <v>1.4885136387072142</v>
      </c>
      <c r="O2540" s="131">
        <f t="shared" si="941"/>
        <v>1.4875466500000001</v>
      </c>
      <c r="P2540" s="124">
        <f t="shared" si="926"/>
        <v>1487.54665</v>
      </c>
      <c r="Q2540" s="133">
        <f t="shared" si="927"/>
        <v>0</v>
      </c>
      <c r="R2540" s="134">
        <f t="shared" si="928"/>
        <v>0</v>
      </c>
      <c r="S2540" s="124">
        <f t="shared" si="929"/>
        <v>0</v>
      </c>
      <c r="T2540" s="134">
        <f t="shared" si="936"/>
        <v>8.7499999999999994E-2</v>
      </c>
      <c r="U2540" s="133">
        <f t="shared" si="937"/>
        <v>105</v>
      </c>
      <c r="V2540" s="133">
        <v>252</v>
      </c>
      <c r="W2540" s="132">
        <f t="shared" si="920"/>
        <v>1.035568569</v>
      </c>
      <c r="X2540" s="124">
        <f t="shared" si="939"/>
        <v>52.909905000000002</v>
      </c>
      <c r="Y2540" s="136" t="s">
        <v>71</v>
      </c>
      <c r="Z2540" s="127">
        <f t="shared" si="938"/>
        <v>44788</v>
      </c>
      <c r="AA2540" s="6"/>
      <c r="AB2540" s="1"/>
      <c r="AC2540" s="10"/>
      <c r="AD2540" s="7"/>
      <c r="AE2540" s="1"/>
      <c r="AF2540" s="1"/>
      <c r="AG2540" s="1"/>
      <c r="AH2540" s="5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6"/>
      <c r="BR2540" s="1"/>
      <c r="BS2540" s="1"/>
      <c r="BT2540" s="1"/>
      <c r="BU2540" s="1"/>
      <c r="BV2540" s="1"/>
      <c r="BW2540" s="1"/>
    </row>
    <row r="2541" spans="1:75" x14ac:dyDescent="0.2">
      <c r="A2541" s="137">
        <f t="shared" si="930"/>
        <v>44762</v>
      </c>
      <c r="B2541" s="124">
        <f t="shared" si="921"/>
        <v>1540.468797</v>
      </c>
      <c r="C2541" s="124">
        <f t="shared" si="931"/>
        <v>1000</v>
      </c>
      <c r="D2541" s="138">
        <f t="shared" si="932"/>
        <v>6455.85</v>
      </c>
      <c r="E2541" s="126">
        <f>IF(K2541=1,VLOOKUP(A2540,[1]Plan1!$DA$106:$DC$226,3),E2540)</f>
        <v>6411.95</v>
      </c>
      <c r="F2541" s="127">
        <f t="shared" si="933"/>
        <v>44758</v>
      </c>
      <c r="G2541" s="128">
        <f t="shared" si="922"/>
        <v>-6.8000340776196433E-3</v>
      </c>
      <c r="H2541" s="127">
        <f t="shared" si="934"/>
        <v>44788</v>
      </c>
      <c r="I2541" s="127">
        <f t="shared" si="923"/>
        <v>44788</v>
      </c>
      <c r="J2541" s="130">
        <f t="shared" si="935"/>
        <v>21</v>
      </c>
      <c r="K2541" s="130">
        <f t="shared" si="924"/>
        <v>3</v>
      </c>
      <c r="L2541" s="131">
        <f t="shared" si="925"/>
        <v>0.99902572000000001</v>
      </c>
      <c r="M2541" s="132">
        <f t="shared" si="942"/>
        <v>1.00670057</v>
      </c>
      <c r="N2541" s="132">
        <f t="shared" si="940"/>
        <v>1.4885136387072142</v>
      </c>
      <c r="O2541" s="131">
        <f t="shared" si="941"/>
        <v>1.4870634</v>
      </c>
      <c r="P2541" s="124">
        <f t="shared" si="926"/>
        <v>1487.0634</v>
      </c>
      <c r="Q2541" s="133">
        <f t="shared" si="927"/>
        <v>0</v>
      </c>
      <c r="R2541" s="134">
        <f t="shared" si="928"/>
        <v>0</v>
      </c>
      <c r="S2541" s="124">
        <f t="shared" si="929"/>
        <v>0</v>
      </c>
      <c r="T2541" s="134">
        <f t="shared" si="936"/>
        <v>8.7499999999999994E-2</v>
      </c>
      <c r="U2541" s="133">
        <f t="shared" si="937"/>
        <v>106</v>
      </c>
      <c r="V2541" s="133">
        <v>252</v>
      </c>
      <c r="W2541" s="132">
        <f t="shared" si="920"/>
        <v>1.035913329</v>
      </c>
      <c r="X2541" s="124">
        <f t="shared" si="939"/>
        <v>53.405397000000001</v>
      </c>
      <c r="Y2541" s="136" t="s">
        <v>71</v>
      </c>
      <c r="Z2541" s="127">
        <f t="shared" si="938"/>
        <v>44788</v>
      </c>
      <c r="AA2541" s="6"/>
      <c r="AB2541" s="1"/>
      <c r="AC2541" s="10"/>
      <c r="AD2541" s="7"/>
      <c r="AE2541" s="1"/>
      <c r="AF2541" s="1"/>
      <c r="AG2541" s="1"/>
      <c r="AH2541" s="5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6"/>
      <c r="BR2541" s="1"/>
      <c r="BS2541" s="1"/>
      <c r="BT2541" s="1"/>
      <c r="BU2541" s="1"/>
      <c r="BV2541" s="1"/>
      <c r="BW2541" s="1"/>
    </row>
    <row r="2542" spans="1:75" x14ac:dyDescent="0.2">
      <c r="A2542" s="137">
        <f t="shared" si="930"/>
        <v>44763</v>
      </c>
      <c r="B2542" s="124">
        <f t="shared" si="921"/>
        <v>1540.4810420000001</v>
      </c>
      <c r="C2542" s="124">
        <f t="shared" si="931"/>
        <v>1000</v>
      </c>
      <c r="D2542" s="138">
        <f t="shared" si="932"/>
        <v>6455.85</v>
      </c>
      <c r="E2542" s="126">
        <f>IF(K2542=1,VLOOKUP(A2541,[1]Plan1!$DA$106:$DC$226,3),E2541)</f>
        <v>6411.95</v>
      </c>
      <c r="F2542" s="127">
        <f t="shared" si="933"/>
        <v>44758</v>
      </c>
      <c r="G2542" s="128">
        <f t="shared" si="922"/>
        <v>-6.8000340776196433E-3</v>
      </c>
      <c r="H2542" s="127">
        <f t="shared" si="934"/>
        <v>44788</v>
      </c>
      <c r="I2542" s="127">
        <f t="shared" si="923"/>
        <v>44788</v>
      </c>
      <c r="J2542" s="130">
        <f t="shared" si="935"/>
        <v>21</v>
      </c>
      <c r="K2542" s="130">
        <f t="shared" si="924"/>
        <v>4</v>
      </c>
      <c r="L2542" s="131">
        <f t="shared" si="925"/>
        <v>0.99870117000000003</v>
      </c>
      <c r="M2542" s="132">
        <f t="shared" si="942"/>
        <v>1.00670057</v>
      </c>
      <c r="N2542" s="132">
        <f t="shared" si="940"/>
        <v>1.4885136387072142</v>
      </c>
      <c r="O2542" s="131">
        <f t="shared" si="941"/>
        <v>1.4865803099999999</v>
      </c>
      <c r="P2542" s="124">
        <f t="shared" si="926"/>
        <v>1486.5803100000001</v>
      </c>
      <c r="Q2542" s="133">
        <f t="shared" si="927"/>
        <v>0</v>
      </c>
      <c r="R2542" s="134">
        <f t="shared" si="928"/>
        <v>0</v>
      </c>
      <c r="S2542" s="124">
        <f t="shared" si="929"/>
        <v>0</v>
      </c>
      <c r="T2542" s="134">
        <f t="shared" si="936"/>
        <v>8.7499999999999994E-2</v>
      </c>
      <c r="U2542" s="133">
        <f t="shared" si="937"/>
        <v>107</v>
      </c>
      <c r="V2542" s="133">
        <v>252</v>
      </c>
      <c r="W2542" s="132">
        <f t="shared" si="920"/>
        <v>1.0362582039999999</v>
      </c>
      <c r="X2542" s="124">
        <f t="shared" si="939"/>
        <v>53.900731999999998</v>
      </c>
      <c r="Y2542" s="136" t="s">
        <v>71</v>
      </c>
      <c r="Z2542" s="127">
        <f t="shared" si="938"/>
        <v>44788</v>
      </c>
      <c r="AA2542" s="6"/>
      <c r="AB2542" s="1"/>
      <c r="AC2542" s="10"/>
      <c r="AD2542" s="7"/>
      <c r="AE2542" s="1"/>
      <c r="AF2542" s="1"/>
      <c r="AG2542" s="1"/>
      <c r="AH2542" s="5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6"/>
      <c r="BR2542" s="1"/>
      <c r="BS2542" s="1"/>
      <c r="BT2542" s="1"/>
      <c r="BU2542" s="1"/>
      <c r="BV2542" s="1"/>
      <c r="BW2542" s="1"/>
    </row>
    <row r="2543" spans="1:75" x14ac:dyDescent="0.2">
      <c r="A2543" s="137">
        <f t="shared" si="930"/>
        <v>44764</v>
      </c>
      <c r="B2543" s="124">
        <f t="shared" si="921"/>
        <v>1540.4932779999999</v>
      </c>
      <c r="C2543" s="124">
        <f t="shared" si="931"/>
        <v>1000</v>
      </c>
      <c r="D2543" s="138">
        <f t="shared" si="932"/>
        <v>6455.85</v>
      </c>
      <c r="E2543" s="126">
        <f>IF(K2543=1,VLOOKUP(A2542,[1]Plan1!$DA$106:$DC$226,3),E2542)</f>
        <v>6411.95</v>
      </c>
      <c r="F2543" s="127">
        <f t="shared" si="933"/>
        <v>44758</v>
      </c>
      <c r="G2543" s="128">
        <f t="shared" si="922"/>
        <v>-6.8000340776196433E-3</v>
      </c>
      <c r="H2543" s="127">
        <f t="shared" si="934"/>
        <v>44788</v>
      </c>
      <c r="I2543" s="127">
        <f t="shared" si="923"/>
        <v>44788</v>
      </c>
      <c r="J2543" s="130">
        <f t="shared" si="935"/>
        <v>21</v>
      </c>
      <c r="K2543" s="130">
        <f t="shared" si="924"/>
        <v>5</v>
      </c>
      <c r="L2543" s="131">
        <f t="shared" si="925"/>
        <v>0.99837673000000005</v>
      </c>
      <c r="M2543" s="132">
        <f t="shared" si="942"/>
        <v>1.00670057</v>
      </c>
      <c r="N2543" s="132">
        <f t="shared" si="940"/>
        <v>1.4885136387072142</v>
      </c>
      <c r="O2543" s="131">
        <f t="shared" si="941"/>
        <v>1.48609737</v>
      </c>
      <c r="P2543" s="124">
        <f t="shared" si="926"/>
        <v>1486.09737</v>
      </c>
      <c r="Q2543" s="133">
        <f t="shared" si="927"/>
        <v>0</v>
      </c>
      <c r="R2543" s="134">
        <f t="shared" si="928"/>
        <v>0</v>
      </c>
      <c r="S2543" s="124">
        <f t="shared" si="929"/>
        <v>0</v>
      </c>
      <c r="T2543" s="134">
        <f t="shared" si="936"/>
        <v>8.7499999999999994E-2</v>
      </c>
      <c r="U2543" s="133">
        <f t="shared" si="937"/>
        <v>108</v>
      </c>
      <c r="V2543" s="133">
        <v>252</v>
      </c>
      <c r="W2543" s="132">
        <f t="shared" si="920"/>
        <v>1.0366031929999999</v>
      </c>
      <c r="X2543" s="124">
        <f t="shared" si="939"/>
        <v>54.395907999999999</v>
      </c>
      <c r="Y2543" s="136" t="s">
        <v>71</v>
      </c>
      <c r="Z2543" s="127">
        <f t="shared" si="938"/>
        <v>44788</v>
      </c>
      <c r="AA2543" s="6"/>
      <c r="AB2543" s="1"/>
      <c r="AC2543" s="10"/>
      <c r="AD2543" s="7"/>
      <c r="AE2543" s="1"/>
      <c r="AF2543" s="1"/>
      <c r="AG2543" s="1"/>
      <c r="AH2543" s="5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6"/>
      <c r="BR2543" s="1"/>
      <c r="BS2543" s="1"/>
      <c r="BT2543" s="1"/>
      <c r="BU2543" s="1"/>
      <c r="BV2543" s="1"/>
      <c r="BW2543" s="1"/>
    </row>
    <row r="2544" spans="1:75" x14ac:dyDescent="0.2">
      <c r="A2544" s="137">
        <f t="shared" si="930"/>
        <v>44765</v>
      </c>
      <c r="B2544" s="124">
        <f t="shared" si="921"/>
        <v>1540.5055199999999</v>
      </c>
      <c r="C2544" s="124">
        <f t="shared" si="931"/>
        <v>1000</v>
      </c>
      <c r="D2544" s="138">
        <f t="shared" si="932"/>
        <v>6455.85</v>
      </c>
      <c r="E2544" s="126">
        <f>IF(K2544=1,VLOOKUP(A2543,[1]Plan1!$DA$106:$DC$226,3),E2543)</f>
        <v>6411.95</v>
      </c>
      <c r="F2544" s="127">
        <f t="shared" si="933"/>
        <v>44758</v>
      </c>
      <c r="G2544" s="128">
        <f t="shared" si="922"/>
        <v>-6.8000340776196433E-3</v>
      </c>
      <c r="H2544" s="127">
        <f t="shared" si="934"/>
        <v>44788</v>
      </c>
      <c r="I2544" s="127">
        <f t="shared" si="923"/>
        <v>44788</v>
      </c>
      <c r="J2544" s="130">
        <f t="shared" si="935"/>
        <v>21</v>
      </c>
      <c r="K2544" s="130">
        <f t="shared" si="924"/>
        <v>6</v>
      </c>
      <c r="L2544" s="131">
        <f t="shared" si="925"/>
        <v>0.99805239000000001</v>
      </c>
      <c r="M2544" s="132">
        <f t="shared" si="942"/>
        <v>1.00670057</v>
      </c>
      <c r="N2544" s="132">
        <f t="shared" si="940"/>
        <v>1.4885136387072142</v>
      </c>
      <c r="O2544" s="131">
        <f t="shared" si="941"/>
        <v>1.48561459</v>
      </c>
      <c r="P2544" s="124">
        <f t="shared" si="926"/>
        <v>1485.6145899999999</v>
      </c>
      <c r="Q2544" s="133">
        <f t="shared" si="927"/>
        <v>0</v>
      </c>
      <c r="R2544" s="134">
        <f t="shared" si="928"/>
        <v>0</v>
      </c>
      <c r="S2544" s="124">
        <f t="shared" si="929"/>
        <v>0</v>
      </c>
      <c r="T2544" s="134">
        <f t="shared" si="936"/>
        <v>8.7499999999999994E-2</v>
      </c>
      <c r="U2544" s="133">
        <f t="shared" si="937"/>
        <v>109</v>
      </c>
      <c r="V2544" s="133">
        <v>252</v>
      </c>
      <c r="W2544" s="132">
        <f t="shared" si="920"/>
        <v>1.036948298</v>
      </c>
      <c r="X2544" s="124">
        <f t="shared" si="939"/>
        <v>54.890929999999997</v>
      </c>
      <c r="Y2544" s="136" t="s">
        <v>71</v>
      </c>
      <c r="Z2544" s="127">
        <f t="shared" si="938"/>
        <v>44788</v>
      </c>
      <c r="AA2544" s="6"/>
      <c r="AB2544" s="1"/>
      <c r="AC2544" s="10"/>
      <c r="AD2544" s="7"/>
      <c r="AE2544" s="1"/>
      <c r="AF2544" s="1"/>
      <c r="AG2544" s="1"/>
      <c r="AH2544" s="5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6"/>
      <c r="BR2544" s="1"/>
      <c r="BS2544" s="1"/>
      <c r="BT2544" s="1"/>
      <c r="BU2544" s="1"/>
      <c r="BV2544" s="1"/>
      <c r="BW2544" s="1"/>
    </row>
    <row r="2545" spans="1:75" x14ac:dyDescent="0.2">
      <c r="A2545" s="137">
        <f t="shared" si="930"/>
        <v>44766</v>
      </c>
      <c r="B2545" s="124">
        <f t="shared" si="921"/>
        <v>1540.5055199999999</v>
      </c>
      <c r="C2545" s="124">
        <f t="shared" si="931"/>
        <v>1000</v>
      </c>
      <c r="D2545" s="138">
        <f t="shared" si="932"/>
        <v>6455.85</v>
      </c>
      <c r="E2545" s="126">
        <f>IF(K2545=1,VLOOKUP(A2544,[1]Plan1!$DA$106:$DC$226,3),E2544)</f>
        <v>6411.95</v>
      </c>
      <c r="F2545" s="127">
        <f t="shared" si="933"/>
        <v>44758</v>
      </c>
      <c r="G2545" s="128">
        <f t="shared" si="922"/>
        <v>-6.8000340776196433E-3</v>
      </c>
      <c r="H2545" s="127">
        <f t="shared" si="934"/>
        <v>44788</v>
      </c>
      <c r="I2545" s="127">
        <f t="shared" si="923"/>
        <v>44788</v>
      </c>
      <c r="J2545" s="130">
        <f t="shared" si="935"/>
        <v>21</v>
      </c>
      <c r="K2545" s="130">
        <f t="shared" si="924"/>
        <v>6</v>
      </c>
      <c r="L2545" s="131">
        <f t="shared" si="925"/>
        <v>0.99805239000000001</v>
      </c>
      <c r="M2545" s="132">
        <f t="shared" si="942"/>
        <v>1.00670057</v>
      </c>
      <c r="N2545" s="132">
        <f t="shared" si="940"/>
        <v>1.4885136387072142</v>
      </c>
      <c r="O2545" s="131">
        <f t="shared" si="941"/>
        <v>1.48561459</v>
      </c>
      <c r="P2545" s="124">
        <f t="shared" si="926"/>
        <v>1485.6145899999999</v>
      </c>
      <c r="Q2545" s="133">
        <f t="shared" si="927"/>
        <v>0</v>
      </c>
      <c r="R2545" s="134">
        <f t="shared" si="928"/>
        <v>0</v>
      </c>
      <c r="S2545" s="124">
        <f t="shared" si="929"/>
        <v>0</v>
      </c>
      <c r="T2545" s="134">
        <f t="shared" si="936"/>
        <v>8.7499999999999994E-2</v>
      </c>
      <c r="U2545" s="133">
        <f t="shared" si="937"/>
        <v>109</v>
      </c>
      <c r="V2545" s="133">
        <v>252</v>
      </c>
      <c r="W2545" s="132">
        <f t="shared" si="920"/>
        <v>1.036948298</v>
      </c>
      <c r="X2545" s="124">
        <f t="shared" si="939"/>
        <v>54.890929999999997</v>
      </c>
      <c r="Y2545" s="136" t="s">
        <v>71</v>
      </c>
      <c r="Z2545" s="127">
        <f t="shared" si="938"/>
        <v>44788</v>
      </c>
      <c r="AA2545" s="6"/>
      <c r="AB2545" s="1"/>
      <c r="AC2545" s="10"/>
      <c r="AD2545" s="7"/>
      <c r="AE2545" s="1"/>
      <c r="AF2545" s="1"/>
      <c r="AG2545" s="1"/>
      <c r="AH2545" s="5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6"/>
      <c r="BR2545" s="1"/>
      <c r="BS2545" s="1"/>
      <c r="BT2545" s="1"/>
      <c r="BU2545" s="1"/>
      <c r="BV2545" s="1"/>
      <c r="BW2545" s="1"/>
    </row>
    <row r="2546" spans="1:75" x14ac:dyDescent="0.2">
      <c r="A2546" s="137">
        <f t="shared" si="930"/>
        <v>44767</v>
      </c>
      <c r="B2546" s="124">
        <f t="shared" si="921"/>
        <v>1540.5055199999999</v>
      </c>
      <c r="C2546" s="124">
        <f t="shared" si="931"/>
        <v>1000</v>
      </c>
      <c r="D2546" s="138">
        <f t="shared" si="932"/>
        <v>6455.85</v>
      </c>
      <c r="E2546" s="126">
        <f>IF(K2546=1,VLOOKUP(A2545,[1]Plan1!$DA$106:$DC$226,3),E2545)</f>
        <v>6411.95</v>
      </c>
      <c r="F2546" s="127">
        <f t="shared" si="933"/>
        <v>44758</v>
      </c>
      <c r="G2546" s="128">
        <f t="shared" si="922"/>
        <v>-6.8000340776196433E-3</v>
      </c>
      <c r="H2546" s="127">
        <f t="shared" si="934"/>
        <v>44788</v>
      </c>
      <c r="I2546" s="127">
        <f t="shared" si="923"/>
        <v>44788</v>
      </c>
      <c r="J2546" s="130">
        <f t="shared" si="935"/>
        <v>21</v>
      </c>
      <c r="K2546" s="130">
        <f t="shared" si="924"/>
        <v>6</v>
      </c>
      <c r="L2546" s="131">
        <f t="shared" si="925"/>
        <v>0.99805239000000001</v>
      </c>
      <c r="M2546" s="132">
        <f t="shared" si="942"/>
        <v>1.00670057</v>
      </c>
      <c r="N2546" s="132">
        <f t="shared" si="940"/>
        <v>1.4885136387072142</v>
      </c>
      <c r="O2546" s="131">
        <f t="shared" si="941"/>
        <v>1.48561459</v>
      </c>
      <c r="P2546" s="124">
        <f t="shared" si="926"/>
        <v>1485.6145899999999</v>
      </c>
      <c r="Q2546" s="133">
        <f t="shared" si="927"/>
        <v>0</v>
      </c>
      <c r="R2546" s="134">
        <f t="shared" si="928"/>
        <v>0</v>
      </c>
      <c r="S2546" s="124">
        <f t="shared" si="929"/>
        <v>0</v>
      </c>
      <c r="T2546" s="134">
        <f t="shared" si="936"/>
        <v>8.7499999999999994E-2</v>
      </c>
      <c r="U2546" s="133">
        <f t="shared" si="937"/>
        <v>109</v>
      </c>
      <c r="V2546" s="133">
        <v>252</v>
      </c>
      <c r="W2546" s="132">
        <f t="shared" si="920"/>
        <v>1.036948298</v>
      </c>
      <c r="X2546" s="124">
        <f t="shared" si="939"/>
        <v>54.890929999999997</v>
      </c>
      <c r="Y2546" s="136" t="s">
        <v>71</v>
      </c>
      <c r="Z2546" s="127">
        <f t="shared" si="938"/>
        <v>44788</v>
      </c>
      <c r="AA2546" s="6"/>
      <c r="AB2546" s="1"/>
      <c r="AC2546" s="10"/>
      <c r="AD2546" s="7"/>
      <c r="AE2546" s="1"/>
      <c r="AF2546" s="1"/>
      <c r="AG2546" s="1"/>
      <c r="AH2546" s="5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6"/>
      <c r="BR2546" s="1"/>
      <c r="BS2546" s="1"/>
      <c r="BT2546" s="1"/>
      <c r="BU2546" s="1"/>
      <c r="BV2546" s="1"/>
      <c r="BW2546" s="1"/>
    </row>
    <row r="2547" spans="1:75" x14ac:dyDescent="0.2">
      <c r="A2547" s="137">
        <f t="shared" si="930"/>
        <v>44768</v>
      </c>
      <c r="B2547" s="124">
        <f t="shared" si="921"/>
        <v>1540.5177639999999</v>
      </c>
      <c r="C2547" s="124">
        <f t="shared" si="931"/>
        <v>1000</v>
      </c>
      <c r="D2547" s="138">
        <f t="shared" si="932"/>
        <v>6455.85</v>
      </c>
      <c r="E2547" s="126">
        <f>IF(K2547=1,VLOOKUP(A2546,[1]Plan1!$DA$106:$DC$226,3),E2546)</f>
        <v>6411.95</v>
      </c>
      <c r="F2547" s="127">
        <f t="shared" si="933"/>
        <v>44758</v>
      </c>
      <c r="G2547" s="128">
        <f t="shared" si="922"/>
        <v>-6.8000340776196433E-3</v>
      </c>
      <c r="H2547" s="127">
        <f t="shared" si="934"/>
        <v>44788</v>
      </c>
      <c r="I2547" s="127">
        <f t="shared" si="923"/>
        <v>44788</v>
      </c>
      <c r="J2547" s="130">
        <f t="shared" si="935"/>
        <v>21</v>
      </c>
      <c r="K2547" s="130">
        <f t="shared" si="924"/>
        <v>7</v>
      </c>
      <c r="L2547" s="131">
        <f t="shared" si="925"/>
        <v>0.99772815999999998</v>
      </c>
      <c r="M2547" s="132">
        <f t="shared" si="942"/>
        <v>1.00670057</v>
      </c>
      <c r="N2547" s="132">
        <f t="shared" si="940"/>
        <v>1.4885136387072142</v>
      </c>
      <c r="O2547" s="131">
        <f t="shared" si="941"/>
        <v>1.4851319700000001</v>
      </c>
      <c r="P2547" s="124">
        <f t="shared" si="926"/>
        <v>1485.1319699999999</v>
      </c>
      <c r="Q2547" s="133">
        <f t="shared" si="927"/>
        <v>0</v>
      </c>
      <c r="R2547" s="134">
        <f t="shared" si="928"/>
        <v>0</v>
      </c>
      <c r="S2547" s="124">
        <f t="shared" si="929"/>
        <v>0</v>
      </c>
      <c r="T2547" s="134">
        <f t="shared" si="936"/>
        <v>8.7499999999999994E-2</v>
      </c>
      <c r="U2547" s="133">
        <f t="shared" si="937"/>
        <v>110</v>
      </c>
      <c r="V2547" s="133">
        <v>252</v>
      </c>
      <c r="W2547" s="132">
        <f t="shared" si="920"/>
        <v>1.0372935169999999</v>
      </c>
      <c r="X2547" s="124">
        <f t="shared" si="939"/>
        <v>55.385793999999997</v>
      </c>
      <c r="Y2547" s="136" t="s">
        <v>71</v>
      </c>
      <c r="Z2547" s="127">
        <f t="shared" si="938"/>
        <v>44788</v>
      </c>
      <c r="AA2547" s="6"/>
      <c r="AB2547" s="1"/>
      <c r="AC2547" s="10"/>
      <c r="AD2547" s="7"/>
      <c r="AE2547" s="1"/>
      <c r="AF2547" s="1"/>
      <c r="AG2547" s="1"/>
      <c r="AH2547" s="5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6"/>
      <c r="BR2547" s="1"/>
      <c r="BS2547" s="1"/>
      <c r="BT2547" s="1"/>
      <c r="BU2547" s="1"/>
      <c r="BV2547" s="1"/>
      <c r="BW2547" s="1"/>
    </row>
    <row r="2548" spans="1:75" x14ac:dyDescent="0.2">
      <c r="A2548" s="137">
        <f t="shared" si="930"/>
        <v>44769</v>
      </c>
      <c r="B2548" s="124">
        <f t="shared" si="921"/>
        <v>1540.5300010000001</v>
      </c>
      <c r="C2548" s="124">
        <f t="shared" si="931"/>
        <v>1000</v>
      </c>
      <c r="D2548" s="138">
        <f t="shared" si="932"/>
        <v>6455.85</v>
      </c>
      <c r="E2548" s="126">
        <f>IF(K2548=1,VLOOKUP(A2547,[1]Plan1!$DA$106:$DC$226,3),E2547)</f>
        <v>6411.95</v>
      </c>
      <c r="F2548" s="127">
        <f t="shared" si="933"/>
        <v>44758</v>
      </c>
      <c r="G2548" s="128">
        <f t="shared" si="922"/>
        <v>-6.8000340776196433E-3</v>
      </c>
      <c r="H2548" s="127">
        <f t="shared" si="934"/>
        <v>44788</v>
      </c>
      <c r="I2548" s="127">
        <f t="shared" si="923"/>
        <v>44788</v>
      </c>
      <c r="J2548" s="130">
        <f t="shared" si="935"/>
        <v>21</v>
      </c>
      <c r="K2548" s="130">
        <f t="shared" si="924"/>
        <v>8</v>
      </c>
      <c r="L2548" s="131">
        <f t="shared" si="925"/>
        <v>0.99740403</v>
      </c>
      <c r="M2548" s="132">
        <f t="shared" si="942"/>
        <v>1.00670057</v>
      </c>
      <c r="N2548" s="132">
        <f t="shared" si="940"/>
        <v>1.4885136387072142</v>
      </c>
      <c r="O2548" s="131">
        <f t="shared" si="941"/>
        <v>1.4846495</v>
      </c>
      <c r="P2548" s="124">
        <f t="shared" si="926"/>
        <v>1484.6495</v>
      </c>
      <c r="Q2548" s="133">
        <f t="shared" si="927"/>
        <v>0</v>
      </c>
      <c r="R2548" s="134">
        <f t="shared" si="928"/>
        <v>0</v>
      </c>
      <c r="S2548" s="124">
        <f t="shared" si="929"/>
        <v>0</v>
      </c>
      <c r="T2548" s="134">
        <f t="shared" si="936"/>
        <v>8.7499999999999994E-2</v>
      </c>
      <c r="U2548" s="133">
        <f t="shared" si="937"/>
        <v>111</v>
      </c>
      <c r="V2548" s="133">
        <v>252</v>
      </c>
      <c r="W2548" s="132">
        <f t="shared" si="920"/>
        <v>1.0376388510000001</v>
      </c>
      <c r="X2548" s="124">
        <f t="shared" si="939"/>
        <v>55.880501000000002</v>
      </c>
      <c r="Y2548" s="136" t="s">
        <v>71</v>
      </c>
      <c r="Z2548" s="127">
        <f t="shared" si="938"/>
        <v>44788</v>
      </c>
      <c r="AA2548" s="6"/>
      <c r="AB2548" s="1"/>
      <c r="AC2548" s="10"/>
      <c r="AD2548" s="7"/>
      <c r="AE2548" s="1"/>
      <c r="AF2548" s="1"/>
      <c r="AG2548" s="1"/>
      <c r="AH2548" s="5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6"/>
      <c r="BR2548" s="1"/>
      <c r="BS2548" s="1"/>
      <c r="BT2548" s="1"/>
      <c r="BU2548" s="1"/>
      <c r="BV2548" s="1"/>
      <c r="BW2548" s="1"/>
    </row>
    <row r="2549" spans="1:75" x14ac:dyDescent="0.2">
      <c r="A2549" s="137">
        <f t="shared" si="930"/>
        <v>44770</v>
      </c>
      <c r="B2549" s="124">
        <f t="shared" si="921"/>
        <v>1540.5422409999999</v>
      </c>
      <c r="C2549" s="124">
        <f t="shared" si="931"/>
        <v>1000</v>
      </c>
      <c r="D2549" s="138">
        <f t="shared" si="932"/>
        <v>6455.85</v>
      </c>
      <c r="E2549" s="126">
        <f>IF(K2549=1,VLOOKUP(A2548,[1]Plan1!$DA$106:$DC$226,3),E2548)</f>
        <v>6411.95</v>
      </c>
      <c r="F2549" s="127">
        <f t="shared" si="933"/>
        <v>44758</v>
      </c>
      <c r="G2549" s="128">
        <f t="shared" si="922"/>
        <v>-6.8000340776196433E-3</v>
      </c>
      <c r="H2549" s="127">
        <f t="shared" si="934"/>
        <v>44788</v>
      </c>
      <c r="I2549" s="127">
        <f t="shared" si="923"/>
        <v>44788</v>
      </c>
      <c r="J2549" s="130">
        <f t="shared" si="935"/>
        <v>21</v>
      </c>
      <c r="K2549" s="130">
        <f t="shared" si="924"/>
        <v>9</v>
      </c>
      <c r="L2549" s="131">
        <f t="shared" si="925"/>
        <v>0.99708001000000002</v>
      </c>
      <c r="M2549" s="132">
        <f t="shared" si="942"/>
        <v>1.00670057</v>
      </c>
      <c r="N2549" s="132">
        <f t="shared" si="940"/>
        <v>1.4885136387072142</v>
      </c>
      <c r="O2549" s="131">
        <f t="shared" si="941"/>
        <v>1.48416719</v>
      </c>
      <c r="P2549" s="124">
        <f t="shared" si="926"/>
        <v>1484.1671899999999</v>
      </c>
      <c r="Q2549" s="133">
        <f t="shared" si="927"/>
        <v>0</v>
      </c>
      <c r="R2549" s="134">
        <f t="shared" si="928"/>
        <v>0</v>
      </c>
      <c r="S2549" s="124">
        <f t="shared" si="929"/>
        <v>0</v>
      </c>
      <c r="T2549" s="134">
        <f t="shared" si="936"/>
        <v>8.7499999999999994E-2</v>
      </c>
      <c r="U2549" s="133">
        <f t="shared" si="937"/>
        <v>112</v>
      </c>
      <c r="V2549" s="133">
        <v>252</v>
      </c>
      <c r="W2549" s="132">
        <f t="shared" si="920"/>
        <v>1.0379843</v>
      </c>
      <c r="X2549" s="124">
        <f t="shared" si="939"/>
        <v>56.375050999999999</v>
      </c>
      <c r="Y2549" s="136" t="s">
        <v>71</v>
      </c>
      <c r="Z2549" s="127">
        <f t="shared" si="938"/>
        <v>44788</v>
      </c>
      <c r="AA2549" s="6"/>
      <c r="AB2549" s="1"/>
      <c r="AC2549" s="10"/>
      <c r="AD2549" s="7"/>
      <c r="AE2549" s="1"/>
      <c r="AF2549" s="1"/>
      <c r="AG2549" s="1"/>
      <c r="AH2549" s="5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6"/>
      <c r="BR2549" s="1"/>
      <c r="BS2549" s="1"/>
      <c r="BT2549" s="1"/>
      <c r="BU2549" s="1"/>
      <c r="BV2549" s="1"/>
      <c r="BW2549" s="1"/>
    </row>
    <row r="2550" spans="1:75" x14ac:dyDescent="0.2">
      <c r="A2550" s="137">
        <f t="shared" si="930"/>
        <v>44771</v>
      </c>
      <c r="B2550" s="124">
        <f t="shared" si="921"/>
        <v>1540.5544850000001</v>
      </c>
      <c r="C2550" s="124">
        <f t="shared" si="931"/>
        <v>1000</v>
      </c>
      <c r="D2550" s="138">
        <f t="shared" si="932"/>
        <v>6455.85</v>
      </c>
      <c r="E2550" s="126">
        <f>IF(K2550=1,VLOOKUP(A2549,[1]Plan1!$DA$106:$DC$226,3),E2549)</f>
        <v>6411.95</v>
      </c>
      <c r="F2550" s="127">
        <f t="shared" si="933"/>
        <v>44758</v>
      </c>
      <c r="G2550" s="128">
        <f t="shared" si="922"/>
        <v>-6.8000340776196433E-3</v>
      </c>
      <c r="H2550" s="127">
        <f t="shared" si="934"/>
        <v>44788</v>
      </c>
      <c r="I2550" s="127">
        <f t="shared" si="923"/>
        <v>44788</v>
      </c>
      <c r="J2550" s="130">
        <f t="shared" si="935"/>
        <v>21</v>
      </c>
      <c r="K2550" s="130">
        <f t="shared" si="924"/>
        <v>10</v>
      </c>
      <c r="L2550" s="131">
        <f t="shared" si="925"/>
        <v>0.99675610000000003</v>
      </c>
      <c r="M2550" s="132">
        <f t="shared" si="942"/>
        <v>1.00670057</v>
      </c>
      <c r="N2550" s="132">
        <f t="shared" si="940"/>
        <v>1.4885136387072142</v>
      </c>
      <c r="O2550" s="131">
        <f t="shared" si="941"/>
        <v>1.4836850399999999</v>
      </c>
      <c r="P2550" s="124">
        <f t="shared" si="926"/>
        <v>1483.6850400000001</v>
      </c>
      <c r="Q2550" s="133">
        <f t="shared" si="927"/>
        <v>0</v>
      </c>
      <c r="R2550" s="134">
        <f t="shared" si="928"/>
        <v>0</v>
      </c>
      <c r="S2550" s="124">
        <f t="shared" si="929"/>
        <v>0</v>
      </c>
      <c r="T2550" s="134">
        <f t="shared" si="936"/>
        <v>8.7499999999999994E-2</v>
      </c>
      <c r="U2550" s="133">
        <f t="shared" si="937"/>
        <v>113</v>
      </c>
      <c r="V2550" s="133">
        <v>252</v>
      </c>
      <c r="W2550" s="132">
        <f t="shared" si="920"/>
        <v>1.038329864</v>
      </c>
      <c r="X2550" s="124">
        <f t="shared" si="939"/>
        <v>56.869444999999999</v>
      </c>
      <c r="Y2550" s="136" t="s">
        <v>71</v>
      </c>
      <c r="Z2550" s="127">
        <f t="shared" si="938"/>
        <v>44788</v>
      </c>
      <c r="AA2550" s="6"/>
      <c r="AB2550" s="1"/>
      <c r="AC2550" s="10"/>
      <c r="AD2550" s="7"/>
      <c r="AE2550" s="1"/>
      <c r="AF2550" s="1"/>
      <c r="AG2550" s="1"/>
      <c r="AH2550" s="5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6"/>
      <c r="BR2550" s="1"/>
      <c r="BS2550" s="1"/>
      <c r="BT2550" s="1"/>
      <c r="BU2550" s="1"/>
      <c r="BV2550" s="1"/>
      <c r="BW2550" s="1"/>
    </row>
    <row r="2551" spans="1:75" x14ac:dyDescent="0.2">
      <c r="A2551" s="137">
        <f t="shared" si="930"/>
        <v>44772</v>
      </c>
      <c r="B2551" s="124">
        <f t="shared" si="921"/>
        <v>1540.5667330000001</v>
      </c>
      <c r="C2551" s="124">
        <f t="shared" si="931"/>
        <v>1000</v>
      </c>
      <c r="D2551" s="138">
        <f t="shared" si="932"/>
        <v>6455.85</v>
      </c>
      <c r="E2551" s="126">
        <f>IF(K2551=1,VLOOKUP(A2550,[1]Plan1!$DA$106:$DC$226,3),E2550)</f>
        <v>6411.95</v>
      </c>
      <c r="F2551" s="127">
        <f t="shared" si="933"/>
        <v>44758</v>
      </c>
      <c r="G2551" s="128">
        <f t="shared" si="922"/>
        <v>-6.8000340776196433E-3</v>
      </c>
      <c r="H2551" s="127">
        <f t="shared" si="934"/>
        <v>44788</v>
      </c>
      <c r="I2551" s="127">
        <f t="shared" si="923"/>
        <v>44788</v>
      </c>
      <c r="J2551" s="130">
        <f t="shared" si="935"/>
        <v>21</v>
      </c>
      <c r="K2551" s="130">
        <f t="shared" si="924"/>
        <v>11</v>
      </c>
      <c r="L2551" s="131">
        <f t="shared" si="925"/>
        <v>0.99643229</v>
      </c>
      <c r="M2551" s="132">
        <f t="shared" si="942"/>
        <v>1.00670057</v>
      </c>
      <c r="N2551" s="132">
        <f t="shared" si="940"/>
        <v>1.4885136387072142</v>
      </c>
      <c r="O2551" s="131">
        <f t="shared" si="941"/>
        <v>1.48320305</v>
      </c>
      <c r="P2551" s="124">
        <f t="shared" si="926"/>
        <v>1483.2030500000001</v>
      </c>
      <c r="Q2551" s="133">
        <f t="shared" si="927"/>
        <v>0</v>
      </c>
      <c r="R2551" s="134">
        <f t="shared" si="928"/>
        <v>0</v>
      </c>
      <c r="S2551" s="124">
        <f t="shared" si="929"/>
        <v>0</v>
      </c>
      <c r="T2551" s="134">
        <f t="shared" si="936"/>
        <v>8.7499999999999994E-2</v>
      </c>
      <c r="U2551" s="133">
        <f t="shared" si="937"/>
        <v>114</v>
      </c>
      <c r="V2551" s="133">
        <v>252</v>
      </c>
      <c r="W2551" s="132">
        <f t="shared" si="920"/>
        <v>1.0386755430000001</v>
      </c>
      <c r="X2551" s="124">
        <f t="shared" si="939"/>
        <v>57.363683000000002</v>
      </c>
      <c r="Y2551" s="136" t="s">
        <v>71</v>
      </c>
      <c r="Z2551" s="127">
        <f t="shared" si="938"/>
        <v>44788</v>
      </c>
      <c r="AA2551" s="6"/>
      <c r="AB2551" s="1"/>
      <c r="AC2551" s="10"/>
      <c r="AD2551" s="7"/>
      <c r="AE2551" s="1"/>
      <c r="AF2551" s="1"/>
      <c r="AG2551" s="1"/>
      <c r="AH2551" s="5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6"/>
      <c r="BR2551" s="1"/>
      <c r="BS2551" s="1"/>
      <c r="BT2551" s="1"/>
      <c r="BU2551" s="1"/>
      <c r="BV2551" s="1"/>
      <c r="BW2551" s="1"/>
    </row>
    <row r="2552" spans="1:75" x14ac:dyDescent="0.2">
      <c r="A2552" s="137">
        <f t="shared" si="930"/>
        <v>44773</v>
      </c>
      <c r="B2552" s="124">
        <f t="shared" si="921"/>
        <v>1540.5667330000001</v>
      </c>
      <c r="C2552" s="124">
        <f t="shared" si="931"/>
        <v>1000</v>
      </c>
      <c r="D2552" s="138">
        <f t="shared" si="932"/>
        <v>6455.85</v>
      </c>
      <c r="E2552" s="126">
        <f>IF(K2552=1,VLOOKUP(A2551,[1]Plan1!$DA$106:$DC$226,3),E2551)</f>
        <v>6411.95</v>
      </c>
      <c r="F2552" s="127">
        <f t="shared" si="933"/>
        <v>44758</v>
      </c>
      <c r="G2552" s="128">
        <f t="shared" si="922"/>
        <v>-6.8000340776196433E-3</v>
      </c>
      <c r="H2552" s="127">
        <f t="shared" si="934"/>
        <v>44788</v>
      </c>
      <c r="I2552" s="127">
        <f t="shared" si="923"/>
        <v>44788</v>
      </c>
      <c r="J2552" s="130">
        <f t="shared" si="935"/>
        <v>21</v>
      </c>
      <c r="K2552" s="130">
        <f t="shared" si="924"/>
        <v>11</v>
      </c>
      <c r="L2552" s="131">
        <f t="shared" si="925"/>
        <v>0.99643229</v>
      </c>
      <c r="M2552" s="132">
        <f t="shared" si="942"/>
        <v>1.00670057</v>
      </c>
      <c r="N2552" s="132">
        <f t="shared" si="940"/>
        <v>1.4885136387072142</v>
      </c>
      <c r="O2552" s="131">
        <f t="shared" si="941"/>
        <v>1.48320305</v>
      </c>
      <c r="P2552" s="124">
        <f t="shared" si="926"/>
        <v>1483.2030500000001</v>
      </c>
      <c r="Q2552" s="133">
        <f t="shared" si="927"/>
        <v>0</v>
      </c>
      <c r="R2552" s="134">
        <f t="shared" si="928"/>
        <v>0</v>
      </c>
      <c r="S2552" s="124">
        <f t="shared" si="929"/>
        <v>0</v>
      </c>
      <c r="T2552" s="134">
        <f t="shared" si="936"/>
        <v>8.7499999999999994E-2</v>
      </c>
      <c r="U2552" s="133">
        <f t="shared" si="937"/>
        <v>114</v>
      </c>
      <c r="V2552" s="133">
        <v>252</v>
      </c>
      <c r="W2552" s="132">
        <f t="shared" si="920"/>
        <v>1.0386755430000001</v>
      </c>
      <c r="X2552" s="124">
        <f t="shared" si="939"/>
        <v>57.363683000000002</v>
      </c>
      <c r="Y2552" s="136" t="s">
        <v>71</v>
      </c>
      <c r="Z2552" s="127">
        <f t="shared" si="938"/>
        <v>44788</v>
      </c>
      <c r="AA2552" s="6"/>
      <c r="AB2552" s="1"/>
      <c r="AC2552" s="10"/>
      <c r="AD2552" s="7"/>
      <c r="AE2552" s="1"/>
      <c r="AF2552" s="1"/>
      <c r="AG2552" s="1"/>
      <c r="AH2552" s="5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6"/>
      <c r="BR2552" s="1"/>
      <c r="BS2552" s="1"/>
      <c r="BT2552" s="1"/>
      <c r="BU2552" s="1"/>
      <c r="BV2552" s="1"/>
      <c r="BW2552" s="1"/>
    </row>
    <row r="2553" spans="1:75" x14ac:dyDescent="0.2">
      <c r="A2553" s="137">
        <f t="shared" si="930"/>
        <v>44774</v>
      </c>
      <c r="B2553" s="124">
        <f t="shared" si="921"/>
        <v>1540.5667330000001</v>
      </c>
      <c r="C2553" s="124">
        <f t="shared" si="931"/>
        <v>1000</v>
      </c>
      <c r="D2553" s="138">
        <f t="shared" si="932"/>
        <v>6455.85</v>
      </c>
      <c r="E2553" s="126">
        <f>IF(K2553=1,VLOOKUP(A2552,[1]Plan1!$DA$106:$DC$226,3),E2552)</f>
        <v>6411.95</v>
      </c>
      <c r="F2553" s="127">
        <f t="shared" si="933"/>
        <v>44758</v>
      </c>
      <c r="G2553" s="128">
        <f t="shared" si="922"/>
        <v>-6.8000340776196433E-3</v>
      </c>
      <c r="H2553" s="127">
        <f t="shared" si="934"/>
        <v>44788</v>
      </c>
      <c r="I2553" s="127">
        <f t="shared" si="923"/>
        <v>44788</v>
      </c>
      <c r="J2553" s="130">
        <f t="shared" si="935"/>
        <v>21</v>
      </c>
      <c r="K2553" s="130">
        <f t="shared" si="924"/>
        <v>11</v>
      </c>
      <c r="L2553" s="131">
        <f t="shared" si="925"/>
        <v>0.99643229</v>
      </c>
      <c r="M2553" s="132">
        <f t="shared" si="942"/>
        <v>1.00670057</v>
      </c>
      <c r="N2553" s="132">
        <f t="shared" si="940"/>
        <v>1.4885136387072142</v>
      </c>
      <c r="O2553" s="131">
        <f t="shared" si="941"/>
        <v>1.48320305</v>
      </c>
      <c r="P2553" s="124">
        <f t="shared" si="926"/>
        <v>1483.2030500000001</v>
      </c>
      <c r="Q2553" s="133">
        <f t="shared" si="927"/>
        <v>0</v>
      </c>
      <c r="R2553" s="134">
        <f t="shared" si="928"/>
        <v>0</v>
      </c>
      <c r="S2553" s="124">
        <f t="shared" si="929"/>
        <v>0</v>
      </c>
      <c r="T2553" s="134">
        <f t="shared" si="936"/>
        <v>8.7499999999999994E-2</v>
      </c>
      <c r="U2553" s="133">
        <f t="shared" si="937"/>
        <v>114</v>
      </c>
      <c r="V2553" s="133">
        <v>252</v>
      </c>
      <c r="W2553" s="132">
        <f t="shared" ref="W2553:W2567" si="943">ROUND((1+T2553)^(U2553/V2553),9)</f>
        <v>1.0386755430000001</v>
      </c>
      <c r="X2553" s="124">
        <f t="shared" si="939"/>
        <v>57.363683000000002</v>
      </c>
      <c r="Y2553" s="136" t="s">
        <v>71</v>
      </c>
      <c r="Z2553" s="127">
        <f t="shared" si="938"/>
        <v>44788</v>
      </c>
      <c r="AA2553" s="6"/>
      <c r="AB2553" s="1"/>
      <c r="AC2553" s="10"/>
      <c r="AD2553" s="7"/>
      <c r="AE2553" s="1"/>
      <c r="AF2553" s="1"/>
      <c r="AG2553" s="1"/>
      <c r="AH2553" s="5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6"/>
      <c r="BR2553" s="1"/>
      <c r="BS2553" s="1"/>
      <c r="BT2553" s="1"/>
      <c r="BU2553" s="1"/>
      <c r="BV2553" s="1"/>
      <c r="BW2553" s="1"/>
    </row>
    <row r="2554" spans="1:75" x14ac:dyDescent="0.2">
      <c r="A2554" s="137">
        <f t="shared" si="930"/>
        <v>44775</v>
      </c>
      <c r="B2554" s="124">
        <f t="shared" si="921"/>
        <v>1540.5789649999999</v>
      </c>
      <c r="C2554" s="124">
        <f t="shared" si="931"/>
        <v>1000</v>
      </c>
      <c r="D2554" s="138">
        <f t="shared" si="932"/>
        <v>6455.85</v>
      </c>
      <c r="E2554" s="126">
        <f>IF(K2554=1,VLOOKUP(A2553,[1]Plan1!$DA$106:$DC$226,3),E2553)</f>
        <v>6411.95</v>
      </c>
      <c r="F2554" s="127">
        <f t="shared" si="933"/>
        <v>44758</v>
      </c>
      <c r="G2554" s="128">
        <f t="shared" si="922"/>
        <v>-6.8000340776196433E-3</v>
      </c>
      <c r="H2554" s="127">
        <f t="shared" si="934"/>
        <v>44788</v>
      </c>
      <c r="I2554" s="127">
        <f t="shared" si="923"/>
        <v>44788</v>
      </c>
      <c r="J2554" s="130">
        <f t="shared" si="935"/>
        <v>21</v>
      </c>
      <c r="K2554" s="130">
        <f t="shared" si="924"/>
        <v>12</v>
      </c>
      <c r="L2554" s="131">
        <f t="shared" si="925"/>
        <v>0.99610858000000002</v>
      </c>
      <c r="M2554" s="132">
        <f t="shared" si="942"/>
        <v>1.00670057</v>
      </c>
      <c r="N2554" s="132">
        <f t="shared" si="940"/>
        <v>1.4885136387072142</v>
      </c>
      <c r="O2554" s="131">
        <f t="shared" si="941"/>
        <v>1.4827212000000001</v>
      </c>
      <c r="P2554" s="124">
        <f t="shared" si="926"/>
        <v>1482.7212</v>
      </c>
      <c r="Q2554" s="133">
        <f t="shared" si="927"/>
        <v>0</v>
      </c>
      <c r="R2554" s="134">
        <f t="shared" si="928"/>
        <v>0</v>
      </c>
      <c r="S2554" s="124">
        <f t="shared" si="929"/>
        <v>0</v>
      </c>
      <c r="T2554" s="134">
        <f t="shared" si="936"/>
        <v>8.7499999999999994E-2</v>
      </c>
      <c r="U2554" s="133">
        <f t="shared" si="937"/>
        <v>115</v>
      </c>
      <c r="V2554" s="133">
        <v>252</v>
      </c>
      <c r="W2554" s="132">
        <f t="shared" si="943"/>
        <v>1.039021338</v>
      </c>
      <c r="X2554" s="124">
        <f t="shared" si="939"/>
        <v>57.857765000000001</v>
      </c>
      <c r="Y2554" s="136" t="s">
        <v>71</v>
      </c>
      <c r="Z2554" s="127">
        <f t="shared" si="938"/>
        <v>44788</v>
      </c>
      <c r="AA2554" s="6"/>
      <c r="AB2554" s="1"/>
      <c r="AC2554" s="10"/>
      <c r="AD2554" s="7"/>
      <c r="AE2554" s="1"/>
      <c r="AF2554" s="1"/>
      <c r="AG2554" s="1"/>
      <c r="AH2554" s="5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6"/>
      <c r="BR2554" s="1"/>
      <c r="BS2554" s="1"/>
      <c r="BT2554" s="1"/>
      <c r="BU2554" s="1"/>
      <c r="BV2554" s="1"/>
      <c r="BW2554" s="1"/>
    </row>
    <row r="2555" spans="1:75" x14ac:dyDescent="0.2">
      <c r="A2555" s="137">
        <f t="shared" si="930"/>
        <v>44776</v>
      </c>
      <c r="B2555" s="124">
        <f t="shared" si="921"/>
        <v>1540.5912090000002</v>
      </c>
      <c r="C2555" s="124">
        <f t="shared" si="931"/>
        <v>1000</v>
      </c>
      <c r="D2555" s="138">
        <f t="shared" si="932"/>
        <v>6455.85</v>
      </c>
      <c r="E2555" s="126">
        <f>IF(K2555=1,VLOOKUP(A2554,[1]Plan1!$DA$106:$DC$226,3),E2554)</f>
        <v>6411.95</v>
      </c>
      <c r="F2555" s="127">
        <f t="shared" si="933"/>
        <v>44758</v>
      </c>
      <c r="G2555" s="128">
        <f t="shared" si="922"/>
        <v>-6.8000340776196433E-3</v>
      </c>
      <c r="H2555" s="127">
        <f t="shared" si="934"/>
        <v>44788</v>
      </c>
      <c r="I2555" s="127">
        <f t="shared" si="923"/>
        <v>44788</v>
      </c>
      <c r="J2555" s="130">
        <f t="shared" si="935"/>
        <v>21</v>
      </c>
      <c r="K2555" s="130">
        <f t="shared" si="924"/>
        <v>13</v>
      </c>
      <c r="L2555" s="131">
        <f t="shared" si="925"/>
        <v>0.99578498000000004</v>
      </c>
      <c r="M2555" s="132">
        <f t="shared" si="942"/>
        <v>1.00670057</v>
      </c>
      <c r="N2555" s="132">
        <f t="shared" si="940"/>
        <v>1.4885136387072142</v>
      </c>
      <c r="O2555" s="131">
        <f t="shared" si="941"/>
        <v>1.48223952</v>
      </c>
      <c r="P2555" s="124">
        <f t="shared" si="926"/>
        <v>1482.2395200000001</v>
      </c>
      <c r="Q2555" s="133">
        <f t="shared" si="927"/>
        <v>0</v>
      </c>
      <c r="R2555" s="134">
        <f t="shared" si="928"/>
        <v>0</v>
      </c>
      <c r="S2555" s="124">
        <f t="shared" si="929"/>
        <v>0</v>
      </c>
      <c r="T2555" s="134">
        <f t="shared" si="936"/>
        <v>8.7499999999999994E-2</v>
      </c>
      <c r="U2555" s="133">
        <f t="shared" si="937"/>
        <v>116</v>
      </c>
      <c r="V2555" s="133">
        <v>252</v>
      </c>
      <c r="W2555" s="132">
        <f t="shared" si="943"/>
        <v>1.0393672469999999</v>
      </c>
      <c r="X2555" s="124">
        <f t="shared" si="939"/>
        <v>58.351689</v>
      </c>
      <c r="Y2555" s="136" t="s">
        <v>71</v>
      </c>
      <c r="Z2555" s="127">
        <f t="shared" si="938"/>
        <v>44788</v>
      </c>
      <c r="AA2555" s="6"/>
      <c r="AB2555" s="1"/>
      <c r="AC2555" s="10"/>
      <c r="AD2555" s="7"/>
      <c r="AE2555" s="1"/>
      <c r="AF2555" s="1"/>
      <c r="AG2555" s="1"/>
      <c r="AH2555" s="5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6"/>
      <c r="BR2555" s="1"/>
      <c r="BS2555" s="1"/>
      <c r="BT2555" s="1"/>
      <c r="BU2555" s="1"/>
      <c r="BV2555" s="1"/>
      <c r="BW2555" s="1"/>
    </row>
    <row r="2556" spans="1:75" x14ac:dyDescent="0.2">
      <c r="A2556" s="137">
        <f t="shared" si="930"/>
        <v>44777</v>
      </c>
      <c r="B2556" s="124">
        <f t="shared" si="921"/>
        <v>1540.603458</v>
      </c>
      <c r="C2556" s="124">
        <f t="shared" si="931"/>
        <v>1000</v>
      </c>
      <c r="D2556" s="138">
        <f t="shared" si="932"/>
        <v>6455.85</v>
      </c>
      <c r="E2556" s="126">
        <f>IF(K2556=1,VLOOKUP(A2555,[1]Plan1!$DA$106:$DC$226,3),E2555)</f>
        <v>6411.95</v>
      </c>
      <c r="F2556" s="127">
        <f t="shared" si="933"/>
        <v>44758</v>
      </c>
      <c r="G2556" s="128">
        <f t="shared" si="922"/>
        <v>-6.8000340776196433E-3</v>
      </c>
      <c r="H2556" s="127">
        <f t="shared" si="934"/>
        <v>44788</v>
      </c>
      <c r="I2556" s="127">
        <f t="shared" si="923"/>
        <v>44788</v>
      </c>
      <c r="J2556" s="130">
        <f t="shared" si="935"/>
        <v>21</v>
      </c>
      <c r="K2556" s="130">
        <f t="shared" si="924"/>
        <v>14</v>
      </c>
      <c r="L2556" s="131">
        <f t="shared" si="925"/>
        <v>0.99546148999999995</v>
      </c>
      <c r="M2556" s="132">
        <f t="shared" si="942"/>
        <v>1.00670057</v>
      </c>
      <c r="N2556" s="132">
        <f t="shared" si="940"/>
        <v>1.4885136387072142</v>
      </c>
      <c r="O2556" s="131">
        <f t="shared" si="941"/>
        <v>1.4817579999999999</v>
      </c>
      <c r="P2556" s="124">
        <f t="shared" si="926"/>
        <v>1481.758</v>
      </c>
      <c r="Q2556" s="133">
        <f t="shared" si="927"/>
        <v>0</v>
      </c>
      <c r="R2556" s="134">
        <f t="shared" si="928"/>
        <v>0</v>
      </c>
      <c r="S2556" s="124">
        <f t="shared" si="929"/>
        <v>0</v>
      </c>
      <c r="T2556" s="134">
        <f t="shared" si="936"/>
        <v>8.7499999999999994E-2</v>
      </c>
      <c r="U2556" s="133">
        <f t="shared" si="937"/>
        <v>117</v>
      </c>
      <c r="V2556" s="133">
        <v>252</v>
      </c>
      <c r="W2556" s="132">
        <f t="shared" si="943"/>
        <v>1.039713272</v>
      </c>
      <c r="X2556" s="124">
        <f t="shared" si="939"/>
        <v>58.845458000000001</v>
      </c>
      <c r="Y2556" s="136" t="s">
        <v>71</v>
      </c>
      <c r="Z2556" s="127">
        <f t="shared" si="938"/>
        <v>44788</v>
      </c>
      <c r="AA2556" s="6"/>
      <c r="AB2556" s="1"/>
      <c r="AC2556" s="10"/>
      <c r="AD2556" s="7"/>
      <c r="AE2556" s="1"/>
      <c r="AF2556" s="1"/>
      <c r="AG2556" s="1"/>
      <c r="AH2556" s="5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6"/>
      <c r="BR2556" s="1"/>
      <c r="BS2556" s="1"/>
      <c r="BT2556" s="1"/>
      <c r="BU2556" s="1"/>
      <c r="BV2556" s="1"/>
      <c r="BW2556" s="1"/>
    </row>
    <row r="2557" spans="1:75" x14ac:dyDescent="0.2">
      <c r="A2557" s="137">
        <f t="shared" si="930"/>
        <v>44778</v>
      </c>
      <c r="B2557" s="124">
        <f t="shared" si="921"/>
        <v>1540.6156990000002</v>
      </c>
      <c r="C2557" s="124">
        <f t="shared" si="931"/>
        <v>1000</v>
      </c>
      <c r="D2557" s="138">
        <f t="shared" si="932"/>
        <v>6455.85</v>
      </c>
      <c r="E2557" s="126">
        <f>IF(K2557=1,VLOOKUP(A2556,[1]Plan1!$DA$106:$DC$226,3),E2556)</f>
        <v>6411.95</v>
      </c>
      <c r="F2557" s="127">
        <f t="shared" si="933"/>
        <v>44758</v>
      </c>
      <c r="G2557" s="128">
        <f t="shared" si="922"/>
        <v>-6.8000340776196433E-3</v>
      </c>
      <c r="H2557" s="127">
        <f t="shared" si="934"/>
        <v>44788</v>
      </c>
      <c r="I2557" s="127">
        <f t="shared" si="923"/>
        <v>44788</v>
      </c>
      <c r="J2557" s="130">
        <f t="shared" si="935"/>
        <v>21</v>
      </c>
      <c r="K2557" s="130">
        <f t="shared" si="924"/>
        <v>15</v>
      </c>
      <c r="L2557" s="131">
        <f t="shared" si="925"/>
        <v>0.99513810000000003</v>
      </c>
      <c r="M2557" s="132">
        <f t="shared" si="942"/>
        <v>1.00670057</v>
      </c>
      <c r="N2557" s="132">
        <f t="shared" si="940"/>
        <v>1.4885136387072142</v>
      </c>
      <c r="O2557" s="131">
        <f t="shared" si="941"/>
        <v>1.48127663</v>
      </c>
      <c r="P2557" s="124">
        <f t="shared" si="926"/>
        <v>1481.2766300000001</v>
      </c>
      <c r="Q2557" s="133">
        <f t="shared" si="927"/>
        <v>0</v>
      </c>
      <c r="R2557" s="134">
        <f t="shared" si="928"/>
        <v>0</v>
      </c>
      <c r="S2557" s="124">
        <f t="shared" si="929"/>
        <v>0</v>
      </c>
      <c r="T2557" s="134">
        <f t="shared" si="936"/>
        <v>8.7499999999999994E-2</v>
      </c>
      <c r="U2557" s="133">
        <f t="shared" si="937"/>
        <v>118</v>
      </c>
      <c r="V2557" s="133">
        <v>252</v>
      </c>
      <c r="W2557" s="132">
        <f t="shared" si="943"/>
        <v>1.0400594110000001</v>
      </c>
      <c r="X2557" s="124">
        <f t="shared" si="939"/>
        <v>59.339069000000002</v>
      </c>
      <c r="Y2557" s="136" t="s">
        <v>71</v>
      </c>
      <c r="Z2557" s="127">
        <f t="shared" si="938"/>
        <v>44788</v>
      </c>
      <c r="AA2557" s="6"/>
      <c r="AB2557" s="1"/>
      <c r="AC2557" s="10"/>
      <c r="AD2557" s="7"/>
      <c r="AE2557" s="1"/>
      <c r="AF2557" s="1"/>
      <c r="AG2557" s="1"/>
      <c r="AH2557" s="5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6"/>
      <c r="BR2557" s="1"/>
      <c r="BS2557" s="1"/>
      <c r="BT2557" s="1"/>
      <c r="BU2557" s="1"/>
      <c r="BV2557" s="1"/>
      <c r="BW2557" s="1"/>
    </row>
    <row r="2558" spans="1:75" x14ac:dyDescent="0.2">
      <c r="A2558" s="137">
        <f t="shared" si="930"/>
        <v>44779</v>
      </c>
      <c r="B2558" s="124">
        <f t="shared" si="921"/>
        <v>1540.6279339999999</v>
      </c>
      <c r="C2558" s="124">
        <f t="shared" si="931"/>
        <v>1000</v>
      </c>
      <c r="D2558" s="138">
        <f t="shared" si="932"/>
        <v>6455.85</v>
      </c>
      <c r="E2558" s="126">
        <f>IF(K2558=1,VLOOKUP(A2557,[1]Plan1!$DA$106:$DC$226,3),E2557)</f>
        <v>6411.95</v>
      </c>
      <c r="F2558" s="127">
        <f t="shared" si="933"/>
        <v>44758</v>
      </c>
      <c r="G2558" s="128">
        <f t="shared" si="922"/>
        <v>-6.8000340776196433E-3</v>
      </c>
      <c r="H2558" s="127">
        <f t="shared" si="934"/>
        <v>44788</v>
      </c>
      <c r="I2558" s="127">
        <f t="shared" si="923"/>
        <v>44788</v>
      </c>
      <c r="J2558" s="130">
        <f t="shared" si="935"/>
        <v>21</v>
      </c>
      <c r="K2558" s="130">
        <f t="shared" si="924"/>
        <v>16</v>
      </c>
      <c r="L2558" s="131">
        <f t="shared" si="925"/>
        <v>0.99481481000000005</v>
      </c>
      <c r="M2558" s="132">
        <f t="shared" si="942"/>
        <v>1.00670057</v>
      </c>
      <c r="N2558" s="132">
        <f t="shared" si="940"/>
        <v>1.4885136387072142</v>
      </c>
      <c r="O2558" s="131">
        <f t="shared" si="941"/>
        <v>1.48079541</v>
      </c>
      <c r="P2558" s="124">
        <f t="shared" si="926"/>
        <v>1480.7954099999999</v>
      </c>
      <c r="Q2558" s="133">
        <f t="shared" si="927"/>
        <v>0</v>
      </c>
      <c r="R2558" s="134">
        <f t="shared" si="928"/>
        <v>0</v>
      </c>
      <c r="S2558" s="124">
        <f t="shared" si="929"/>
        <v>0</v>
      </c>
      <c r="T2558" s="134">
        <f t="shared" si="936"/>
        <v>8.7499999999999994E-2</v>
      </c>
      <c r="U2558" s="133">
        <f t="shared" si="937"/>
        <v>119</v>
      </c>
      <c r="V2558" s="133">
        <v>252</v>
      </c>
      <c r="W2558" s="132">
        <f t="shared" si="943"/>
        <v>1.0404056660000001</v>
      </c>
      <c r="X2558" s="124">
        <f t="shared" si="939"/>
        <v>59.832523999999999</v>
      </c>
      <c r="Y2558" s="136" t="s">
        <v>71</v>
      </c>
      <c r="Z2558" s="127">
        <f t="shared" si="938"/>
        <v>44788</v>
      </c>
      <c r="AA2558" s="6"/>
      <c r="AB2558" s="1"/>
      <c r="AC2558" s="10"/>
      <c r="AD2558" s="7"/>
      <c r="AE2558" s="1"/>
      <c r="AF2558" s="1"/>
      <c r="AG2558" s="1"/>
      <c r="AH2558" s="5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6"/>
      <c r="BR2558" s="1"/>
      <c r="BS2558" s="1"/>
      <c r="BT2558" s="1"/>
      <c r="BU2558" s="1"/>
      <c r="BV2558" s="1"/>
      <c r="BW2558" s="1"/>
    </row>
    <row r="2559" spans="1:75" x14ac:dyDescent="0.2">
      <c r="A2559" s="137">
        <f t="shared" si="930"/>
        <v>44780</v>
      </c>
      <c r="B2559" s="124">
        <f t="shared" si="921"/>
        <v>1540.6279339999999</v>
      </c>
      <c r="C2559" s="124">
        <f t="shared" si="931"/>
        <v>1000</v>
      </c>
      <c r="D2559" s="138">
        <f t="shared" si="932"/>
        <v>6455.85</v>
      </c>
      <c r="E2559" s="126">
        <f>IF(K2559=1,VLOOKUP(A2558,[1]Plan1!$DA$106:$DC$226,3),E2558)</f>
        <v>6411.95</v>
      </c>
      <c r="F2559" s="127">
        <f t="shared" si="933"/>
        <v>44758</v>
      </c>
      <c r="G2559" s="128">
        <f t="shared" si="922"/>
        <v>-6.8000340776196433E-3</v>
      </c>
      <c r="H2559" s="127">
        <f t="shared" si="934"/>
        <v>44788</v>
      </c>
      <c r="I2559" s="127">
        <f t="shared" si="923"/>
        <v>44788</v>
      </c>
      <c r="J2559" s="130">
        <f t="shared" si="935"/>
        <v>21</v>
      </c>
      <c r="K2559" s="130">
        <f t="shared" si="924"/>
        <v>16</v>
      </c>
      <c r="L2559" s="131">
        <f t="shared" si="925"/>
        <v>0.99481481000000005</v>
      </c>
      <c r="M2559" s="132">
        <f t="shared" si="942"/>
        <v>1.00670057</v>
      </c>
      <c r="N2559" s="132">
        <f t="shared" si="940"/>
        <v>1.4885136387072142</v>
      </c>
      <c r="O2559" s="131">
        <f t="shared" si="941"/>
        <v>1.48079541</v>
      </c>
      <c r="P2559" s="124">
        <f t="shared" si="926"/>
        <v>1480.7954099999999</v>
      </c>
      <c r="Q2559" s="133">
        <f t="shared" si="927"/>
        <v>0</v>
      </c>
      <c r="R2559" s="134">
        <f t="shared" si="928"/>
        <v>0</v>
      </c>
      <c r="S2559" s="124">
        <f t="shared" si="929"/>
        <v>0</v>
      </c>
      <c r="T2559" s="134">
        <f t="shared" si="936"/>
        <v>8.7499999999999994E-2</v>
      </c>
      <c r="U2559" s="133">
        <f t="shared" si="937"/>
        <v>119</v>
      </c>
      <c r="V2559" s="133">
        <v>252</v>
      </c>
      <c r="W2559" s="132">
        <f t="shared" si="943"/>
        <v>1.0404056660000001</v>
      </c>
      <c r="X2559" s="124">
        <f t="shared" si="939"/>
        <v>59.832523999999999</v>
      </c>
      <c r="Y2559" s="136" t="s">
        <v>71</v>
      </c>
      <c r="Z2559" s="127">
        <f t="shared" si="938"/>
        <v>44788</v>
      </c>
      <c r="AA2559" s="6"/>
      <c r="AB2559" s="1"/>
      <c r="AC2559" s="10"/>
      <c r="AD2559" s="7"/>
      <c r="AE2559" s="1"/>
      <c r="AF2559" s="1"/>
      <c r="AG2559" s="1"/>
      <c r="AH2559" s="5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6"/>
      <c r="BR2559" s="1"/>
      <c r="BS2559" s="1"/>
      <c r="BT2559" s="1"/>
      <c r="BU2559" s="1"/>
      <c r="BV2559" s="1"/>
      <c r="BW2559" s="1"/>
    </row>
    <row r="2560" spans="1:75" x14ac:dyDescent="0.2">
      <c r="A2560" s="137">
        <f t="shared" si="930"/>
        <v>44781</v>
      </c>
      <c r="B2560" s="124">
        <f t="shared" si="921"/>
        <v>1540.6279339999999</v>
      </c>
      <c r="C2560" s="124">
        <f t="shared" si="931"/>
        <v>1000</v>
      </c>
      <c r="D2560" s="138">
        <f t="shared" si="932"/>
        <v>6455.85</v>
      </c>
      <c r="E2560" s="126">
        <f>IF(K2560=1,VLOOKUP(A2559,[1]Plan1!$DA$106:$DC$226,3),E2559)</f>
        <v>6411.95</v>
      </c>
      <c r="F2560" s="127">
        <f t="shared" si="933"/>
        <v>44758</v>
      </c>
      <c r="G2560" s="128">
        <f t="shared" si="922"/>
        <v>-6.8000340776196433E-3</v>
      </c>
      <c r="H2560" s="127">
        <f t="shared" si="934"/>
        <v>44788</v>
      </c>
      <c r="I2560" s="127">
        <f t="shared" si="923"/>
        <v>44788</v>
      </c>
      <c r="J2560" s="130">
        <f t="shared" si="935"/>
        <v>21</v>
      </c>
      <c r="K2560" s="130">
        <f t="shared" si="924"/>
        <v>16</v>
      </c>
      <c r="L2560" s="131">
        <f t="shared" si="925"/>
        <v>0.99481481000000005</v>
      </c>
      <c r="M2560" s="132">
        <f t="shared" si="942"/>
        <v>1.00670057</v>
      </c>
      <c r="N2560" s="132">
        <f t="shared" si="940"/>
        <v>1.4885136387072142</v>
      </c>
      <c r="O2560" s="131">
        <f t="shared" si="941"/>
        <v>1.48079541</v>
      </c>
      <c r="P2560" s="124">
        <f t="shared" si="926"/>
        <v>1480.7954099999999</v>
      </c>
      <c r="Q2560" s="133">
        <f t="shared" si="927"/>
        <v>0</v>
      </c>
      <c r="R2560" s="134">
        <f t="shared" si="928"/>
        <v>0</v>
      </c>
      <c r="S2560" s="124">
        <f t="shared" si="929"/>
        <v>0</v>
      </c>
      <c r="T2560" s="134">
        <f t="shared" si="936"/>
        <v>8.7499999999999994E-2</v>
      </c>
      <c r="U2560" s="133">
        <f t="shared" si="937"/>
        <v>119</v>
      </c>
      <c r="V2560" s="133">
        <v>252</v>
      </c>
      <c r="W2560" s="132">
        <f t="shared" si="943"/>
        <v>1.0404056660000001</v>
      </c>
      <c r="X2560" s="124">
        <f t="shared" si="939"/>
        <v>59.832523999999999</v>
      </c>
      <c r="Y2560" s="136" t="s">
        <v>71</v>
      </c>
      <c r="Z2560" s="127">
        <f t="shared" si="938"/>
        <v>44788</v>
      </c>
      <c r="AA2560" s="6"/>
      <c r="AB2560" s="1"/>
      <c r="AC2560" s="10"/>
      <c r="AD2560" s="7"/>
      <c r="AE2560" s="1"/>
      <c r="AF2560" s="1"/>
      <c r="AG2560" s="1"/>
      <c r="AH2560" s="5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6"/>
      <c r="BR2560" s="1"/>
      <c r="BS2560" s="1"/>
      <c r="BT2560" s="1"/>
      <c r="BU2560" s="1"/>
      <c r="BV2560" s="1"/>
      <c r="BW2560" s="1"/>
    </row>
    <row r="2561" spans="1:75" x14ac:dyDescent="0.2">
      <c r="A2561" s="137">
        <f t="shared" si="930"/>
        <v>44782</v>
      </c>
      <c r="B2561" s="124">
        <f t="shared" si="921"/>
        <v>1540.640173</v>
      </c>
      <c r="C2561" s="124">
        <f t="shared" si="931"/>
        <v>1000</v>
      </c>
      <c r="D2561" s="138">
        <f t="shared" si="932"/>
        <v>6455.85</v>
      </c>
      <c r="E2561" s="126">
        <f>IF(K2561=1,VLOOKUP(A2560,[1]Plan1!$DA$106:$DC$226,3),E2560)</f>
        <v>6411.95</v>
      </c>
      <c r="F2561" s="127">
        <f t="shared" si="933"/>
        <v>44758</v>
      </c>
      <c r="G2561" s="128">
        <f t="shared" si="922"/>
        <v>-6.8000340776196433E-3</v>
      </c>
      <c r="H2561" s="127">
        <f t="shared" si="934"/>
        <v>44788</v>
      </c>
      <c r="I2561" s="127">
        <f t="shared" si="923"/>
        <v>44788</v>
      </c>
      <c r="J2561" s="130">
        <f t="shared" si="935"/>
        <v>21</v>
      </c>
      <c r="K2561" s="130">
        <f t="shared" si="924"/>
        <v>17</v>
      </c>
      <c r="L2561" s="131">
        <f t="shared" si="925"/>
        <v>0.99449162999999996</v>
      </c>
      <c r="M2561" s="132">
        <f t="shared" si="942"/>
        <v>1.00670057</v>
      </c>
      <c r="N2561" s="132">
        <f t="shared" si="940"/>
        <v>1.4885136387072142</v>
      </c>
      <c r="O2561" s="131">
        <f t="shared" si="941"/>
        <v>1.48031435</v>
      </c>
      <c r="P2561" s="124">
        <f t="shared" si="926"/>
        <v>1480.3143500000001</v>
      </c>
      <c r="Q2561" s="133">
        <f t="shared" si="927"/>
        <v>0</v>
      </c>
      <c r="R2561" s="134">
        <f t="shared" si="928"/>
        <v>0</v>
      </c>
      <c r="S2561" s="124">
        <f t="shared" si="929"/>
        <v>0</v>
      </c>
      <c r="T2561" s="134">
        <f t="shared" si="936"/>
        <v>8.7499999999999994E-2</v>
      </c>
      <c r="U2561" s="133">
        <f t="shared" si="937"/>
        <v>120</v>
      </c>
      <c r="V2561" s="133">
        <v>252</v>
      </c>
      <c r="W2561" s="132">
        <f t="shared" si="943"/>
        <v>1.040752036</v>
      </c>
      <c r="X2561" s="124">
        <f t="shared" si="939"/>
        <v>60.325823</v>
      </c>
      <c r="Y2561" s="136" t="s">
        <v>71</v>
      </c>
      <c r="Z2561" s="127">
        <f t="shared" si="938"/>
        <v>44788</v>
      </c>
      <c r="AA2561" s="6"/>
      <c r="AB2561" s="1"/>
      <c r="AC2561" s="10"/>
      <c r="AD2561" s="7"/>
      <c r="AE2561" s="1"/>
      <c r="AF2561" s="1"/>
      <c r="AG2561" s="1"/>
      <c r="AH2561" s="5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6"/>
      <c r="BR2561" s="1"/>
      <c r="BS2561" s="1"/>
      <c r="BT2561" s="1"/>
      <c r="BU2561" s="1"/>
      <c r="BV2561" s="1"/>
      <c r="BW2561" s="1"/>
    </row>
    <row r="2562" spans="1:75" x14ac:dyDescent="0.2">
      <c r="A2562" s="137">
        <f t="shared" si="930"/>
        <v>44783</v>
      </c>
      <c r="B2562" s="124">
        <f t="shared" si="921"/>
        <v>1540.6524280000001</v>
      </c>
      <c r="C2562" s="124">
        <f t="shared" si="931"/>
        <v>1000</v>
      </c>
      <c r="D2562" s="138">
        <f t="shared" si="932"/>
        <v>6455.85</v>
      </c>
      <c r="E2562" s="126">
        <f>IF(K2562=1,VLOOKUP(A2561,[1]Plan1!$DA$106:$DC$226,3),E2561)</f>
        <v>6411.95</v>
      </c>
      <c r="F2562" s="127">
        <f t="shared" si="933"/>
        <v>44758</v>
      </c>
      <c r="G2562" s="128">
        <f t="shared" si="922"/>
        <v>-6.8000340776196433E-3</v>
      </c>
      <c r="H2562" s="127">
        <f t="shared" si="934"/>
        <v>44788</v>
      </c>
      <c r="I2562" s="127">
        <f t="shared" si="923"/>
        <v>44788</v>
      </c>
      <c r="J2562" s="130">
        <f t="shared" si="935"/>
        <v>21</v>
      </c>
      <c r="K2562" s="130">
        <f t="shared" si="924"/>
        <v>18</v>
      </c>
      <c r="L2562" s="131">
        <f t="shared" si="925"/>
        <v>0.99416855999999998</v>
      </c>
      <c r="M2562" s="132">
        <f t="shared" si="942"/>
        <v>1.00670057</v>
      </c>
      <c r="N2562" s="132">
        <f t="shared" si="940"/>
        <v>1.4885136387072142</v>
      </c>
      <c r="O2562" s="131">
        <f t="shared" si="941"/>
        <v>1.47983346</v>
      </c>
      <c r="P2562" s="124">
        <f t="shared" si="926"/>
        <v>1479.8334600000001</v>
      </c>
      <c r="Q2562" s="133">
        <f t="shared" si="927"/>
        <v>0</v>
      </c>
      <c r="R2562" s="134">
        <f t="shared" si="928"/>
        <v>0</v>
      </c>
      <c r="S2562" s="124">
        <f t="shared" si="929"/>
        <v>0</v>
      </c>
      <c r="T2562" s="134">
        <f t="shared" si="936"/>
        <v>8.7499999999999994E-2</v>
      </c>
      <c r="U2562" s="133">
        <f t="shared" si="937"/>
        <v>121</v>
      </c>
      <c r="V2562" s="133">
        <v>252</v>
      </c>
      <c r="W2562" s="132">
        <f t="shared" si="943"/>
        <v>1.041098522</v>
      </c>
      <c r="X2562" s="124">
        <f t="shared" si="939"/>
        <v>60.818967999999998</v>
      </c>
      <c r="Y2562" s="136" t="s">
        <v>71</v>
      </c>
      <c r="Z2562" s="127">
        <f t="shared" si="938"/>
        <v>44788</v>
      </c>
      <c r="AA2562" s="6"/>
      <c r="AB2562" s="1"/>
      <c r="AC2562" s="10"/>
      <c r="AD2562" s="7"/>
      <c r="AE2562" s="1"/>
      <c r="AF2562" s="1"/>
      <c r="AG2562" s="1"/>
      <c r="AH2562" s="5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6"/>
      <c r="BR2562" s="1"/>
      <c r="BS2562" s="1"/>
      <c r="BT2562" s="1"/>
      <c r="BU2562" s="1"/>
      <c r="BV2562" s="1"/>
      <c r="BW2562" s="1"/>
    </row>
    <row r="2563" spans="1:75" x14ac:dyDescent="0.2">
      <c r="A2563" s="137">
        <f t="shared" si="930"/>
        <v>44784</v>
      </c>
      <c r="B2563" s="124">
        <f t="shared" si="921"/>
        <v>1540.6646649999998</v>
      </c>
      <c r="C2563" s="124">
        <f t="shared" si="931"/>
        <v>1000</v>
      </c>
      <c r="D2563" s="138">
        <f t="shared" si="932"/>
        <v>6455.85</v>
      </c>
      <c r="E2563" s="126">
        <f>IF(K2563=1,VLOOKUP(A2562,[1]Plan1!$DA$106:$DC$226,3),E2562)</f>
        <v>6411.95</v>
      </c>
      <c r="F2563" s="127">
        <f t="shared" si="933"/>
        <v>44758</v>
      </c>
      <c r="G2563" s="128">
        <f t="shared" si="922"/>
        <v>-6.8000340776196433E-3</v>
      </c>
      <c r="H2563" s="127">
        <f t="shared" si="934"/>
        <v>44788</v>
      </c>
      <c r="I2563" s="127">
        <f t="shared" si="923"/>
        <v>44788</v>
      </c>
      <c r="J2563" s="130">
        <f t="shared" si="935"/>
        <v>21</v>
      </c>
      <c r="K2563" s="130">
        <f t="shared" si="924"/>
        <v>19</v>
      </c>
      <c r="L2563" s="131">
        <f t="shared" si="925"/>
        <v>0.99384558999999995</v>
      </c>
      <c r="M2563" s="132">
        <f t="shared" si="942"/>
        <v>1.00670057</v>
      </c>
      <c r="N2563" s="132">
        <f t="shared" si="940"/>
        <v>1.4885136387072142</v>
      </c>
      <c r="O2563" s="131">
        <f t="shared" si="941"/>
        <v>1.4793527099999999</v>
      </c>
      <c r="P2563" s="124">
        <f t="shared" si="926"/>
        <v>1479.3527099999999</v>
      </c>
      <c r="Q2563" s="133">
        <f t="shared" si="927"/>
        <v>0</v>
      </c>
      <c r="R2563" s="134">
        <f t="shared" si="928"/>
        <v>0</v>
      </c>
      <c r="S2563" s="124">
        <f t="shared" si="929"/>
        <v>0</v>
      </c>
      <c r="T2563" s="134">
        <f t="shared" si="936"/>
        <v>8.7499999999999994E-2</v>
      </c>
      <c r="U2563" s="133">
        <f t="shared" si="937"/>
        <v>122</v>
      </c>
      <c r="V2563" s="133">
        <v>252</v>
      </c>
      <c r="W2563" s="132">
        <f t="shared" si="943"/>
        <v>1.0414451229999999</v>
      </c>
      <c r="X2563" s="124">
        <f t="shared" si="939"/>
        <v>61.311954999999998</v>
      </c>
      <c r="Y2563" s="136" t="s">
        <v>71</v>
      </c>
      <c r="Z2563" s="127">
        <f t="shared" si="938"/>
        <v>44788</v>
      </c>
      <c r="AA2563" s="6"/>
      <c r="AB2563" s="1"/>
      <c r="AC2563" s="10"/>
      <c r="AD2563" s="7"/>
      <c r="AE2563" s="1"/>
      <c r="AF2563" s="1"/>
      <c r="AG2563" s="1"/>
      <c r="AH2563" s="5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6"/>
      <c r="BR2563" s="1"/>
      <c r="BS2563" s="1"/>
      <c r="BT2563" s="1"/>
      <c r="BU2563" s="1"/>
      <c r="BV2563" s="1"/>
      <c r="BW2563" s="1"/>
    </row>
    <row r="2564" spans="1:75" x14ac:dyDescent="0.2">
      <c r="A2564" s="137">
        <f t="shared" si="930"/>
        <v>44785</v>
      </c>
      <c r="B2564" s="124">
        <f t="shared" si="921"/>
        <v>1540.6768950000001</v>
      </c>
      <c r="C2564" s="124">
        <f t="shared" si="931"/>
        <v>1000</v>
      </c>
      <c r="D2564" s="138">
        <f t="shared" si="932"/>
        <v>6455.85</v>
      </c>
      <c r="E2564" s="126">
        <f>IF(K2564=1,VLOOKUP(A2563,[1]Plan1!$DA$106:$DC$226,3),E2563)</f>
        <v>6411.95</v>
      </c>
      <c r="F2564" s="127">
        <f t="shared" si="933"/>
        <v>44758</v>
      </c>
      <c r="G2564" s="128">
        <f t="shared" si="922"/>
        <v>-6.8000340776196433E-3</v>
      </c>
      <c r="H2564" s="127">
        <f t="shared" si="934"/>
        <v>44788</v>
      </c>
      <c r="I2564" s="127">
        <f t="shared" si="923"/>
        <v>44788</v>
      </c>
      <c r="J2564" s="130">
        <f t="shared" si="935"/>
        <v>21</v>
      </c>
      <c r="K2564" s="130">
        <f t="shared" si="924"/>
        <v>20</v>
      </c>
      <c r="L2564" s="131">
        <f t="shared" si="925"/>
        <v>0.99352271999999997</v>
      </c>
      <c r="M2564" s="132">
        <f t="shared" si="942"/>
        <v>1.00670057</v>
      </c>
      <c r="N2564" s="132">
        <f t="shared" si="940"/>
        <v>1.4885136387072142</v>
      </c>
      <c r="O2564" s="131">
        <f t="shared" si="941"/>
        <v>1.47887211</v>
      </c>
      <c r="P2564" s="124">
        <f t="shared" si="926"/>
        <v>1478.87211</v>
      </c>
      <c r="Q2564" s="133">
        <f t="shared" si="927"/>
        <v>0</v>
      </c>
      <c r="R2564" s="134">
        <f t="shared" si="928"/>
        <v>0</v>
      </c>
      <c r="S2564" s="124">
        <f t="shared" si="929"/>
        <v>0</v>
      </c>
      <c r="T2564" s="134">
        <f t="shared" si="936"/>
        <v>8.7499999999999994E-2</v>
      </c>
      <c r="U2564" s="133">
        <f t="shared" si="937"/>
        <v>123</v>
      </c>
      <c r="V2564" s="133">
        <v>252</v>
      </c>
      <c r="W2564" s="132">
        <f t="shared" si="943"/>
        <v>1.0417918390000001</v>
      </c>
      <c r="X2564" s="124">
        <f t="shared" si="939"/>
        <v>61.804785000000003</v>
      </c>
      <c r="Y2564" s="136" t="s">
        <v>71</v>
      </c>
      <c r="Z2564" s="127">
        <f t="shared" si="938"/>
        <v>44788</v>
      </c>
      <c r="AA2564" s="6"/>
      <c r="AB2564" s="1"/>
      <c r="AC2564" s="10"/>
      <c r="AD2564" s="7"/>
      <c r="AE2564" s="1"/>
      <c r="AF2564" s="1"/>
      <c r="AG2564" s="1"/>
      <c r="AH2564" s="5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6"/>
      <c r="BR2564" s="1"/>
      <c r="BS2564" s="1"/>
      <c r="BT2564" s="1"/>
      <c r="BU2564" s="1"/>
      <c r="BV2564" s="1"/>
      <c r="BW2564" s="1"/>
    </row>
    <row r="2565" spans="1:75" x14ac:dyDescent="0.2">
      <c r="A2565" s="137">
        <f t="shared" si="930"/>
        <v>44786</v>
      </c>
      <c r="B2565" s="124">
        <f t="shared" si="921"/>
        <v>1540.68914</v>
      </c>
      <c r="C2565" s="124">
        <f t="shared" si="931"/>
        <v>1000</v>
      </c>
      <c r="D2565" s="138">
        <f t="shared" si="932"/>
        <v>6455.85</v>
      </c>
      <c r="E2565" s="126">
        <f>IF(K2565=1,VLOOKUP(A2564,[1]Plan1!$DA$106:$DC$226,3),E2564)</f>
        <v>6411.95</v>
      </c>
      <c r="F2565" s="127">
        <f t="shared" si="933"/>
        <v>44758</v>
      </c>
      <c r="G2565" s="128">
        <f t="shared" si="922"/>
        <v>-6.8000340776196433E-3</v>
      </c>
      <c r="H2565" s="127">
        <f t="shared" si="934"/>
        <v>44788</v>
      </c>
      <c r="I2565" s="127">
        <f t="shared" si="923"/>
        <v>44788</v>
      </c>
      <c r="J2565" s="130">
        <f t="shared" si="935"/>
        <v>21</v>
      </c>
      <c r="K2565" s="130">
        <f t="shared" si="924"/>
        <v>21</v>
      </c>
      <c r="L2565" s="131">
        <f t="shared" si="925"/>
        <v>0.99319995999999999</v>
      </c>
      <c r="M2565" s="132">
        <f t="shared" si="942"/>
        <v>1.00670057</v>
      </c>
      <c r="N2565" s="132">
        <f t="shared" si="940"/>
        <v>1.4885136387072142</v>
      </c>
      <c r="O2565" s="131">
        <f t="shared" si="941"/>
        <v>1.4783916800000001</v>
      </c>
      <c r="P2565" s="124">
        <f t="shared" si="926"/>
        <v>1478.39168</v>
      </c>
      <c r="Q2565" s="133">
        <f t="shared" si="927"/>
        <v>0</v>
      </c>
      <c r="R2565" s="134">
        <f t="shared" si="928"/>
        <v>0</v>
      </c>
      <c r="S2565" s="124">
        <f t="shared" si="929"/>
        <v>0</v>
      </c>
      <c r="T2565" s="134">
        <f t="shared" si="936"/>
        <v>8.7499999999999994E-2</v>
      </c>
      <c r="U2565" s="133">
        <f t="shared" si="937"/>
        <v>124</v>
      </c>
      <c r="V2565" s="133">
        <v>252</v>
      </c>
      <c r="W2565" s="132">
        <f t="shared" si="943"/>
        <v>1.042138671</v>
      </c>
      <c r="X2565" s="124">
        <f t="shared" si="939"/>
        <v>62.297460000000001</v>
      </c>
      <c r="Y2565" s="136" t="s">
        <v>71</v>
      </c>
      <c r="Z2565" s="127">
        <f t="shared" si="938"/>
        <v>44788</v>
      </c>
      <c r="AA2565" s="6"/>
      <c r="AB2565" s="1"/>
      <c r="AC2565" s="10"/>
      <c r="AD2565" s="7"/>
      <c r="AE2565" s="1"/>
      <c r="AF2565" s="1"/>
      <c r="AG2565" s="1"/>
      <c r="AH2565" s="5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6"/>
      <c r="BR2565" s="1"/>
      <c r="BS2565" s="1"/>
      <c r="BT2565" s="1"/>
      <c r="BU2565" s="1"/>
      <c r="BV2565" s="1"/>
      <c r="BW2565" s="1"/>
    </row>
    <row r="2566" spans="1:75" x14ac:dyDescent="0.2">
      <c r="A2566" s="137">
        <f t="shared" si="930"/>
        <v>44787</v>
      </c>
      <c r="B2566" s="124">
        <f t="shared" si="921"/>
        <v>1540.68914</v>
      </c>
      <c r="C2566" s="124">
        <f t="shared" si="931"/>
        <v>1000</v>
      </c>
      <c r="D2566" s="138">
        <f t="shared" si="932"/>
        <v>6455.85</v>
      </c>
      <c r="E2566" s="126">
        <f>IF(K2566=1,VLOOKUP(A2565,[1]Plan1!$DA$106:$DC$226,3),E2565)</f>
        <v>6411.95</v>
      </c>
      <c r="F2566" s="127">
        <f t="shared" si="933"/>
        <v>44758</v>
      </c>
      <c r="G2566" s="128">
        <f t="shared" si="922"/>
        <v>-6.8000340776196433E-3</v>
      </c>
      <c r="H2566" s="127">
        <f t="shared" si="934"/>
        <v>44788</v>
      </c>
      <c r="I2566" s="127">
        <f t="shared" si="923"/>
        <v>44788</v>
      </c>
      <c r="J2566" s="130">
        <f t="shared" si="935"/>
        <v>21</v>
      </c>
      <c r="K2566" s="130">
        <f t="shared" si="924"/>
        <v>21</v>
      </c>
      <c r="L2566" s="131">
        <f t="shared" si="925"/>
        <v>0.99319995999999999</v>
      </c>
      <c r="M2566" s="132">
        <f t="shared" si="942"/>
        <v>1.00670057</v>
      </c>
      <c r="N2566" s="132">
        <f t="shared" si="940"/>
        <v>1.4885136387072142</v>
      </c>
      <c r="O2566" s="131">
        <f t="shared" si="941"/>
        <v>1.4783916800000001</v>
      </c>
      <c r="P2566" s="124">
        <f t="shared" si="926"/>
        <v>1478.39168</v>
      </c>
      <c r="Q2566" s="133">
        <f t="shared" si="927"/>
        <v>0</v>
      </c>
      <c r="R2566" s="134">
        <f t="shared" si="928"/>
        <v>0</v>
      </c>
      <c r="S2566" s="124">
        <f t="shared" si="929"/>
        <v>0</v>
      </c>
      <c r="T2566" s="134">
        <f t="shared" si="936"/>
        <v>8.7499999999999994E-2</v>
      </c>
      <c r="U2566" s="133">
        <f t="shared" si="937"/>
        <v>124</v>
      </c>
      <c r="V2566" s="133">
        <v>252</v>
      </c>
      <c r="W2566" s="132">
        <f t="shared" si="943"/>
        <v>1.042138671</v>
      </c>
      <c r="X2566" s="124">
        <f t="shared" si="939"/>
        <v>62.297460000000001</v>
      </c>
      <c r="Y2566" s="136" t="s">
        <v>71</v>
      </c>
      <c r="Z2566" s="127">
        <f t="shared" si="938"/>
        <v>44788</v>
      </c>
      <c r="AA2566" s="6"/>
      <c r="AB2566" s="1"/>
      <c r="AC2566" s="10"/>
      <c r="AD2566" s="7"/>
      <c r="AE2566" s="1"/>
      <c r="AF2566" s="1"/>
      <c r="AG2566" s="1"/>
      <c r="AH2566" s="5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6"/>
      <c r="BR2566" s="1"/>
      <c r="BS2566" s="1"/>
      <c r="BT2566" s="1"/>
      <c r="BU2566" s="1"/>
      <c r="BV2566" s="1"/>
      <c r="BW2566" s="1"/>
    </row>
    <row r="2567" spans="1:75" x14ac:dyDescent="0.2">
      <c r="A2567" s="137">
        <f t="shared" si="930"/>
        <v>44788</v>
      </c>
      <c r="B2567" s="124">
        <f t="shared" si="921"/>
        <v>1540.68914</v>
      </c>
      <c r="C2567" s="124">
        <f t="shared" si="931"/>
        <v>1000</v>
      </c>
      <c r="D2567" s="138">
        <f t="shared" si="932"/>
        <v>6455.85</v>
      </c>
      <c r="E2567" s="126">
        <f>IF(K2567=1,VLOOKUP(A2566,[1]Plan1!$DA$106:$DC$226,3),E2566)</f>
        <v>6411.95</v>
      </c>
      <c r="F2567" s="127">
        <f t="shared" si="933"/>
        <v>44758</v>
      </c>
      <c r="G2567" s="128">
        <f t="shared" si="922"/>
        <v>-6.8000340776196433E-3</v>
      </c>
      <c r="H2567" s="127">
        <f t="shared" si="934"/>
        <v>44819</v>
      </c>
      <c r="I2567" s="127">
        <f t="shared" si="923"/>
        <v>44788</v>
      </c>
      <c r="J2567" s="130">
        <f t="shared" si="935"/>
        <v>21</v>
      </c>
      <c r="K2567" s="130">
        <f t="shared" si="924"/>
        <v>21</v>
      </c>
      <c r="L2567" s="131">
        <f t="shared" si="925"/>
        <v>0.99319995999999999</v>
      </c>
      <c r="M2567" s="132">
        <f t="shared" si="942"/>
        <v>1.00670057</v>
      </c>
      <c r="N2567" s="132">
        <f t="shared" si="940"/>
        <v>1.4885136387072142</v>
      </c>
      <c r="O2567" s="131">
        <f t="shared" si="941"/>
        <v>1.4783916800000001</v>
      </c>
      <c r="P2567" s="124">
        <f t="shared" si="926"/>
        <v>1478.39168</v>
      </c>
      <c r="Q2567" s="133">
        <f t="shared" si="927"/>
        <v>14</v>
      </c>
      <c r="R2567" s="134">
        <f t="shared" si="928"/>
        <v>1</v>
      </c>
      <c r="S2567" s="124">
        <f t="shared" si="929"/>
        <v>1478.39168</v>
      </c>
      <c r="T2567" s="134">
        <f t="shared" si="936"/>
        <v>8.7499999999999994E-2</v>
      </c>
      <c r="U2567" s="133">
        <f t="shared" si="937"/>
        <v>124</v>
      </c>
      <c r="V2567" s="133">
        <v>252</v>
      </c>
      <c r="W2567" s="132">
        <f t="shared" si="943"/>
        <v>1.042138671</v>
      </c>
      <c r="X2567" s="124">
        <f t="shared" si="939"/>
        <v>62.297460000000001</v>
      </c>
      <c r="Y2567" s="136" t="s">
        <v>71</v>
      </c>
      <c r="Z2567" s="127">
        <f t="shared" si="938"/>
        <v>44788</v>
      </c>
      <c r="AA2567" s="6"/>
      <c r="AB2567" s="1"/>
      <c r="AC2567" s="10"/>
      <c r="AD2567" s="7"/>
      <c r="AE2567" s="1"/>
      <c r="AF2567" s="1"/>
      <c r="AG2567" s="1"/>
      <c r="AH2567" s="5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6"/>
      <c r="BR2567" s="1"/>
      <c r="BS2567" s="1"/>
      <c r="BT2567" s="1"/>
      <c r="BU2567" s="1"/>
      <c r="BV2567" s="1"/>
      <c r="BW2567" s="1"/>
    </row>
    <row r="2568" spans="1:75" x14ac:dyDescent="0.2">
      <c r="A2568" s="96"/>
      <c r="B2568" s="2"/>
      <c r="C2568" s="9"/>
      <c r="D2568" s="49"/>
      <c r="E2568" s="13"/>
      <c r="F2568" s="10"/>
      <c r="G2568" s="11"/>
      <c r="H2568" s="10"/>
      <c r="I2568" s="10"/>
      <c r="J2568" s="1"/>
      <c r="K2568" s="1"/>
      <c r="L2568" s="9"/>
      <c r="M2568" s="14"/>
      <c r="N2568" s="14"/>
      <c r="O2568" s="9"/>
      <c r="P2568" s="9"/>
      <c r="Q2568" s="12"/>
      <c r="R2568" s="5"/>
      <c r="S2568" s="2"/>
      <c r="T2568" s="5"/>
      <c r="U2568" s="12"/>
      <c r="V2568" s="12"/>
      <c r="W2568" s="14"/>
      <c r="X2568" s="2"/>
      <c r="Y2568" s="6"/>
      <c r="Z2568" s="10"/>
      <c r="AA2568" s="6"/>
      <c r="AB2568" s="1"/>
      <c r="AC2568" s="10"/>
      <c r="AD2568" s="7"/>
      <c r="AE2568" s="1"/>
      <c r="AF2568" s="1"/>
      <c r="AG2568" s="1"/>
      <c r="AH2568" s="5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6"/>
      <c r="BR2568" s="1"/>
      <c r="BS2568" s="1"/>
      <c r="BT2568" s="1"/>
      <c r="BU2568" s="1"/>
      <c r="BV2568" s="1"/>
      <c r="BW2568" s="1"/>
    </row>
    <row r="2569" spans="1:75" x14ac:dyDescent="0.2">
      <c r="A2569" s="96"/>
      <c r="B2569" s="2"/>
      <c r="C2569" s="9"/>
      <c r="D2569" s="49"/>
      <c r="E2569" s="13"/>
      <c r="F2569" s="10"/>
      <c r="G2569" s="11"/>
      <c r="H2569" s="10"/>
      <c r="I2569" s="10"/>
      <c r="J2569" s="1"/>
      <c r="K2569" s="1"/>
      <c r="L2569" s="9"/>
      <c r="M2569" s="14"/>
      <c r="N2569" s="14"/>
      <c r="O2569" s="9"/>
      <c r="P2569" s="9"/>
      <c r="Q2569" s="12"/>
      <c r="R2569" s="5"/>
      <c r="S2569" s="2"/>
      <c r="T2569" s="5"/>
      <c r="U2569" s="12"/>
      <c r="V2569" s="12"/>
      <c r="W2569" s="14"/>
      <c r="X2569" s="2"/>
      <c r="Y2569" s="6"/>
      <c r="Z2569" s="10"/>
      <c r="AA2569" s="6"/>
      <c r="AB2569" s="1"/>
      <c r="AC2569" s="10"/>
      <c r="AD2569" s="7"/>
      <c r="AE2569" s="1"/>
      <c r="AF2569" s="1"/>
      <c r="AG2569" s="1"/>
      <c r="AH2569" s="5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6"/>
      <c r="BR2569" s="1"/>
      <c r="BS2569" s="1"/>
      <c r="BT2569" s="1"/>
      <c r="BU2569" s="1"/>
      <c r="BV2569" s="1"/>
      <c r="BW2569" s="1"/>
    </row>
    <row r="2570" spans="1:75" x14ac:dyDescent="0.2">
      <c r="A2570" s="96"/>
      <c r="B2570" s="2"/>
      <c r="C2570" s="9"/>
      <c r="D2570" s="49"/>
      <c r="E2570" s="13"/>
      <c r="F2570" s="10"/>
      <c r="G2570" s="11"/>
      <c r="H2570" s="10"/>
      <c r="I2570" s="10"/>
      <c r="J2570" s="1"/>
      <c r="K2570" s="1"/>
      <c r="L2570" s="9"/>
      <c r="M2570" s="14"/>
      <c r="N2570" s="14"/>
      <c r="O2570" s="9"/>
      <c r="P2570" s="9"/>
      <c r="Q2570" s="12"/>
      <c r="R2570" s="5"/>
      <c r="S2570" s="2"/>
      <c r="T2570" s="5"/>
      <c r="U2570" s="12"/>
      <c r="V2570" s="12"/>
      <c r="W2570" s="14"/>
      <c r="X2570" s="2"/>
      <c r="Y2570" s="6"/>
      <c r="Z2570" s="10"/>
      <c r="AA2570" s="6"/>
      <c r="AB2570" s="1"/>
      <c r="AC2570" s="10"/>
      <c r="AD2570" s="7"/>
      <c r="AE2570" s="1"/>
      <c r="AF2570" s="1"/>
      <c r="AG2570" s="1"/>
      <c r="AH2570" s="5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6"/>
      <c r="BR2570" s="1"/>
      <c r="BS2570" s="1"/>
      <c r="BT2570" s="1"/>
      <c r="BU2570" s="1"/>
      <c r="BV2570" s="1"/>
      <c r="BW2570" s="1"/>
    </row>
    <row r="2571" spans="1:75" x14ac:dyDescent="0.2">
      <c r="A2571" s="96"/>
      <c r="B2571" s="2"/>
      <c r="C2571" s="9"/>
      <c r="D2571" s="49"/>
      <c r="E2571" s="13"/>
      <c r="F2571" s="10"/>
      <c r="G2571" s="11"/>
      <c r="H2571" s="10"/>
      <c r="I2571" s="10"/>
      <c r="J2571" s="1"/>
      <c r="K2571" s="1"/>
      <c r="L2571" s="9"/>
      <c r="M2571" s="14"/>
      <c r="N2571" s="14"/>
      <c r="O2571" s="9"/>
      <c r="P2571" s="9"/>
      <c r="Q2571" s="12"/>
      <c r="R2571" s="5"/>
      <c r="S2571" s="2"/>
      <c r="T2571" s="5"/>
      <c r="U2571" s="12"/>
      <c r="V2571" s="12"/>
      <c r="W2571" s="14"/>
      <c r="X2571" s="2"/>
      <c r="Y2571" s="6"/>
      <c r="Z2571" s="10"/>
      <c r="AA2571" s="6"/>
      <c r="AB2571" s="1"/>
      <c r="AC2571" s="10"/>
      <c r="AD2571" s="7"/>
      <c r="AE2571" s="1"/>
      <c r="AF2571" s="1"/>
      <c r="AG2571" s="1"/>
      <c r="AH2571" s="5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6"/>
      <c r="BR2571" s="1"/>
      <c r="BS2571" s="1"/>
      <c r="BT2571" s="1"/>
      <c r="BU2571" s="1"/>
      <c r="BV2571" s="1"/>
      <c r="BW2571" s="1"/>
    </row>
    <row r="2572" spans="1:75" x14ac:dyDescent="0.2">
      <c r="A2572" s="96"/>
      <c r="B2572" s="2"/>
      <c r="C2572" s="9"/>
      <c r="D2572" s="49"/>
      <c r="E2572" s="13"/>
      <c r="F2572" s="10"/>
      <c r="G2572" s="11"/>
      <c r="H2572" s="10"/>
      <c r="I2572" s="10"/>
      <c r="J2572" s="1"/>
      <c r="K2572" s="1"/>
      <c r="L2572" s="9"/>
      <c r="M2572" s="14"/>
      <c r="N2572" s="14"/>
      <c r="O2572" s="9"/>
      <c r="P2572" s="9"/>
      <c r="Q2572" s="12"/>
      <c r="R2572" s="5"/>
      <c r="S2572" s="2"/>
      <c r="T2572" s="5"/>
      <c r="U2572" s="12"/>
      <c r="V2572" s="12"/>
      <c r="W2572" s="14"/>
      <c r="X2572" s="2"/>
      <c r="Y2572" s="6"/>
      <c r="Z2572" s="10"/>
      <c r="AA2572" s="6"/>
      <c r="AB2572" s="1"/>
      <c r="AC2572" s="10"/>
      <c r="AD2572" s="7"/>
      <c r="AE2572" s="1"/>
      <c r="AF2572" s="1"/>
      <c r="AG2572" s="1"/>
      <c r="AH2572" s="5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6"/>
      <c r="BR2572" s="1"/>
      <c r="BS2572" s="1"/>
      <c r="BT2572" s="1"/>
      <c r="BU2572" s="1"/>
      <c r="BV2572" s="1"/>
      <c r="BW2572" s="1"/>
    </row>
    <row r="2573" spans="1:75" x14ac:dyDescent="0.2">
      <c r="A2573" s="96"/>
      <c r="B2573" s="2"/>
      <c r="C2573" s="9"/>
      <c r="D2573" s="49"/>
      <c r="E2573" s="13"/>
      <c r="F2573" s="10"/>
      <c r="G2573" s="11"/>
      <c r="H2573" s="10"/>
      <c r="I2573" s="10"/>
      <c r="J2573" s="1"/>
      <c r="K2573" s="1"/>
      <c r="L2573" s="9"/>
      <c r="M2573" s="14"/>
      <c r="N2573" s="14"/>
      <c r="O2573" s="9"/>
      <c r="P2573" s="9"/>
      <c r="Q2573" s="12"/>
      <c r="R2573" s="5"/>
      <c r="S2573" s="2"/>
      <c r="T2573" s="5"/>
      <c r="U2573" s="12"/>
      <c r="V2573" s="12"/>
      <c r="W2573" s="14"/>
      <c r="X2573" s="2"/>
      <c r="Y2573" s="6"/>
      <c r="Z2573" s="10"/>
      <c r="AA2573" s="6"/>
      <c r="AB2573" s="1"/>
      <c r="AC2573" s="10"/>
      <c r="AD2573" s="7"/>
      <c r="AE2573" s="1"/>
      <c r="AF2573" s="1"/>
      <c r="AG2573" s="1"/>
      <c r="AH2573" s="5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6"/>
      <c r="BR2573" s="1"/>
      <c r="BS2573" s="1"/>
      <c r="BT2573" s="1"/>
      <c r="BU2573" s="1"/>
      <c r="BV2573" s="1"/>
      <c r="BW2573" s="1"/>
    </row>
    <row r="2574" spans="1:75" x14ac:dyDescent="0.2">
      <c r="A2574" s="96"/>
      <c r="B2574" s="2"/>
      <c r="C2574" s="9"/>
      <c r="D2574" s="49"/>
      <c r="E2574" s="13"/>
      <c r="F2574" s="10"/>
      <c r="G2574" s="11"/>
      <c r="H2574" s="10"/>
      <c r="I2574" s="10"/>
      <c r="J2574" s="1"/>
      <c r="K2574" s="1"/>
      <c r="L2574" s="9"/>
      <c r="M2574" s="14"/>
      <c r="N2574" s="14"/>
      <c r="O2574" s="9"/>
      <c r="P2574" s="9"/>
      <c r="Q2574" s="12"/>
      <c r="R2574" s="5"/>
      <c r="S2574" s="2"/>
      <c r="T2574" s="5"/>
      <c r="U2574" s="12"/>
      <c r="V2574" s="12"/>
      <c r="W2574" s="14"/>
      <c r="X2574" s="2"/>
      <c r="Y2574" s="6"/>
      <c r="Z2574" s="10"/>
      <c r="AA2574" s="6"/>
      <c r="AB2574" s="1"/>
      <c r="AC2574" s="10"/>
      <c r="AD2574" s="7"/>
      <c r="AE2574" s="1"/>
      <c r="AF2574" s="1"/>
      <c r="AG2574" s="1"/>
      <c r="AH2574" s="5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6"/>
      <c r="BR2574" s="1"/>
      <c r="BS2574" s="1"/>
      <c r="BT2574" s="1"/>
      <c r="BU2574" s="1"/>
      <c r="BV2574" s="1"/>
      <c r="BW2574" s="1"/>
    </row>
    <row r="2575" spans="1:75" x14ac:dyDescent="0.2">
      <c r="A2575" s="96"/>
      <c r="B2575" s="2"/>
      <c r="C2575" s="9"/>
      <c r="D2575" s="49"/>
      <c r="E2575" s="13"/>
      <c r="F2575" s="10"/>
      <c r="G2575" s="11"/>
      <c r="H2575" s="10"/>
      <c r="I2575" s="10"/>
      <c r="J2575" s="1"/>
      <c r="K2575" s="1"/>
      <c r="L2575" s="9"/>
      <c r="M2575" s="14"/>
      <c r="N2575" s="14"/>
      <c r="O2575" s="9"/>
      <c r="P2575" s="9"/>
      <c r="Q2575" s="12"/>
      <c r="R2575" s="5"/>
      <c r="S2575" s="2"/>
      <c r="T2575" s="5"/>
      <c r="U2575" s="12"/>
      <c r="V2575" s="12"/>
      <c r="W2575" s="14"/>
      <c r="X2575" s="2"/>
      <c r="Y2575" s="6"/>
      <c r="Z2575" s="10"/>
      <c r="AA2575" s="6"/>
      <c r="AB2575" s="1"/>
      <c r="AC2575" s="10"/>
      <c r="AD2575" s="7"/>
      <c r="AE2575" s="1"/>
      <c r="AF2575" s="1"/>
      <c r="AG2575" s="1"/>
      <c r="AH2575" s="5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6"/>
      <c r="BR2575" s="1"/>
      <c r="BS2575" s="1"/>
      <c r="BT2575" s="1"/>
      <c r="BU2575" s="1"/>
      <c r="BV2575" s="1"/>
      <c r="BW2575" s="1"/>
    </row>
    <row r="2576" spans="1:75" x14ac:dyDescent="0.2">
      <c r="A2576" s="96"/>
      <c r="B2576" s="2"/>
      <c r="C2576" s="9"/>
      <c r="D2576" s="49"/>
      <c r="E2576" s="13"/>
      <c r="F2576" s="10"/>
      <c r="G2576" s="11"/>
      <c r="H2576" s="10"/>
      <c r="I2576" s="10"/>
      <c r="J2576" s="1"/>
      <c r="K2576" s="1"/>
      <c r="L2576" s="9"/>
      <c r="M2576" s="14"/>
      <c r="N2576" s="14"/>
      <c r="O2576" s="9"/>
      <c r="P2576" s="9"/>
      <c r="Q2576" s="12"/>
      <c r="R2576" s="5"/>
      <c r="S2576" s="2"/>
      <c r="T2576" s="5"/>
      <c r="U2576" s="12"/>
      <c r="V2576" s="12"/>
      <c r="W2576" s="14"/>
      <c r="X2576" s="2"/>
      <c r="Y2576" s="6"/>
      <c r="Z2576" s="10"/>
      <c r="AA2576" s="6"/>
      <c r="AB2576" s="1"/>
      <c r="AC2576" s="10"/>
      <c r="AD2576" s="7"/>
      <c r="AE2576" s="1"/>
      <c r="AF2576" s="1"/>
      <c r="AG2576" s="1"/>
      <c r="AH2576" s="5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6"/>
      <c r="BR2576" s="1"/>
      <c r="BS2576" s="1"/>
      <c r="BT2576" s="1"/>
      <c r="BU2576" s="1"/>
      <c r="BV2576" s="1"/>
      <c r="BW2576" s="1"/>
    </row>
    <row r="2577" spans="1:75" x14ac:dyDescent="0.2">
      <c r="A2577" s="96"/>
      <c r="B2577" s="2"/>
      <c r="C2577" s="9"/>
      <c r="D2577" s="49"/>
      <c r="E2577" s="13"/>
      <c r="F2577" s="10"/>
      <c r="G2577" s="11"/>
      <c r="H2577" s="10"/>
      <c r="I2577" s="10"/>
      <c r="J2577" s="1"/>
      <c r="K2577" s="1"/>
      <c r="L2577" s="9"/>
      <c r="M2577" s="14"/>
      <c r="N2577" s="14"/>
      <c r="O2577" s="9"/>
      <c r="P2577" s="9"/>
      <c r="Q2577" s="12"/>
      <c r="R2577" s="5"/>
      <c r="S2577" s="2"/>
      <c r="T2577" s="5"/>
      <c r="U2577" s="12"/>
      <c r="V2577" s="12"/>
      <c r="W2577" s="14"/>
      <c r="X2577" s="2"/>
      <c r="Y2577" s="6"/>
      <c r="Z2577" s="10"/>
      <c r="AA2577" s="6"/>
      <c r="AB2577" s="1"/>
      <c r="AC2577" s="10"/>
      <c r="AD2577" s="7"/>
      <c r="AE2577" s="1"/>
      <c r="AF2577" s="1"/>
      <c r="AG2577" s="1"/>
      <c r="AH2577" s="5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6"/>
      <c r="BR2577" s="1"/>
      <c r="BS2577" s="1"/>
      <c r="BT2577" s="1"/>
      <c r="BU2577" s="1"/>
      <c r="BV2577" s="1"/>
      <c r="BW2577" s="1"/>
    </row>
    <row r="2578" spans="1:75" x14ac:dyDescent="0.2">
      <c r="A2578" s="96"/>
      <c r="B2578" s="2"/>
      <c r="C2578" s="9"/>
      <c r="D2578" s="49"/>
      <c r="E2578" s="13"/>
      <c r="F2578" s="10"/>
      <c r="G2578" s="11"/>
      <c r="H2578" s="10"/>
      <c r="I2578" s="10"/>
      <c r="J2578" s="1"/>
      <c r="K2578" s="1"/>
      <c r="L2578" s="9"/>
      <c r="M2578" s="14"/>
      <c r="N2578" s="14"/>
      <c r="O2578" s="9"/>
      <c r="P2578" s="9"/>
      <c r="Q2578" s="12"/>
      <c r="R2578" s="5"/>
      <c r="S2578" s="2"/>
      <c r="T2578" s="5"/>
      <c r="U2578" s="12"/>
      <c r="V2578" s="12"/>
      <c r="W2578" s="14"/>
      <c r="X2578" s="2"/>
      <c r="Y2578" s="6"/>
      <c r="Z2578" s="10"/>
      <c r="AA2578" s="6"/>
      <c r="AB2578" s="1"/>
      <c r="AC2578" s="10"/>
      <c r="AD2578" s="7"/>
      <c r="AE2578" s="1"/>
      <c r="AF2578" s="1"/>
      <c r="AG2578" s="1"/>
      <c r="AH2578" s="5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6"/>
      <c r="BR2578" s="1"/>
      <c r="BS2578" s="1"/>
      <c r="BT2578" s="1"/>
      <c r="BU2578" s="1"/>
      <c r="BV2578" s="1"/>
      <c r="BW2578" s="1"/>
    </row>
    <row r="2579" spans="1:75" x14ac:dyDescent="0.2">
      <c r="A2579" s="96"/>
      <c r="B2579" s="2"/>
      <c r="C2579" s="9"/>
      <c r="D2579" s="49"/>
      <c r="E2579" s="13"/>
      <c r="F2579" s="10"/>
      <c r="G2579" s="11"/>
      <c r="H2579" s="10"/>
      <c r="I2579" s="10"/>
      <c r="J2579" s="1"/>
      <c r="K2579" s="1"/>
      <c r="L2579" s="9"/>
      <c r="M2579" s="14"/>
      <c r="N2579" s="14"/>
      <c r="O2579" s="9"/>
      <c r="P2579" s="9"/>
      <c r="Q2579" s="12"/>
      <c r="R2579" s="5"/>
      <c r="S2579" s="2"/>
      <c r="T2579" s="5"/>
      <c r="U2579" s="12"/>
      <c r="V2579" s="12"/>
      <c r="W2579" s="14"/>
      <c r="X2579" s="2"/>
      <c r="Y2579" s="6"/>
      <c r="Z2579" s="10"/>
      <c r="AA2579" s="6"/>
      <c r="AB2579" s="1"/>
      <c r="AC2579" s="10"/>
      <c r="AD2579" s="7"/>
      <c r="AE2579" s="1"/>
      <c r="AF2579" s="1"/>
      <c r="AG2579" s="1"/>
      <c r="AH2579" s="5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6"/>
      <c r="BR2579" s="1"/>
      <c r="BS2579" s="1"/>
      <c r="BT2579" s="1"/>
      <c r="BU2579" s="1"/>
      <c r="BV2579" s="1"/>
      <c r="BW2579" s="1"/>
    </row>
    <row r="2580" spans="1:75" x14ac:dyDescent="0.2">
      <c r="A2580" s="96"/>
      <c r="B2580" s="2"/>
      <c r="C2580" s="9"/>
      <c r="D2580" s="49"/>
      <c r="E2580" s="13"/>
      <c r="F2580" s="10"/>
      <c r="G2580" s="11"/>
      <c r="H2580" s="10"/>
      <c r="I2580" s="10"/>
      <c r="J2580" s="1"/>
      <c r="K2580" s="1"/>
      <c r="L2580" s="9"/>
      <c r="M2580" s="14"/>
      <c r="N2580" s="14"/>
      <c r="O2580" s="9"/>
      <c r="P2580" s="9"/>
      <c r="Q2580" s="12"/>
      <c r="R2580" s="5"/>
      <c r="S2580" s="2"/>
      <c r="T2580" s="5"/>
      <c r="U2580" s="12"/>
      <c r="V2580" s="12"/>
      <c r="W2580" s="14"/>
      <c r="X2580" s="2"/>
      <c r="Y2580" s="6"/>
      <c r="Z2580" s="10"/>
      <c r="AA2580" s="6"/>
      <c r="AB2580" s="1"/>
      <c r="AC2580" s="10"/>
      <c r="AD2580" s="7"/>
      <c r="AE2580" s="1"/>
      <c r="AF2580" s="1"/>
      <c r="AG2580" s="1"/>
      <c r="AH2580" s="5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6"/>
      <c r="BR2580" s="1"/>
      <c r="BS2580" s="1"/>
      <c r="BT2580" s="1"/>
      <c r="BU2580" s="1"/>
      <c r="BV2580" s="1"/>
      <c r="BW2580" s="1"/>
    </row>
    <row r="2581" spans="1:75" x14ac:dyDescent="0.2">
      <c r="A2581" s="96"/>
      <c r="B2581" s="2"/>
      <c r="C2581" s="9"/>
      <c r="D2581" s="49"/>
      <c r="E2581" s="13"/>
      <c r="F2581" s="10"/>
      <c r="G2581" s="11"/>
      <c r="H2581" s="10"/>
      <c r="I2581" s="10"/>
      <c r="J2581" s="1"/>
      <c r="K2581" s="1"/>
      <c r="L2581" s="9"/>
      <c r="M2581" s="14"/>
      <c r="N2581" s="14"/>
      <c r="O2581" s="9"/>
      <c r="P2581" s="9"/>
      <c r="Q2581" s="12"/>
      <c r="R2581" s="5"/>
      <c r="S2581" s="2"/>
      <c r="T2581" s="5"/>
      <c r="U2581" s="12"/>
      <c r="V2581" s="12"/>
      <c r="W2581" s="14"/>
      <c r="X2581" s="2"/>
      <c r="Y2581" s="6"/>
      <c r="Z2581" s="10"/>
      <c r="AA2581" s="6"/>
      <c r="AB2581" s="1"/>
      <c r="AC2581" s="10"/>
      <c r="AD2581" s="7"/>
      <c r="AE2581" s="1"/>
      <c r="AF2581" s="1"/>
      <c r="AG2581" s="1"/>
      <c r="AH2581" s="5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6"/>
      <c r="BR2581" s="1"/>
      <c r="BS2581" s="1"/>
      <c r="BT2581" s="1"/>
      <c r="BU2581" s="1"/>
      <c r="BV2581" s="1"/>
      <c r="BW2581" s="1"/>
    </row>
    <row r="2582" spans="1:75" x14ac:dyDescent="0.2">
      <c r="A2582" s="96"/>
      <c r="B2582" s="2"/>
      <c r="C2582" s="9"/>
      <c r="D2582" s="49"/>
      <c r="E2582" s="13"/>
      <c r="F2582" s="10"/>
      <c r="G2582" s="11"/>
      <c r="H2582" s="10"/>
      <c r="I2582" s="10"/>
      <c r="J2582" s="1"/>
      <c r="K2582" s="1"/>
      <c r="L2582" s="9"/>
      <c r="M2582" s="14"/>
      <c r="N2582" s="14"/>
      <c r="O2582" s="9"/>
      <c r="P2582" s="9"/>
      <c r="Q2582" s="12"/>
      <c r="R2582" s="5"/>
      <c r="S2582" s="2"/>
      <c r="T2582" s="5"/>
      <c r="U2582" s="12"/>
      <c r="V2582" s="12"/>
      <c r="W2582" s="14"/>
      <c r="X2582" s="2"/>
      <c r="Y2582" s="6"/>
      <c r="Z2582" s="10"/>
      <c r="AA2582" s="6"/>
      <c r="AB2582" s="1"/>
      <c r="AC2582" s="10"/>
      <c r="AD2582" s="7"/>
      <c r="AE2582" s="1"/>
      <c r="AF2582" s="1"/>
      <c r="AG2582" s="1"/>
      <c r="AH2582" s="5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6"/>
      <c r="BR2582" s="1"/>
      <c r="BS2582" s="1"/>
      <c r="BT2582" s="1"/>
      <c r="BU2582" s="1"/>
      <c r="BV2582" s="1"/>
      <c r="BW2582" s="1"/>
    </row>
    <row r="2583" spans="1:75" x14ac:dyDescent="0.2">
      <c r="A2583" s="96"/>
      <c r="B2583" s="2"/>
      <c r="C2583" s="9"/>
      <c r="D2583" s="49"/>
      <c r="E2583" s="13"/>
      <c r="F2583" s="10"/>
      <c r="G2583" s="11"/>
      <c r="H2583" s="10"/>
      <c r="I2583" s="10"/>
      <c r="J2583" s="1"/>
      <c r="K2583" s="1"/>
      <c r="L2583" s="9"/>
      <c r="M2583" s="14"/>
      <c r="N2583" s="14"/>
      <c r="O2583" s="9"/>
      <c r="P2583" s="9"/>
      <c r="Q2583" s="12"/>
      <c r="R2583" s="5"/>
      <c r="S2583" s="2"/>
      <c r="T2583" s="5"/>
      <c r="U2583" s="12"/>
      <c r="V2583" s="12"/>
      <c r="W2583" s="14"/>
      <c r="X2583" s="2"/>
      <c r="Y2583" s="6"/>
      <c r="Z2583" s="10"/>
      <c r="AA2583" s="6"/>
      <c r="AB2583" s="1"/>
      <c r="AC2583" s="10"/>
      <c r="AD2583" s="7"/>
      <c r="AE2583" s="1"/>
      <c r="AF2583" s="1"/>
      <c r="AG2583" s="1"/>
      <c r="AH2583" s="5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6"/>
      <c r="BR2583" s="1"/>
      <c r="BS2583" s="1"/>
      <c r="BT2583" s="1"/>
      <c r="BU2583" s="1"/>
      <c r="BV2583" s="1"/>
      <c r="BW2583" s="1"/>
    </row>
    <row r="2584" spans="1:75" x14ac:dyDescent="0.2">
      <c r="A2584" s="96"/>
      <c r="B2584" s="2"/>
      <c r="C2584" s="9"/>
      <c r="D2584" s="49"/>
      <c r="E2584" s="13"/>
      <c r="F2584" s="10"/>
      <c r="G2584" s="11"/>
      <c r="H2584" s="10"/>
      <c r="I2584" s="10"/>
      <c r="J2584" s="1"/>
      <c r="K2584" s="1"/>
      <c r="L2584" s="9"/>
      <c r="M2584" s="14"/>
      <c r="N2584" s="14"/>
      <c r="O2584" s="9"/>
      <c r="P2584" s="9"/>
      <c r="Q2584" s="12"/>
      <c r="R2584" s="5"/>
      <c r="S2584" s="2"/>
      <c r="T2584" s="5"/>
      <c r="U2584" s="12"/>
      <c r="V2584" s="12"/>
      <c r="W2584" s="14"/>
      <c r="X2584" s="2"/>
      <c r="Y2584" s="6"/>
      <c r="Z2584" s="10"/>
      <c r="AA2584" s="6"/>
      <c r="AB2584" s="1"/>
      <c r="AC2584" s="10"/>
      <c r="AD2584" s="7"/>
      <c r="AE2584" s="1"/>
      <c r="AF2584" s="1"/>
      <c r="AG2584" s="1"/>
      <c r="AH2584" s="5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6"/>
      <c r="BR2584" s="1"/>
      <c r="BS2584" s="1"/>
      <c r="BT2584" s="1"/>
      <c r="BU2584" s="1"/>
      <c r="BV2584" s="1"/>
      <c r="BW2584" s="1"/>
    </row>
    <row r="2585" spans="1:75" x14ac:dyDescent="0.2">
      <c r="A2585" s="96"/>
      <c r="B2585" s="2"/>
      <c r="C2585" s="9"/>
      <c r="D2585" s="49"/>
      <c r="E2585" s="13"/>
      <c r="F2585" s="10"/>
      <c r="G2585" s="11"/>
      <c r="H2585" s="10"/>
      <c r="I2585" s="10"/>
      <c r="J2585" s="1"/>
      <c r="K2585" s="1"/>
      <c r="L2585" s="9"/>
      <c r="M2585" s="14"/>
      <c r="N2585" s="14"/>
      <c r="O2585" s="9"/>
      <c r="P2585" s="9"/>
      <c r="Q2585" s="12"/>
      <c r="R2585" s="5"/>
      <c r="S2585" s="2"/>
      <c r="T2585" s="5"/>
      <c r="U2585" s="12"/>
      <c r="V2585" s="12"/>
      <c r="W2585" s="14"/>
      <c r="X2585" s="2"/>
      <c r="Y2585" s="6"/>
      <c r="Z2585" s="10"/>
      <c r="AA2585" s="6"/>
      <c r="AB2585" s="1"/>
      <c r="AC2585" s="10"/>
      <c r="AD2585" s="7"/>
      <c r="AE2585" s="1"/>
      <c r="AF2585" s="1"/>
      <c r="AG2585" s="1"/>
      <c r="AH2585" s="5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6"/>
      <c r="BR2585" s="1"/>
      <c r="BS2585" s="1"/>
      <c r="BT2585" s="1"/>
      <c r="BU2585" s="1"/>
      <c r="BV2585" s="1"/>
      <c r="BW2585" s="1"/>
    </row>
    <row r="2586" spans="1:75" x14ac:dyDescent="0.2">
      <c r="A2586" s="96"/>
      <c r="B2586" s="2"/>
      <c r="C2586" s="9"/>
      <c r="D2586" s="49"/>
      <c r="E2586" s="13"/>
      <c r="F2586" s="10"/>
      <c r="G2586" s="11"/>
      <c r="H2586" s="10"/>
      <c r="I2586" s="10"/>
      <c r="J2586" s="1"/>
      <c r="K2586" s="1"/>
      <c r="L2586" s="9"/>
      <c r="M2586" s="14"/>
      <c r="N2586" s="14"/>
      <c r="O2586" s="9"/>
      <c r="P2586" s="9"/>
      <c r="Q2586" s="12"/>
      <c r="R2586" s="5"/>
      <c r="S2586" s="2"/>
      <c r="T2586" s="5"/>
      <c r="U2586" s="12"/>
      <c r="V2586" s="12"/>
      <c r="W2586" s="14"/>
      <c r="X2586" s="2"/>
      <c r="Y2586" s="6"/>
      <c r="Z2586" s="10"/>
      <c r="AA2586" s="6"/>
      <c r="AB2586" s="1"/>
      <c r="AC2586" s="10"/>
      <c r="AD2586" s="7"/>
      <c r="AE2586" s="1"/>
      <c r="AF2586" s="1"/>
      <c r="AG2586" s="1"/>
      <c r="AH2586" s="5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6"/>
      <c r="BR2586" s="1"/>
      <c r="BS2586" s="1"/>
      <c r="BT2586" s="1"/>
      <c r="BU2586" s="1"/>
      <c r="BV2586" s="1"/>
      <c r="BW2586" s="1"/>
    </row>
    <row r="2587" spans="1:75" x14ac:dyDescent="0.2">
      <c r="A2587" s="96"/>
      <c r="B2587" s="2"/>
      <c r="C2587" s="9"/>
      <c r="D2587" s="49"/>
      <c r="E2587" s="13"/>
      <c r="F2587" s="10"/>
      <c r="G2587" s="11"/>
      <c r="H2587" s="10"/>
      <c r="I2587" s="10"/>
      <c r="J2587" s="1"/>
      <c r="K2587" s="1"/>
      <c r="L2587" s="9"/>
      <c r="M2587" s="14"/>
      <c r="N2587" s="14"/>
      <c r="O2587" s="9"/>
      <c r="P2587" s="9"/>
      <c r="Q2587" s="12"/>
      <c r="R2587" s="5"/>
      <c r="S2587" s="2"/>
      <c r="T2587" s="5"/>
      <c r="U2587" s="12"/>
      <c r="V2587" s="12"/>
      <c r="W2587" s="14"/>
      <c r="X2587" s="2"/>
      <c r="Y2587" s="6"/>
      <c r="Z2587" s="10"/>
      <c r="AA2587" s="6"/>
      <c r="AB2587" s="1"/>
      <c r="AC2587" s="10"/>
      <c r="AD2587" s="7"/>
      <c r="AE2587" s="1"/>
      <c r="AF2587" s="1"/>
      <c r="AG2587" s="1"/>
      <c r="AH2587" s="5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6"/>
      <c r="BR2587" s="1"/>
      <c r="BS2587" s="1"/>
      <c r="BT2587" s="1"/>
      <c r="BU2587" s="1"/>
      <c r="BV2587" s="1"/>
      <c r="BW2587" s="1"/>
    </row>
    <row r="2588" spans="1:75" x14ac:dyDescent="0.2">
      <c r="A2588" s="96"/>
      <c r="B2588" s="2"/>
      <c r="C2588" s="9"/>
      <c r="D2588" s="49"/>
      <c r="E2588" s="13"/>
      <c r="F2588" s="10"/>
      <c r="G2588" s="11"/>
      <c r="H2588" s="10"/>
      <c r="I2588" s="10"/>
      <c r="J2588" s="1"/>
      <c r="K2588" s="1"/>
      <c r="L2588" s="9"/>
      <c r="M2588" s="14"/>
      <c r="N2588" s="14"/>
      <c r="O2588" s="9"/>
      <c r="P2588" s="9"/>
      <c r="Q2588" s="12"/>
      <c r="R2588" s="5"/>
      <c r="S2588" s="2"/>
      <c r="T2588" s="5"/>
      <c r="U2588" s="12"/>
      <c r="V2588" s="12"/>
      <c r="W2588" s="14"/>
      <c r="X2588" s="2"/>
      <c r="Y2588" s="6"/>
      <c r="Z2588" s="10"/>
      <c r="AA2588" s="6"/>
      <c r="AB2588" s="1"/>
      <c r="AC2588" s="10"/>
      <c r="AD2588" s="7"/>
      <c r="AE2588" s="1"/>
      <c r="AF2588" s="1"/>
      <c r="AG2588" s="1"/>
      <c r="AH2588" s="5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6"/>
      <c r="BR2588" s="1"/>
      <c r="BS2588" s="1"/>
      <c r="BT2588" s="1"/>
      <c r="BU2588" s="1"/>
      <c r="BV2588" s="1"/>
      <c r="BW2588" s="1"/>
    </row>
    <row r="2589" spans="1:75" x14ac:dyDescent="0.2">
      <c r="A2589" s="96"/>
      <c r="B2589" s="2"/>
      <c r="C2589" s="9"/>
      <c r="D2589" s="49"/>
      <c r="E2589" s="13"/>
      <c r="F2589" s="10"/>
      <c r="G2589" s="11"/>
      <c r="H2589" s="10"/>
      <c r="I2589" s="10"/>
      <c r="J2589" s="1"/>
      <c r="K2589" s="1"/>
      <c r="L2589" s="9"/>
      <c r="M2589" s="14"/>
      <c r="N2589" s="14"/>
      <c r="O2589" s="9"/>
      <c r="P2589" s="9"/>
      <c r="Q2589" s="12"/>
      <c r="R2589" s="5"/>
      <c r="S2589" s="2"/>
      <c r="T2589" s="5"/>
      <c r="U2589" s="12"/>
      <c r="V2589" s="12"/>
      <c r="W2589" s="14"/>
      <c r="X2589" s="2"/>
      <c r="Y2589" s="6"/>
      <c r="Z2589" s="10"/>
      <c r="AA2589" s="6"/>
      <c r="AB2589" s="1"/>
      <c r="AC2589" s="10"/>
      <c r="AD2589" s="7"/>
      <c r="AE2589" s="1"/>
      <c r="AF2589" s="1"/>
      <c r="AG2589" s="1"/>
      <c r="AH2589" s="5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6"/>
      <c r="BR2589" s="1"/>
      <c r="BS2589" s="1"/>
      <c r="BT2589" s="1"/>
      <c r="BU2589" s="1"/>
      <c r="BV2589" s="1"/>
      <c r="BW2589" s="1"/>
    </row>
    <row r="2590" spans="1:75" x14ac:dyDescent="0.2">
      <c r="A2590" s="96"/>
      <c r="B2590" s="2"/>
      <c r="C2590" s="9"/>
      <c r="D2590" s="49"/>
      <c r="E2590" s="13"/>
      <c r="F2590" s="10"/>
      <c r="G2590" s="11"/>
      <c r="H2590" s="10"/>
      <c r="I2590" s="10"/>
      <c r="J2590" s="1"/>
      <c r="K2590" s="1"/>
      <c r="L2590" s="9"/>
      <c r="M2590" s="14"/>
      <c r="N2590" s="14"/>
      <c r="O2590" s="9"/>
      <c r="P2590" s="9"/>
      <c r="Q2590" s="12"/>
      <c r="R2590" s="5"/>
      <c r="S2590" s="2"/>
      <c r="T2590" s="5"/>
      <c r="U2590" s="12"/>
      <c r="V2590" s="12"/>
      <c r="W2590" s="14"/>
      <c r="X2590" s="2"/>
      <c r="Y2590" s="6"/>
      <c r="Z2590" s="10"/>
      <c r="AA2590" s="6"/>
      <c r="AB2590" s="1"/>
      <c r="AC2590" s="10"/>
      <c r="AD2590" s="7"/>
      <c r="AE2590" s="1"/>
      <c r="AF2590" s="1"/>
      <c r="AG2590" s="1"/>
      <c r="AH2590" s="5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6"/>
      <c r="BR2590" s="1"/>
      <c r="BS2590" s="1"/>
      <c r="BT2590" s="1"/>
      <c r="BU2590" s="1"/>
      <c r="BV2590" s="1"/>
      <c r="BW2590" s="1"/>
    </row>
    <row r="2591" spans="1:75" x14ac:dyDescent="0.2">
      <c r="A2591" s="96"/>
      <c r="B2591" s="2"/>
      <c r="C2591" s="9"/>
      <c r="D2591" s="49"/>
      <c r="E2591" s="13"/>
      <c r="F2591" s="10"/>
      <c r="G2591" s="11"/>
      <c r="H2591" s="10"/>
      <c r="I2591" s="10"/>
      <c r="J2591" s="1"/>
      <c r="K2591" s="1"/>
      <c r="L2591" s="9"/>
      <c r="M2591" s="14"/>
      <c r="N2591" s="14"/>
      <c r="O2591" s="9"/>
      <c r="P2591" s="9"/>
      <c r="Q2591" s="12"/>
      <c r="R2591" s="5"/>
      <c r="S2591" s="2"/>
      <c r="T2591" s="5"/>
      <c r="U2591" s="12"/>
      <c r="V2591" s="12"/>
      <c r="W2591" s="14"/>
      <c r="X2591" s="2"/>
      <c r="Y2591" s="6"/>
      <c r="Z2591" s="10"/>
      <c r="AA2591" s="6"/>
      <c r="AB2591" s="1"/>
      <c r="AC2591" s="10"/>
      <c r="AD2591" s="7"/>
      <c r="AE2591" s="1"/>
      <c r="AF2591" s="1"/>
      <c r="AG2591" s="1"/>
      <c r="AH2591" s="5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6"/>
      <c r="BR2591" s="1"/>
      <c r="BS2591" s="1"/>
      <c r="BT2591" s="1"/>
      <c r="BU2591" s="1"/>
      <c r="BV2591" s="1"/>
      <c r="BW2591" s="1"/>
    </row>
    <row r="2592" spans="1:75" x14ac:dyDescent="0.2">
      <c r="A2592" s="96"/>
      <c r="B2592" s="2"/>
      <c r="C2592" s="9"/>
      <c r="D2592" s="49"/>
      <c r="E2592" s="13"/>
      <c r="F2592" s="10"/>
      <c r="G2592" s="11"/>
      <c r="H2592" s="10"/>
      <c r="I2592" s="10"/>
      <c r="J2592" s="1"/>
      <c r="K2592" s="1"/>
      <c r="L2592" s="9"/>
      <c r="M2592" s="14"/>
      <c r="N2592" s="14"/>
      <c r="O2592" s="9"/>
      <c r="P2592" s="9"/>
      <c r="Q2592" s="12"/>
      <c r="R2592" s="5"/>
      <c r="S2592" s="2"/>
      <c r="T2592" s="5"/>
      <c r="U2592" s="12"/>
      <c r="V2592" s="12"/>
      <c r="W2592" s="14"/>
      <c r="X2592" s="2"/>
      <c r="Y2592" s="6"/>
      <c r="Z2592" s="10"/>
      <c r="AA2592" s="6"/>
      <c r="AB2592" s="1"/>
      <c r="AC2592" s="10"/>
      <c r="AD2592" s="7"/>
      <c r="AE2592" s="1"/>
      <c r="AF2592" s="1"/>
      <c r="AG2592" s="1"/>
      <c r="AH2592" s="5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6"/>
      <c r="BR2592" s="1"/>
      <c r="BS2592" s="1"/>
      <c r="BT2592" s="1"/>
      <c r="BU2592" s="1"/>
      <c r="BV2592" s="1"/>
      <c r="BW2592" s="1"/>
    </row>
    <row r="2593" spans="1:75" x14ac:dyDescent="0.2">
      <c r="A2593" s="96"/>
      <c r="B2593" s="2"/>
      <c r="C2593" s="9"/>
      <c r="D2593" s="49"/>
      <c r="E2593" s="13"/>
      <c r="F2593" s="10"/>
      <c r="G2593" s="11"/>
      <c r="H2593" s="10"/>
      <c r="I2593" s="10"/>
      <c r="J2593" s="1"/>
      <c r="K2593" s="1"/>
      <c r="L2593" s="9"/>
      <c r="M2593" s="14"/>
      <c r="N2593" s="14"/>
      <c r="O2593" s="9"/>
      <c r="P2593" s="9"/>
      <c r="Q2593" s="12"/>
      <c r="R2593" s="5"/>
      <c r="S2593" s="2"/>
      <c r="T2593" s="5"/>
      <c r="U2593" s="12"/>
      <c r="V2593" s="12"/>
      <c r="W2593" s="14"/>
      <c r="X2593" s="2"/>
      <c r="Y2593" s="6"/>
      <c r="Z2593" s="10"/>
      <c r="AA2593" s="6"/>
      <c r="AB2593" s="1"/>
      <c r="AC2593" s="10"/>
      <c r="AD2593" s="7"/>
      <c r="AE2593" s="1"/>
      <c r="AF2593" s="1"/>
      <c r="AG2593" s="1"/>
      <c r="AH2593" s="5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6"/>
      <c r="BR2593" s="1"/>
      <c r="BS2593" s="1"/>
      <c r="BT2593" s="1"/>
      <c r="BU2593" s="1"/>
      <c r="BV2593" s="1"/>
      <c r="BW2593" s="1"/>
    </row>
    <row r="2594" spans="1:75" x14ac:dyDescent="0.2">
      <c r="A2594" s="96"/>
      <c r="B2594" s="2"/>
      <c r="C2594" s="9"/>
      <c r="D2594" s="49"/>
      <c r="E2594" s="13"/>
      <c r="F2594" s="10"/>
      <c r="G2594" s="11"/>
      <c r="H2594" s="10"/>
      <c r="I2594" s="10"/>
      <c r="J2594" s="1"/>
      <c r="K2594" s="1"/>
      <c r="L2594" s="9"/>
      <c r="M2594" s="14"/>
      <c r="N2594" s="14"/>
      <c r="O2594" s="9"/>
      <c r="P2594" s="9"/>
      <c r="Q2594" s="12"/>
      <c r="R2594" s="5"/>
      <c r="S2594" s="2"/>
      <c r="T2594" s="5"/>
      <c r="U2594" s="12"/>
      <c r="V2594" s="12"/>
      <c r="W2594" s="14"/>
      <c r="X2594" s="2"/>
      <c r="Y2594" s="6"/>
      <c r="Z2594" s="10"/>
      <c r="AA2594" s="6"/>
      <c r="AB2594" s="1"/>
      <c r="AC2594" s="10"/>
      <c r="AD2594" s="7"/>
      <c r="AE2594" s="1"/>
      <c r="AF2594" s="1"/>
      <c r="AG2594" s="1"/>
      <c r="AH2594" s="5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6"/>
      <c r="BR2594" s="1"/>
      <c r="BS2594" s="1"/>
      <c r="BT2594" s="1"/>
      <c r="BU2594" s="1"/>
      <c r="BV2594" s="1"/>
      <c r="BW2594" s="1"/>
    </row>
    <row r="2595" spans="1:75" x14ac:dyDescent="0.2">
      <c r="A2595" s="96"/>
      <c r="B2595" s="2"/>
      <c r="C2595" s="9"/>
      <c r="D2595" s="49"/>
      <c r="E2595" s="13"/>
      <c r="F2595" s="10"/>
      <c r="G2595" s="11"/>
      <c r="H2595" s="10"/>
      <c r="I2595" s="10"/>
      <c r="J2595" s="1"/>
      <c r="K2595" s="1"/>
      <c r="L2595" s="9"/>
      <c r="M2595" s="14"/>
      <c r="N2595" s="14"/>
      <c r="O2595" s="9"/>
      <c r="P2595" s="9"/>
      <c r="Q2595" s="12"/>
      <c r="R2595" s="5"/>
      <c r="S2595" s="2"/>
      <c r="T2595" s="5"/>
      <c r="U2595" s="12"/>
      <c r="V2595" s="12"/>
      <c r="W2595" s="14"/>
      <c r="X2595" s="2"/>
      <c r="Y2595" s="6"/>
      <c r="Z2595" s="10"/>
      <c r="AA2595" s="6"/>
      <c r="AB2595" s="1"/>
      <c r="AC2595" s="10"/>
      <c r="AD2595" s="7"/>
      <c r="AE2595" s="1"/>
      <c r="AF2595" s="1"/>
      <c r="AG2595" s="1"/>
      <c r="AH2595" s="5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6"/>
      <c r="BR2595" s="1"/>
      <c r="BS2595" s="1"/>
      <c r="BT2595" s="1"/>
      <c r="BU2595" s="1"/>
      <c r="BV2595" s="1"/>
      <c r="BW2595" s="1"/>
    </row>
    <row r="2596" spans="1:75" x14ac:dyDescent="0.2">
      <c r="A2596" s="96"/>
      <c r="B2596" s="2"/>
      <c r="C2596" s="9"/>
      <c r="D2596" s="49"/>
      <c r="E2596" s="13"/>
      <c r="F2596" s="10"/>
      <c r="G2596" s="11"/>
      <c r="H2596" s="10"/>
      <c r="I2596" s="10"/>
      <c r="J2596" s="1"/>
      <c r="K2596" s="1"/>
      <c r="L2596" s="9"/>
      <c r="M2596" s="14"/>
      <c r="N2596" s="14"/>
      <c r="O2596" s="9"/>
      <c r="P2596" s="9"/>
      <c r="Q2596" s="12"/>
      <c r="R2596" s="5"/>
      <c r="S2596" s="2"/>
      <c r="T2596" s="5"/>
      <c r="U2596" s="12"/>
      <c r="V2596" s="12"/>
      <c r="W2596" s="14"/>
      <c r="X2596" s="2"/>
      <c r="Y2596" s="6"/>
      <c r="Z2596" s="10"/>
      <c r="AA2596" s="6"/>
      <c r="AB2596" s="1"/>
      <c r="AC2596" s="10"/>
      <c r="AD2596" s="7"/>
      <c r="AE2596" s="1"/>
      <c r="AF2596" s="1"/>
      <c r="AG2596" s="1"/>
      <c r="AH2596" s="5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6"/>
      <c r="BR2596" s="1"/>
      <c r="BS2596" s="1"/>
      <c r="BT2596" s="1"/>
      <c r="BU2596" s="1"/>
      <c r="BV2596" s="1"/>
      <c r="BW2596" s="1"/>
    </row>
    <row r="2597" spans="1:75" x14ac:dyDescent="0.2">
      <c r="A2597" s="96"/>
      <c r="B2597" s="2"/>
      <c r="C2597" s="9"/>
      <c r="D2597" s="49"/>
      <c r="E2597" s="13"/>
      <c r="F2597" s="10"/>
      <c r="G2597" s="11"/>
      <c r="H2597" s="10"/>
      <c r="I2597" s="10"/>
      <c r="J2597" s="1"/>
      <c r="K2597" s="1"/>
      <c r="L2597" s="9"/>
      <c r="M2597" s="14"/>
      <c r="N2597" s="14"/>
      <c r="O2597" s="9"/>
      <c r="P2597" s="9"/>
      <c r="Q2597" s="12"/>
      <c r="R2597" s="5"/>
      <c r="S2597" s="2"/>
      <c r="T2597" s="5"/>
      <c r="U2597" s="12"/>
      <c r="V2597" s="12"/>
      <c r="W2597" s="14"/>
      <c r="X2597" s="2"/>
      <c r="Y2597" s="6"/>
      <c r="Z2597" s="10"/>
      <c r="AA2597" s="6"/>
      <c r="AB2597" s="1"/>
      <c r="AC2597" s="10"/>
      <c r="AD2597" s="7"/>
      <c r="AE2597" s="1"/>
      <c r="AF2597" s="1"/>
      <c r="AG2597" s="1"/>
      <c r="AH2597" s="5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6"/>
      <c r="BR2597" s="1"/>
      <c r="BS2597" s="1"/>
      <c r="BT2597" s="1"/>
      <c r="BU2597" s="1"/>
      <c r="BV2597" s="1"/>
      <c r="BW2597" s="1"/>
    </row>
    <row r="2598" spans="1:75" x14ac:dyDescent="0.2">
      <c r="A2598" s="96"/>
      <c r="B2598" s="2"/>
      <c r="C2598" s="9"/>
      <c r="D2598" s="49"/>
      <c r="E2598" s="13"/>
      <c r="F2598" s="10"/>
      <c r="G2598" s="11"/>
      <c r="H2598" s="10"/>
      <c r="I2598" s="10"/>
      <c r="J2598" s="1"/>
      <c r="K2598" s="1"/>
      <c r="L2598" s="9"/>
      <c r="M2598" s="14"/>
      <c r="N2598" s="14"/>
      <c r="O2598" s="9"/>
      <c r="P2598" s="9"/>
      <c r="Q2598" s="12"/>
      <c r="R2598" s="5"/>
      <c r="S2598" s="2"/>
      <c r="T2598" s="5"/>
      <c r="U2598" s="12"/>
      <c r="V2598" s="12"/>
      <c r="W2598" s="14"/>
      <c r="X2598" s="2"/>
      <c r="Y2598" s="6"/>
      <c r="Z2598" s="10"/>
      <c r="AA2598" s="6"/>
      <c r="AB2598" s="1"/>
      <c r="AC2598" s="10"/>
      <c r="AD2598" s="7"/>
      <c r="AE2598" s="1"/>
      <c r="AF2598" s="1"/>
      <c r="AG2598" s="1"/>
      <c r="AH2598" s="5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6"/>
      <c r="BR2598" s="1"/>
      <c r="BS2598" s="1"/>
      <c r="BT2598" s="1"/>
      <c r="BU2598" s="1"/>
      <c r="BV2598" s="1"/>
      <c r="BW2598" s="1"/>
    </row>
    <row r="2599" spans="1:75" x14ac:dyDescent="0.2">
      <c r="A2599" s="96"/>
      <c r="B2599" s="2"/>
      <c r="C2599" s="9"/>
      <c r="D2599" s="49"/>
      <c r="E2599" s="13"/>
      <c r="F2599" s="10"/>
      <c r="G2599" s="11"/>
      <c r="H2599" s="10"/>
      <c r="I2599" s="10"/>
      <c r="J2599" s="1"/>
      <c r="K2599" s="1"/>
      <c r="L2599" s="9"/>
      <c r="M2599" s="14"/>
      <c r="N2599" s="14"/>
      <c r="O2599" s="9"/>
      <c r="P2599" s="9"/>
      <c r="Q2599" s="12"/>
      <c r="R2599" s="5"/>
      <c r="S2599" s="2"/>
      <c r="T2599" s="5"/>
      <c r="U2599" s="12"/>
      <c r="V2599" s="12"/>
      <c r="W2599" s="14"/>
      <c r="X2599" s="2"/>
      <c r="Y2599" s="6"/>
      <c r="Z2599" s="10"/>
      <c r="AA2599" s="6"/>
      <c r="AB2599" s="1"/>
      <c r="AC2599" s="10"/>
      <c r="AD2599" s="7"/>
      <c r="AE2599" s="1"/>
      <c r="AF2599" s="1"/>
      <c r="AG2599" s="1"/>
      <c r="AH2599" s="5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6"/>
      <c r="BR2599" s="1"/>
      <c r="BS2599" s="1"/>
      <c r="BT2599" s="1"/>
      <c r="BU2599" s="1"/>
      <c r="BV2599" s="1"/>
      <c r="BW2599" s="1"/>
    </row>
    <row r="2600" spans="1:75" x14ac:dyDescent="0.2">
      <c r="A2600" s="96"/>
      <c r="B2600" s="2"/>
      <c r="C2600" s="9"/>
      <c r="D2600" s="49"/>
      <c r="E2600" s="13"/>
      <c r="F2600" s="10"/>
      <c r="G2600" s="11"/>
      <c r="H2600" s="10"/>
      <c r="I2600" s="10"/>
      <c r="J2600" s="1"/>
      <c r="K2600" s="1"/>
      <c r="L2600" s="9"/>
      <c r="M2600" s="14"/>
      <c r="N2600" s="14"/>
      <c r="O2600" s="9"/>
      <c r="P2600" s="9"/>
      <c r="Q2600" s="12"/>
      <c r="R2600" s="5"/>
      <c r="S2600" s="2"/>
      <c r="T2600" s="5"/>
      <c r="U2600" s="12"/>
      <c r="V2600" s="12"/>
      <c r="W2600" s="14"/>
      <c r="X2600" s="2"/>
      <c r="Y2600" s="6"/>
      <c r="Z2600" s="10"/>
      <c r="AA2600" s="6"/>
      <c r="AB2600" s="1"/>
      <c r="AC2600" s="10"/>
      <c r="AD2600" s="7"/>
      <c r="AE2600" s="1"/>
      <c r="AF2600" s="1"/>
      <c r="AG2600" s="1"/>
      <c r="AH2600" s="5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6"/>
      <c r="BR2600" s="1"/>
      <c r="BS2600" s="1"/>
      <c r="BT2600" s="1"/>
      <c r="BU2600" s="1"/>
      <c r="BV2600" s="1"/>
      <c r="BW2600" s="1"/>
    </row>
    <row r="2601" spans="1:75" x14ac:dyDescent="0.2">
      <c r="A2601" s="96"/>
      <c r="B2601" s="2"/>
      <c r="C2601" s="9"/>
      <c r="D2601" s="49"/>
      <c r="E2601" s="13"/>
      <c r="F2601" s="10"/>
      <c r="G2601" s="11"/>
      <c r="H2601" s="10"/>
      <c r="I2601" s="10"/>
      <c r="J2601" s="1"/>
      <c r="K2601" s="1"/>
      <c r="L2601" s="9"/>
      <c r="M2601" s="14"/>
      <c r="N2601" s="14"/>
      <c r="O2601" s="9"/>
      <c r="P2601" s="9"/>
      <c r="Q2601" s="12"/>
      <c r="R2601" s="5"/>
      <c r="S2601" s="2"/>
      <c r="T2601" s="5"/>
      <c r="U2601" s="12"/>
      <c r="V2601" s="12"/>
      <c r="W2601" s="14"/>
      <c r="X2601" s="2"/>
      <c r="Y2601" s="6"/>
      <c r="Z2601" s="10"/>
      <c r="AA2601" s="6"/>
      <c r="AB2601" s="1"/>
      <c r="AC2601" s="10"/>
      <c r="AD2601" s="7"/>
      <c r="AE2601" s="1"/>
      <c r="AF2601" s="1"/>
      <c r="AG2601" s="1"/>
      <c r="AH2601" s="5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6"/>
      <c r="BR2601" s="1"/>
      <c r="BS2601" s="1"/>
      <c r="BT2601" s="1"/>
      <c r="BU2601" s="1"/>
      <c r="BV2601" s="1"/>
      <c r="BW2601" s="1"/>
    </row>
    <row r="2602" spans="1:75" x14ac:dyDescent="0.2">
      <c r="A2602" s="96"/>
      <c r="B2602" s="2"/>
      <c r="C2602" s="9"/>
      <c r="D2602" s="49"/>
      <c r="E2602" s="13"/>
      <c r="F2602" s="10"/>
      <c r="G2602" s="11"/>
      <c r="H2602" s="10"/>
      <c r="I2602" s="10"/>
      <c r="J2602" s="1"/>
      <c r="K2602" s="1"/>
      <c r="L2602" s="9"/>
      <c r="M2602" s="14"/>
      <c r="N2602" s="14"/>
      <c r="O2602" s="9"/>
      <c r="P2602" s="9"/>
      <c r="Q2602" s="12"/>
      <c r="R2602" s="5"/>
      <c r="S2602" s="2"/>
      <c r="T2602" s="5"/>
      <c r="U2602" s="12"/>
      <c r="V2602" s="12"/>
      <c r="W2602" s="14"/>
      <c r="X2602" s="2"/>
      <c r="Y2602" s="6"/>
      <c r="Z2602" s="10"/>
      <c r="AA2602" s="6"/>
      <c r="AB2602" s="1"/>
      <c r="AC2602" s="10"/>
      <c r="AD2602" s="7"/>
      <c r="AE2602" s="1"/>
      <c r="AF2602" s="1"/>
      <c r="AG2602" s="1"/>
      <c r="AH2602" s="5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6"/>
      <c r="BR2602" s="1"/>
      <c r="BS2602" s="1"/>
      <c r="BT2602" s="1"/>
      <c r="BU2602" s="1"/>
      <c r="BV2602" s="1"/>
      <c r="BW2602" s="1"/>
    </row>
    <row r="2603" spans="1:75" x14ac:dyDescent="0.2">
      <c r="A2603" s="96"/>
      <c r="B2603" s="2"/>
      <c r="C2603" s="9"/>
      <c r="D2603" s="49"/>
      <c r="E2603" s="13"/>
      <c r="F2603" s="10"/>
      <c r="G2603" s="11"/>
      <c r="H2603" s="10"/>
      <c r="I2603" s="10"/>
      <c r="J2603" s="1"/>
      <c r="K2603" s="1"/>
      <c r="L2603" s="9"/>
      <c r="M2603" s="14"/>
      <c r="N2603" s="14"/>
      <c r="O2603" s="9"/>
      <c r="P2603" s="9"/>
      <c r="Q2603" s="12"/>
      <c r="R2603" s="5"/>
      <c r="S2603" s="2"/>
      <c r="T2603" s="5"/>
      <c r="U2603" s="12"/>
      <c r="V2603" s="12"/>
      <c r="W2603" s="14"/>
      <c r="X2603" s="2"/>
      <c r="Y2603" s="6"/>
      <c r="Z2603" s="10"/>
      <c r="AA2603" s="6"/>
      <c r="AB2603" s="1"/>
      <c r="AC2603" s="10"/>
      <c r="AD2603" s="7"/>
      <c r="AE2603" s="1"/>
      <c r="AF2603" s="1"/>
      <c r="AG2603" s="1"/>
      <c r="AH2603" s="5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6"/>
      <c r="BR2603" s="1"/>
      <c r="BS2603" s="1"/>
      <c r="BT2603" s="1"/>
      <c r="BU2603" s="1"/>
      <c r="BV2603" s="1"/>
      <c r="BW2603" s="1"/>
    </row>
    <row r="2604" spans="1:75" x14ac:dyDescent="0.2">
      <c r="A2604" s="96"/>
      <c r="B2604" s="2"/>
      <c r="C2604" s="9"/>
      <c r="D2604" s="49"/>
      <c r="E2604" s="13"/>
      <c r="F2604" s="10"/>
      <c r="G2604" s="11"/>
      <c r="H2604" s="10"/>
      <c r="I2604" s="10"/>
      <c r="J2604" s="1"/>
      <c r="K2604" s="1"/>
      <c r="L2604" s="9"/>
      <c r="M2604" s="14"/>
      <c r="N2604" s="14"/>
      <c r="O2604" s="9"/>
      <c r="P2604" s="9"/>
      <c r="Q2604" s="12"/>
      <c r="R2604" s="5"/>
      <c r="S2604" s="2"/>
      <c r="T2604" s="5"/>
      <c r="U2604" s="12"/>
      <c r="V2604" s="12"/>
      <c r="W2604" s="14"/>
      <c r="X2604" s="2"/>
      <c r="Y2604" s="6"/>
      <c r="Z2604" s="10"/>
      <c r="AA2604" s="6"/>
      <c r="AB2604" s="1"/>
      <c r="AC2604" s="10"/>
      <c r="AD2604" s="7"/>
      <c r="AE2604" s="1"/>
      <c r="AF2604" s="1"/>
      <c r="AG2604" s="1"/>
      <c r="AH2604" s="5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6"/>
      <c r="BR2604" s="1"/>
      <c r="BS2604" s="1"/>
      <c r="BT2604" s="1"/>
      <c r="BU2604" s="1"/>
      <c r="BV2604" s="1"/>
      <c r="BW2604" s="1"/>
    </row>
    <row r="2605" spans="1:75" x14ac:dyDescent="0.2">
      <c r="A2605" s="96"/>
      <c r="B2605" s="2"/>
      <c r="C2605" s="9"/>
      <c r="D2605" s="49"/>
      <c r="E2605" s="13"/>
      <c r="F2605" s="10"/>
      <c r="G2605" s="11"/>
      <c r="H2605" s="10"/>
      <c r="I2605" s="10"/>
      <c r="J2605" s="1"/>
      <c r="K2605" s="1"/>
      <c r="L2605" s="9"/>
      <c r="M2605" s="14"/>
      <c r="N2605" s="14"/>
      <c r="O2605" s="9"/>
      <c r="P2605" s="9"/>
      <c r="Q2605" s="12"/>
      <c r="R2605" s="5"/>
      <c r="S2605" s="2"/>
      <c r="T2605" s="5"/>
      <c r="U2605" s="12"/>
      <c r="V2605" s="12"/>
      <c r="W2605" s="14"/>
      <c r="X2605" s="2"/>
      <c r="Y2605" s="6"/>
      <c r="Z2605" s="10"/>
      <c r="AA2605" s="6"/>
      <c r="AB2605" s="1"/>
      <c r="AC2605" s="10"/>
      <c r="AD2605" s="7"/>
      <c r="AE2605" s="1"/>
      <c r="AF2605" s="1"/>
      <c r="AG2605" s="1"/>
      <c r="AH2605" s="5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6"/>
      <c r="BR2605" s="1"/>
      <c r="BS2605" s="1"/>
      <c r="BT2605" s="1"/>
      <c r="BU2605" s="1"/>
      <c r="BV2605" s="1"/>
      <c r="BW2605" s="1"/>
    </row>
    <row r="2606" spans="1:75" x14ac:dyDescent="0.2">
      <c r="A2606" s="96"/>
      <c r="B2606" s="2"/>
      <c r="C2606" s="9"/>
      <c r="D2606" s="49"/>
      <c r="E2606" s="13"/>
      <c r="F2606" s="10"/>
      <c r="G2606" s="11"/>
      <c r="H2606" s="10"/>
      <c r="I2606" s="10"/>
      <c r="J2606" s="1"/>
      <c r="K2606" s="1"/>
      <c r="L2606" s="9"/>
      <c r="M2606" s="14"/>
      <c r="N2606" s="14"/>
      <c r="O2606" s="9"/>
      <c r="P2606" s="9"/>
      <c r="Q2606" s="12"/>
      <c r="R2606" s="5"/>
      <c r="S2606" s="2"/>
      <c r="T2606" s="5"/>
      <c r="U2606" s="12"/>
      <c r="V2606" s="12"/>
      <c r="W2606" s="14"/>
      <c r="X2606" s="2"/>
      <c r="Y2606" s="6"/>
      <c r="Z2606" s="10"/>
      <c r="AA2606" s="6"/>
      <c r="AB2606" s="1"/>
      <c r="AC2606" s="10"/>
      <c r="AD2606" s="7"/>
      <c r="AE2606" s="1"/>
      <c r="AF2606" s="1"/>
      <c r="AG2606" s="1"/>
      <c r="AH2606" s="5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6"/>
      <c r="BR2606" s="1"/>
      <c r="BS2606" s="1"/>
      <c r="BT2606" s="1"/>
      <c r="BU2606" s="1"/>
      <c r="BV2606" s="1"/>
      <c r="BW2606" s="1"/>
    </row>
    <row r="2607" spans="1:75" x14ac:dyDescent="0.2">
      <c r="A2607" s="96"/>
      <c r="B2607" s="2"/>
      <c r="C2607" s="9"/>
      <c r="D2607" s="49"/>
      <c r="E2607" s="13"/>
      <c r="F2607" s="10"/>
      <c r="G2607" s="11"/>
      <c r="H2607" s="10"/>
      <c r="I2607" s="10"/>
      <c r="J2607" s="1"/>
      <c r="K2607" s="1"/>
      <c r="L2607" s="9"/>
      <c r="M2607" s="14"/>
      <c r="N2607" s="14"/>
      <c r="O2607" s="9"/>
      <c r="P2607" s="9"/>
      <c r="Q2607" s="12"/>
      <c r="R2607" s="5"/>
      <c r="S2607" s="2"/>
      <c r="T2607" s="5"/>
      <c r="U2607" s="12"/>
      <c r="V2607" s="12"/>
      <c r="W2607" s="14"/>
      <c r="X2607" s="2"/>
      <c r="Y2607" s="6"/>
      <c r="Z2607" s="10"/>
      <c r="AA2607" s="6"/>
      <c r="AB2607" s="1"/>
      <c r="AC2607" s="10"/>
      <c r="AD2607" s="7"/>
      <c r="AE2607" s="1"/>
      <c r="AF2607" s="1"/>
      <c r="AG2607" s="1"/>
      <c r="AH2607" s="5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6"/>
      <c r="BR2607" s="1"/>
      <c r="BS2607" s="1"/>
      <c r="BT2607" s="1"/>
      <c r="BU2607" s="1"/>
      <c r="BV2607" s="1"/>
      <c r="BW2607" s="1"/>
    </row>
    <row r="2608" spans="1:75" x14ac:dyDescent="0.2">
      <c r="A2608" s="96"/>
      <c r="B2608" s="2"/>
      <c r="C2608" s="9"/>
      <c r="D2608" s="49"/>
      <c r="E2608" s="13"/>
      <c r="F2608" s="10"/>
      <c r="G2608" s="11"/>
      <c r="H2608" s="10"/>
      <c r="I2608" s="10"/>
      <c r="J2608" s="1"/>
      <c r="K2608" s="1"/>
      <c r="L2608" s="9"/>
      <c r="M2608" s="14"/>
      <c r="N2608" s="14"/>
      <c r="O2608" s="9"/>
      <c r="P2608" s="9"/>
      <c r="Q2608" s="12"/>
      <c r="R2608" s="5"/>
      <c r="S2608" s="2"/>
      <c r="T2608" s="5"/>
      <c r="U2608" s="12"/>
      <c r="V2608" s="12"/>
      <c r="W2608" s="14"/>
      <c r="X2608" s="2"/>
      <c r="Y2608" s="6"/>
      <c r="Z2608" s="10"/>
      <c r="AA2608" s="6"/>
      <c r="AB2608" s="1"/>
      <c r="AC2608" s="10"/>
      <c r="AD2608" s="7"/>
      <c r="AE2608" s="1"/>
      <c r="AF2608" s="1"/>
      <c r="AG2608" s="1"/>
      <c r="AH2608" s="5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6"/>
      <c r="BR2608" s="1"/>
      <c r="BS2608" s="1"/>
      <c r="BT2608" s="1"/>
      <c r="BU2608" s="1"/>
      <c r="BV2608" s="1"/>
      <c r="BW2608" s="1"/>
    </row>
    <row r="2609" spans="1:75" x14ac:dyDescent="0.2">
      <c r="A2609" s="96"/>
      <c r="B2609" s="2"/>
      <c r="C2609" s="9"/>
      <c r="D2609" s="49"/>
      <c r="E2609" s="13"/>
      <c r="F2609" s="10"/>
      <c r="G2609" s="11"/>
      <c r="H2609" s="10"/>
      <c r="I2609" s="10"/>
      <c r="J2609" s="1"/>
      <c r="K2609" s="1"/>
      <c r="L2609" s="9"/>
      <c r="M2609" s="14"/>
      <c r="N2609" s="14"/>
      <c r="O2609" s="9"/>
      <c r="P2609" s="9"/>
      <c r="Q2609" s="12"/>
      <c r="R2609" s="5"/>
      <c r="S2609" s="2"/>
      <c r="T2609" s="5"/>
      <c r="U2609" s="12"/>
      <c r="V2609" s="12"/>
      <c r="W2609" s="14"/>
      <c r="X2609" s="2"/>
      <c r="Y2609" s="6"/>
      <c r="Z2609" s="10"/>
      <c r="AA2609" s="6"/>
      <c r="AB2609" s="1"/>
      <c r="AC2609" s="10"/>
      <c r="AD2609" s="7"/>
      <c r="AE2609" s="1"/>
      <c r="AF2609" s="1"/>
      <c r="AG2609" s="1"/>
      <c r="AH2609" s="5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6"/>
      <c r="BR2609" s="1"/>
      <c r="BS2609" s="1"/>
      <c r="BT2609" s="1"/>
      <c r="BU2609" s="1"/>
      <c r="BV2609" s="1"/>
      <c r="BW2609" s="1"/>
    </row>
    <row r="2610" spans="1:75" x14ac:dyDescent="0.2">
      <c r="A2610" s="96"/>
      <c r="B2610" s="2"/>
      <c r="C2610" s="9"/>
      <c r="D2610" s="49"/>
      <c r="E2610" s="13"/>
      <c r="F2610" s="10"/>
      <c r="G2610" s="11"/>
      <c r="H2610" s="10"/>
      <c r="I2610" s="10"/>
      <c r="J2610" s="1"/>
      <c r="K2610" s="1"/>
      <c r="L2610" s="9"/>
      <c r="M2610" s="14"/>
      <c r="N2610" s="14"/>
      <c r="O2610" s="9"/>
      <c r="P2610" s="9"/>
      <c r="Q2610" s="12"/>
      <c r="R2610" s="5"/>
      <c r="S2610" s="2"/>
      <c r="T2610" s="5"/>
      <c r="U2610" s="12"/>
      <c r="V2610" s="12"/>
      <c r="W2610" s="14"/>
      <c r="X2610" s="2"/>
      <c r="Y2610" s="6"/>
      <c r="Z2610" s="10"/>
      <c r="AA2610" s="6"/>
      <c r="AB2610" s="1"/>
      <c r="AC2610" s="10"/>
      <c r="AD2610" s="7"/>
      <c r="AE2610" s="1"/>
      <c r="AF2610" s="1"/>
      <c r="AG2610" s="1"/>
      <c r="AH2610" s="5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6"/>
      <c r="BR2610" s="1"/>
      <c r="BS2610" s="1"/>
      <c r="BT2610" s="1"/>
      <c r="BU2610" s="1"/>
      <c r="BV2610" s="1"/>
      <c r="BW2610" s="1"/>
    </row>
    <row r="2611" spans="1:75" x14ac:dyDescent="0.2">
      <c r="A2611" s="96"/>
      <c r="B2611" s="2"/>
      <c r="C2611" s="9"/>
      <c r="D2611" s="49"/>
      <c r="E2611" s="13"/>
      <c r="F2611" s="10"/>
      <c r="G2611" s="11"/>
      <c r="H2611" s="10"/>
      <c r="I2611" s="10"/>
      <c r="J2611" s="1"/>
      <c r="K2611" s="1"/>
      <c r="L2611" s="9"/>
      <c r="M2611" s="14"/>
      <c r="N2611" s="14"/>
      <c r="O2611" s="9"/>
      <c r="P2611" s="9"/>
      <c r="Q2611" s="12"/>
      <c r="R2611" s="5"/>
      <c r="S2611" s="2"/>
      <c r="T2611" s="5"/>
      <c r="U2611" s="12"/>
      <c r="V2611" s="12"/>
      <c r="W2611" s="14"/>
      <c r="X2611" s="2"/>
      <c r="Y2611" s="6"/>
      <c r="Z2611" s="10"/>
      <c r="AA2611" s="6"/>
      <c r="AB2611" s="1"/>
      <c r="AC2611" s="10"/>
      <c r="AD2611" s="7"/>
      <c r="AE2611" s="1"/>
      <c r="AF2611" s="1"/>
      <c r="AG2611" s="1"/>
      <c r="AH2611" s="5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6"/>
      <c r="BR2611" s="1"/>
      <c r="BS2611" s="1"/>
      <c r="BT2611" s="1"/>
      <c r="BU2611" s="1"/>
      <c r="BV2611" s="1"/>
      <c r="BW2611" s="1"/>
    </row>
    <row r="2612" spans="1:75" x14ac:dyDescent="0.2">
      <c r="A2612" s="96"/>
      <c r="B2612" s="2"/>
      <c r="C2612" s="9"/>
      <c r="D2612" s="49"/>
      <c r="E2612" s="13"/>
      <c r="F2612" s="10"/>
      <c r="G2612" s="11"/>
      <c r="H2612" s="10"/>
      <c r="I2612" s="10"/>
      <c r="J2612" s="1"/>
      <c r="K2612" s="1"/>
      <c r="L2612" s="9"/>
      <c r="M2612" s="14"/>
      <c r="N2612" s="14"/>
      <c r="O2612" s="9"/>
      <c r="P2612" s="9"/>
      <c r="Q2612" s="12"/>
      <c r="R2612" s="5"/>
      <c r="S2612" s="2"/>
      <c r="T2612" s="5"/>
      <c r="U2612" s="12"/>
      <c r="V2612" s="12"/>
      <c r="W2612" s="14"/>
      <c r="X2612" s="2"/>
      <c r="Y2612" s="6"/>
      <c r="Z2612" s="10"/>
      <c r="AA2612" s="6"/>
      <c r="AB2612" s="1"/>
      <c r="AC2612" s="10"/>
      <c r="AD2612" s="7"/>
      <c r="AE2612" s="1"/>
      <c r="AF2612" s="1"/>
      <c r="AG2612" s="1"/>
      <c r="AH2612" s="5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6"/>
      <c r="BR2612" s="1"/>
      <c r="BS2612" s="1"/>
      <c r="BT2612" s="1"/>
      <c r="BU2612" s="1"/>
      <c r="BV2612" s="1"/>
      <c r="BW2612" s="1"/>
    </row>
    <row r="2613" spans="1:75" x14ac:dyDescent="0.2">
      <c r="A2613" s="96"/>
      <c r="B2613" s="2"/>
      <c r="C2613" s="9"/>
      <c r="D2613" s="49"/>
      <c r="E2613" s="13"/>
      <c r="F2613" s="10"/>
      <c r="G2613" s="11"/>
      <c r="H2613" s="10"/>
      <c r="I2613" s="10"/>
      <c r="J2613" s="1"/>
      <c r="K2613" s="1"/>
      <c r="L2613" s="9"/>
      <c r="M2613" s="14"/>
      <c r="N2613" s="14"/>
      <c r="O2613" s="9"/>
      <c r="P2613" s="9"/>
      <c r="Q2613" s="12"/>
      <c r="R2613" s="5"/>
      <c r="S2613" s="2"/>
      <c r="T2613" s="5"/>
      <c r="U2613" s="12"/>
      <c r="V2613" s="12"/>
      <c r="W2613" s="14"/>
      <c r="X2613" s="2"/>
      <c r="Y2613" s="6"/>
      <c r="Z2613" s="10"/>
      <c r="AA2613" s="6"/>
      <c r="AB2613" s="1"/>
      <c r="AC2613" s="10"/>
      <c r="AD2613" s="7"/>
      <c r="AE2613" s="1"/>
      <c r="AF2613" s="1"/>
      <c r="AG2613" s="1"/>
      <c r="AH2613" s="5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6"/>
      <c r="BR2613" s="1"/>
      <c r="BS2613" s="1"/>
      <c r="BT2613" s="1"/>
      <c r="BU2613" s="1"/>
      <c r="BV2613" s="1"/>
      <c r="BW2613" s="1"/>
    </row>
    <row r="2614" spans="1:75" x14ac:dyDescent="0.2">
      <c r="A2614" s="96"/>
      <c r="B2614" s="2"/>
      <c r="C2614" s="9"/>
      <c r="D2614" s="49"/>
      <c r="E2614" s="13"/>
      <c r="F2614" s="10"/>
      <c r="G2614" s="11"/>
      <c r="H2614" s="10"/>
      <c r="I2614" s="10"/>
      <c r="J2614" s="1"/>
      <c r="K2614" s="1"/>
      <c r="L2614" s="9"/>
      <c r="M2614" s="14"/>
      <c r="N2614" s="14"/>
      <c r="O2614" s="9"/>
      <c r="P2614" s="9"/>
      <c r="Q2614" s="12"/>
      <c r="R2614" s="5"/>
      <c r="S2614" s="2"/>
      <c r="T2614" s="5"/>
      <c r="U2614" s="12"/>
      <c r="V2614" s="12"/>
      <c r="W2614" s="14"/>
      <c r="X2614" s="2"/>
      <c r="Y2614" s="6"/>
      <c r="Z2614" s="10"/>
      <c r="AA2614" s="6"/>
      <c r="AB2614" s="1"/>
      <c r="AC2614" s="10"/>
      <c r="AD2614" s="7"/>
      <c r="AE2614" s="1"/>
      <c r="AF2614" s="1"/>
      <c r="AG2614" s="1"/>
      <c r="AH2614" s="5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6"/>
      <c r="BR2614" s="1"/>
      <c r="BS2614" s="1"/>
      <c r="BT2614" s="1"/>
      <c r="BU2614" s="1"/>
      <c r="BV2614" s="1"/>
      <c r="BW2614" s="1"/>
    </row>
    <row r="2615" spans="1:75" x14ac:dyDescent="0.2">
      <c r="A2615" s="96"/>
      <c r="B2615" s="2"/>
      <c r="C2615" s="9"/>
      <c r="D2615" s="49"/>
      <c r="E2615" s="13"/>
      <c r="F2615" s="10"/>
      <c r="G2615" s="11"/>
      <c r="H2615" s="10"/>
      <c r="I2615" s="10"/>
      <c r="J2615" s="1"/>
      <c r="K2615" s="1"/>
      <c r="L2615" s="9"/>
      <c r="M2615" s="14"/>
      <c r="N2615" s="14"/>
      <c r="O2615" s="9"/>
      <c r="P2615" s="9"/>
      <c r="Q2615" s="12"/>
      <c r="R2615" s="5"/>
      <c r="S2615" s="2"/>
      <c r="T2615" s="5"/>
      <c r="U2615" s="12"/>
      <c r="V2615" s="12"/>
      <c r="W2615" s="14"/>
      <c r="X2615" s="2"/>
      <c r="Y2615" s="6"/>
      <c r="Z2615" s="10"/>
      <c r="AA2615" s="6"/>
      <c r="AB2615" s="1"/>
      <c r="AC2615" s="10"/>
      <c r="AD2615" s="7"/>
      <c r="AE2615" s="1"/>
      <c r="AF2615" s="1"/>
      <c r="AG2615" s="1"/>
      <c r="AH2615" s="5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6"/>
      <c r="BR2615" s="1"/>
      <c r="BS2615" s="1"/>
      <c r="BT2615" s="1"/>
      <c r="BU2615" s="1"/>
      <c r="BV2615" s="1"/>
      <c r="BW2615" s="1"/>
    </row>
    <row r="2616" spans="1:75" x14ac:dyDescent="0.2">
      <c r="A2616" s="96"/>
      <c r="B2616" s="2"/>
      <c r="C2616" s="9"/>
      <c r="D2616" s="49"/>
      <c r="E2616" s="13"/>
      <c r="F2616" s="10"/>
      <c r="G2616" s="11"/>
      <c r="H2616" s="10"/>
      <c r="I2616" s="10"/>
      <c r="J2616" s="1"/>
      <c r="K2616" s="1"/>
      <c r="L2616" s="9"/>
      <c r="M2616" s="14"/>
      <c r="N2616" s="14"/>
      <c r="O2616" s="9"/>
      <c r="P2616" s="9"/>
      <c r="Q2616" s="12"/>
      <c r="R2616" s="5"/>
      <c r="S2616" s="2"/>
      <c r="T2616" s="5"/>
      <c r="U2616" s="12"/>
      <c r="V2616" s="12"/>
      <c r="W2616" s="14"/>
      <c r="X2616" s="2"/>
      <c r="Y2616" s="6"/>
      <c r="Z2616" s="10"/>
      <c r="AA2616" s="6"/>
      <c r="AB2616" s="1"/>
      <c r="AC2616" s="10"/>
      <c r="AD2616" s="7"/>
      <c r="AE2616" s="1"/>
      <c r="AF2616" s="1"/>
      <c r="AG2616" s="1"/>
      <c r="AH2616" s="5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6"/>
      <c r="BR2616" s="1"/>
      <c r="BS2616" s="1"/>
      <c r="BT2616" s="1"/>
      <c r="BU2616" s="1"/>
      <c r="BV2616" s="1"/>
      <c r="BW2616" s="1"/>
    </row>
    <row r="2617" spans="1:75" x14ac:dyDescent="0.2">
      <c r="A2617" s="96"/>
      <c r="B2617" s="2"/>
      <c r="C2617" s="9"/>
      <c r="D2617" s="49"/>
      <c r="E2617" s="13"/>
      <c r="F2617" s="10"/>
      <c r="G2617" s="11"/>
      <c r="H2617" s="10"/>
      <c r="I2617" s="10"/>
      <c r="J2617" s="1"/>
      <c r="K2617" s="1"/>
      <c r="L2617" s="9"/>
      <c r="M2617" s="14"/>
      <c r="N2617" s="14"/>
      <c r="O2617" s="9"/>
      <c r="P2617" s="9"/>
      <c r="Q2617" s="12"/>
      <c r="R2617" s="5"/>
      <c r="S2617" s="2"/>
      <c r="T2617" s="5"/>
      <c r="U2617" s="12"/>
      <c r="V2617" s="12"/>
      <c r="W2617" s="14"/>
      <c r="X2617" s="2"/>
      <c r="Y2617" s="6"/>
      <c r="Z2617" s="10"/>
      <c r="AA2617" s="6"/>
      <c r="AB2617" s="1"/>
      <c r="AC2617" s="10"/>
      <c r="AD2617" s="7"/>
      <c r="AE2617" s="1"/>
      <c r="AF2617" s="1"/>
      <c r="AG2617" s="1"/>
      <c r="AH2617" s="5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6"/>
      <c r="BR2617" s="1"/>
      <c r="BS2617" s="1"/>
      <c r="BT2617" s="1"/>
      <c r="BU2617" s="1"/>
      <c r="BV2617" s="1"/>
      <c r="BW2617" s="1"/>
    </row>
    <row r="2618" spans="1:75" x14ac:dyDescent="0.2">
      <c r="A2618" s="96"/>
      <c r="B2618" s="2"/>
      <c r="C2618" s="9"/>
      <c r="D2618" s="49"/>
      <c r="E2618" s="13"/>
      <c r="F2618" s="10"/>
      <c r="G2618" s="11"/>
      <c r="H2618" s="10"/>
      <c r="I2618" s="10"/>
      <c r="J2618" s="1"/>
      <c r="K2618" s="1"/>
      <c r="L2618" s="9"/>
      <c r="M2618" s="14"/>
      <c r="N2618" s="14"/>
      <c r="O2618" s="9"/>
      <c r="P2618" s="9"/>
      <c r="Q2618" s="12"/>
      <c r="R2618" s="5"/>
      <c r="S2618" s="2"/>
      <c r="T2618" s="5"/>
      <c r="U2618" s="12"/>
      <c r="V2618" s="12"/>
      <c r="W2618" s="14"/>
      <c r="X2618" s="2"/>
      <c r="Y2618" s="6"/>
      <c r="Z2618" s="10"/>
      <c r="AA2618" s="6"/>
      <c r="AB2618" s="1"/>
      <c r="AC2618" s="10"/>
      <c r="AD2618" s="7"/>
      <c r="AE2618" s="1"/>
      <c r="AF2618" s="1"/>
      <c r="AG2618" s="1"/>
      <c r="AH2618" s="5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6"/>
      <c r="BR2618" s="1"/>
      <c r="BS2618" s="1"/>
      <c r="BT2618" s="1"/>
      <c r="BU2618" s="1"/>
      <c r="BV2618" s="1"/>
      <c r="BW2618" s="1"/>
    </row>
    <row r="2619" spans="1:75" x14ac:dyDescent="0.2">
      <c r="A2619" s="96"/>
      <c r="B2619" s="2"/>
      <c r="C2619" s="9"/>
      <c r="D2619" s="49"/>
      <c r="E2619" s="13"/>
      <c r="F2619" s="10"/>
      <c r="G2619" s="11"/>
      <c r="H2619" s="10"/>
      <c r="I2619" s="10"/>
      <c r="J2619" s="1"/>
      <c r="K2619" s="1"/>
      <c r="L2619" s="9"/>
      <c r="M2619" s="14"/>
      <c r="N2619" s="14"/>
      <c r="O2619" s="9"/>
      <c r="P2619" s="9"/>
      <c r="Q2619" s="12"/>
      <c r="R2619" s="5"/>
      <c r="S2619" s="2"/>
      <c r="T2619" s="5"/>
      <c r="U2619" s="12"/>
      <c r="V2619" s="12"/>
      <c r="W2619" s="14"/>
      <c r="X2619" s="2"/>
      <c r="Y2619" s="6"/>
      <c r="Z2619" s="10"/>
      <c r="AA2619" s="6"/>
      <c r="AB2619" s="1"/>
      <c r="AC2619" s="10"/>
      <c r="AD2619" s="7"/>
      <c r="AE2619" s="1"/>
      <c r="AF2619" s="1"/>
      <c r="AG2619" s="1"/>
      <c r="AH2619" s="5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6"/>
      <c r="BR2619" s="1"/>
      <c r="BS2619" s="1"/>
      <c r="BT2619" s="1"/>
      <c r="BU2619" s="1"/>
      <c r="BV2619" s="1"/>
      <c r="BW2619" s="1"/>
    </row>
    <row r="2620" spans="1:75" x14ac:dyDescent="0.2">
      <c r="A2620" s="96"/>
      <c r="B2620" s="2"/>
      <c r="C2620" s="9"/>
      <c r="D2620" s="49"/>
      <c r="E2620" s="13"/>
      <c r="F2620" s="10"/>
      <c r="G2620" s="11"/>
      <c r="H2620" s="10"/>
      <c r="I2620" s="10"/>
      <c r="J2620" s="1"/>
      <c r="K2620" s="1"/>
      <c r="L2620" s="9"/>
      <c r="M2620" s="14"/>
      <c r="N2620" s="14"/>
      <c r="O2620" s="9"/>
      <c r="P2620" s="9"/>
      <c r="Q2620" s="12"/>
      <c r="R2620" s="5"/>
      <c r="S2620" s="2"/>
      <c r="T2620" s="5"/>
      <c r="U2620" s="12"/>
      <c r="V2620" s="12"/>
      <c r="W2620" s="14"/>
      <c r="X2620" s="2"/>
      <c r="Y2620" s="6"/>
      <c r="Z2620" s="10"/>
      <c r="AA2620" s="6"/>
      <c r="AB2620" s="1"/>
      <c r="AC2620" s="10"/>
      <c r="AD2620" s="7"/>
      <c r="AE2620" s="1"/>
      <c r="AF2620" s="1"/>
      <c r="AG2620" s="1"/>
      <c r="AH2620" s="5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6"/>
      <c r="BR2620" s="1"/>
      <c r="BS2620" s="1"/>
      <c r="BT2620" s="1"/>
      <c r="BU2620" s="1"/>
      <c r="BV2620" s="1"/>
      <c r="BW2620" s="1"/>
    </row>
    <row r="2621" spans="1:75" x14ac:dyDescent="0.2">
      <c r="A2621" s="96"/>
      <c r="B2621" s="2"/>
      <c r="C2621" s="9"/>
      <c r="D2621" s="49"/>
      <c r="E2621" s="13"/>
      <c r="F2621" s="10"/>
      <c r="G2621" s="11"/>
      <c r="H2621" s="10"/>
      <c r="I2621" s="10"/>
      <c r="J2621" s="1"/>
      <c r="K2621" s="1"/>
      <c r="L2621" s="9"/>
      <c r="M2621" s="14"/>
      <c r="N2621" s="14"/>
      <c r="O2621" s="9"/>
      <c r="P2621" s="9"/>
      <c r="Q2621" s="12"/>
      <c r="R2621" s="5"/>
      <c r="S2621" s="2"/>
      <c r="T2621" s="5"/>
      <c r="U2621" s="12"/>
      <c r="V2621" s="12"/>
      <c r="W2621" s="14"/>
      <c r="X2621" s="2"/>
      <c r="Y2621" s="6"/>
      <c r="Z2621" s="10"/>
      <c r="AA2621" s="6"/>
      <c r="AB2621" s="1"/>
      <c r="AC2621" s="10"/>
      <c r="AD2621" s="7"/>
      <c r="AE2621" s="1"/>
      <c r="AF2621" s="1"/>
      <c r="AG2621" s="1"/>
      <c r="AH2621" s="5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6"/>
      <c r="BR2621" s="1"/>
      <c r="BS2621" s="1"/>
      <c r="BT2621" s="1"/>
      <c r="BU2621" s="1"/>
      <c r="BV2621" s="1"/>
      <c r="BW2621" s="1"/>
    </row>
    <row r="2622" spans="1:75" x14ac:dyDescent="0.2">
      <c r="A2622" s="96"/>
      <c r="B2622" s="2"/>
      <c r="C2622" s="9"/>
      <c r="D2622" s="49"/>
      <c r="E2622" s="13"/>
      <c r="F2622" s="10"/>
      <c r="G2622" s="11"/>
      <c r="H2622" s="10"/>
      <c r="I2622" s="10"/>
      <c r="J2622" s="1"/>
      <c r="K2622" s="1"/>
      <c r="L2622" s="9"/>
      <c r="M2622" s="14"/>
      <c r="N2622" s="14"/>
      <c r="O2622" s="9"/>
      <c r="P2622" s="9"/>
      <c r="Q2622" s="12"/>
      <c r="R2622" s="5"/>
      <c r="S2622" s="2"/>
      <c r="T2622" s="5"/>
      <c r="U2622" s="12"/>
      <c r="V2622" s="12"/>
      <c r="W2622" s="14"/>
      <c r="X2622" s="2"/>
      <c r="Y2622" s="6"/>
      <c r="Z2622" s="10"/>
      <c r="AA2622" s="6"/>
      <c r="AB2622" s="1"/>
      <c r="AC2622" s="10"/>
      <c r="AD2622" s="7"/>
      <c r="AE2622" s="1"/>
      <c r="AF2622" s="1"/>
      <c r="AG2622" s="1"/>
      <c r="AH2622" s="5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6"/>
      <c r="BR2622" s="1"/>
      <c r="BS2622" s="1"/>
      <c r="BT2622" s="1"/>
      <c r="BU2622" s="1"/>
      <c r="BV2622" s="1"/>
      <c r="BW2622" s="1"/>
    </row>
    <row r="2623" spans="1:75" x14ac:dyDescent="0.2">
      <c r="A2623" s="96"/>
      <c r="B2623" s="2"/>
      <c r="C2623" s="9"/>
      <c r="D2623" s="49"/>
      <c r="E2623" s="13"/>
      <c r="F2623" s="10"/>
      <c r="G2623" s="11"/>
      <c r="H2623" s="10"/>
      <c r="I2623" s="10"/>
      <c r="J2623" s="1"/>
      <c r="K2623" s="1"/>
      <c r="L2623" s="9"/>
      <c r="M2623" s="14"/>
      <c r="N2623" s="14"/>
      <c r="O2623" s="9"/>
      <c r="P2623" s="9"/>
      <c r="Q2623" s="12"/>
      <c r="R2623" s="5"/>
      <c r="S2623" s="2"/>
      <c r="T2623" s="5"/>
      <c r="U2623" s="12"/>
      <c r="V2623" s="12"/>
      <c r="W2623" s="14"/>
      <c r="X2623" s="2"/>
      <c r="Y2623" s="6"/>
      <c r="Z2623" s="10"/>
      <c r="AA2623" s="6"/>
      <c r="AB2623" s="1"/>
      <c r="AC2623" s="10"/>
      <c r="AD2623" s="7"/>
      <c r="AE2623" s="1"/>
      <c r="AF2623" s="1"/>
      <c r="AG2623" s="1"/>
      <c r="AH2623" s="5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6"/>
      <c r="BR2623" s="1"/>
      <c r="BS2623" s="1"/>
      <c r="BT2623" s="1"/>
      <c r="BU2623" s="1"/>
      <c r="BV2623" s="1"/>
      <c r="BW2623" s="1"/>
    </row>
    <row r="2624" spans="1:75" x14ac:dyDescent="0.2">
      <c r="A2624" s="96"/>
      <c r="B2624" s="2"/>
      <c r="C2624" s="9"/>
      <c r="D2624" s="49"/>
      <c r="E2624" s="13"/>
      <c r="F2624" s="10"/>
      <c r="G2624" s="11"/>
      <c r="H2624" s="10"/>
      <c r="I2624" s="10"/>
      <c r="J2624" s="1"/>
      <c r="K2624" s="1"/>
      <c r="L2624" s="9"/>
      <c r="M2624" s="14"/>
      <c r="N2624" s="14"/>
      <c r="O2624" s="9"/>
      <c r="P2624" s="9"/>
      <c r="Q2624" s="12"/>
      <c r="R2624" s="5"/>
      <c r="S2624" s="2"/>
      <c r="T2624" s="5"/>
      <c r="U2624" s="12"/>
      <c r="V2624" s="12"/>
      <c r="W2624" s="14"/>
      <c r="X2624" s="2"/>
      <c r="Y2624" s="6"/>
      <c r="Z2624" s="10"/>
      <c r="AA2624" s="6"/>
      <c r="AB2624" s="1"/>
      <c r="AC2624" s="10"/>
      <c r="AD2624" s="7"/>
      <c r="AE2624" s="1"/>
      <c r="AF2624" s="1"/>
      <c r="AG2624" s="1"/>
      <c r="AH2624" s="5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6"/>
      <c r="BR2624" s="1"/>
      <c r="BS2624" s="1"/>
      <c r="BT2624" s="1"/>
      <c r="BU2624" s="1"/>
      <c r="BV2624" s="1"/>
      <c r="BW2624" s="1"/>
    </row>
    <row r="2625" spans="1:75" x14ac:dyDescent="0.2">
      <c r="A2625" s="96"/>
      <c r="B2625" s="2"/>
      <c r="C2625" s="9"/>
      <c r="D2625" s="49"/>
      <c r="E2625" s="13"/>
      <c r="F2625" s="10"/>
      <c r="G2625" s="11"/>
      <c r="H2625" s="10"/>
      <c r="I2625" s="10"/>
      <c r="J2625" s="1"/>
      <c r="K2625" s="1"/>
      <c r="L2625" s="9"/>
      <c r="M2625" s="14"/>
      <c r="N2625" s="14"/>
      <c r="O2625" s="9"/>
      <c r="P2625" s="9"/>
      <c r="Q2625" s="12"/>
      <c r="R2625" s="5"/>
      <c r="S2625" s="2"/>
      <c r="T2625" s="5"/>
      <c r="U2625" s="12"/>
      <c r="V2625" s="12"/>
      <c r="W2625" s="14"/>
      <c r="X2625" s="2"/>
      <c r="Y2625" s="6"/>
      <c r="Z2625" s="10"/>
      <c r="AA2625" s="6"/>
      <c r="AB2625" s="1"/>
      <c r="AC2625" s="10"/>
      <c r="AD2625" s="7"/>
      <c r="AE2625" s="1"/>
      <c r="AF2625" s="1"/>
      <c r="AG2625" s="1"/>
      <c r="AH2625" s="5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6"/>
      <c r="BR2625" s="1"/>
      <c r="BS2625" s="1"/>
      <c r="BT2625" s="1"/>
      <c r="BU2625" s="1"/>
      <c r="BV2625" s="1"/>
      <c r="BW2625" s="1"/>
    </row>
    <row r="2626" spans="1:75" x14ac:dyDescent="0.2">
      <c r="A2626" s="96"/>
      <c r="B2626" s="2"/>
      <c r="C2626" s="9"/>
      <c r="D2626" s="49"/>
      <c r="E2626" s="13"/>
      <c r="F2626" s="10"/>
      <c r="G2626" s="11"/>
      <c r="H2626" s="10"/>
      <c r="I2626" s="10"/>
      <c r="J2626" s="1"/>
      <c r="K2626" s="1"/>
      <c r="L2626" s="9"/>
      <c r="M2626" s="14"/>
      <c r="N2626" s="14"/>
      <c r="O2626" s="9"/>
      <c r="P2626" s="9"/>
      <c r="Q2626" s="12"/>
      <c r="R2626" s="5"/>
      <c r="S2626" s="2"/>
      <c r="T2626" s="5"/>
      <c r="U2626" s="12"/>
      <c r="V2626" s="12"/>
      <c r="W2626" s="14"/>
      <c r="X2626" s="2"/>
      <c r="Y2626" s="6"/>
      <c r="Z2626" s="10"/>
      <c r="AA2626" s="6"/>
      <c r="AB2626" s="1"/>
      <c r="AC2626" s="10"/>
      <c r="AD2626" s="7"/>
      <c r="AE2626" s="1"/>
      <c r="AF2626" s="1"/>
      <c r="AG2626" s="1"/>
      <c r="AH2626" s="5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6"/>
      <c r="BR2626" s="1"/>
      <c r="BS2626" s="1"/>
      <c r="BT2626" s="1"/>
      <c r="BU2626" s="1"/>
      <c r="BV2626" s="1"/>
      <c r="BW2626" s="1"/>
    </row>
    <row r="2627" spans="1:75" x14ac:dyDescent="0.2">
      <c r="A2627" s="96"/>
      <c r="B2627" s="2"/>
      <c r="C2627" s="9"/>
      <c r="D2627" s="49"/>
      <c r="E2627" s="13"/>
      <c r="F2627" s="10"/>
      <c r="G2627" s="11"/>
      <c r="H2627" s="10"/>
      <c r="I2627" s="10"/>
      <c r="J2627" s="1"/>
      <c r="K2627" s="1"/>
      <c r="L2627" s="9"/>
      <c r="M2627" s="14"/>
      <c r="N2627" s="14"/>
      <c r="O2627" s="9"/>
      <c r="P2627" s="9"/>
      <c r="Q2627" s="12"/>
      <c r="R2627" s="5"/>
      <c r="S2627" s="2"/>
      <c r="T2627" s="5"/>
      <c r="U2627" s="12"/>
      <c r="V2627" s="12"/>
      <c r="W2627" s="14"/>
      <c r="X2627" s="2"/>
      <c r="Y2627" s="6"/>
      <c r="Z2627" s="10"/>
      <c r="AA2627" s="6"/>
      <c r="AB2627" s="1"/>
      <c r="AC2627" s="10"/>
      <c r="AD2627" s="7"/>
      <c r="AE2627" s="1"/>
      <c r="AF2627" s="1"/>
      <c r="AG2627" s="1"/>
      <c r="AH2627" s="5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6"/>
      <c r="BR2627" s="1"/>
      <c r="BS2627" s="1"/>
      <c r="BT2627" s="1"/>
      <c r="BU2627" s="1"/>
      <c r="BV2627" s="1"/>
      <c r="BW2627" s="1"/>
    </row>
    <row r="2628" spans="1:75" x14ac:dyDescent="0.2">
      <c r="A2628" s="96"/>
      <c r="B2628" s="2"/>
      <c r="C2628" s="9"/>
      <c r="D2628" s="49"/>
      <c r="E2628" s="13"/>
      <c r="F2628" s="10"/>
      <c r="G2628" s="11"/>
      <c r="H2628" s="10"/>
      <c r="I2628" s="10"/>
      <c r="J2628" s="1"/>
      <c r="K2628" s="1"/>
      <c r="L2628" s="9"/>
      <c r="M2628" s="14"/>
      <c r="N2628" s="14"/>
      <c r="O2628" s="9"/>
      <c r="P2628" s="9"/>
      <c r="Q2628" s="12"/>
      <c r="R2628" s="5"/>
      <c r="S2628" s="2"/>
      <c r="T2628" s="5"/>
      <c r="U2628" s="12"/>
      <c r="V2628" s="12"/>
      <c r="W2628" s="14"/>
      <c r="X2628" s="2"/>
      <c r="Y2628" s="6"/>
      <c r="Z2628" s="10"/>
      <c r="AA2628" s="6"/>
      <c r="AB2628" s="1"/>
      <c r="AC2628" s="10"/>
      <c r="AD2628" s="7"/>
      <c r="AE2628" s="1"/>
      <c r="AF2628" s="1"/>
      <c r="AG2628" s="1"/>
      <c r="AH2628" s="5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6"/>
      <c r="BR2628" s="1"/>
      <c r="BS2628" s="1"/>
      <c r="BT2628" s="1"/>
      <c r="BU2628" s="1"/>
      <c r="BV2628" s="1"/>
      <c r="BW2628" s="1"/>
    </row>
    <row r="2629" spans="1:75" x14ac:dyDescent="0.2">
      <c r="A2629" s="96"/>
      <c r="B2629" s="2"/>
      <c r="C2629" s="9"/>
      <c r="D2629" s="49"/>
      <c r="E2629" s="13"/>
      <c r="F2629" s="10"/>
      <c r="G2629" s="11"/>
      <c r="H2629" s="10"/>
      <c r="I2629" s="10"/>
      <c r="J2629" s="1"/>
      <c r="K2629" s="1"/>
      <c r="L2629" s="9"/>
      <c r="M2629" s="14"/>
      <c r="N2629" s="14"/>
      <c r="O2629" s="9"/>
      <c r="P2629" s="9"/>
      <c r="Q2629" s="12"/>
      <c r="R2629" s="5"/>
      <c r="S2629" s="2"/>
      <c r="T2629" s="5"/>
      <c r="U2629" s="12"/>
      <c r="V2629" s="12"/>
      <c r="W2629" s="14"/>
      <c r="X2629" s="2"/>
      <c r="Y2629" s="6"/>
      <c r="Z2629" s="10"/>
      <c r="AA2629" s="6"/>
      <c r="AB2629" s="1"/>
      <c r="AC2629" s="10"/>
      <c r="AD2629" s="7"/>
      <c r="AE2629" s="1"/>
      <c r="AF2629" s="1"/>
      <c r="AG2629" s="1"/>
      <c r="AH2629" s="5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6"/>
      <c r="BR2629" s="1"/>
      <c r="BS2629" s="1"/>
      <c r="BT2629" s="1"/>
      <c r="BU2629" s="1"/>
      <c r="BV2629" s="1"/>
      <c r="BW2629" s="1"/>
    </row>
    <row r="2630" spans="1:75" x14ac:dyDescent="0.2">
      <c r="A2630" s="96"/>
      <c r="B2630" s="2"/>
      <c r="C2630" s="9"/>
      <c r="D2630" s="49"/>
      <c r="E2630" s="13"/>
      <c r="F2630" s="10"/>
      <c r="G2630" s="11"/>
      <c r="H2630" s="10"/>
      <c r="I2630" s="10"/>
      <c r="J2630" s="1"/>
      <c r="K2630" s="1"/>
      <c r="L2630" s="9"/>
      <c r="M2630" s="14"/>
      <c r="N2630" s="14"/>
      <c r="O2630" s="9"/>
      <c r="P2630" s="9"/>
      <c r="Q2630" s="12"/>
      <c r="R2630" s="5"/>
      <c r="S2630" s="2"/>
      <c r="T2630" s="5"/>
      <c r="U2630" s="12"/>
      <c r="V2630" s="12"/>
      <c r="W2630" s="14"/>
      <c r="X2630" s="2"/>
      <c r="Y2630" s="6"/>
      <c r="Z2630" s="10"/>
      <c r="AA2630" s="6"/>
      <c r="AB2630" s="1"/>
      <c r="AC2630" s="10"/>
      <c r="AD2630" s="7"/>
      <c r="AE2630" s="1"/>
      <c r="AF2630" s="1"/>
      <c r="AG2630" s="1"/>
      <c r="AH2630" s="5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6"/>
      <c r="BR2630" s="1"/>
      <c r="BS2630" s="1"/>
      <c r="BT2630" s="1"/>
      <c r="BU2630" s="1"/>
      <c r="BV2630" s="1"/>
      <c r="BW2630" s="1"/>
    </row>
    <row r="2631" spans="1:75" x14ac:dyDescent="0.2">
      <c r="A2631" s="96"/>
      <c r="B2631" s="2"/>
      <c r="C2631" s="9"/>
      <c r="D2631" s="49"/>
      <c r="E2631" s="13"/>
      <c r="F2631" s="10"/>
      <c r="G2631" s="11"/>
      <c r="H2631" s="10"/>
      <c r="I2631" s="10"/>
      <c r="J2631" s="1"/>
      <c r="K2631" s="1"/>
      <c r="L2631" s="9"/>
      <c r="M2631" s="14"/>
      <c r="N2631" s="14"/>
      <c r="O2631" s="9"/>
      <c r="P2631" s="9"/>
      <c r="Q2631" s="12"/>
      <c r="R2631" s="5"/>
      <c r="S2631" s="2"/>
      <c r="T2631" s="5"/>
      <c r="U2631" s="12"/>
      <c r="V2631" s="12"/>
      <c r="W2631" s="14"/>
      <c r="X2631" s="2"/>
      <c r="Y2631" s="6"/>
      <c r="Z2631" s="10"/>
      <c r="AA2631" s="6"/>
      <c r="AB2631" s="1"/>
      <c r="AC2631" s="10"/>
      <c r="AD2631" s="7"/>
      <c r="AE2631" s="1"/>
      <c r="AF2631" s="1"/>
      <c r="AG2631" s="1"/>
      <c r="AH2631" s="5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6"/>
      <c r="BR2631" s="1"/>
      <c r="BS2631" s="1"/>
      <c r="BT2631" s="1"/>
      <c r="BU2631" s="1"/>
      <c r="BV2631" s="1"/>
      <c r="BW2631" s="1"/>
    </row>
    <row r="2632" spans="1:75" x14ac:dyDescent="0.2">
      <c r="A2632" s="96"/>
      <c r="B2632" s="2"/>
      <c r="C2632" s="9"/>
      <c r="D2632" s="49"/>
      <c r="E2632" s="13"/>
      <c r="F2632" s="10"/>
      <c r="G2632" s="11"/>
      <c r="H2632" s="10"/>
      <c r="I2632" s="10"/>
      <c r="J2632" s="1"/>
      <c r="K2632" s="1"/>
      <c r="L2632" s="9"/>
      <c r="M2632" s="14"/>
      <c r="N2632" s="14"/>
      <c r="O2632" s="9"/>
      <c r="P2632" s="9"/>
      <c r="Q2632" s="12"/>
      <c r="R2632" s="5"/>
      <c r="S2632" s="2"/>
      <c r="T2632" s="5"/>
      <c r="U2632" s="12"/>
      <c r="V2632" s="12"/>
      <c r="W2632" s="14"/>
      <c r="X2632" s="2"/>
      <c r="Y2632" s="6"/>
      <c r="Z2632" s="10"/>
      <c r="AA2632" s="6"/>
      <c r="AB2632" s="1"/>
      <c r="AC2632" s="10"/>
      <c r="AD2632" s="7"/>
      <c r="AE2632" s="1"/>
      <c r="AF2632" s="1"/>
      <c r="AG2632" s="1"/>
      <c r="AH2632" s="5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6"/>
      <c r="BR2632" s="1"/>
      <c r="BS2632" s="1"/>
      <c r="BT2632" s="1"/>
      <c r="BU2632" s="1"/>
      <c r="BV2632" s="1"/>
      <c r="BW2632" s="1"/>
    </row>
    <row r="2633" spans="1:75" x14ac:dyDescent="0.2">
      <c r="A2633" s="96"/>
      <c r="B2633" s="2"/>
      <c r="C2633" s="9"/>
      <c r="D2633" s="49"/>
      <c r="E2633" s="13"/>
      <c r="F2633" s="10"/>
      <c r="G2633" s="11"/>
      <c r="H2633" s="10"/>
      <c r="I2633" s="10"/>
      <c r="J2633" s="1"/>
      <c r="K2633" s="1"/>
      <c r="L2633" s="9"/>
      <c r="M2633" s="14"/>
      <c r="N2633" s="14"/>
      <c r="O2633" s="9"/>
      <c r="P2633" s="9"/>
      <c r="Q2633" s="12"/>
      <c r="R2633" s="5"/>
      <c r="S2633" s="2"/>
      <c r="T2633" s="5"/>
      <c r="U2633" s="12"/>
      <c r="V2633" s="12"/>
      <c r="W2633" s="14"/>
      <c r="X2633" s="2"/>
      <c r="Y2633" s="6"/>
      <c r="Z2633" s="10"/>
      <c r="AA2633" s="6"/>
      <c r="AB2633" s="1"/>
      <c r="AC2633" s="10"/>
      <c r="AD2633" s="7"/>
      <c r="AE2633" s="1"/>
      <c r="AF2633" s="1"/>
      <c r="AG2633" s="1"/>
      <c r="AH2633" s="5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6"/>
      <c r="BR2633" s="1"/>
      <c r="BS2633" s="1"/>
      <c r="BT2633" s="1"/>
      <c r="BU2633" s="1"/>
      <c r="BV2633" s="1"/>
      <c r="BW2633" s="1"/>
    </row>
    <row r="2634" spans="1:75" x14ac:dyDescent="0.2">
      <c r="A2634" s="96"/>
      <c r="B2634" s="2"/>
      <c r="C2634" s="9"/>
      <c r="D2634" s="49"/>
      <c r="E2634" s="13"/>
      <c r="F2634" s="10"/>
      <c r="G2634" s="11"/>
      <c r="H2634" s="10"/>
      <c r="I2634" s="10"/>
      <c r="J2634" s="1"/>
      <c r="K2634" s="1"/>
      <c r="L2634" s="9"/>
      <c r="M2634" s="14"/>
      <c r="N2634" s="14"/>
      <c r="O2634" s="9"/>
      <c r="P2634" s="9"/>
      <c r="Q2634" s="12"/>
      <c r="R2634" s="5"/>
      <c r="S2634" s="2"/>
      <c r="T2634" s="5"/>
      <c r="U2634" s="12"/>
      <c r="V2634" s="12"/>
      <c r="W2634" s="14"/>
      <c r="X2634" s="2"/>
      <c r="Y2634" s="6"/>
      <c r="Z2634" s="10"/>
      <c r="AA2634" s="6"/>
      <c r="AB2634" s="1"/>
      <c r="AC2634" s="10"/>
      <c r="AD2634" s="7"/>
      <c r="AE2634" s="1"/>
      <c r="AF2634" s="1"/>
      <c r="AG2634" s="1"/>
      <c r="AH2634" s="5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6"/>
      <c r="BR2634" s="1"/>
      <c r="BS2634" s="1"/>
      <c r="BT2634" s="1"/>
      <c r="BU2634" s="1"/>
      <c r="BV2634" s="1"/>
      <c r="BW2634" s="1"/>
    </row>
    <row r="2635" spans="1:75" x14ac:dyDescent="0.2">
      <c r="A2635" s="96"/>
      <c r="B2635" s="2"/>
      <c r="C2635" s="9"/>
      <c r="D2635" s="49"/>
      <c r="E2635" s="13"/>
      <c r="F2635" s="10"/>
      <c r="G2635" s="11"/>
      <c r="H2635" s="10"/>
      <c r="I2635" s="10"/>
      <c r="J2635" s="1"/>
      <c r="K2635" s="1"/>
      <c r="L2635" s="9"/>
      <c r="M2635" s="14"/>
      <c r="N2635" s="14"/>
      <c r="O2635" s="9"/>
      <c r="P2635" s="9"/>
      <c r="Q2635" s="12"/>
      <c r="R2635" s="5"/>
      <c r="S2635" s="2"/>
      <c r="T2635" s="5"/>
      <c r="U2635" s="12"/>
      <c r="V2635" s="12"/>
      <c r="W2635" s="14"/>
      <c r="X2635" s="2"/>
      <c r="Y2635" s="6"/>
      <c r="Z2635" s="10"/>
      <c r="AA2635" s="6"/>
      <c r="AB2635" s="1"/>
      <c r="AC2635" s="10"/>
      <c r="AD2635" s="7"/>
      <c r="AE2635" s="1"/>
      <c r="AF2635" s="1"/>
      <c r="AG2635" s="1"/>
      <c r="AH2635" s="5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6"/>
      <c r="BR2635" s="1"/>
      <c r="BS2635" s="1"/>
      <c r="BT2635" s="1"/>
      <c r="BU2635" s="1"/>
      <c r="BV2635" s="1"/>
      <c r="BW2635" s="1"/>
    </row>
    <row r="2636" spans="1:75" x14ac:dyDescent="0.2">
      <c r="A2636" s="96"/>
      <c r="B2636" s="2"/>
      <c r="C2636" s="9"/>
      <c r="D2636" s="49"/>
      <c r="E2636" s="13"/>
      <c r="F2636" s="10"/>
      <c r="G2636" s="11"/>
      <c r="H2636" s="10"/>
      <c r="I2636" s="10"/>
      <c r="J2636" s="1"/>
      <c r="K2636" s="1"/>
      <c r="L2636" s="9"/>
      <c r="M2636" s="14"/>
      <c r="N2636" s="14"/>
      <c r="O2636" s="9"/>
      <c r="P2636" s="9"/>
      <c r="Q2636" s="12"/>
      <c r="R2636" s="5"/>
      <c r="S2636" s="2"/>
      <c r="T2636" s="5"/>
      <c r="U2636" s="12"/>
      <c r="V2636" s="12"/>
      <c r="W2636" s="14"/>
      <c r="X2636" s="2"/>
      <c r="Y2636" s="6"/>
      <c r="Z2636" s="10"/>
      <c r="AA2636" s="6"/>
      <c r="AB2636" s="1"/>
      <c r="AC2636" s="10"/>
      <c r="AD2636" s="7"/>
      <c r="AE2636" s="1"/>
      <c r="AF2636" s="1"/>
      <c r="AG2636" s="1"/>
      <c r="AH2636" s="5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6"/>
      <c r="BR2636" s="1"/>
      <c r="BS2636" s="1"/>
      <c r="BT2636" s="1"/>
      <c r="BU2636" s="1"/>
      <c r="BV2636" s="1"/>
      <c r="BW2636" s="1"/>
    </row>
    <row r="2637" spans="1:75" x14ac:dyDescent="0.2">
      <c r="A2637" s="96"/>
      <c r="B2637" s="2"/>
      <c r="C2637" s="9"/>
      <c r="D2637" s="49"/>
      <c r="E2637" s="13"/>
      <c r="F2637" s="10"/>
      <c r="G2637" s="11"/>
      <c r="H2637" s="10"/>
      <c r="I2637" s="10"/>
      <c r="J2637" s="1"/>
      <c r="K2637" s="1"/>
      <c r="L2637" s="9"/>
      <c r="M2637" s="14"/>
      <c r="N2637" s="14"/>
      <c r="O2637" s="9"/>
      <c r="P2637" s="9"/>
      <c r="Q2637" s="12"/>
      <c r="R2637" s="5"/>
      <c r="S2637" s="2"/>
      <c r="T2637" s="5"/>
      <c r="U2637" s="12"/>
      <c r="V2637" s="12"/>
      <c r="W2637" s="14"/>
      <c r="X2637" s="2"/>
      <c r="Y2637" s="6"/>
      <c r="Z2637" s="10"/>
      <c r="AA2637" s="6"/>
      <c r="AB2637" s="1"/>
      <c r="AC2637" s="10"/>
      <c r="AD2637" s="7"/>
      <c r="AE2637" s="1"/>
      <c r="AF2637" s="1"/>
      <c r="AG2637" s="1"/>
      <c r="AH2637" s="5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6"/>
      <c r="BR2637" s="1"/>
      <c r="BS2637" s="1"/>
      <c r="BT2637" s="1"/>
      <c r="BU2637" s="1"/>
      <c r="BV2637" s="1"/>
      <c r="BW2637" s="1"/>
    </row>
    <row r="2638" spans="1:75" x14ac:dyDescent="0.2">
      <c r="A2638" s="96"/>
      <c r="B2638" s="2"/>
      <c r="C2638" s="9"/>
      <c r="D2638" s="49"/>
      <c r="E2638" s="13"/>
      <c r="F2638" s="10"/>
      <c r="G2638" s="11"/>
      <c r="H2638" s="10"/>
      <c r="I2638" s="10"/>
      <c r="J2638" s="1"/>
      <c r="K2638" s="1"/>
      <c r="L2638" s="9"/>
      <c r="M2638" s="14"/>
      <c r="N2638" s="14"/>
      <c r="O2638" s="9"/>
      <c r="P2638" s="9"/>
      <c r="Q2638" s="12"/>
      <c r="R2638" s="5"/>
      <c r="S2638" s="2"/>
      <c r="T2638" s="5"/>
      <c r="U2638" s="12"/>
      <c r="V2638" s="12"/>
      <c r="W2638" s="14"/>
      <c r="X2638" s="2"/>
      <c r="Y2638" s="6"/>
      <c r="Z2638" s="10"/>
      <c r="AA2638" s="6"/>
      <c r="AB2638" s="1"/>
      <c r="AC2638" s="10"/>
      <c r="AD2638" s="7"/>
      <c r="AE2638" s="1"/>
      <c r="AF2638" s="1"/>
      <c r="AG2638" s="1"/>
      <c r="AH2638" s="5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6"/>
      <c r="BR2638" s="1"/>
      <c r="BS2638" s="1"/>
      <c r="BT2638" s="1"/>
      <c r="BU2638" s="1"/>
      <c r="BV2638" s="1"/>
      <c r="BW2638" s="1"/>
    </row>
    <row r="2639" spans="1:75" x14ac:dyDescent="0.2">
      <c r="A2639" s="96"/>
      <c r="B2639" s="2"/>
      <c r="C2639" s="9"/>
      <c r="D2639" s="49"/>
      <c r="E2639" s="13"/>
      <c r="F2639" s="10"/>
      <c r="G2639" s="11"/>
      <c r="H2639" s="10"/>
      <c r="I2639" s="10"/>
      <c r="J2639" s="1"/>
      <c r="K2639" s="1"/>
      <c r="L2639" s="9"/>
      <c r="M2639" s="14"/>
      <c r="N2639" s="14"/>
      <c r="O2639" s="9"/>
      <c r="P2639" s="9"/>
      <c r="Q2639" s="12"/>
      <c r="R2639" s="5"/>
      <c r="S2639" s="2"/>
      <c r="T2639" s="5"/>
      <c r="U2639" s="12"/>
      <c r="V2639" s="12"/>
      <c r="W2639" s="14"/>
      <c r="X2639" s="2"/>
      <c r="Y2639" s="6"/>
      <c r="Z2639" s="10"/>
      <c r="AA2639" s="6"/>
      <c r="AB2639" s="1"/>
      <c r="AC2639" s="10"/>
      <c r="AD2639" s="7"/>
      <c r="AE2639" s="1"/>
      <c r="AF2639" s="1"/>
      <c r="AG2639" s="1"/>
      <c r="AH2639" s="5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6"/>
      <c r="BR2639" s="1"/>
      <c r="BS2639" s="1"/>
      <c r="BT2639" s="1"/>
      <c r="BU2639" s="1"/>
      <c r="BV2639" s="1"/>
      <c r="BW2639" s="1"/>
    </row>
    <row r="2640" spans="1:75" x14ac:dyDescent="0.2">
      <c r="A2640" s="96"/>
      <c r="B2640" s="2"/>
      <c r="C2640" s="9"/>
      <c r="D2640" s="49"/>
      <c r="E2640" s="13"/>
      <c r="F2640" s="10"/>
      <c r="G2640" s="11"/>
      <c r="H2640" s="10"/>
      <c r="I2640" s="10"/>
      <c r="J2640" s="1"/>
      <c r="K2640" s="1"/>
      <c r="L2640" s="9"/>
      <c r="M2640" s="14"/>
      <c r="N2640" s="14"/>
      <c r="O2640" s="9"/>
      <c r="P2640" s="9"/>
      <c r="Q2640" s="12"/>
      <c r="R2640" s="5"/>
      <c r="S2640" s="2"/>
      <c r="T2640" s="5"/>
      <c r="U2640" s="12"/>
      <c r="V2640" s="12"/>
      <c r="W2640" s="14"/>
      <c r="X2640" s="2"/>
      <c r="Y2640" s="6"/>
      <c r="Z2640" s="10"/>
      <c r="AA2640" s="6"/>
      <c r="AB2640" s="1"/>
      <c r="AC2640" s="10"/>
      <c r="AD2640" s="7"/>
      <c r="AE2640" s="1"/>
      <c r="AF2640" s="1"/>
      <c r="AG2640" s="1"/>
      <c r="AH2640" s="5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6"/>
      <c r="BR2640" s="1"/>
      <c r="BS2640" s="1"/>
      <c r="BT2640" s="1"/>
      <c r="BU2640" s="1"/>
      <c r="BV2640" s="1"/>
      <c r="BW2640" s="1"/>
    </row>
    <row r="2641" spans="1:75" x14ac:dyDescent="0.2">
      <c r="A2641" s="96"/>
      <c r="B2641" s="2"/>
      <c r="C2641" s="9"/>
      <c r="D2641" s="49"/>
      <c r="E2641" s="13"/>
      <c r="F2641" s="10"/>
      <c r="G2641" s="11"/>
      <c r="H2641" s="10"/>
      <c r="I2641" s="10"/>
      <c r="J2641" s="1"/>
      <c r="K2641" s="1"/>
      <c r="L2641" s="9"/>
      <c r="M2641" s="14"/>
      <c r="N2641" s="14"/>
      <c r="O2641" s="9"/>
      <c r="P2641" s="9"/>
      <c r="Q2641" s="12"/>
      <c r="R2641" s="5"/>
      <c r="S2641" s="2"/>
      <c r="T2641" s="5"/>
      <c r="U2641" s="12"/>
      <c r="V2641" s="12"/>
      <c r="W2641" s="14"/>
      <c r="X2641" s="2"/>
      <c r="Y2641" s="6"/>
      <c r="Z2641" s="10"/>
      <c r="AA2641" s="6"/>
      <c r="AB2641" s="1"/>
      <c r="AC2641" s="10"/>
      <c r="AD2641" s="7"/>
      <c r="AE2641" s="1"/>
      <c r="AF2641" s="1"/>
      <c r="AG2641" s="1"/>
      <c r="AH2641" s="5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6"/>
      <c r="BR2641" s="1"/>
      <c r="BS2641" s="1"/>
      <c r="BT2641" s="1"/>
      <c r="BU2641" s="1"/>
      <c r="BV2641" s="1"/>
      <c r="BW2641" s="1"/>
    </row>
    <row r="2642" spans="1:75" x14ac:dyDescent="0.2">
      <c r="A2642" s="96"/>
      <c r="B2642" s="2"/>
      <c r="C2642" s="9"/>
      <c r="D2642" s="49"/>
      <c r="E2642" s="13"/>
      <c r="F2642" s="10"/>
      <c r="G2642" s="11"/>
      <c r="H2642" s="10"/>
      <c r="I2642" s="10"/>
      <c r="J2642" s="1"/>
      <c r="K2642" s="1"/>
      <c r="L2642" s="9"/>
      <c r="M2642" s="14"/>
      <c r="N2642" s="14"/>
      <c r="O2642" s="9"/>
      <c r="P2642" s="9"/>
      <c r="Q2642" s="12"/>
      <c r="R2642" s="5"/>
      <c r="S2642" s="2"/>
      <c r="T2642" s="5"/>
      <c r="U2642" s="12"/>
      <c r="V2642" s="12"/>
      <c r="W2642" s="14"/>
      <c r="X2642" s="2"/>
      <c r="Y2642" s="6"/>
      <c r="Z2642" s="10"/>
      <c r="AA2642" s="6"/>
      <c r="AB2642" s="1"/>
      <c r="AC2642" s="10"/>
      <c r="AD2642" s="7"/>
      <c r="AE2642" s="1"/>
      <c r="AF2642" s="1"/>
      <c r="AG2642" s="1"/>
      <c r="AH2642" s="5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6"/>
      <c r="BR2642" s="1"/>
      <c r="BS2642" s="1"/>
      <c r="BT2642" s="1"/>
      <c r="BU2642" s="1"/>
      <c r="BV2642" s="1"/>
      <c r="BW2642" s="1"/>
    </row>
    <row r="2643" spans="1:75" x14ac:dyDescent="0.2">
      <c r="A2643" s="96"/>
      <c r="B2643" s="2"/>
      <c r="C2643" s="9"/>
      <c r="D2643" s="49"/>
      <c r="E2643" s="13"/>
      <c r="F2643" s="10"/>
      <c r="G2643" s="11"/>
      <c r="H2643" s="10"/>
      <c r="I2643" s="10"/>
      <c r="J2643" s="1"/>
      <c r="K2643" s="1"/>
      <c r="L2643" s="9"/>
      <c r="M2643" s="14"/>
      <c r="N2643" s="14"/>
      <c r="O2643" s="9"/>
      <c r="P2643" s="9"/>
      <c r="Q2643" s="12"/>
      <c r="R2643" s="5"/>
      <c r="S2643" s="2"/>
      <c r="T2643" s="5"/>
      <c r="U2643" s="12"/>
      <c r="V2643" s="12"/>
      <c r="W2643" s="14"/>
      <c r="X2643" s="2"/>
      <c r="Y2643" s="6"/>
      <c r="Z2643" s="10"/>
      <c r="AA2643" s="6"/>
      <c r="AB2643" s="1"/>
      <c r="AC2643" s="10"/>
      <c r="AD2643" s="7"/>
      <c r="AE2643" s="1"/>
      <c r="AF2643" s="1"/>
      <c r="AG2643" s="1"/>
      <c r="AH2643" s="5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6"/>
      <c r="BR2643" s="1"/>
      <c r="BS2643" s="1"/>
      <c r="BT2643" s="1"/>
      <c r="BU2643" s="1"/>
      <c r="BV2643" s="1"/>
      <c r="BW2643" s="1"/>
    </row>
    <row r="2644" spans="1:75" x14ac:dyDescent="0.2">
      <c r="A2644" s="96"/>
      <c r="B2644" s="2"/>
      <c r="C2644" s="9"/>
      <c r="D2644" s="49"/>
      <c r="E2644" s="13"/>
      <c r="F2644" s="10"/>
      <c r="G2644" s="11"/>
      <c r="H2644" s="10"/>
      <c r="I2644" s="10"/>
      <c r="J2644" s="1"/>
      <c r="K2644" s="1"/>
      <c r="L2644" s="9"/>
      <c r="M2644" s="14"/>
      <c r="N2644" s="14"/>
      <c r="O2644" s="9"/>
      <c r="P2644" s="9"/>
      <c r="Q2644" s="12"/>
      <c r="R2644" s="5"/>
      <c r="S2644" s="2"/>
      <c r="T2644" s="5"/>
      <c r="U2644" s="12"/>
      <c r="V2644" s="12"/>
      <c r="W2644" s="14"/>
      <c r="X2644" s="2"/>
      <c r="Y2644" s="6"/>
      <c r="Z2644" s="10"/>
      <c r="AA2644" s="6"/>
      <c r="AB2644" s="1"/>
      <c r="AC2644" s="10"/>
      <c r="AD2644" s="7"/>
      <c r="AE2644" s="1"/>
      <c r="AF2644" s="1"/>
      <c r="AG2644" s="1"/>
      <c r="AH2644" s="5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6"/>
      <c r="BR2644" s="1"/>
      <c r="BS2644" s="1"/>
      <c r="BT2644" s="1"/>
      <c r="BU2644" s="1"/>
      <c r="BV2644" s="1"/>
      <c r="BW2644" s="1"/>
    </row>
    <row r="2645" spans="1:75" x14ac:dyDescent="0.2">
      <c r="A2645" s="96"/>
      <c r="B2645" s="2"/>
      <c r="C2645" s="9"/>
      <c r="D2645" s="49"/>
      <c r="E2645" s="13"/>
      <c r="F2645" s="10"/>
      <c r="G2645" s="11"/>
      <c r="H2645" s="10"/>
      <c r="I2645" s="10"/>
      <c r="J2645" s="1"/>
      <c r="K2645" s="1"/>
      <c r="L2645" s="9"/>
      <c r="M2645" s="14"/>
      <c r="N2645" s="14"/>
      <c r="O2645" s="9"/>
      <c r="P2645" s="9"/>
      <c r="Q2645" s="12"/>
      <c r="R2645" s="5"/>
      <c r="S2645" s="2"/>
      <c r="T2645" s="5"/>
      <c r="U2645" s="12"/>
      <c r="V2645" s="12"/>
      <c r="W2645" s="14"/>
      <c r="X2645" s="2"/>
      <c r="Y2645" s="6"/>
      <c r="Z2645" s="10"/>
      <c r="AA2645" s="6"/>
      <c r="AB2645" s="1"/>
      <c r="AC2645" s="10"/>
      <c r="AD2645" s="7"/>
      <c r="AE2645" s="1"/>
      <c r="AF2645" s="1"/>
      <c r="AG2645" s="1"/>
      <c r="AH2645" s="5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6"/>
      <c r="BR2645" s="1"/>
      <c r="BS2645" s="1"/>
      <c r="BT2645" s="1"/>
      <c r="BU2645" s="1"/>
      <c r="BV2645" s="1"/>
      <c r="BW2645" s="1"/>
    </row>
    <row r="2646" spans="1:75" x14ac:dyDescent="0.2">
      <c r="A2646" s="96"/>
      <c r="B2646" s="2"/>
      <c r="C2646" s="9"/>
      <c r="D2646" s="49"/>
      <c r="E2646" s="13"/>
      <c r="F2646" s="10"/>
      <c r="G2646" s="11"/>
      <c r="H2646" s="10"/>
      <c r="I2646" s="10"/>
      <c r="J2646" s="1"/>
      <c r="K2646" s="1"/>
      <c r="L2646" s="9"/>
      <c r="M2646" s="14"/>
      <c r="N2646" s="14"/>
      <c r="O2646" s="9"/>
      <c r="P2646" s="9"/>
      <c r="Q2646" s="12"/>
      <c r="R2646" s="5"/>
      <c r="S2646" s="2"/>
      <c r="T2646" s="5"/>
      <c r="U2646" s="12"/>
      <c r="V2646" s="12"/>
      <c r="W2646" s="14"/>
      <c r="X2646" s="2"/>
      <c r="Y2646" s="6"/>
      <c r="Z2646" s="10"/>
      <c r="AA2646" s="6"/>
      <c r="AB2646" s="1"/>
      <c r="AC2646" s="10"/>
      <c r="AD2646" s="7"/>
      <c r="AE2646" s="1"/>
      <c r="AF2646" s="1"/>
      <c r="AG2646" s="1"/>
      <c r="AH2646" s="5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6"/>
      <c r="BR2646" s="1"/>
      <c r="BS2646" s="1"/>
      <c r="BT2646" s="1"/>
      <c r="BU2646" s="1"/>
      <c r="BV2646" s="1"/>
      <c r="BW2646" s="1"/>
    </row>
    <row r="2647" spans="1:75" x14ac:dyDescent="0.2">
      <c r="A2647" s="96"/>
      <c r="B2647" s="2"/>
      <c r="C2647" s="9"/>
      <c r="D2647" s="49"/>
      <c r="E2647" s="13"/>
      <c r="F2647" s="10"/>
      <c r="G2647" s="11"/>
      <c r="H2647" s="10"/>
      <c r="I2647" s="10"/>
      <c r="J2647" s="1"/>
      <c r="K2647" s="1"/>
      <c r="L2647" s="9"/>
      <c r="M2647" s="14"/>
      <c r="N2647" s="14"/>
      <c r="O2647" s="9"/>
      <c r="P2647" s="9"/>
      <c r="Q2647" s="12"/>
      <c r="R2647" s="5"/>
      <c r="S2647" s="2"/>
      <c r="T2647" s="5"/>
      <c r="U2647" s="12"/>
      <c r="V2647" s="12"/>
      <c r="W2647" s="14"/>
      <c r="X2647" s="2"/>
      <c r="Y2647" s="6"/>
      <c r="Z2647" s="10"/>
      <c r="AA2647" s="6"/>
      <c r="AB2647" s="1"/>
      <c r="AC2647" s="10"/>
      <c r="AD2647" s="7"/>
      <c r="AE2647" s="1"/>
      <c r="AF2647" s="1"/>
      <c r="AG2647" s="1"/>
      <c r="AH2647" s="5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6"/>
      <c r="BR2647" s="1"/>
      <c r="BS2647" s="1"/>
      <c r="BT2647" s="1"/>
      <c r="BU2647" s="1"/>
      <c r="BV2647" s="1"/>
      <c r="BW2647" s="1"/>
    </row>
    <row r="2648" spans="1:75" x14ac:dyDescent="0.2">
      <c r="A2648" s="96"/>
      <c r="B2648" s="2"/>
      <c r="C2648" s="9"/>
      <c r="D2648" s="49"/>
      <c r="E2648" s="13"/>
      <c r="F2648" s="10"/>
      <c r="G2648" s="11"/>
      <c r="H2648" s="10"/>
      <c r="I2648" s="10"/>
      <c r="J2648" s="1"/>
      <c r="K2648" s="1"/>
      <c r="L2648" s="9"/>
      <c r="M2648" s="14"/>
      <c r="N2648" s="14"/>
      <c r="O2648" s="9"/>
      <c r="P2648" s="9"/>
      <c r="Q2648" s="12"/>
      <c r="R2648" s="5"/>
      <c r="S2648" s="2"/>
      <c r="T2648" s="5"/>
      <c r="U2648" s="12"/>
      <c r="V2648" s="12"/>
      <c r="W2648" s="14"/>
      <c r="X2648" s="2"/>
      <c r="Y2648" s="6"/>
      <c r="Z2648" s="10"/>
      <c r="AA2648" s="6"/>
      <c r="AB2648" s="1"/>
      <c r="AC2648" s="10"/>
      <c r="AD2648" s="7"/>
      <c r="AE2648" s="1"/>
      <c r="AF2648" s="1"/>
      <c r="AG2648" s="1"/>
      <c r="AH2648" s="5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6"/>
      <c r="BR2648" s="1"/>
      <c r="BS2648" s="1"/>
      <c r="BT2648" s="1"/>
      <c r="BU2648" s="1"/>
      <c r="BV2648" s="1"/>
      <c r="BW2648" s="1"/>
    </row>
    <row r="2649" spans="1:75" x14ac:dyDescent="0.2">
      <c r="A2649" s="96"/>
      <c r="B2649" s="2"/>
      <c r="C2649" s="9"/>
      <c r="D2649" s="49"/>
      <c r="E2649" s="13"/>
      <c r="F2649" s="10"/>
      <c r="G2649" s="11"/>
      <c r="H2649" s="10"/>
      <c r="I2649" s="10"/>
      <c r="J2649" s="1"/>
      <c r="K2649" s="1"/>
      <c r="L2649" s="9"/>
      <c r="M2649" s="14"/>
      <c r="N2649" s="14"/>
      <c r="O2649" s="9"/>
      <c r="P2649" s="9"/>
      <c r="Q2649" s="12"/>
      <c r="R2649" s="5"/>
      <c r="S2649" s="2"/>
      <c r="T2649" s="5"/>
      <c r="U2649" s="12"/>
      <c r="V2649" s="12"/>
      <c r="W2649" s="14"/>
      <c r="X2649" s="2"/>
      <c r="Y2649" s="6"/>
      <c r="Z2649" s="10"/>
      <c r="AA2649" s="6"/>
      <c r="AB2649" s="1"/>
      <c r="AC2649" s="10"/>
      <c r="AD2649" s="7"/>
      <c r="AE2649" s="1"/>
      <c r="AF2649" s="1"/>
      <c r="AG2649" s="1"/>
      <c r="AH2649" s="5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6"/>
      <c r="BR2649" s="1"/>
      <c r="BS2649" s="1"/>
      <c r="BT2649" s="1"/>
      <c r="BU2649" s="1"/>
      <c r="BV2649" s="1"/>
      <c r="BW2649" s="1"/>
    </row>
    <row r="2650" spans="1:75" x14ac:dyDescent="0.2">
      <c r="A2650" s="96"/>
      <c r="B2650" s="2"/>
      <c r="C2650" s="9"/>
      <c r="D2650" s="49"/>
      <c r="E2650" s="13"/>
      <c r="F2650" s="10"/>
      <c r="G2650" s="11"/>
      <c r="H2650" s="10"/>
      <c r="I2650" s="10"/>
      <c r="J2650" s="1"/>
      <c r="K2650" s="1"/>
      <c r="L2650" s="9"/>
      <c r="M2650" s="14"/>
      <c r="N2650" s="14"/>
      <c r="O2650" s="9"/>
      <c r="P2650" s="9"/>
      <c r="Q2650" s="12"/>
      <c r="R2650" s="5"/>
      <c r="S2650" s="2"/>
      <c r="T2650" s="5"/>
      <c r="U2650" s="12"/>
      <c r="V2650" s="12"/>
      <c r="W2650" s="14"/>
      <c r="X2650" s="2"/>
      <c r="Y2650" s="6"/>
      <c r="Z2650" s="10"/>
      <c r="AA2650" s="6"/>
      <c r="AB2650" s="1"/>
      <c r="AC2650" s="10"/>
      <c r="AD2650" s="7"/>
      <c r="AE2650" s="1"/>
      <c r="AF2650" s="1"/>
      <c r="AG2650" s="1"/>
      <c r="AH2650" s="5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6"/>
      <c r="BR2650" s="1"/>
      <c r="BS2650" s="1"/>
      <c r="BT2650" s="1"/>
      <c r="BU2650" s="1"/>
      <c r="BV2650" s="1"/>
      <c r="BW2650" s="1"/>
    </row>
    <row r="2651" spans="1:75" x14ac:dyDescent="0.2">
      <c r="A2651" s="96"/>
      <c r="B2651" s="2"/>
      <c r="C2651" s="9"/>
      <c r="D2651" s="49"/>
      <c r="E2651" s="13"/>
      <c r="F2651" s="10"/>
      <c r="G2651" s="11"/>
      <c r="H2651" s="10"/>
      <c r="I2651" s="10"/>
      <c r="J2651" s="1"/>
      <c r="K2651" s="1"/>
      <c r="L2651" s="9"/>
      <c r="M2651" s="14"/>
      <c r="N2651" s="14"/>
      <c r="O2651" s="9"/>
      <c r="P2651" s="9"/>
      <c r="Q2651" s="12"/>
      <c r="R2651" s="5"/>
      <c r="S2651" s="2"/>
      <c r="T2651" s="5"/>
      <c r="U2651" s="12"/>
      <c r="V2651" s="12"/>
      <c r="W2651" s="14"/>
      <c r="X2651" s="2"/>
      <c r="Y2651" s="6"/>
      <c r="Z2651" s="10"/>
      <c r="AA2651" s="6"/>
      <c r="AB2651" s="1"/>
      <c r="AC2651" s="10"/>
      <c r="AD2651" s="7"/>
      <c r="AE2651" s="1"/>
      <c r="AF2651" s="1"/>
      <c r="AG2651" s="1"/>
      <c r="AH2651" s="5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6"/>
      <c r="BR2651" s="1"/>
      <c r="BS2651" s="1"/>
      <c r="BT2651" s="1"/>
      <c r="BU2651" s="1"/>
      <c r="BV2651" s="1"/>
      <c r="BW2651" s="1"/>
    </row>
    <row r="2652" spans="1:75" x14ac:dyDescent="0.2">
      <c r="A2652" s="96"/>
      <c r="B2652" s="2"/>
      <c r="C2652" s="9"/>
      <c r="D2652" s="49"/>
      <c r="E2652" s="13"/>
      <c r="F2652" s="10"/>
      <c r="G2652" s="11"/>
      <c r="H2652" s="10"/>
      <c r="I2652" s="10"/>
      <c r="J2652" s="1"/>
      <c r="K2652" s="1"/>
      <c r="L2652" s="9"/>
      <c r="M2652" s="14"/>
      <c r="N2652" s="14"/>
      <c r="O2652" s="9"/>
      <c r="P2652" s="9"/>
      <c r="Q2652" s="12"/>
      <c r="R2652" s="5"/>
      <c r="S2652" s="2"/>
      <c r="T2652" s="5"/>
      <c r="U2652" s="12"/>
      <c r="V2652" s="12"/>
      <c r="W2652" s="14"/>
      <c r="X2652" s="2"/>
      <c r="Y2652" s="6"/>
      <c r="Z2652" s="10"/>
      <c r="AA2652" s="6"/>
      <c r="AB2652" s="1"/>
      <c r="AC2652" s="10"/>
      <c r="AD2652" s="7"/>
      <c r="AE2652" s="1"/>
      <c r="AF2652" s="1"/>
      <c r="AG2652" s="1"/>
      <c r="AH2652" s="5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6"/>
      <c r="BR2652" s="1"/>
      <c r="BS2652" s="1"/>
      <c r="BT2652" s="1"/>
      <c r="BU2652" s="1"/>
      <c r="BV2652" s="1"/>
      <c r="BW2652" s="1"/>
    </row>
    <row r="2653" spans="1:75" x14ac:dyDescent="0.2">
      <c r="A2653" s="96"/>
      <c r="B2653" s="2"/>
      <c r="C2653" s="9"/>
      <c r="D2653" s="49"/>
      <c r="E2653" s="13"/>
      <c r="F2653" s="10"/>
      <c r="G2653" s="11"/>
      <c r="H2653" s="10"/>
      <c r="I2653" s="10"/>
      <c r="J2653" s="1"/>
      <c r="K2653" s="1"/>
      <c r="L2653" s="9"/>
      <c r="M2653" s="14"/>
      <c r="N2653" s="14"/>
      <c r="O2653" s="9"/>
      <c r="P2653" s="9"/>
      <c r="Q2653" s="12"/>
      <c r="R2653" s="5"/>
      <c r="S2653" s="2"/>
      <c r="T2653" s="5"/>
      <c r="U2653" s="12"/>
      <c r="V2653" s="12"/>
      <c r="W2653" s="14"/>
      <c r="X2653" s="2"/>
      <c r="Y2653" s="6"/>
      <c r="Z2653" s="10"/>
      <c r="AA2653" s="6"/>
      <c r="AB2653" s="1"/>
      <c r="AC2653" s="10"/>
      <c r="AD2653" s="7"/>
      <c r="AE2653" s="1"/>
      <c r="AF2653" s="1"/>
      <c r="AG2653" s="1"/>
      <c r="AH2653" s="5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6"/>
      <c r="BR2653" s="1"/>
      <c r="BS2653" s="1"/>
      <c r="BT2653" s="1"/>
      <c r="BU2653" s="1"/>
      <c r="BV2653" s="1"/>
      <c r="BW2653" s="1"/>
    </row>
    <row r="2654" spans="1:75" x14ac:dyDescent="0.2">
      <c r="A2654" s="96"/>
      <c r="B2654" s="2"/>
      <c r="C2654" s="9"/>
      <c r="D2654" s="49"/>
      <c r="E2654" s="13"/>
      <c r="F2654" s="10"/>
      <c r="G2654" s="11"/>
      <c r="H2654" s="10"/>
      <c r="I2654" s="10"/>
      <c r="J2654" s="1"/>
      <c r="K2654" s="1"/>
      <c r="L2654" s="9"/>
      <c r="M2654" s="14"/>
      <c r="N2654" s="14"/>
      <c r="O2654" s="9"/>
      <c r="P2654" s="9"/>
      <c r="Q2654" s="12"/>
      <c r="R2654" s="5"/>
      <c r="S2654" s="2"/>
      <c r="T2654" s="5"/>
      <c r="U2654" s="12"/>
      <c r="V2654" s="12"/>
      <c r="W2654" s="14"/>
      <c r="X2654" s="2"/>
      <c r="Y2654" s="6"/>
      <c r="Z2654" s="10"/>
      <c r="AA2654" s="6"/>
      <c r="AB2654" s="1"/>
      <c r="AC2654" s="10"/>
      <c r="AD2654" s="7"/>
      <c r="AE2654" s="1"/>
      <c r="AF2654" s="1"/>
      <c r="AG2654" s="1"/>
      <c r="AH2654" s="5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6"/>
      <c r="BR2654" s="1"/>
      <c r="BS2654" s="1"/>
      <c r="BT2654" s="1"/>
      <c r="BU2654" s="1"/>
      <c r="BV2654" s="1"/>
      <c r="BW2654" s="1"/>
    </row>
    <row r="2655" spans="1:75" x14ac:dyDescent="0.2">
      <c r="A2655" s="96"/>
      <c r="B2655" s="2"/>
      <c r="C2655" s="9"/>
      <c r="D2655" s="49"/>
      <c r="E2655" s="13"/>
      <c r="F2655" s="10"/>
      <c r="G2655" s="11"/>
      <c r="H2655" s="10"/>
      <c r="I2655" s="10"/>
      <c r="J2655" s="1"/>
      <c r="K2655" s="1"/>
      <c r="L2655" s="9"/>
      <c r="M2655" s="14"/>
      <c r="N2655" s="14"/>
      <c r="O2655" s="9"/>
      <c r="P2655" s="9"/>
      <c r="Q2655" s="12"/>
      <c r="R2655" s="5"/>
      <c r="S2655" s="2"/>
      <c r="T2655" s="5"/>
      <c r="U2655" s="12"/>
      <c r="V2655" s="12"/>
      <c r="W2655" s="14"/>
      <c r="X2655" s="2"/>
      <c r="Y2655" s="6"/>
      <c r="Z2655" s="10"/>
      <c r="AA2655" s="6"/>
      <c r="AB2655" s="1"/>
      <c r="AC2655" s="10"/>
      <c r="AD2655" s="7"/>
      <c r="AE2655" s="1"/>
      <c r="AF2655" s="1"/>
      <c r="AG2655" s="1"/>
      <c r="AH2655" s="5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6"/>
      <c r="BR2655" s="1"/>
      <c r="BS2655" s="1"/>
      <c r="BT2655" s="1"/>
      <c r="BU2655" s="1"/>
      <c r="BV2655" s="1"/>
      <c r="BW2655" s="1"/>
    </row>
    <row r="2656" spans="1:75" x14ac:dyDescent="0.2">
      <c r="A2656" s="96"/>
      <c r="B2656" s="2"/>
      <c r="C2656" s="9"/>
      <c r="D2656" s="49"/>
      <c r="E2656" s="13"/>
      <c r="F2656" s="10"/>
      <c r="G2656" s="11"/>
      <c r="H2656" s="10"/>
      <c r="I2656" s="10"/>
      <c r="J2656" s="1"/>
      <c r="K2656" s="1"/>
      <c r="L2656" s="9"/>
      <c r="M2656" s="14"/>
      <c r="N2656" s="14"/>
      <c r="O2656" s="9"/>
      <c r="P2656" s="9"/>
      <c r="Q2656" s="12"/>
      <c r="R2656" s="5"/>
      <c r="S2656" s="2"/>
      <c r="T2656" s="5"/>
      <c r="U2656" s="12"/>
      <c r="V2656" s="12"/>
      <c r="W2656" s="14"/>
      <c r="X2656" s="2"/>
      <c r="Y2656" s="6"/>
      <c r="Z2656" s="10"/>
      <c r="AA2656" s="6"/>
      <c r="AB2656" s="1"/>
      <c r="AC2656" s="10"/>
      <c r="AD2656" s="7"/>
      <c r="AE2656" s="1"/>
      <c r="AF2656" s="1"/>
      <c r="AG2656" s="1"/>
      <c r="AH2656" s="5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6"/>
      <c r="BR2656" s="1"/>
      <c r="BS2656" s="1"/>
      <c r="BT2656" s="1"/>
      <c r="BU2656" s="1"/>
      <c r="BV2656" s="1"/>
      <c r="BW2656" s="1"/>
    </row>
    <row r="2657" spans="1:75" x14ac:dyDescent="0.2">
      <c r="A2657" s="96"/>
      <c r="B2657" s="2"/>
      <c r="C2657" s="9"/>
      <c r="D2657" s="49"/>
      <c r="E2657" s="13"/>
      <c r="F2657" s="10"/>
      <c r="G2657" s="11"/>
      <c r="H2657" s="10"/>
      <c r="I2657" s="10"/>
      <c r="J2657" s="1"/>
      <c r="K2657" s="1"/>
      <c r="L2657" s="9"/>
      <c r="M2657" s="14"/>
      <c r="N2657" s="14"/>
      <c r="O2657" s="9"/>
      <c r="P2657" s="9"/>
      <c r="Q2657" s="12"/>
      <c r="R2657" s="5"/>
      <c r="S2657" s="2"/>
      <c r="T2657" s="5"/>
      <c r="U2657" s="12"/>
      <c r="V2657" s="12"/>
      <c r="W2657" s="14"/>
      <c r="X2657" s="2"/>
      <c r="Y2657" s="6"/>
      <c r="Z2657" s="10"/>
      <c r="AA2657" s="6"/>
      <c r="AB2657" s="1"/>
      <c r="AC2657" s="10"/>
      <c r="AD2657" s="7"/>
      <c r="AE2657" s="1"/>
      <c r="AF2657" s="1"/>
      <c r="AG2657" s="1"/>
      <c r="AH2657" s="5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6"/>
      <c r="BR2657" s="1"/>
      <c r="BS2657" s="1"/>
      <c r="BT2657" s="1"/>
      <c r="BU2657" s="1"/>
      <c r="BV2657" s="1"/>
      <c r="BW2657" s="1"/>
    </row>
    <row r="2658" spans="1:75" x14ac:dyDescent="0.2">
      <c r="A2658" s="96"/>
      <c r="B2658" s="2"/>
      <c r="C2658" s="9"/>
      <c r="D2658" s="49"/>
      <c r="E2658" s="13"/>
      <c r="F2658" s="10"/>
      <c r="G2658" s="11"/>
      <c r="H2658" s="10"/>
      <c r="I2658" s="10"/>
      <c r="J2658" s="1"/>
      <c r="K2658" s="1"/>
      <c r="L2658" s="9"/>
      <c r="M2658" s="14"/>
      <c r="N2658" s="14"/>
      <c r="O2658" s="9"/>
      <c r="P2658" s="9"/>
      <c r="Q2658" s="12"/>
      <c r="R2658" s="5"/>
      <c r="S2658" s="2"/>
      <c r="T2658" s="5"/>
      <c r="U2658" s="12"/>
      <c r="V2658" s="12"/>
      <c r="W2658" s="14"/>
      <c r="X2658" s="2"/>
      <c r="Y2658" s="6"/>
      <c r="Z2658" s="10"/>
      <c r="AA2658" s="6"/>
      <c r="AB2658" s="1"/>
      <c r="AC2658" s="10"/>
      <c r="AD2658" s="7"/>
      <c r="AE2658" s="1"/>
      <c r="AF2658" s="1"/>
      <c r="AG2658" s="1"/>
      <c r="AH2658" s="5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6"/>
      <c r="BR2658" s="1"/>
      <c r="BS2658" s="1"/>
      <c r="BT2658" s="1"/>
      <c r="BU2658" s="1"/>
      <c r="BV2658" s="1"/>
      <c r="BW2658" s="1"/>
    </row>
    <row r="2659" spans="1:75" x14ac:dyDescent="0.2">
      <c r="A2659" s="96"/>
      <c r="B2659" s="2"/>
      <c r="C2659" s="9"/>
      <c r="D2659" s="49"/>
      <c r="E2659" s="13"/>
      <c r="F2659" s="10"/>
      <c r="G2659" s="11"/>
      <c r="H2659" s="10"/>
      <c r="I2659" s="10"/>
      <c r="J2659" s="1"/>
      <c r="K2659" s="1"/>
      <c r="L2659" s="9"/>
      <c r="M2659" s="14"/>
      <c r="N2659" s="14"/>
      <c r="O2659" s="9"/>
      <c r="P2659" s="9"/>
      <c r="Q2659" s="12"/>
      <c r="R2659" s="5"/>
      <c r="S2659" s="2"/>
      <c r="T2659" s="5"/>
      <c r="U2659" s="12"/>
      <c r="V2659" s="12"/>
      <c r="W2659" s="14"/>
      <c r="X2659" s="2"/>
      <c r="Y2659" s="6"/>
      <c r="Z2659" s="10"/>
      <c r="AA2659" s="6"/>
      <c r="AB2659" s="1"/>
      <c r="AC2659" s="10"/>
      <c r="AD2659" s="7"/>
      <c r="AE2659" s="1"/>
      <c r="AF2659" s="1"/>
      <c r="AG2659" s="1"/>
      <c r="AH2659" s="5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6"/>
      <c r="BR2659" s="1"/>
      <c r="BS2659" s="1"/>
      <c r="BT2659" s="1"/>
      <c r="BU2659" s="1"/>
      <c r="BV2659" s="1"/>
      <c r="BW2659" s="1"/>
    </row>
    <row r="2660" spans="1:75" x14ac:dyDescent="0.2">
      <c r="A2660" s="96"/>
      <c r="B2660" s="2"/>
      <c r="C2660" s="9"/>
      <c r="D2660" s="49"/>
      <c r="E2660" s="13"/>
      <c r="F2660" s="10"/>
      <c r="G2660" s="11"/>
      <c r="H2660" s="10"/>
      <c r="I2660" s="10"/>
      <c r="J2660" s="1"/>
      <c r="K2660" s="1"/>
      <c r="L2660" s="9"/>
      <c r="M2660" s="14"/>
      <c r="N2660" s="14"/>
      <c r="O2660" s="9"/>
      <c r="P2660" s="9"/>
      <c r="Q2660" s="12"/>
      <c r="R2660" s="5"/>
      <c r="S2660" s="2"/>
      <c r="T2660" s="5"/>
      <c r="U2660" s="12"/>
      <c r="V2660" s="12"/>
      <c r="W2660" s="14"/>
      <c r="X2660" s="2"/>
      <c r="Y2660" s="6"/>
      <c r="Z2660" s="10"/>
      <c r="AA2660" s="6"/>
      <c r="AB2660" s="1"/>
      <c r="AC2660" s="10"/>
      <c r="AD2660" s="7"/>
      <c r="AE2660" s="1"/>
      <c r="AF2660" s="1"/>
      <c r="AG2660" s="1"/>
      <c r="AH2660" s="5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6"/>
      <c r="BR2660" s="1"/>
      <c r="BS2660" s="1"/>
      <c r="BT2660" s="1"/>
      <c r="BU2660" s="1"/>
      <c r="BV2660" s="1"/>
      <c r="BW2660" s="1"/>
    </row>
    <row r="2661" spans="1:75" x14ac:dyDescent="0.2">
      <c r="A2661" s="96"/>
      <c r="B2661" s="2"/>
      <c r="C2661" s="9"/>
      <c r="D2661" s="49"/>
      <c r="E2661" s="13"/>
      <c r="F2661" s="10"/>
      <c r="G2661" s="11"/>
      <c r="H2661" s="10"/>
      <c r="I2661" s="10"/>
      <c r="J2661" s="1"/>
      <c r="K2661" s="1"/>
      <c r="L2661" s="9"/>
      <c r="M2661" s="14"/>
      <c r="N2661" s="14"/>
      <c r="O2661" s="9"/>
      <c r="P2661" s="9"/>
      <c r="Q2661" s="12"/>
      <c r="R2661" s="5"/>
      <c r="S2661" s="2"/>
      <c r="T2661" s="5"/>
      <c r="U2661" s="12"/>
      <c r="V2661" s="12"/>
      <c r="W2661" s="14"/>
      <c r="X2661" s="2"/>
      <c r="Y2661" s="6"/>
      <c r="Z2661" s="10"/>
      <c r="AA2661" s="6"/>
      <c r="AB2661" s="1"/>
      <c r="AC2661" s="10"/>
      <c r="AD2661" s="7"/>
      <c r="AE2661" s="1"/>
      <c r="AF2661" s="1"/>
      <c r="AG2661" s="1"/>
      <c r="AH2661" s="5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6"/>
      <c r="BR2661" s="1"/>
      <c r="BS2661" s="1"/>
      <c r="BT2661" s="1"/>
      <c r="BU2661" s="1"/>
      <c r="BV2661" s="1"/>
      <c r="BW2661" s="1"/>
    </row>
    <row r="2662" spans="1:75" x14ac:dyDescent="0.2">
      <c r="A2662" s="96"/>
      <c r="B2662" s="2"/>
      <c r="C2662" s="9"/>
      <c r="D2662" s="49"/>
      <c r="E2662" s="13"/>
      <c r="F2662" s="10"/>
      <c r="G2662" s="11"/>
      <c r="H2662" s="10"/>
      <c r="I2662" s="10"/>
      <c r="J2662" s="1"/>
      <c r="K2662" s="1"/>
      <c r="L2662" s="9"/>
      <c r="M2662" s="14"/>
      <c r="N2662" s="14"/>
      <c r="O2662" s="9"/>
      <c r="P2662" s="9"/>
      <c r="Q2662" s="12"/>
      <c r="R2662" s="5"/>
      <c r="S2662" s="2"/>
      <c r="T2662" s="5"/>
      <c r="U2662" s="12"/>
      <c r="V2662" s="12"/>
      <c r="W2662" s="14"/>
      <c r="X2662" s="2"/>
      <c r="Y2662" s="6"/>
      <c r="Z2662" s="10"/>
      <c r="AA2662" s="6"/>
      <c r="AB2662" s="1"/>
      <c r="AC2662" s="10"/>
      <c r="AD2662" s="7"/>
      <c r="AE2662" s="1"/>
      <c r="AF2662" s="1"/>
      <c r="AG2662" s="1"/>
      <c r="AH2662" s="5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6"/>
      <c r="BR2662" s="1"/>
      <c r="BS2662" s="1"/>
      <c r="BT2662" s="1"/>
      <c r="BU2662" s="1"/>
      <c r="BV2662" s="1"/>
      <c r="BW2662" s="1"/>
    </row>
    <row r="2663" spans="1:75" x14ac:dyDescent="0.2">
      <c r="A2663" s="96"/>
      <c r="B2663" s="2"/>
      <c r="C2663" s="9"/>
      <c r="D2663" s="49"/>
      <c r="E2663" s="13"/>
      <c r="F2663" s="10"/>
      <c r="G2663" s="11"/>
      <c r="H2663" s="10"/>
      <c r="I2663" s="10"/>
      <c r="J2663" s="1"/>
      <c r="K2663" s="1"/>
      <c r="L2663" s="9"/>
      <c r="M2663" s="14"/>
      <c r="N2663" s="14"/>
      <c r="O2663" s="9"/>
      <c r="P2663" s="9"/>
      <c r="Q2663" s="12"/>
      <c r="R2663" s="5"/>
      <c r="S2663" s="2"/>
      <c r="T2663" s="5"/>
      <c r="U2663" s="12"/>
      <c r="V2663" s="12"/>
      <c r="W2663" s="14"/>
      <c r="X2663" s="2"/>
      <c r="Y2663" s="6"/>
      <c r="Z2663" s="10"/>
      <c r="AA2663" s="6"/>
      <c r="AB2663" s="1"/>
      <c r="AC2663" s="10"/>
      <c r="AD2663" s="7"/>
      <c r="AE2663" s="1"/>
      <c r="AF2663" s="1"/>
      <c r="AG2663" s="1"/>
      <c r="AH2663" s="5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6"/>
      <c r="BR2663" s="1"/>
      <c r="BS2663" s="1"/>
      <c r="BT2663" s="1"/>
      <c r="BU2663" s="1"/>
      <c r="BV2663" s="1"/>
      <c r="BW2663" s="1"/>
    </row>
    <row r="2664" spans="1:75" x14ac:dyDescent="0.2">
      <c r="A2664" s="96"/>
      <c r="B2664" s="2"/>
      <c r="C2664" s="9"/>
      <c r="D2664" s="49"/>
      <c r="E2664" s="13"/>
      <c r="F2664" s="10"/>
      <c r="G2664" s="11"/>
      <c r="H2664" s="10"/>
      <c r="I2664" s="10"/>
      <c r="J2664" s="1"/>
      <c r="K2664" s="1"/>
      <c r="L2664" s="9"/>
      <c r="M2664" s="14"/>
      <c r="N2664" s="14"/>
      <c r="O2664" s="9"/>
      <c r="P2664" s="9"/>
      <c r="Q2664" s="12"/>
      <c r="R2664" s="5"/>
      <c r="S2664" s="2"/>
      <c r="T2664" s="5"/>
      <c r="U2664" s="12"/>
      <c r="V2664" s="12"/>
      <c r="W2664" s="14"/>
      <c r="X2664" s="2"/>
      <c r="Y2664" s="6"/>
      <c r="Z2664" s="10"/>
      <c r="AA2664" s="6"/>
      <c r="AB2664" s="1"/>
      <c r="AC2664" s="10"/>
      <c r="AD2664" s="7"/>
      <c r="AE2664" s="1"/>
      <c r="AF2664" s="1"/>
      <c r="AG2664" s="1"/>
      <c r="AH2664" s="5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6"/>
      <c r="BR2664" s="1"/>
      <c r="BS2664" s="1"/>
      <c r="BT2664" s="1"/>
      <c r="BU2664" s="1"/>
      <c r="BV2664" s="1"/>
      <c r="BW2664" s="1"/>
    </row>
    <row r="2665" spans="1:75" x14ac:dyDescent="0.2">
      <c r="A2665" s="96"/>
      <c r="B2665" s="2"/>
      <c r="C2665" s="9"/>
      <c r="D2665" s="49"/>
      <c r="E2665" s="13"/>
      <c r="F2665" s="10"/>
      <c r="G2665" s="11"/>
      <c r="H2665" s="10"/>
      <c r="I2665" s="10"/>
      <c r="J2665" s="1"/>
      <c r="K2665" s="1"/>
      <c r="L2665" s="9"/>
      <c r="M2665" s="14"/>
      <c r="N2665" s="14"/>
      <c r="O2665" s="9"/>
      <c r="P2665" s="9"/>
      <c r="Q2665" s="12"/>
      <c r="R2665" s="5"/>
      <c r="S2665" s="2"/>
      <c r="T2665" s="5"/>
      <c r="U2665" s="12"/>
      <c r="V2665" s="12"/>
      <c r="W2665" s="14"/>
      <c r="X2665" s="2"/>
      <c r="Y2665" s="6"/>
      <c r="Z2665" s="10"/>
      <c r="AA2665" s="6"/>
      <c r="AB2665" s="1"/>
      <c r="AC2665" s="10"/>
      <c r="AD2665" s="7"/>
      <c r="AE2665" s="1"/>
      <c r="AF2665" s="1"/>
      <c r="AG2665" s="1"/>
      <c r="AH2665" s="5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6"/>
      <c r="BR2665" s="1"/>
      <c r="BS2665" s="1"/>
      <c r="BT2665" s="1"/>
      <c r="BU2665" s="1"/>
      <c r="BV2665" s="1"/>
      <c r="BW2665" s="1"/>
    </row>
    <row r="2666" spans="1:75" x14ac:dyDescent="0.2">
      <c r="A2666" s="96"/>
      <c r="B2666" s="2"/>
      <c r="C2666" s="9"/>
      <c r="D2666" s="49"/>
      <c r="E2666" s="13"/>
      <c r="F2666" s="10"/>
      <c r="G2666" s="11"/>
      <c r="H2666" s="10"/>
      <c r="I2666" s="10"/>
      <c r="J2666" s="1"/>
      <c r="K2666" s="1"/>
      <c r="L2666" s="9"/>
      <c r="M2666" s="14"/>
      <c r="N2666" s="14"/>
      <c r="O2666" s="9"/>
      <c r="P2666" s="9"/>
      <c r="Q2666" s="12"/>
      <c r="R2666" s="5"/>
      <c r="S2666" s="2"/>
      <c r="T2666" s="5"/>
      <c r="U2666" s="12"/>
      <c r="V2666" s="12"/>
      <c r="W2666" s="14"/>
      <c r="X2666" s="2"/>
      <c r="Y2666" s="6"/>
      <c r="Z2666" s="10"/>
      <c r="AA2666" s="6"/>
      <c r="AB2666" s="1"/>
      <c r="AC2666" s="10"/>
      <c r="AD2666" s="7"/>
      <c r="AE2666" s="1"/>
      <c r="AF2666" s="1"/>
      <c r="AG2666" s="1"/>
      <c r="AH2666" s="5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6"/>
      <c r="BR2666" s="1"/>
      <c r="BS2666" s="1"/>
      <c r="BT2666" s="1"/>
      <c r="BU2666" s="1"/>
      <c r="BV2666" s="1"/>
      <c r="BW2666" s="1"/>
    </row>
    <row r="2667" spans="1:75" x14ac:dyDescent="0.2">
      <c r="A2667" s="96"/>
      <c r="B2667" s="2"/>
      <c r="C2667" s="9"/>
      <c r="D2667" s="49"/>
      <c r="E2667" s="13"/>
      <c r="F2667" s="10"/>
      <c r="G2667" s="11"/>
      <c r="H2667" s="10"/>
      <c r="I2667" s="10"/>
      <c r="J2667" s="1"/>
      <c r="K2667" s="1"/>
      <c r="L2667" s="9"/>
      <c r="M2667" s="14"/>
      <c r="N2667" s="14"/>
      <c r="O2667" s="9"/>
      <c r="P2667" s="9"/>
      <c r="Q2667" s="12"/>
      <c r="R2667" s="5"/>
      <c r="S2667" s="2"/>
      <c r="T2667" s="5"/>
      <c r="U2667" s="12"/>
      <c r="V2667" s="12"/>
      <c r="W2667" s="14"/>
      <c r="X2667" s="2"/>
      <c r="Y2667" s="6"/>
      <c r="Z2667" s="10"/>
      <c r="AA2667" s="6"/>
      <c r="AB2667" s="1"/>
      <c r="AC2667" s="10"/>
      <c r="AD2667" s="7"/>
      <c r="AE2667" s="1"/>
      <c r="AF2667" s="1"/>
      <c r="AG2667" s="1"/>
      <c r="AH2667" s="5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6"/>
      <c r="BR2667" s="1"/>
      <c r="BS2667" s="1"/>
      <c r="BT2667" s="1"/>
      <c r="BU2667" s="1"/>
      <c r="BV2667" s="1"/>
      <c r="BW2667" s="1"/>
    </row>
    <row r="2668" spans="1:75" x14ac:dyDescent="0.2">
      <c r="A2668" s="96"/>
      <c r="B2668" s="2"/>
      <c r="C2668" s="9"/>
      <c r="D2668" s="49"/>
      <c r="E2668" s="13"/>
      <c r="F2668" s="10"/>
      <c r="G2668" s="11"/>
      <c r="H2668" s="10"/>
      <c r="I2668" s="10"/>
      <c r="J2668" s="1"/>
      <c r="K2668" s="1"/>
      <c r="L2668" s="9"/>
      <c r="M2668" s="14"/>
      <c r="N2668" s="14"/>
      <c r="O2668" s="9"/>
      <c r="P2668" s="9"/>
      <c r="Q2668" s="12"/>
      <c r="R2668" s="5"/>
      <c r="S2668" s="2"/>
      <c r="T2668" s="5"/>
      <c r="U2668" s="12"/>
      <c r="V2668" s="12"/>
      <c r="W2668" s="14"/>
      <c r="X2668" s="2"/>
      <c r="Y2668" s="6"/>
      <c r="Z2668" s="10"/>
      <c r="AA2668" s="6"/>
      <c r="AB2668" s="1"/>
      <c r="AC2668" s="10"/>
      <c r="AD2668" s="7"/>
      <c r="AE2668" s="1"/>
      <c r="AF2668" s="1"/>
      <c r="AG2668" s="1"/>
      <c r="AH2668" s="5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6"/>
      <c r="BR2668" s="1"/>
      <c r="BS2668" s="1"/>
      <c r="BT2668" s="1"/>
      <c r="BU2668" s="1"/>
      <c r="BV2668" s="1"/>
      <c r="BW2668" s="1"/>
    </row>
    <row r="2669" spans="1:75" x14ac:dyDescent="0.2">
      <c r="A2669" s="96"/>
      <c r="B2669" s="2"/>
      <c r="C2669" s="9"/>
      <c r="D2669" s="49"/>
      <c r="E2669" s="13"/>
      <c r="F2669" s="10"/>
      <c r="G2669" s="11"/>
      <c r="H2669" s="10"/>
      <c r="I2669" s="10"/>
      <c r="J2669" s="1"/>
      <c r="K2669" s="1"/>
      <c r="L2669" s="9"/>
      <c r="M2669" s="14"/>
      <c r="N2669" s="14"/>
      <c r="O2669" s="9"/>
      <c r="P2669" s="9"/>
      <c r="Q2669" s="12"/>
      <c r="R2669" s="5"/>
      <c r="S2669" s="2"/>
      <c r="T2669" s="5"/>
      <c r="U2669" s="12"/>
      <c r="V2669" s="12"/>
      <c r="W2669" s="14"/>
      <c r="X2669" s="2"/>
      <c r="Y2669" s="6"/>
      <c r="Z2669" s="10"/>
      <c r="AA2669" s="6"/>
      <c r="AB2669" s="1"/>
      <c r="AC2669" s="10"/>
      <c r="AD2669" s="7"/>
      <c r="AE2669" s="1"/>
      <c r="AF2669" s="1"/>
      <c r="AG2669" s="1"/>
      <c r="AH2669" s="5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6"/>
      <c r="BR2669" s="1"/>
      <c r="BS2669" s="1"/>
      <c r="BT2669" s="1"/>
      <c r="BU2669" s="1"/>
      <c r="BV2669" s="1"/>
      <c r="BW2669" s="1"/>
    </row>
    <row r="2670" spans="1:75" x14ac:dyDescent="0.2">
      <c r="A2670" s="96"/>
      <c r="B2670" s="2"/>
      <c r="C2670" s="9"/>
      <c r="D2670" s="49"/>
      <c r="E2670" s="13"/>
      <c r="F2670" s="10"/>
      <c r="G2670" s="11"/>
      <c r="H2670" s="10"/>
      <c r="I2670" s="10"/>
      <c r="J2670" s="1"/>
      <c r="K2670" s="1"/>
      <c r="L2670" s="9"/>
      <c r="M2670" s="14"/>
      <c r="N2670" s="14"/>
      <c r="O2670" s="9"/>
      <c r="P2670" s="9"/>
      <c r="Q2670" s="12"/>
      <c r="R2670" s="5"/>
      <c r="S2670" s="2"/>
      <c r="T2670" s="5"/>
      <c r="U2670" s="12"/>
      <c r="V2670" s="12"/>
      <c r="W2670" s="14"/>
      <c r="X2670" s="2"/>
      <c r="Y2670" s="6"/>
      <c r="Z2670" s="10"/>
      <c r="AA2670" s="6"/>
      <c r="AB2670" s="1"/>
      <c r="AC2670" s="10"/>
      <c r="AD2670" s="7"/>
      <c r="AE2670" s="1"/>
      <c r="AF2670" s="1"/>
      <c r="AG2670" s="1"/>
      <c r="AH2670" s="5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6"/>
      <c r="BR2670" s="1"/>
      <c r="BS2670" s="1"/>
      <c r="BT2670" s="1"/>
      <c r="BU2670" s="1"/>
      <c r="BV2670" s="1"/>
      <c r="BW2670" s="1"/>
    </row>
    <row r="2671" spans="1:75" x14ac:dyDescent="0.2">
      <c r="A2671" s="96"/>
      <c r="B2671" s="2"/>
      <c r="C2671" s="9"/>
      <c r="D2671" s="49"/>
      <c r="E2671" s="13"/>
      <c r="F2671" s="10"/>
      <c r="G2671" s="11"/>
      <c r="H2671" s="10"/>
      <c r="I2671" s="10"/>
      <c r="J2671" s="1"/>
      <c r="K2671" s="1"/>
      <c r="L2671" s="9"/>
      <c r="M2671" s="14"/>
      <c r="N2671" s="14"/>
      <c r="O2671" s="9"/>
      <c r="P2671" s="9"/>
      <c r="Q2671" s="12"/>
      <c r="R2671" s="5"/>
      <c r="S2671" s="2"/>
      <c r="T2671" s="5"/>
      <c r="U2671" s="12"/>
      <c r="V2671" s="12"/>
      <c r="W2671" s="14"/>
      <c r="X2671" s="2"/>
      <c r="Y2671" s="6"/>
      <c r="Z2671" s="10"/>
      <c r="AA2671" s="6"/>
      <c r="AB2671" s="1"/>
      <c r="AC2671" s="10"/>
      <c r="AD2671" s="7"/>
      <c r="AE2671" s="1"/>
      <c r="AF2671" s="1"/>
      <c r="AG2671" s="1"/>
      <c r="AH2671" s="5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6"/>
      <c r="BR2671" s="1"/>
      <c r="BS2671" s="1"/>
      <c r="BT2671" s="1"/>
      <c r="BU2671" s="1"/>
      <c r="BV2671" s="1"/>
      <c r="BW2671" s="1"/>
    </row>
    <row r="2672" spans="1:75" x14ac:dyDescent="0.2">
      <c r="A2672" s="96"/>
      <c r="B2672" s="2"/>
      <c r="C2672" s="9"/>
      <c r="D2672" s="49"/>
      <c r="E2672" s="13"/>
      <c r="F2672" s="10"/>
      <c r="G2672" s="11"/>
      <c r="H2672" s="10"/>
      <c r="I2672" s="10"/>
      <c r="J2672" s="1"/>
      <c r="K2672" s="1"/>
      <c r="L2672" s="9"/>
      <c r="M2672" s="14"/>
      <c r="N2672" s="14"/>
      <c r="O2672" s="9"/>
      <c r="P2672" s="9"/>
      <c r="Q2672" s="12"/>
      <c r="R2672" s="5"/>
      <c r="S2672" s="2"/>
      <c r="T2672" s="5"/>
      <c r="U2672" s="12"/>
      <c r="V2672" s="12"/>
      <c r="W2672" s="14"/>
      <c r="X2672" s="2"/>
      <c r="Y2672" s="6"/>
      <c r="Z2672" s="10"/>
      <c r="AA2672" s="6"/>
      <c r="AB2672" s="1"/>
      <c r="AC2672" s="10"/>
      <c r="AD2672" s="7"/>
      <c r="AE2672" s="1"/>
      <c r="AF2672" s="1"/>
      <c r="AG2672" s="1"/>
      <c r="AH2672" s="5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6"/>
      <c r="BR2672" s="1"/>
      <c r="BS2672" s="1"/>
      <c r="BT2672" s="1"/>
      <c r="BU2672" s="1"/>
      <c r="BV2672" s="1"/>
      <c r="BW2672" s="1"/>
    </row>
    <row r="2673" spans="1:75" x14ac:dyDescent="0.2">
      <c r="A2673" s="96"/>
      <c r="B2673" s="2"/>
      <c r="C2673" s="9"/>
      <c r="D2673" s="49"/>
      <c r="E2673" s="13"/>
      <c r="F2673" s="10"/>
      <c r="G2673" s="11"/>
      <c r="H2673" s="10"/>
      <c r="I2673" s="10"/>
      <c r="J2673" s="1"/>
      <c r="K2673" s="1"/>
      <c r="L2673" s="9"/>
      <c r="M2673" s="14"/>
      <c r="N2673" s="14"/>
      <c r="O2673" s="9"/>
      <c r="P2673" s="9"/>
      <c r="Q2673" s="12"/>
      <c r="R2673" s="5"/>
      <c r="S2673" s="2"/>
      <c r="T2673" s="5"/>
      <c r="U2673" s="12"/>
      <c r="V2673" s="12"/>
      <c r="W2673" s="14"/>
      <c r="X2673" s="2"/>
      <c r="Y2673" s="6"/>
      <c r="Z2673" s="10"/>
      <c r="AA2673" s="6"/>
      <c r="AB2673" s="1"/>
      <c r="AC2673" s="10"/>
      <c r="AD2673" s="7"/>
      <c r="AE2673" s="1"/>
      <c r="AF2673" s="1"/>
      <c r="AG2673" s="1"/>
      <c r="AH2673" s="5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6"/>
      <c r="BR2673" s="1"/>
      <c r="BS2673" s="1"/>
      <c r="BT2673" s="1"/>
      <c r="BU2673" s="1"/>
      <c r="BV2673" s="1"/>
      <c r="BW2673" s="1"/>
    </row>
    <row r="2674" spans="1:75" x14ac:dyDescent="0.2">
      <c r="A2674" s="96"/>
      <c r="B2674" s="2"/>
      <c r="C2674" s="9"/>
      <c r="D2674" s="49"/>
      <c r="E2674" s="13"/>
      <c r="F2674" s="10"/>
      <c r="G2674" s="11"/>
      <c r="H2674" s="10"/>
      <c r="I2674" s="10"/>
      <c r="J2674" s="1"/>
      <c r="K2674" s="1"/>
      <c r="L2674" s="9"/>
      <c r="M2674" s="14"/>
      <c r="N2674" s="14"/>
      <c r="O2674" s="9"/>
      <c r="P2674" s="9"/>
      <c r="Q2674" s="12"/>
      <c r="R2674" s="5"/>
      <c r="S2674" s="2"/>
      <c r="T2674" s="5"/>
      <c r="U2674" s="12"/>
      <c r="V2674" s="12"/>
      <c r="W2674" s="14"/>
      <c r="X2674" s="2"/>
      <c r="Y2674" s="6"/>
      <c r="Z2674" s="10"/>
      <c r="AA2674" s="6"/>
      <c r="AB2674" s="1"/>
      <c r="AC2674" s="10"/>
      <c r="AD2674" s="7"/>
      <c r="AE2674" s="1"/>
      <c r="AF2674" s="1"/>
      <c r="AG2674" s="1"/>
      <c r="AH2674" s="5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6"/>
      <c r="BR2674" s="1"/>
      <c r="BS2674" s="1"/>
      <c r="BT2674" s="1"/>
      <c r="BU2674" s="1"/>
      <c r="BV2674" s="1"/>
      <c r="BW2674" s="1"/>
    </row>
    <row r="2675" spans="1:75" x14ac:dyDescent="0.2">
      <c r="A2675" s="96"/>
      <c r="B2675" s="2"/>
      <c r="C2675" s="9"/>
      <c r="D2675" s="49"/>
      <c r="E2675" s="13"/>
      <c r="F2675" s="10"/>
      <c r="G2675" s="11"/>
      <c r="H2675" s="10"/>
      <c r="I2675" s="10"/>
      <c r="J2675" s="1"/>
      <c r="K2675" s="1"/>
      <c r="L2675" s="9"/>
      <c r="M2675" s="14"/>
      <c r="N2675" s="14"/>
      <c r="O2675" s="9"/>
      <c r="P2675" s="9"/>
      <c r="Q2675" s="12"/>
      <c r="R2675" s="5"/>
      <c r="S2675" s="2"/>
      <c r="T2675" s="5"/>
      <c r="U2675" s="12"/>
      <c r="V2675" s="12"/>
      <c r="W2675" s="14"/>
      <c r="X2675" s="2"/>
      <c r="Y2675" s="6"/>
      <c r="Z2675" s="10"/>
      <c r="AA2675" s="6"/>
      <c r="AB2675" s="1"/>
      <c r="AC2675" s="10"/>
      <c r="AD2675" s="7"/>
      <c r="AE2675" s="1"/>
      <c r="AF2675" s="1"/>
      <c r="AG2675" s="1"/>
      <c r="AH2675" s="5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6"/>
      <c r="BR2675" s="1"/>
      <c r="BS2675" s="1"/>
      <c r="BT2675" s="1"/>
      <c r="BU2675" s="1"/>
      <c r="BV2675" s="1"/>
      <c r="BW2675" s="1"/>
    </row>
    <row r="2676" spans="1:75" x14ac:dyDescent="0.2">
      <c r="A2676" s="96"/>
      <c r="B2676" s="2"/>
      <c r="C2676" s="9"/>
      <c r="D2676" s="49"/>
      <c r="E2676" s="13"/>
      <c r="F2676" s="10"/>
      <c r="G2676" s="11"/>
      <c r="H2676" s="10"/>
      <c r="I2676" s="10"/>
      <c r="J2676" s="1"/>
      <c r="K2676" s="1"/>
      <c r="L2676" s="9"/>
      <c r="M2676" s="14"/>
      <c r="N2676" s="14"/>
      <c r="O2676" s="9"/>
      <c r="P2676" s="9"/>
      <c r="Q2676" s="12"/>
      <c r="R2676" s="5"/>
      <c r="S2676" s="2"/>
      <c r="T2676" s="5"/>
      <c r="U2676" s="12"/>
      <c r="V2676" s="12"/>
      <c r="W2676" s="14"/>
      <c r="X2676" s="2"/>
      <c r="Y2676" s="6"/>
      <c r="Z2676" s="10"/>
      <c r="AA2676" s="6"/>
      <c r="AB2676" s="1"/>
      <c r="AC2676" s="10"/>
      <c r="AD2676" s="7"/>
      <c r="AE2676" s="1"/>
      <c r="AF2676" s="1"/>
      <c r="AG2676" s="1"/>
      <c r="AH2676" s="5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6"/>
      <c r="BR2676" s="1"/>
      <c r="BS2676" s="1"/>
      <c r="BT2676" s="1"/>
      <c r="BU2676" s="1"/>
      <c r="BV2676" s="1"/>
      <c r="BW2676" s="1"/>
    </row>
    <row r="2677" spans="1:75" x14ac:dyDescent="0.2">
      <c r="A2677" s="96"/>
      <c r="B2677" s="2"/>
      <c r="C2677" s="9"/>
      <c r="D2677" s="49"/>
      <c r="E2677" s="13"/>
      <c r="F2677" s="10"/>
      <c r="G2677" s="11"/>
      <c r="H2677" s="10"/>
      <c r="I2677" s="10"/>
      <c r="J2677" s="1"/>
      <c r="K2677" s="1"/>
      <c r="L2677" s="9"/>
      <c r="M2677" s="14"/>
      <c r="N2677" s="14"/>
      <c r="O2677" s="9"/>
      <c r="P2677" s="9"/>
      <c r="Q2677" s="12"/>
      <c r="R2677" s="5"/>
      <c r="S2677" s="2"/>
      <c r="T2677" s="5"/>
      <c r="U2677" s="12"/>
      <c r="V2677" s="12"/>
      <c r="W2677" s="14"/>
      <c r="X2677" s="2"/>
      <c r="Y2677" s="6"/>
      <c r="Z2677" s="10"/>
      <c r="AA2677" s="6"/>
      <c r="AB2677" s="1"/>
      <c r="AC2677" s="10"/>
      <c r="AD2677" s="7"/>
      <c r="AE2677" s="1"/>
      <c r="AF2677" s="1"/>
      <c r="AG2677" s="1"/>
      <c r="AH2677" s="5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6"/>
      <c r="BR2677" s="1"/>
      <c r="BS2677" s="1"/>
      <c r="BT2677" s="1"/>
      <c r="BU2677" s="1"/>
      <c r="BV2677" s="1"/>
      <c r="BW2677" s="1"/>
    </row>
    <row r="2678" spans="1:75" x14ac:dyDescent="0.2">
      <c r="A2678" s="96"/>
      <c r="B2678" s="2"/>
      <c r="C2678" s="9"/>
      <c r="D2678" s="49"/>
      <c r="E2678" s="13"/>
      <c r="F2678" s="10"/>
      <c r="G2678" s="11"/>
      <c r="H2678" s="10"/>
      <c r="I2678" s="10"/>
      <c r="J2678" s="1"/>
      <c r="K2678" s="1"/>
      <c r="L2678" s="9"/>
      <c r="M2678" s="14"/>
      <c r="N2678" s="14"/>
      <c r="O2678" s="9"/>
      <c r="P2678" s="9"/>
      <c r="Q2678" s="12"/>
      <c r="R2678" s="5"/>
      <c r="S2678" s="2"/>
      <c r="T2678" s="5"/>
      <c r="U2678" s="12"/>
      <c r="V2678" s="12"/>
      <c r="W2678" s="14"/>
      <c r="X2678" s="2"/>
      <c r="Y2678" s="6"/>
      <c r="Z2678" s="10"/>
      <c r="AA2678" s="6"/>
      <c r="AB2678" s="1"/>
      <c r="AC2678" s="10"/>
      <c r="AD2678" s="7"/>
      <c r="AE2678" s="1"/>
      <c r="AF2678" s="1"/>
      <c r="AG2678" s="1"/>
      <c r="AH2678" s="5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6"/>
      <c r="BR2678" s="1"/>
      <c r="BS2678" s="1"/>
      <c r="BT2678" s="1"/>
      <c r="BU2678" s="1"/>
      <c r="BV2678" s="1"/>
      <c r="BW2678" s="1"/>
    </row>
    <row r="2679" spans="1:75" x14ac:dyDescent="0.2">
      <c r="A2679" s="96"/>
      <c r="B2679" s="2"/>
      <c r="C2679" s="9"/>
      <c r="D2679" s="49"/>
      <c r="E2679" s="13"/>
      <c r="F2679" s="10"/>
      <c r="G2679" s="11"/>
      <c r="H2679" s="10"/>
      <c r="I2679" s="10"/>
      <c r="J2679" s="1"/>
      <c r="K2679" s="1"/>
      <c r="L2679" s="9"/>
      <c r="M2679" s="14"/>
      <c r="N2679" s="14"/>
      <c r="O2679" s="9"/>
      <c r="P2679" s="9"/>
      <c r="Q2679" s="12"/>
      <c r="R2679" s="5"/>
      <c r="S2679" s="2"/>
      <c r="T2679" s="5"/>
      <c r="U2679" s="12"/>
      <c r="V2679" s="12"/>
      <c r="W2679" s="14"/>
      <c r="X2679" s="2"/>
      <c r="Y2679" s="6"/>
      <c r="Z2679" s="10"/>
      <c r="AA2679" s="6"/>
      <c r="AB2679" s="1"/>
      <c r="AC2679" s="10"/>
      <c r="AD2679" s="7"/>
      <c r="AE2679" s="1"/>
      <c r="AF2679" s="1"/>
      <c r="AG2679" s="1"/>
      <c r="AH2679" s="5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6"/>
      <c r="BR2679" s="1"/>
      <c r="BS2679" s="1"/>
      <c r="BT2679" s="1"/>
      <c r="BU2679" s="1"/>
      <c r="BV2679" s="1"/>
      <c r="BW2679" s="1"/>
    </row>
    <row r="2680" spans="1:75" x14ac:dyDescent="0.2">
      <c r="A2680" s="96"/>
      <c r="B2680" s="2"/>
      <c r="C2680" s="9"/>
      <c r="D2680" s="49"/>
      <c r="E2680" s="13"/>
      <c r="F2680" s="10"/>
      <c r="G2680" s="11"/>
      <c r="H2680" s="10"/>
      <c r="I2680" s="10"/>
      <c r="J2680" s="1"/>
      <c r="K2680" s="1"/>
      <c r="L2680" s="9"/>
      <c r="M2680" s="14"/>
      <c r="N2680" s="14"/>
      <c r="O2680" s="9"/>
      <c r="P2680" s="9"/>
      <c r="Q2680" s="12"/>
      <c r="R2680" s="5"/>
      <c r="S2680" s="2"/>
      <c r="T2680" s="5"/>
      <c r="U2680" s="12"/>
      <c r="V2680" s="12"/>
      <c r="W2680" s="14"/>
      <c r="X2680" s="2"/>
      <c r="Y2680" s="6"/>
      <c r="Z2680" s="10"/>
      <c r="AA2680" s="6"/>
      <c r="AB2680" s="1"/>
      <c r="AC2680" s="10"/>
      <c r="AD2680" s="7"/>
      <c r="AE2680" s="1"/>
      <c r="AF2680" s="1"/>
      <c r="AG2680" s="1"/>
      <c r="AH2680" s="5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6"/>
      <c r="BR2680" s="1"/>
      <c r="BS2680" s="1"/>
      <c r="BT2680" s="1"/>
      <c r="BU2680" s="1"/>
      <c r="BV2680" s="1"/>
      <c r="BW2680" s="1"/>
    </row>
    <row r="2681" spans="1:75" x14ac:dyDescent="0.2">
      <c r="A2681" s="96"/>
      <c r="B2681" s="2"/>
      <c r="C2681" s="9"/>
      <c r="D2681" s="49"/>
      <c r="E2681" s="13"/>
      <c r="F2681" s="10"/>
      <c r="G2681" s="11"/>
      <c r="H2681" s="10"/>
      <c r="I2681" s="10"/>
      <c r="J2681" s="1"/>
      <c r="K2681" s="1"/>
      <c r="L2681" s="9"/>
      <c r="M2681" s="14"/>
      <c r="N2681" s="14"/>
      <c r="O2681" s="9"/>
      <c r="P2681" s="9"/>
      <c r="Q2681" s="12"/>
      <c r="R2681" s="5"/>
      <c r="S2681" s="2"/>
      <c r="T2681" s="5"/>
      <c r="U2681" s="12"/>
      <c r="V2681" s="12"/>
      <c r="W2681" s="14"/>
      <c r="X2681" s="2"/>
      <c r="Y2681" s="6"/>
      <c r="Z2681" s="10"/>
      <c r="AA2681" s="6"/>
      <c r="AB2681" s="1"/>
      <c r="AC2681" s="10"/>
      <c r="AD2681" s="7"/>
      <c r="AE2681" s="1"/>
      <c r="AF2681" s="1"/>
      <c r="AG2681" s="1"/>
      <c r="AH2681" s="5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6"/>
      <c r="BR2681" s="1"/>
      <c r="BS2681" s="1"/>
      <c r="BT2681" s="1"/>
      <c r="BU2681" s="1"/>
      <c r="BV2681" s="1"/>
      <c r="BW2681" s="1"/>
    </row>
    <row r="2682" spans="1:75" x14ac:dyDescent="0.2">
      <c r="A2682" s="96"/>
      <c r="B2682" s="2"/>
      <c r="C2682" s="9"/>
      <c r="D2682" s="49"/>
      <c r="E2682" s="13"/>
      <c r="F2682" s="10"/>
      <c r="G2682" s="11"/>
      <c r="H2682" s="10"/>
      <c r="I2682" s="10"/>
      <c r="J2682" s="1"/>
      <c r="K2682" s="1"/>
      <c r="L2682" s="9"/>
      <c r="M2682" s="14"/>
      <c r="N2682" s="14"/>
      <c r="O2682" s="9"/>
      <c r="P2682" s="9"/>
      <c r="Q2682" s="12"/>
      <c r="R2682" s="5"/>
      <c r="S2682" s="2"/>
      <c r="T2682" s="5"/>
      <c r="U2682" s="12"/>
      <c r="V2682" s="12"/>
      <c r="W2682" s="14"/>
      <c r="X2682" s="2"/>
      <c r="Y2682" s="6"/>
      <c r="Z2682" s="10"/>
      <c r="AA2682" s="6"/>
      <c r="AB2682" s="1"/>
      <c r="AC2682" s="10"/>
      <c r="AD2682" s="7"/>
      <c r="AE2682" s="1"/>
      <c r="AF2682" s="1"/>
      <c r="AG2682" s="1"/>
      <c r="AH2682" s="5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6"/>
      <c r="BR2682" s="1"/>
      <c r="BS2682" s="1"/>
      <c r="BT2682" s="1"/>
      <c r="BU2682" s="1"/>
      <c r="BV2682" s="1"/>
      <c r="BW2682" s="1"/>
    </row>
    <row r="2683" spans="1:75" x14ac:dyDescent="0.2">
      <c r="A2683" s="96"/>
      <c r="B2683" s="2"/>
      <c r="C2683" s="9"/>
      <c r="D2683" s="49"/>
      <c r="E2683" s="13"/>
      <c r="F2683" s="10"/>
      <c r="G2683" s="11"/>
      <c r="H2683" s="10"/>
      <c r="I2683" s="10"/>
      <c r="J2683" s="1"/>
      <c r="K2683" s="1"/>
      <c r="L2683" s="9"/>
      <c r="M2683" s="14"/>
      <c r="N2683" s="14"/>
      <c r="O2683" s="9"/>
      <c r="P2683" s="9"/>
      <c r="Q2683" s="12"/>
      <c r="R2683" s="5"/>
      <c r="S2683" s="2"/>
      <c r="T2683" s="5"/>
      <c r="U2683" s="12"/>
      <c r="V2683" s="12"/>
      <c r="W2683" s="14"/>
      <c r="X2683" s="2"/>
      <c r="Y2683" s="6"/>
      <c r="Z2683" s="10"/>
      <c r="AA2683" s="6"/>
      <c r="AB2683" s="1"/>
      <c r="AC2683" s="10"/>
      <c r="AD2683" s="7"/>
      <c r="AE2683" s="1"/>
      <c r="AF2683" s="1"/>
      <c r="AG2683" s="1"/>
      <c r="AH2683" s="5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6"/>
      <c r="BR2683" s="1"/>
      <c r="BS2683" s="1"/>
      <c r="BT2683" s="1"/>
      <c r="BU2683" s="1"/>
      <c r="BV2683" s="1"/>
      <c r="BW2683" s="1"/>
    </row>
    <row r="2684" spans="1:75" x14ac:dyDescent="0.2">
      <c r="A2684" s="96"/>
      <c r="B2684" s="2"/>
      <c r="C2684" s="9"/>
      <c r="D2684" s="49"/>
      <c r="E2684" s="13"/>
      <c r="F2684" s="10"/>
      <c r="G2684" s="11"/>
      <c r="H2684" s="10"/>
      <c r="I2684" s="10"/>
      <c r="J2684" s="1"/>
      <c r="K2684" s="1"/>
      <c r="L2684" s="9"/>
      <c r="M2684" s="14"/>
      <c r="N2684" s="14"/>
      <c r="O2684" s="9"/>
      <c r="P2684" s="9"/>
      <c r="Q2684" s="12"/>
      <c r="R2684" s="5"/>
      <c r="S2684" s="2"/>
      <c r="T2684" s="5"/>
      <c r="U2684" s="12"/>
      <c r="V2684" s="12"/>
      <c r="W2684" s="14"/>
      <c r="X2684" s="2"/>
      <c r="Y2684" s="6"/>
      <c r="Z2684" s="10"/>
      <c r="AA2684" s="6"/>
      <c r="AB2684" s="1"/>
      <c r="AC2684" s="10"/>
      <c r="AD2684" s="7"/>
      <c r="AE2684" s="1"/>
      <c r="AF2684" s="1"/>
      <c r="AG2684" s="1"/>
      <c r="AH2684" s="5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6"/>
      <c r="BR2684" s="1"/>
      <c r="BS2684" s="1"/>
      <c r="BT2684" s="1"/>
      <c r="BU2684" s="1"/>
      <c r="BV2684" s="1"/>
      <c r="BW2684" s="1"/>
    </row>
    <row r="2685" spans="1:75" x14ac:dyDescent="0.2">
      <c r="A2685" s="96"/>
      <c r="B2685" s="2"/>
      <c r="C2685" s="9"/>
      <c r="D2685" s="49"/>
      <c r="E2685" s="13"/>
      <c r="F2685" s="10"/>
      <c r="G2685" s="11"/>
      <c r="H2685" s="10"/>
      <c r="I2685" s="10"/>
      <c r="J2685" s="1"/>
      <c r="K2685" s="1"/>
      <c r="L2685" s="9"/>
      <c r="M2685" s="14"/>
      <c r="N2685" s="14"/>
      <c r="O2685" s="9"/>
      <c r="P2685" s="9"/>
      <c r="Q2685" s="12"/>
      <c r="R2685" s="5"/>
      <c r="S2685" s="2"/>
      <c r="T2685" s="5"/>
      <c r="U2685" s="12"/>
      <c r="V2685" s="12"/>
      <c r="W2685" s="14"/>
      <c r="X2685" s="2"/>
      <c r="Y2685" s="6"/>
      <c r="Z2685" s="10"/>
      <c r="AA2685" s="6"/>
      <c r="AB2685" s="1"/>
      <c r="AC2685" s="10"/>
      <c r="AD2685" s="7"/>
      <c r="AE2685" s="1"/>
      <c r="AF2685" s="1"/>
      <c r="AG2685" s="1"/>
      <c r="AH2685" s="5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6"/>
      <c r="BR2685" s="1"/>
      <c r="BS2685" s="1"/>
      <c r="BT2685" s="1"/>
      <c r="BU2685" s="1"/>
      <c r="BV2685" s="1"/>
      <c r="BW2685" s="1"/>
    </row>
    <row r="2686" spans="1:75" x14ac:dyDescent="0.2">
      <c r="A2686" s="96"/>
      <c r="B2686" s="2"/>
      <c r="C2686" s="9"/>
      <c r="D2686" s="49"/>
      <c r="E2686" s="13"/>
      <c r="F2686" s="10"/>
      <c r="G2686" s="11"/>
      <c r="H2686" s="10"/>
      <c r="I2686" s="10"/>
      <c r="J2686" s="1"/>
      <c r="K2686" s="1"/>
      <c r="L2686" s="9"/>
      <c r="M2686" s="14"/>
      <c r="N2686" s="14"/>
      <c r="O2686" s="9"/>
      <c r="P2686" s="9"/>
      <c r="Q2686" s="12"/>
      <c r="R2686" s="5"/>
      <c r="S2686" s="2"/>
      <c r="T2686" s="5"/>
      <c r="U2686" s="12"/>
      <c r="V2686" s="12"/>
      <c r="W2686" s="14"/>
      <c r="X2686" s="2"/>
      <c r="Y2686" s="6"/>
      <c r="Z2686" s="10"/>
      <c r="AA2686" s="6"/>
      <c r="AB2686" s="1"/>
      <c r="AC2686" s="10"/>
      <c r="AD2686" s="7"/>
      <c r="AE2686" s="1"/>
      <c r="AF2686" s="1"/>
      <c r="AG2686" s="1"/>
      <c r="AH2686" s="5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6"/>
      <c r="BR2686" s="1"/>
      <c r="BS2686" s="1"/>
      <c r="BT2686" s="1"/>
      <c r="BU2686" s="1"/>
      <c r="BV2686" s="1"/>
      <c r="BW2686" s="1"/>
    </row>
    <row r="2687" spans="1:75" x14ac:dyDescent="0.2">
      <c r="A2687" s="96"/>
      <c r="B2687" s="2"/>
      <c r="C2687" s="9"/>
      <c r="D2687" s="49"/>
      <c r="E2687" s="13"/>
      <c r="F2687" s="10"/>
      <c r="G2687" s="11"/>
      <c r="H2687" s="10"/>
      <c r="I2687" s="10"/>
      <c r="J2687" s="1"/>
      <c r="K2687" s="1"/>
      <c r="L2687" s="9"/>
      <c r="M2687" s="14"/>
      <c r="N2687" s="14"/>
      <c r="O2687" s="9"/>
      <c r="P2687" s="9"/>
      <c r="Q2687" s="12"/>
      <c r="R2687" s="5"/>
      <c r="S2687" s="2"/>
      <c r="T2687" s="5"/>
      <c r="U2687" s="12"/>
      <c r="V2687" s="12"/>
      <c r="W2687" s="14"/>
      <c r="X2687" s="2"/>
      <c r="Y2687" s="6"/>
      <c r="Z2687" s="10"/>
      <c r="AA2687" s="6"/>
      <c r="AB2687" s="1"/>
      <c r="AC2687" s="10"/>
      <c r="AD2687" s="7"/>
      <c r="AE2687" s="1"/>
      <c r="AF2687" s="1"/>
      <c r="AG2687" s="1"/>
      <c r="AH2687" s="5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6"/>
      <c r="BR2687" s="1"/>
      <c r="BS2687" s="1"/>
      <c r="BT2687" s="1"/>
      <c r="BU2687" s="1"/>
      <c r="BV2687" s="1"/>
      <c r="BW2687" s="1"/>
    </row>
    <row r="2688" spans="1:75" x14ac:dyDescent="0.2">
      <c r="A2688" s="96"/>
      <c r="B2688" s="2"/>
      <c r="C2688" s="9"/>
      <c r="D2688" s="49"/>
      <c r="E2688" s="13"/>
      <c r="F2688" s="10"/>
      <c r="G2688" s="11"/>
      <c r="H2688" s="10"/>
      <c r="I2688" s="10"/>
      <c r="J2688" s="1"/>
      <c r="K2688" s="1"/>
      <c r="L2688" s="9"/>
      <c r="M2688" s="14"/>
      <c r="N2688" s="14"/>
      <c r="O2688" s="9"/>
      <c r="P2688" s="9"/>
      <c r="Q2688" s="12"/>
      <c r="R2688" s="5"/>
      <c r="S2688" s="2"/>
      <c r="T2688" s="5"/>
      <c r="U2688" s="12"/>
      <c r="V2688" s="12"/>
      <c r="W2688" s="14"/>
      <c r="X2688" s="2"/>
      <c r="Y2688" s="6"/>
      <c r="Z2688" s="10"/>
      <c r="AA2688" s="6"/>
      <c r="AB2688" s="1"/>
      <c r="AC2688" s="10"/>
      <c r="AD2688" s="7"/>
      <c r="AE2688" s="1"/>
      <c r="AF2688" s="1"/>
      <c r="AG2688" s="1"/>
      <c r="AH2688" s="5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6"/>
      <c r="BR2688" s="1"/>
      <c r="BS2688" s="1"/>
      <c r="BT2688" s="1"/>
      <c r="BU2688" s="1"/>
      <c r="BV2688" s="1"/>
      <c r="BW2688" s="1"/>
    </row>
    <row r="2689" spans="1:75" x14ac:dyDescent="0.2">
      <c r="A2689" s="96"/>
      <c r="B2689" s="2"/>
      <c r="C2689" s="9"/>
      <c r="D2689" s="49"/>
      <c r="E2689" s="13"/>
      <c r="F2689" s="10"/>
      <c r="G2689" s="11"/>
      <c r="H2689" s="10"/>
      <c r="I2689" s="10"/>
      <c r="J2689" s="1"/>
      <c r="K2689" s="1"/>
      <c r="L2689" s="9"/>
      <c r="M2689" s="14"/>
      <c r="N2689" s="14"/>
      <c r="O2689" s="9"/>
      <c r="P2689" s="9"/>
      <c r="Q2689" s="12"/>
      <c r="R2689" s="5"/>
      <c r="S2689" s="2"/>
      <c r="T2689" s="5"/>
      <c r="U2689" s="12"/>
      <c r="V2689" s="12"/>
      <c r="W2689" s="14"/>
      <c r="X2689" s="2"/>
      <c r="Y2689" s="6"/>
      <c r="Z2689" s="10"/>
      <c r="AA2689" s="6"/>
      <c r="AB2689" s="1"/>
      <c r="AC2689" s="10"/>
      <c r="AD2689" s="7"/>
      <c r="AE2689" s="1"/>
      <c r="AF2689" s="1"/>
      <c r="AG2689" s="1"/>
      <c r="AH2689" s="5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6"/>
      <c r="BR2689" s="1"/>
      <c r="BS2689" s="1"/>
      <c r="BT2689" s="1"/>
      <c r="BU2689" s="1"/>
      <c r="BV2689" s="1"/>
      <c r="BW2689" s="1"/>
    </row>
    <row r="2690" spans="1:75" x14ac:dyDescent="0.2">
      <c r="A2690" s="96"/>
      <c r="B2690" s="2"/>
      <c r="C2690" s="9"/>
      <c r="D2690" s="49"/>
      <c r="E2690" s="13"/>
      <c r="F2690" s="10"/>
      <c r="G2690" s="11"/>
      <c r="H2690" s="10"/>
      <c r="I2690" s="10"/>
      <c r="J2690" s="1"/>
      <c r="K2690" s="1"/>
      <c r="L2690" s="9"/>
      <c r="M2690" s="14"/>
      <c r="N2690" s="14"/>
      <c r="O2690" s="9"/>
      <c r="P2690" s="9"/>
      <c r="Q2690" s="12"/>
      <c r="R2690" s="5"/>
      <c r="S2690" s="2"/>
      <c r="T2690" s="5"/>
      <c r="U2690" s="12"/>
      <c r="V2690" s="12"/>
      <c r="W2690" s="14"/>
      <c r="X2690" s="2"/>
      <c r="Y2690" s="6"/>
      <c r="Z2690" s="10"/>
      <c r="AA2690" s="6"/>
      <c r="AB2690" s="1"/>
      <c r="AC2690" s="10"/>
      <c r="AD2690" s="7"/>
      <c r="AE2690" s="1"/>
      <c r="AF2690" s="1"/>
      <c r="AG2690" s="1"/>
      <c r="AH2690" s="5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6"/>
      <c r="BR2690" s="1"/>
      <c r="BS2690" s="1"/>
      <c r="BT2690" s="1"/>
      <c r="BU2690" s="1"/>
      <c r="BV2690" s="1"/>
      <c r="BW2690" s="1"/>
    </row>
    <row r="2691" spans="1:75" x14ac:dyDescent="0.2">
      <c r="A2691" s="96"/>
      <c r="B2691" s="2"/>
      <c r="C2691" s="9"/>
      <c r="D2691" s="49"/>
      <c r="E2691" s="13"/>
      <c r="F2691" s="10"/>
      <c r="G2691" s="11"/>
      <c r="H2691" s="10"/>
      <c r="I2691" s="10"/>
      <c r="J2691" s="1"/>
      <c r="K2691" s="1"/>
      <c r="L2691" s="9"/>
      <c r="M2691" s="14"/>
      <c r="N2691" s="14"/>
      <c r="O2691" s="9"/>
      <c r="P2691" s="9"/>
      <c r="Q2691" s="12"/>
      <c r="R2691" s="5"/>
      <c r="S2691" s="2"/>
      <c r="T2691" s="5"/>
      <c r="U2691" s="12"/>
      <c r="V2691" s="12"/>
      <c r="W2691" s="14"/>
      <c r="X2691" s="2"/>
      <c r="Y2691" s="6"/>
      <c r="Z2691" s="10"/>
      <c r="AA2691" s="6"/>
      <c r="AB2691" s="1"/>
      <c r="AC2691" s="10"/>
      <c r="AD2691" s="7"/>
      <c r="AE2691" s="1"/>
      <c r="AF2691" s="1"/>
      <c r="AG2691" s="1"/>
      <c r="AH2691" s="5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6"/>
      <c r="BR2691" s="1"/>
      <c r="BS2691" s="1"/>
      <c r="BT2691" s="1"/>
      <c r="BU2691" s="1"/>
      <c r="BV2691" s="1"/>
      <c r="BW2691" s="1"/>
    </row>
    <row r="2692" spans="1:75" x14ac:dyDescent="0.2">
      <c r="A2692" s="96"/>
      <c r="B2692" s="2"/>
      <c r="C2692" s="9"/>
      <c r="D2692" s="49"/>
      <c r="E2692" s="13"/>
      <c r="F2692" s="10"/>
      <c r="G2692" s="11"/>
      <c r="H2692" s="10"/>
      <c r="I2692" s="10"/>
      <c r="J2692" s="1"/>
      <c r="K2692" s="1"/>
      <c r="L2692" s="9"/>
      <c r="M2692" s="14"/>
      <c r="N2692" s="14"/>
      <c r="O2692" s="9"/>
      <c r="P2692" s="9"/>
      <c r="Q2692" s="12"/>
      <c r="R2692" s="5"/>
      <c r="S2692" s="2"/>
      <c r="T2692" s="5"/>
      <c r="U2692" s="12"/>
      <c r="V2692" s="12"/>
      <c r="W2692" s="14"/>
      <c r="X2692" s="2"/>
      <c r="Y2692" s="6"/>
      <c r="Z2692" s="10"/>
      <c r="AA2692" s="6"/>
      <c r="AB2692" s="1"/>
      <c r="AC2692" s="10"/>
      <c r="AD2692" s="7"/>
      <c r="AE2692" s="1"/>
      <c r="AF2692" s="1"/>
      <c r="AG2692" s="1"/>
      <c r="AH2692" s="5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6"/>
      <c r="BR2692" s="1"/>
      <c r="BS2692" s="1"/>
      <c r="BT2692" s="1"/>
      <c r="BU2692" s="1"/>
      <c r="BV2692" s="1"/>
      <c r="BW2692" s="1"/>
    </row>
    <row r="2693" spans="1:75" x14ac:dyDescent="0.2">
      <c r="A2693" s="96"/>
      <c r="B2693" s="2"/>
      <c r="C2693" s="9"/>
      <c r="D2693" s="49"/>
      <c r="E2693" s="13"/>
      <c r="F2693" s="10"/>
      <c r="G2693" s="11"/>
      <c r="H2693" s="10"/>
      <c r="I2693" s="10"/>
      <c r="J2693" s="1"/>
      <c r="K2693" s="1"/>
      <c r="L2693" s="9"/>
      <c r="M2693" s="14"/>
      <c r="N2693" s="14"/>
      <c r="O2693" s="9"/>
      <c r="P2693" s="9"/>
      <c r="Q2693" s="12"/>
      <c r="R2693" s="5"/>
      <c r="S2693" s="2"/>
      <c r="T2693" s="5"/>
      <c r="U2693" s="12"/>
      <c r="V2693" s="12"/>
      <c r="W2693" s="14"/>
      <c r="X2693" s="2"/>
      <c r="Y2693" s="6"/>
      <c r="Z2693" s="10"/>
      <c r="AA2693" s="6"/>
      <c r="AB2693" s="1"/>
      <c r="AC2693" s="10"/>
      <c r="AD2693" s="7"/>
      <c r="AE2693" s="1"/>
      <c r="AF2693" s="1"/>
      <c r="AG2693" s="1"/>
      <c r="AH2693" s="5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6"/>
      <c r="BR2693" s="1"/>
      <c r="BS2693" s="1"/>
      <c r="BT2693" s="1"/>
      <c r="BU2693" s="1"/>
      <c r="BV2693" s="1"/>
      <c r="BW2693" s="1"/>
    </row>
    <row r="2694" spans="1:75" x14ac:dyDescent="0.2">
      <c r="A2694" s="96"/>
      <c r="B2694" s="2"/>
      <c r="C2694" s="9"/>
      <c r="D2694" s="49"/>
      <c r="E2694" s="13"/>
      <c r="F2694" s="10"/>
      <c r="G2694" s="11"/>
      <c r="H2694" s="10"/>
      <c r="I2694" s="10"/>
      <c r="J2694" s="1"/>
      <c r="K2694" s="1"/>
      <c r="L2694" s="9"/>
      <c r="M2694" s="14"/>
      <c r="N2694" s="14"/>
      <c r="O2694" s="9"/>
      <c r="P2694" s="9"/>
      <c r="Q2694" s="12"/>
      <c r="R2694" s="5"/>
      <c r="S2694" s="2"/>
      <c r="T2694" s="5"/>
      <c r="U2694" s="12"/>
      <c r="V2694" s="12"/>
      <c r="W2694" s="14"/>
      <c r="X2694" s="2"/>
      <c r="Y2694" s="6"/>
      <c r="Z2694" s="10"/>
      <c r="AA2694" s="6"/>
      <c r="AB2694" s="1"/>
      <c r="AC2694" s="10"/>
      <c r="AD2694" s="7"/>
      <c r="AE2694" s="1"/>
      <c r="AF2694" s="1"/>
      <c r="AG2694" s="1"/>
      <c r="AH2694" s="5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6"/>
      <c r="BR2694" s="1"/>
      <c r="BS2694" s="1"/>
      <c r="BT2694" s="1"/>
      <c r="BU2694" s="1"/>
      <c r="BV2694" s="1"/>
      <c r="BW2694" s="1"/>
    </row>
    <row r="2695" spans="1:75" x14ac:dyDescent="0.2">
      <c r="A2695" s="96"/>
      <c r="B2695" s="2"/>
      <c r="C2695" s="9"/>
      <c r="D2695" s="49"/>
      <c r="E2695" s="13"/>
      <c r="F2695" s="10"/>
      <c r="G2695" s="11"/>
      <c r="H2695" s="10"/>
      <c r="I2695" s="10"/>
      <c r="J2695" s="1"/>
      <c r="K2695" s="1"/>
      <c r="L2695" s="9"/>
      <c r="M2695" s="14"/>
      <c r="N2695" s="14"/>
      <c r="O2695" s="9"/>
      <c r="P2695" s="9"/>
      <c r="Q2695" s="12"/>
      <c r="R2695" s="5"/>
      <c r="S2695" s="2"/>
      <c r="T2695" s="5"/>
      <c r="U2695" s="12"/>
      <c r="V2695" s="12"/>
      <c r="W2695" s="14"/>
      <c r="X2695" s="2"/>
      <c r="Y2695" s="6"/>
      <c r="Z2695" s="10"/>
      <c r="AA2695" s="6"/>
      <c r="AB2695" s="1"/>
      <c r="AC2695" s="10"/>
      <c r="AD2695" s="7"/>
      <c r="AE2695" s="1"/>
      <c r="AF2695" s="1"/>
      <c r="AG2695" s="1"/>
      <c r="AH2695" s="5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6"/>
      <c r="BR2695" s="1"/>
      <c r="BS2695" s="1"/>
      <c r="BT2695" s="1"/>
      <c r="BU2695" s="1"/>
      <c r="BV2695" s="1"/>
      <c r="BW2695" s="1"/>
    </row>
    <row r="2696" spans="1:75" x14ac:dyDescent="0.2">
      <c r="A2696" s="96"/>
      <c r="B2696" s="2"/>
      <c r="C2696" s="9"/>
      <c r="D2696" s="49"/>
      <c r="E2696" s="13"/>
      <c r="F2696" s="10"/>
      <c r="G2696" s="11"/>
      <c r="H2696" s="10"/>
      <c r="I2696" s="10"/>
      <c r="J2696" s="1"/>
      <c r="K2696" s="1"/>
      <c r="L2696" s="9"/>
      <c r="M2696" s="14"/>
      <c r="N2696" s="14"/>
      <c r="O2696" s="9"/>
      <c r="P2696" s="9"/>
      <c r="Q2696" s="12"/>
      <c r="R2696" s="5"/>
      <c r="S2696" s="2"/>
      <c r="T2696" s="5"/>
      <c r="U2696" s="12"/>
      <c r="V2696" s="12"/>
      <c r="W2696" s="14"/>
      <c r="X2696" s="2"/>
      <c r="Y2696" s="6"/>
      <c r="Z2696" s="10"/>
      <c r="AA2696" s="6"/>
      <c r="AB2696" s="1"/>
      <c r="AC2696" s="10"/>
      <c r="AD2696" s="7"/>
      <c r="AE2696" s="1"/>
      <c r="AF2696" s="1"/>
      <c r="AG2696" s="1"/>
      <c r="AH2696" s="5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6"/>
      <c r="BR2696" s="1"/>
      <c r="BS2696" s="1"/>
      <c r="BT2696" s="1"/>
      <c r="BU2696" s="1"/>
      <c r="BV2696" s="1"/>
      <c r="BW2696" s="1"/>
    </row>
    <row r="2697" spans="1:75" x14ac:dyDescent="0.2">
      <c r="A2697" s="96"/>
      <c r="B2697" s="2"/>
      <c r="C2697" s="9"/>
      <c r="D2697" s="49"/>
      <c r="E2697" s="13"/>
      <c r="F2697" s="10"/>
      <c r="G2697" s="11"/>
      <c r="H2697" s="10"/>
      <c r="I2697" s="10"/>
      <c r="J2697" s="1"/>
      <c r="K2697" s="1"/>
      <c r="L2697" s="9"/>
      <c r="M2697" s="14"/>
      <c r="N2697" s="14"/>
      <c r="O2697" s="9"/>
      <c r="P2697" s="9"/>
      <c r="Q2697" s="12"/>
      <c r="R2697" s="5"/>
      <c r="S2697" s="2"/>
      <c r="T2697" s="5"/>
      <c r="U2697" s="12"/>
      <c r="V2697" s="12"/>
      <c r="W2697" s="14"/>
      <c r="X2697" s="2"/>
      <c r="Y2697" s="6"/>
      <c r="Z2697" s="10"/>
      <c r="AA2697" s="6"/>
      <c r="AB2697" s="1"/>
      <c r="AC2697" s="10"/>
      <c r="AD2697" s="7"/>
      <c r="AE2697" s="1"/>
      <c r="AF2697" s="1"/>
      <c r="AG2697" s="1"/>
      <c r="AH2697" s="5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6"/>
      <c r="BR2697" s="1"/>
      <c r="BS2697" s="1"/>
      <c r="BT2697" s="1"/>
      <c r="BU2697" s="1"/>
      <c r="BV2697" s="1"/>
      <c r="BW2697" s="1"/>
    </row>
    <row r="2698" spans="1:75" x14ac:dyDescent="0.2">
      <c r="A2698" s="96"/>
      <c r="B2698" s="2"/>
      <c r="C2698" s="9"/>
      <c r="D2698" s="49"/>
      <c r="E2698" s="13"/>
      <c r="F2698" s="10"/>
      <c r="G2698" s="11"/>
      <c r="H2698" s="10"/>
      <c r="I2698" s="10"/>
      <c r="J2698" s="1"/>
      <c r="K2698" s="1"/>
      <c r="L2698" s="9"/>
      <c r="M2698" s="14"/>
      <c r="N2698" s="14"/>
      <c r="O2698" s="9"/>
      <c r="P2698" s="9"/>
      <c r="Q2698" s="12"/>
      <c r="R2698" s="5"/>
      <c r="S2698" s="2"/>
      <c r="T2698" s="5"/>
      <c r="U2698" s="12"/>
      <c r="V2698" s="12"/>
      <c r="W2698" s="14"/>
      <c r="X2698" s="2"/>
      <c r="Y2698" s="6"/>
      <c r="Z2698" s="10"/>
      <c r="AA2698" s="6"/>
      <c r="AB2698" s="1"/>
      <c r="AC2698" s="10"/>
      <c r="AD2698" s="7"/>
      <c r="AE2698" s="1"/>
      <c r="AF2698" s="1"/>
      <c r="AG2698" s="1"/>
      <c r="AH2698" s="5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6"/>
      <c r="BR2698" s="1"/>
      <c r="BS2698" s="1"/>
      <c r="BT2698" s="1"/>
      <c r="BU2698" s="1"/>
      <c r="BV2698" s="1"/>
      <c r="BW2698" s="1"/>
    </row>
    <row r="2699" spans="1:75" x14ac:dyDescent="0.2">
      <c r="A2699" s="96"/>
      <c r="B2699" s="2"/>
      <c r="C2699" s="9"/>
      <c r="D2699" s="49"/>
      <c r="E2699" s="13"/>
      <c r="F2699" s="10"/>
      <c r="G2699" s="11"/>
      <c r="H2699" s="10"/>
      <c r="I2699" s="10"/>
      <c r="J2699" s="1"/>
      <c r="K2699" s="1"/>
      <c r="L2699" s="9"/>
      <c r="M2699" s="14"/>
      <c r="N2699" s="14"/>
      <c r="O2699" s="9"/>
      <c r="P2699" s="9"/>
      <c r="Q2699" s="12"/>
      <c r="R2699" s="5"/>
      <c r="S2699" s="2"/>
      <c r="T2699" s="5"/>
      <c r="U2699" s="12"/>
      <c r="V2699" s="12"/>
      <c r="W2699" s="14"/>
      <c r="X2699" s="2"/>
      <c r="Y2699" s="6"/>
      <c r="Z2699" s="10"/>
      <c r="AA2699" s="6"/>
      <c r="AB2699" s="1"/>
      <c r="AC2699" s="10"/>
      <c r="AD2699" s="7"/>
      <c r="AE2699" s="1"/>
      <c r="AF2699" s="1"/>
      <c r="AG2699" s="1"/>
      <c r="AH2699" s="5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6"/>
      <c r="BR2699" s="1"/>
      <c r="BS2699" s="1"/>
      <c r="BT2699" s="1"/>
      <c r="BU2699" s="1"/>
      <c r="BV2699" s="1"/>
      <c r="BW2699" s="1"/>
    </row>
    <row r="2700" spans="1:75" x14ac:dyDescent="0.2">
      <c r="A2700" s="96"/>
      <c r="B2700" s="2"/>
      <c r="C2700" s="9"/>
      <c r="D2700" s="49"/>
      <c r="E2700" s="13"/>
      <c r="F2700" s="10"/>
      <c r="G2700" s="11"/>
      <c r="H2700" s="10"/>
      <c r="I2700" s="10"/>
      <c r="J2700" s="1"/>
      <c r="K2700" s="1"/>
      <c r="L2700" s="9"/>
      <c r="M2700" s="14"/>
      <c r="N2700" s="14"/>
      <c r="O2700" s="9"/>
      <c r="P2700" s="9"/>
      <c r="Q2700" s="12"/>
      <c r="R2700" s="5"/>
      <c r="S2700" s="2"/>
      <c r="T2700" s="5"/>
      <c r="U2700" s="12"/>
      <c r="V2700" s="12"/>
      <c r="W2700" s="14"/>
      <c r="X2700" s="2"/>
      <c r="Y2700" s="6"/>
      <c r="Z2700" s="10"/>
      <c r="AA2700" s="6"/>
      <c r="AB2700" s="1"/>
      <c r="AC2700" s="10"/>
      <c r="AD2700" s="7"/>
      <c r="AE2700" s="1"/>
      <c r="AF2700" s="1"/>
      <c r="AG2700" s="1"/>
      <c r="AH2700" s="5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6"/>
      <c r="BR2700" s="1"/>
      <c r="BS2700" s="1"/>
      <c r="BT2700" s="1"/>
      <c r="BU2700" s="1"/>
      <c r="BV2700" s="1"/>
      <c r="BW2700" s="1"/>
    </row>
    <row r="2701" spans="1:75" x14ac:dyDescent="0.2">
      <c r="A2701" s="96"/>
      <c r="B2701" s="2"/>
      <c r="C2701" s="9"/>
      <c r="D2701" s="49"/>
      <c r="E2701" s="13"/>
      <c r="F2701" s="10"/>
      <c r="G2701" s="11"/>
      <c r="H2701" s="10"/>
      <c r="I2701" s="10"/>
      <c r="J2701" s="1"/>
      <c r="K2701" s="1"/>
      <c r="L2701" s="9"/>
      <c r="M2701" s="14"/>
      <c r="N2701" s="14"/>
      <c r="O2701" s="9"/>
      <c r="P2701" s="9"/>
      <c r="Q2701" s="12"/>
      <c r="R2701" s="5"/>
      <c r="S2701" s="2"/>
      <c r="T2701" s="5"/>
      <c r="U2701" s="12"/>
      <c r="V2701" s="12"/>
      <c r="W2701" s="14"/>
      <c r="X2701" s="2"/>
      <c r="Y2701" s="6"/>
      <c r="Z2701" s="10"/>
      <c r="AA2701" s="6"/>
      <c r="AB2701" s="1"/>
      <c r="AC2701" s="10"/>
      <c r="AD2701" s="7"/>
      <c r="AE2701" s="1"/>
      <c r="AF2701" s="1"/>
      <c r="AG2701" s="1"/>
      <c r="AH2701" s="5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6"/>
      <c r="BR2701" s="1"/>
      <c r="BS2701" s="1"/>
      <c r="BT2701" s="1"/>
      <c r="BU2701" s="1"/>
      <c r="BV2701" s="1"/>
      <c r="BW2701" s="1"/>
    </row>
    <row r="2702" spans="1:75" x14ac:dyDescent="0.2">
      <c r="A2702" s="96"/>
      <c r="B2702" s="2"/>
      <c r="C2702" s="9"/>
      <c r="D2702" s="49"/>
      <c r="E2702" s="13"/>
      <c r="F2702" s="10"/>
      <c r="G2702" s="11"/>
      <c r="H2702" s="10"/>
      <c r="I2702" s="10"/>
      <c r="J2702" s="1"/>
      <c r="K2702" s="1"/>
      <c r="L2702" s="9"/>
      <c r="M2702" s="14"/>
      <c r="N2702" s="14"/>
      <c r="O2702" s="9"/>
      <c r="P2702" s="9"/>
      <c r="Q2702" s="12"/>
      <c r="R2702" s="5"/>
      <c r="S2702" s="2"/>
      <c r="T2702" s="5"/>
      <c r="U2702" s="12"/>
      <c r="V2702" s="12"/>
      <c r="W2702" s="14"/>
      <c r="X2702" s="2"/>
      <c r="Y2702" s="6"/>
      <c r="Z2702" s="10"/>
      <c r="AA2702" s="6"/>
      <c r="AB2702" s="1"/>
      <c r="AC2702" s="10"/>
      <c r="AD2702" s="7"/>
      <c r="AE2702" s="1"/>
      <c r="AF2702" s="1"/>
      <c r="AG2702" s="1"/>
      <c r="AH2702" s="5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6"/>
      <c r="BR2702" s="1"/>
      <c r="BS2702" s="1"/>
      <c r="BT2702" s="1"/>
      <c r="BU2702" s="1"/>
      <c r="BV2702" s="1"/>
      <c r="BW2702" s="1"/>
    </row>
    <row r="2703" spans="1:75" x14ac:dyDescent="0.2">
      <c r="A2703" s="96"/>
      <c r="B2703" s="2"/>
      <c r="C2703" s="9"/>
      <c r="D2703" s="49"/>
      <c r="E2703" s="13"/>
      <c r="F2703" s="10"/>
      <c r="G2703" s="11"/>
      <c r="H2703" s="10"/>
      <c r="I2703" s="10"/>
      <c r="J2703" s="1"/>
      <c r="K2703" s="1"/>
      <c r="L2703" s="9"/>
      <c r="M2703" s="14"/>
      <c r="N2703" s="14"/>
      <c r="O2703" s="9"/>
      <c r="P2703" s="9"/>
      <c r="Q2703" s="12"/>
      <c r="R2703" s="5"/>
      <c r="S2703" s="2"/>
      <c r="T2703" s="5"/>
      <c r="U2703" s="12"/>
      <c r="V2703" s="12"/>
      <c r="W2703" s="14"/>
      <c r="X2703" s="2"/>
      <c r="Y2703" s="6"/>
      <c r="Z2703" s="10"/>
      <c r="AA2703" s="6"/>
      <c r="AB2703" s="1"/>
      <c r="AC2703" s="10"/>
      <c r="AD2703" s="7"/>
      <c r="AE2703" s="1"/>
      <c r="AF2703" s="1"/>
      <c r="AG2703" s="1"/>
      <c r="AH2703" s="5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6"/>
      <c r="BR2703" s="1"/>
      <c r="BS2703" s="1"/>
      <c r="BT2703" s="1"/>
      <c r="BU2703" s="1"/>
      <c r="BV2703" s="1"/>
      <c r="BW2703" s="1"/>
    </row>
    <row r="2704" spans="1:75" x14ac:dyDescent="0.2">
      <c r="A2704" s="96"/>
      <c r="B2704" s="2"/>
      <c r="C2704" s="9"/>
      <c r="D2704" s="49"/>
      <c r="E2704" s="13"/>
      <c r="F2704" s="10"/>
      <c r="G2704" s="11"/>
      <c r="H2704" s="10"/>
      <c r="I2704" s="10"/>
      <c r="J2704" s="1"/>
      <c r="K2704" s="1"/>
      <c r="L2704" s="9"/>
      <c r="M2704" s="14"/>
      <c r="N2704" s="14"/>
      <c r="O2704" s="9"/>
      <c r="P2704" s="9"/>
      <c r="Q2704" s="12"/>
      <c r="R2704" s="5"/>
      <c r="S2704" s="2"/>
      <c r="T2704" s="5"/>
      <c r="U2704" s="12"/>
      <c r="V2704" s="12"/>
      <c r="W2704" s="14"/>
      <c r="X2704" s="2"/>
      <c r="Y2704" s="6"/>
      <c r="Z2704" s="10"/>
      <c r="AA2704" s="6"/>
      <c r="AB2704" s="1"/>
      <c r="AC2704" s="10"/>
      <c r="AD2704" s="7"/>
      <c r="AE2704" s="1"/>
      <c r="AF2704" s="1"/>
      <c r="AG2704" s="1"/>
      <c r="AH2704" s="5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6"/>
      <c r="BR2704" s="1"/>
      <c r="BS2704" s="1"/>
      <c r="BT2704" s="1"/>
      <c r="BU2704" s="1"/>
      <c r="BV2704" s="1"/>
      <c r="BW2704" s="1"/>
    </row>
    <row r="2705" spans="1:75" x14ac:dyDescent="0.2">
      <c r="A2705" s="96"/>
      <c r="B2705" s="2"/>
      <c r="C2705" s="9"/>
      <c r="D2705" s="49"/>
      <c r="E2705" s="13"/>
      <c r="F2705" s="10"/>
      <c r="G2705" s="11"/>
      <c r="H2705" s="10"/>
      <c r="I2705" s="10"/>
      <c r="J2705" s="1"/>
      <c r="K2705" s="1"/>
      <c r="L2705" s="9"/>
      <c r="M2705" s="14"/>
      <c r="N2705" s="14"/>
      <c r="O2705" s="9"/>
      <c r="P2705" s="9"/>
      <c r="Q2705" s="12"/>
      <c r="R2705" s="5"/>
      <c r="S2705" s="2"/>
      <c r="T2705" s="5"/>
      <c r="U2705" s="12"/>
      <c r="V2705" s="12"/>
      <c r="W2705" s="14"/>
      <c r="X2705" s="2"/>
      <c r="Y2705" s="6"/>
      <c r="Z2705" s="10"/>
      <c r="AA2705" s="6"/>
      <c r="AB2705" s="1"/>
      <c r="AC2705" s="10"/>
      <c r="AD2705" s="7"/>
      <c r="AE2705" s="1"/>
      <c r="AF2705" s="1"/>
      <c r="AG2705" s="1"/>
      <c r="AH2705" s="5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6"/>
      <c r="BR2705" s="1"/>
      <c r="BS2705" s="1"/>
      <c r="BT2705" s="1"/>
      <c r="BU2705" s="1"/>
      <c r="BV2705" s="1"/>
      <c r="BW2705" s="1"/>
    </row>
    <row r="2706" spans="1:75" x14ac:dyDescent="0.2">
      <c r="A2706" s="96"/>
      <c r="B2706" s="2"/>
      <c r="C2706" s="9"/>
      <c r="D2706" s="49"/>
      <c r="E2706" s="13"/>
      <c r="F2706" s="10"/>
      <c r="G2706" s="11"/>
      <c r="H2706" s="10"/>
      <c r="I2706" s="10"/>
      <c r="J2706" s="1"/>
      <c r="K2706" s="1"/>
      <c r="L2706" s="9"/>
      <c r="M2706" s="14"/>
      <c r="N2706" s="14"/>
      <c r="O2706" s="9"/>
      <c r="P2706" s="9"/>
      <c r="Q2706" s="12"/>
      <c r="R2706" s="5"/>
      <c r="S2706" s="2"/>
      <c r="T2706" s="5"/>
      <c r="U2706" s="12"/>
      <c r="V2706" s="12"/>
      <c r="W2706" s="14"/>
      <c r="X2706" s="2"/>
      <c r="Y2706" s="6"/>
      <c r="Z2706" s="10"/>
      <c r="AA2706" s="6"/>
      <c r="AB2706" s="1"/>
      <c r="AC2706" s="10"/>
      <c r="AD2706" s="7"/>
      <c r="AE2706" s="1"/>
      <c r="AF2706" s="1"/>
      <c r="AG2706" s="1"/>
      <c r="AH2706" s="5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6"/>
      <c r="BR2706" s="1"/>
      <c r="BS2706" s="1"/>
      <c r="BT2706" s="1"/>
      <c r="BU2706" s="1"/>
      <c r="BV2706" s="1"/>
      <c r="BW2706" s="1"/>
    </row>
    <row r="2707" spans="1:75" x14ac:dyDescent="0.2">
      <c r="A2707" s="96"/>
      <c r="B2707" s="2"/>
      <c r="C2707" s="9"/>
      <c r="D2707" s="49"/>
      <c r="E2707" s="13"/>
      <c r="F2707" s="10"/>
      <c r="G2707" s="11"/>
      <c r="H2707" s="10"/>
      <c r="I2707" s="10"/>
      <c r="J2707" s="1"/>
      <c r="K2707" s="1"/>
      <c r="L2707" s="9"/>
      <c r="M2707" s="14"/>
      <c r="N2707" s="14"/>
      <c r="O2707" s="9"/>
      <c r="P2707" s="9"/>
      <c r="Q2707" s="12"/>
      <c r="R2707" s="5"/>
      <c r="S2707" s="2"/>
      <c r="T2707" s="5"/>
      <c r="U2707" s="12"/>
      <c r="V2707" s="12"/>
      <c r="W2707" s="14"/>
      <c r="X2707" s="2"/>
      <c r="Y2707" s="6"/>
      <c r="Z2707" s="10"/>
      <c r="AA2707" s="6"/>
      <c r="AB2707" s="1"/>
      <c r="AC2707" s="10"/>
      <c r="AD2707" s="7"/>
      <c r="AE2707" s="1"/>
      <c r="AF2707" s="1"/>
      <c r="AG2707" s="1"/>
      <c r="AH2707" s="5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6"/>
      <c r="BR2707" s="1"/>
      <c r="BS2707" s="1"/>
      <c r="BT2707" s="1"/>
      <c r="BU2707" s="1"/>
      <c r="BV2707" s="1"/>
      <c r="BW2707" s="1"/>
    </row>
    <row r="2708" spans="1:75" x14ac:dyDescent="0.2">
      <c r="A2708" s="96"/>
      <c r="B2708" s="2"/>
      <c r="C2708" s="9"/>
      <c r="D2708" s="49"/>
      <c r="E2708" s="13"/>
      <c r="F2708" s="10"/>
      <c r="G2708" s="11"/>
      <c r="H2708" s="10"/>
      <c r="I2708" s="10"/>
      <c r="J2708" s="1"/>
      <c r="K2708" s="1"/>
      <c r="L2708" s="9"/>
      <c r="M2708" s="14"/>
      <c r="N2708" s="14"/>
      <c r="O2708" s="9"/>
      <c r="P2708" s="9"/>
      <c r="Q2708" s="12"/>
      <c r="R2708" s="5"/>
      <c r="S2708" s="2"/>
      <c r="T2708" s="5"/>
      <c r="U2708" s="12"/>
      <c r="V2708" s="12"/>
      <c r="W2708" s="14"/>
      <c r="X2708" s="2"/>
      <c r="Y2708" s="6"/>
      <c r="Z2708" s="10"/>
      <c r="AA2708" s="6"/>
      <c r="AB2708" s="1"/>
      <c r="AC2708" s="10"/>
      <c r="AD2708" s="7"/>
      <c r="AE2708" s="1"/>
      <c r="AF2708" s="1"/>
      <c r="AG2708" s="1"/>
      <c r="AH2708" s="5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6"/>
      <c r="BR2708" s="1"/>
      <c r="BS2708" s="1"/>
      <c r="BT2708" s="1"/>
      <c r="BU2708" s="1"/>
      <c r="BV2708" s="1"/>
      <c r="BW2708" s="1"/>
    </row>
    <row r="2709" spans="1:75" x14ac:dyDescent="0.2">
      <c r="A2709" s="96"/>
      <c r="B2709" s="2"/>
      <c r="C2709" s="9"/>
      <c r="D2709" s="49"/>
      <c r="E2709" s="13"/>
      <c r="F2709" s="10"/>
      <c r="G2709" s="11"/>
      <c r="H2709" s="10"/>
      <c r="I2709" s="10"/>
      <c r="J2709" s="1"/>
      <c r="K2709" s="1"/>
      <c r="L2709" s="9"/>
      <c r="M2709" s="14"/>
      <c r="N2709" s="14"/>
      <c r="O2709" s="9"/>
      <c r="P2709" s="9"/>
      <c r="Q2709" s="12"/>
      <c r="R2709" s="5"/>
      <c r="S2709" s="2"/>
      <c r="T2709" s="5"/>
      <c r="U2709" s="12"/>
      <c r="V2709" s="12"/>
      <c r="W2709" s="14"/>
      <c r="X2709" s="2"/>
      <c r="Y2709" s="6"/>
      <c r="Z2709" s="10"/>
      <c r="AA2709" s="6"/>
      <c r="AB2709" s="1"/>
      <c r="AC2709" s="10"/>
      <c r="AD2709" s="7"/>
      <c r="AE2709" s="1"/>
      <c r="AF2709" s="1"/>
      <c r="AG2709" s="1"/>
      <c r="AH2709" s="5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6"/>
      <c r="BR2709" s="1"/>
      <c r="BS2709" s="1"/>
      <c r="BT2709" s="1"/>
      <c r="BU2709" s="1"/>
      <c r="BV2709" s="1"/>
      <c r="BW2709" s="1"/>
    </row>
    <row r="2710" spans="1:75" x14ac:dyDescent="0.2">
      <c r="A2710" s="96"/>
      <c r="B2710" s="2"/>
      <c r="C2710" s="9"/>
      <c r="D2710" s="49"/>
      <c r="E2710" s="13"/>
      <c r="F2710" s="10"/>
      <c r="G2710" s="11"/>
      <c r="H2710" s="10"/>
      <c r="I2710" s="10"/>
      <c r="J2710" s="1"/>
      <c r="K2710" s="1"/>
      <c r="L2710" s="9"/>
      <c r="M2710" s="14"/>
      <c r="N2710" s="14"/>
      <c r="O2710" s="9"/>
      <c r="P2710" s="9"/>
      <c r="Q2710" s="12"/>
      <c r="R2710" s="5"/>
      <c r="S2710" s="2"/>
      <c r="T2710" s="5"/>
      <c r="U2710" s="12"/>
      <c r="V2710" s="12"/>
      <c r="W2710" s="14"/>
      <c r="X2710" s="2"/>
      <c r="Y2710" s="6"/>
      <c r="Z2710" s="10"/>
      <c r="AA2710" s="6"/>
      <c r="AB2710" s="1"/>
      <c r="AC2710" s="10"/>
      <c r="AD2710" s="7"/>
      <c r="AE2710" s="1"/>
      <c r="AF2710" s="1"/>
      <c r="AG2710" s="1"/>
      <c r="AH2710" s="5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6"/>
      <c r="BR2710" s="1"/>
      <c r="BS2710" s="1"/>
      <c r="BT2710" s="1"/>
      <c r="BU2710" s="1"/>
      <c r="BV2710" s="1"/>
      <c r="BW2710" s="1"/>
    </row>
    <row r="2711" spans="1:75" x14ac:dyDescent="0.2">
      <c r="A2711" s="96"/>
      <c r="B2711" s="2"/>
      <c r="C2711" s="9"/>
      <c r="D2711" s="49"/>
      <c r="E2711" s="13"/>
      <c r="F2711" s="10"/>
      <c r="G2711" s="11"/>
      <c r="H2711" s="10"/>
      <c r="I2711" s="10"/>
      <c r="J2711" s="1"/>
      <c r="K2711" s="1"/>
      <c r="L2711" s="9"/>
      <c r="M2711" s="14"/>
      <c r="N2711" s="14"/>
      <c r="O2711" s="9"/>
      <c r="P2711" s="9"/>
      <c r="Q2711" s="12"/>
      <c r="R2711" s="5"/>
      <c r="S2711" s="2"/>
      <c r="T2711" s="5"/>
      <c r="U2711" s="12"/>
      <c r="V2711" s="12"/>
      <c r="W2711" s="14"/>
      <c r="X2711" s="2"/>
      <c r="Y2711" s="6"/>
      <c r="Z2711" s="10"/>
      <c r="AA2711" s="6"/>
      <c r="AB2711" s="1"/>
      <c r="AC2711" s="10"/>
      <c r="AD2711" s="7"/>
      <c r="AE2711" s="1"/>
      <c r="AF2711" s="1"/>
      <c r="AG2711" s="1"/>
      <c r="AH2711" s="5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6"/>
      <c r="BR2711" s="1"/>
      <c r="BS2711" s="1"/>
      <c r="BT2711" s="1"/>
      <c r="BU2711" s="1"/>
      <c r="BV2711" s="1"/>
      <c r="BW2711" s="1"/>
    </row>
    <row r="2712" spans="1:75" x14ac:dyDescent="0.2">
      <c r="A2712" s="96"/>
      <c r="B2712" s="2"/>
      <c r="C2712" s="9"/>
      <c r="D2712" s="49"/>
      <c r="E2712" s="13"/>
      <c r="F2712" s="10"/>
      <c r="G2712" s="11"/>
      <c r="H2712" s="10"/>
      <c r="I2712" s="10"/>
      <c r="J2712" s="1"/>
      <c r="K2712" s="1"/>
      <c r="L2712" s="9"/>
      <c r="M2712" s="14"/>
      <c r="N2712" s="14"/>
      <c r="O2712" s="9"/>
      <c r="P2712" s="9"/>
      <c r="Q2712" s="12"/>
      <c r="R2712" s="5"/>
      <c r="S2712" s="2"/>
      <c r="T2712" s="5"/>
      <c r="U2712" s="12"/>
      <c r="V2712" s="12"/>
      <c r="W2712" s="14"/>
      <c r="X2712" s="2"/>
      <c r="Y2712" s="6"/>
      <c r="Z2712" s="10"/>
      <c r="AA2712" s="6"/>
      <c r="AB2712" s="1"/>
      <c r="AC2712" s="10"/>
      <c r="AD2712" s="7"/>
      <c r="AE2712" s="1"/>
      <c r="AF2712" s="1"/>
      <c r="AG2712" s="1"/>
      <c r="AH2712" s="5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6"/>
      <c r="BR2712" s="1"/>
      <c r="BS2712" s="1"/>
      <c r="BT2712" s="1"/>
      <c r="BU2712" s="1"/>
      <c r="BV2712" s="1"/>
      <c r="BW2712" s="1"/>
    </row>
    <row r="2713" spans="1:75" x14ac:dyDescent="0.2">
      <c r="A2713" s="96"/>
      <c r="B2713" s="2"/>
      <c r="C2713" s="9"/>
      <c r="D2713" s="49"/>
      <c r="E2713" s="13"/>
      <c r="F2713" s="10"/>
      <c r="G2713" s="11"/>
      <c r="H2713" s="10"/>
      <c r="I2713" s="10"/>
      <c r="J2713" s="1"/>
      <c r="K2713" s="1"/>
      <c r="L2713" s="9"/>
      <c r="M2713" s="14"/>
      <c r="N2713" s="14"/>
      <c r="O2713" s="9"/>
      <c r="P2713" s="9"/>
      <c r="Q2713" s="12"/>
      <c r="R2713" s="5"/>
      <c r="S2713" s="2"/>
      <c r="T2713" s="5"/>
      <c r="U2713" s="12"/>
      <c r="V2713" s="12"/>
      <c r="W2713" s="14"/>
      <c r="X2713" s="2"/>
      <c r="Y2713" s="6"/>
      <c r="Z2713" s="10"/>
      <c r="AA2713" s="6"/>
      <c r="AB2713" s="1"/>
      <c r="AC2713" s="10"/>
      <c r="AD2713" s="7"/>
      <c r="AE2713" s="1"/>
      <c r="AF2713" s="1"/>
      <c r="AG2713" s="1"/>
      <c r="AH2713" s="5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6"/>
      <c r="BR2713" s="1"/>
      <c r="BS2713" s="1"/>
      <c r="BT2713" s="1"/>
      <c r="BU2713" s="1"/>
      <c r="BV2713" s="1"/>
      <c r="BW2713" s="1"/>
    </row>
    <row r="2714" spans="1:75" x14ac:dyDescent="0.2">
      <c r="A2714" s="96"/>
      <c r="B2714" s="2"/>
      <c r="C2714" s="9"/>
      <c r="D2714" s="49"/>
      <c r="E2714" s="13"/>
      <c r="F2714" s="10"/>
      <c r="G2714" s="11"/>
      <c r="H2714" s="10"/>
      <c r="I2714" s="10"/>
      <c r="J2714" s="1"/>
      <c r="K2714" s="1"/>
      <c r="L2714" s="9"/>
      <c r="M2714" s="14"/>
      <c r="N2714" s="14"/>
      <c r="O2714" s="9"/>
      <c r="P2714" s="9"/>
      <c r="Q2714" s="12"/>
      <c r="R2714" s="5"/>
      <c r="S2714" s="2"/>
      <c r="T2714" s="5"/>
      <c r="U2714" s="12"/>
      <c r="V2714" s="12"/>
      <c r="W2714" s="14"/>
      <c r="X2714" s="2"/>
      <c r="Y2714" s="6"/>
      <c r="Z2714" s="10"/>
      <c r="AA2714" s="6"/>
      <c r="AB2714" s="1"/>
      <c r="AC2714" s="10"/>
      <c r="AD2714" s="7"/>
      <c r="AE2714" s="1"/>
      <c r="AF2714" s="1"/>
      <c r="AG2714" s="1"/>
      <c r="AH2714" s="5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6"/>
      <c r="BR2714" s="1"/>
      <c r="BS2714" s="1"/>
      <c r="BT2714" s="1"/>
      <c r="BU2714" s="1"/>
      <c r="BV2714" s="1"/>
      <c r="BW2714" s="1"/>
    </row>
    <row r="2715" spans="1:75" x14ac:dyDescent="0.2">
      <c r="A2715" s="96"/>
      <c r="B2715" s="2"/>
      <c r="C2715" s="9"/>
      <c r="D2715" s="49"/>
      <c r="E2715" s="13"/>
      <c r="F2715" s="10"/>
      <c r="G2715" s="11"/>
      <c r="H2715" s="10"/>
      <c r="I2715" s="10"/>
      <c r="J2715" s="1"/>
      <c r="K2715" s="1"/>
      <c r="L2715" s="9"/>
      <c r="M2715" s="14"/>
      <c r="N2715" s="14"/>
      <c r="O2715" s="9"/>
      <c r="P2715" s="9"/>
      <c r="Q2715" s="12"/>
      <c r="R2715" s="5"/>
      <c r="S2715" s="2"/>
      <c r="T2715" s="5"/>
      <c r="U2715" s="12"/>
      <c r="V2715" s="12"/>
      <c r="W2715" s="14"/>
      <c r="X2715" s="2"/>
      <c r="Y2715" s="6"/>
      <c r="Z2715" s="10"/>
      <c r="AA2715" s="6"/>
      <c r="AB2715" s="1"/>
      <c r="AC2715" s="10"/>
      <c r="AD2715" s="7"/>
      <c r="AE2715" s="1"/>
      <c r="AF2715" s="1"/>
      <c r="AG2715" s="1"/>
      <c r="AH2715" s="5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6"/>
      <c r="BR2715" s="1"/>
      <c r="BS2715" s="1"/>
      <c r="BT2715" s="1"/>
      <c r="BU2715" s="1"/>
      <c r="BV2715" s="1"/>
      <c r="BW2715" s="1"/>
    </row>
    <row r="2716" spans="1:75" x14ac:dyDescent="0.2">
      <c r="A2716" s="96"/>
      <c r="B2716" s="2"/>
      <c r="C2716" s="9"/>
      <c r="D2716" s="49"/>
      <c r="E2716" s="13"/>
      <c r="F2716" s="10"/>
      <c r="G2716" s="11"/>
      <c r="H2716" s="10"/>
      <c r="I2716" s="10"/>
      <c r="J2716" s="1"/>
      <c r="K2716" s="1"/>
      <c r="L2716" s="9"/>
      <c r="M2716" s="14"/>
      <c r="N2716" s="14"/>
      <c r="O2716" s="9"/>
      <c r="P2716" s="9"/>
      <c r="Q2716" s="12"/>
      <c r="R2716" s="5"/>
      <c r="S2716" s="2"/>
      <c r="T2716" s="5"/>
      <c r="U2716" s="12"/>
      <c r="V2716" s="12"/>
      <c r="W2716" s="14"/>
      <c r="X2716" s="2"/>
      <c r="Y2716" s="6"/>
      <c r="Z2716" s="10"/>
      <c r="AA2716" s="6"/>
      <c r="AB2716" s="1"/>
      <c r="AC2716" s="10"/>
      <c r="AD2716" s="7"/>
      <c r="AE2716" s="1"/>
      <c r="AF2716" s="1"/>
      <c r="AG2716" s="1"/>
      <c r="AH2716" s="5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6"/>
      <c r="BR2716" s="1"/>
      <c r="BS2716" s="1"/>
      <c r="BT2716" s="1"/>
      <c r="BU2716" s="1"/>
      <c r="BV2716" s="1"/>
      <c r="BW2716" s="1"/>
    </row>
    <row r="2717" spans="1:75" x14ac:dyDescent="0.2">
      <c r="A2717" s="96"/>
      <c r="B2717" s="2"/>
      <c r="C2717" s="9"/>
      <c r="D2717" s="49"/>
      <c r="E2717" s="13"/>
      <c r="F2717" s="10"/>
      <c r="G2717" s="11"/>
      <c r="H2717" s="10"/>
      <c r="I2717" s="10"/>
      <c r="J2717" s="1"/>
      <c r="K2717" s="1"/>
      <c r="L2717" s="9"/>
      <c r="M2717" s="14"/>
      <c r="N2717" s="14"/>
      <c r="O2717" s="9"/>
      <c r="P2717" s="9"/>
      <c r="Q2717" s="12"/>
      <c r="R2717" s="5"/>
      <c r="S2717" s="2"/>
      <c r="T2717" s="5"/>
      <c r="U2717" s="12"/>
      <c r="V2717" s="12"/>
      <c r="W2717" s="14"/>
      <c r="X2717" s="2"/>
      <c r="Y2717" s="6"/>
      <c r="Z2717" s="10"/>
      <c r="AA2717" s="6"/>
      <c r="AB2717" s="1"/>
      <c r="AC2717" s="10"/>
      <c r="AD2717" s="7"/>
      <c r="AE2717" s="1"/>
      <c r="AF2717" s="1"/>
      <c r="AG2717" s="1"/>
      <c r="AH2717" s="5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6"/>
      <c r="BR2717" s="1"/>
      <c r="BS2717" s="1"/>
      <c r="BT2717" s="1"/>
      <c r="BU2717" s="1"/>
      <c r="BV2717" s="1"/>
      <c r="BW2717" s="1"/>
    </row>
    <row r="2718" spans="1:75" x14ac:dyDescent="0.2">
      <c r="A2718" s="96"/>
      <c r="B2718" s="2"/>
      <c r="C2718" s="9"/>
      <c r="D2718" s="49"/>
      <c r="E2718" s="13"/>
      <c r="F2718" s="10"/>
      <c r="G2718" s="11"/>
      <c r="H2718" s="10"/>
      <c r="I2718" s="10"/>
      <c r="J2718" s="1"/>
      <c r="K2718" s="1"/>
      <c r="L2718" s="9"/>
      <c r="M2718" s="14"/>
      <c r="N2718" s="14"/>
      <c r="O2718" s="9"/>
      <c r="P2718" s="9"/>
      <c r="Q2718" s="12"/>
      <c r="R2718" s="5"/>
      <c r="S2718" s="2"/>
      <c r="T2718" s="5"/>
      <c r="U2718" s="12"/>
      <c r="V2718" s="12"/>
      <c r="W2718" s="14"/>
      <c r="X2718" s="2"/>
      <c r="Y2718" s="6"/>
      <c r="Z2718" s="10"/>
      <c r="AA2718" s="6"/>
      <c r="AB2718" s="1"/>
      <c r="AC2718" s="10"/>
      <c r="AD2718" s="7"/>
      <c r="AE2718" s="1"/>
      <c r="AF2718" s="1"/>
      <c r="AG2718" s="1"/>
      <c r="AH2718" s="5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6"/>
      <c r="BR2718" s="1"/>
      <c r="BS2718" s="1"/>
      <c r="BT2718" s="1"/>
      <c r="BU2718" s="1"/>
      <c r="BV2718" s="1"/>
      <c r="BW2718" s="1"/>
    </row>
    <row r="2719" spans="1:75" x14ac:dyDescent="0.2">
      <c r="A2719" s="96"/>
      <c r="B2719" s="2"/>
      <c r="C2719" s="9"/>
      <c r="D2719" s="49"/>
      <c r="E2719" s="13"/>
      <c r="F2719" s="10"/>
      <c r="G2719" s="11"/>
      <c r="H2719" s="10"/>
      <c r="I2719" s="10"/>
      <c r="J2719" s="1"/>
      <c r="K2719" s="1"/>
      <c r="L2719" s="9"/>
      <c r="M2719" s="14"/>
      <c r="N2719" s="14"/>
      <c r="O2719" s="9"/>
      <c r="P2719" s="9"/>
      <c r="Q2719" s="12"/>
      <c r="R2719" s="5"/>
      <c r="S2719" s="2"/>
      <c r="T2719" s="5"/>
      <c r="U2719" s="12"/>
      <c r="V2719" s="12"/>
      <c r="W2719" s="14"/>
      <c r="X2719" s="2"/>
      <c r="Y2719" s="6"/>
      <c r="Z2719" s="10"/>
      <c r="AA2719" s="6"/>
      <c r="AB2719" s="1"/>
      <c r="AC2719" s="10"/>
      <c r="AD2719" s="7"/>
      <c r="AE2719" s="1"/>
      <c r="AF2719" s="1"/>
      <c r="AG2719" s="1"/>
      <c r="AH2719" s="5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6"/>
      <c r="BR2719" s="1"/>
      <c r="BS2719" s="1"/>
      <c r="BT2719" s="1"/>
      <c r="BU2719" s="1"/>
      <c r="BV2719" s="1"/>
      <c r="BW2719" s="1"/>
    </row>
    <row r="2720" spans="1:75" x14ac:dyDescent="0.2">
      <c r="A2720" s="96"/>
      <c r="B2720" s="2"/>
      <c r="C2720" s="9"/>
      <c r="D2720" s="49"/>
      <c r="E2720" s="13"/>
      <c r="F2720" s="10"/>
      <c r="G2720" s="11"/>
      <c r="H2720" s="10"/>
      <c r="I2720" s="10"/>
      <c r="J2720" s="1"/>
      <c r="K2720" s="1"/>
      <c r="L2720" s="9"/>
      <c r="M2720" s="14"/>
      <c r="N2720" s="14"/>
      <c r="O2720" s="9"/>
      <c r="P2720" s="9"/>
      <c r="Q2720" s="12"/>
      <c r="R2720" s="5"/>
      <c r="S2720" s="2"/>
      <c r="T2720" s="5"/>
      <c r="U2720" s="12"/>
      <c r="V2720" s="12"/>
      <c r="W2720" s="14"/>
      <c r="X2720" s="2"/>
      <c r="Y2720" s="6"/>
      <c r="Z2720" s="10"/>
      <c r="AA2720" s="6"/>
      <c r="AB2720" s="1"/>
      <c r="AC2720" s="10"/>
      <c r="AD2720" s="7"/>
      <c r="AE2720" s="1"/>
      <c r="AF2720" s="1"/>
      <c r="AG2720" s="1"/>
      <c r="AH2720" s="5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6"/>
      <c r="BR2720" s="1"/>
      <c r="BS2720" s="1"/>
      <c r="BT2720" s="1"/>
      <c r="BU2720" s="1"/>
      <c r="BV2720" s="1"/>
      <c r="BW2720" s="1"/>
    </row>
    <row r="2721" spans="1:75" x14ac:dyDescent="0.2">
      <c r="A2721" s="96"/>
      <c r="B2721" s="2"/>
      <c r="C2721" s="9"/>
      <c r="D2721" s="49"/>
      <c r="E2721" s="13"/>
      <c r="F2721" s="10"/>
      <c r="G2721" s="11"/>
      <c r="H2721" s="10"/>
      <c r="I2721" s="10"/>
      <c r="J2721" s="1"/>
      <c r="K2721" s="1"/>
      <c r="L2721" s="9"/>
      <c r="M2721" s="14"/>
      <c r="N2721" s="14"/>
      <c r="O2721" s="9"/>
      <c r="P2721" s="9"/>
      <c r="Q2721" s="12"/>
      <c r="R2721" s="5"/>
      <c r="S2721" s="2"/>
      <c r="T2721" s="5"/>
      <c r="U2721" s="12"/>
      <c r="V2721" s="12"/>
      <c r="W2721" s="14"/>
      <c r="X2721" s="2"/>
      <c r="Y2721" s="6"/>
      <c r="Z2721" s="10"/>
      <c r="AA2721" s="6"/>
      <c r="AB2721" s="1"/>
      <c r="AC2721" s="10"/>
      <c r="AD2721" s="7"/>
      <c r="AE2721" s="1"/>
      <c r="AF2721" s="1"/>
      <c r="AG2721" s="1"/>
      <c r="AH2721" s="5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6"/>
      <c r="BR2721" s="1"/>
      <c r="BS2721" s="1"/>
      <c r="BT2721" s="1"/>
      <c r="BU2721" s="1"/>
      <c r="BV2721" s="1"/>
      <c r="BW2721" s="1"/>
    </row>
    <row r="2722" spans="1:75" x14ac:dyDescent="0.2">
      <c r="A2722" s="96"/>
      <c r="B2722" s="2"/>
      <c r="C2722" s="9"/>
      <c r="D2722" s="49"/>
      <c r="E2722" s="13"/>
      <c r="F2722" s="10"/>
      <c r="G2722" s="11"/>
      <c r="H2722" s="10"/>
      <c r="I2722" s="10"/>
      <c r="J2722" s="1"/>
      <c r="K2722" s="1"/>
      <c r="L2722" s="9"/>
      <c r="M2722" s="14"/>
      <c r="N2722" s="14"/>
      <c r="O2722" s="9"/>
      <c r="P2722" s="9"/>
      <c r="Q2722" s="12"/>
      <c r="R2722" s="5"/>
      <c r="S2722" s="2"/>
      <c r="T2722" s="5"/>
      <c r="U2722" s="12"/>
      <c r="V2722" s="12"/>
      <c r="W2722" s="14"/>
      <c r="X2722" s="2"/>
      <c r="Y2722" s="6"/>
      <c r="Z2722" s="10"/>
      <c r="AA2722" s="6"/>
      <c r="AB2722" s="1"/>
      <c r="AC2722" s="10"/>
      <c r="AD2722" s="7"/>
      <c r="AE2722" s="1"/>
      <c r="AF2722" s="1"/>
      <c r="AG2722" s="1"/>
      <c r="AH2722" s="5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6"/>
      <c r="BR2722" s="1"/>
      <c r="BS2722" s="1"/>
      <c r="BT2722" s="1"/>
      <c r="BU2722" s="1"/>
      <c r="BV2722" s="1"/>
      <c r="BW2722" s="1"/>
    </row>
    <row r="2723" spans="1:75" x14ac:dyDescent="0.2">
      <c r="A2723" s="96"/>
      <c r="B2723" s="2"/>
      <c r="C2723" s="9"/>
      <c r="D2723" s="49"/>
      <c r="E2723" s="13"/>
      <c r="F2723" s="10"/>
      <c r="G2723" s="11"/>
      <c r="H2723" s="10"/>
      <c r="I2723" s="10"/>
      <c r="J2723" s="1"/>
      <c r="K2723" s="1"/>
      <c r="L2723" s="9"/>
      <c r="M2723" s="14"/>
      <c r="N2723" s="14"/>
      <c r="O2723" s="9"/>
      <c r="P2723" s="9"/>
      <c r="Q2723" s="12"/>
      <c r="R2723" s="5"/>
      <c r="S2723" s="2"/>
      <c r="T2723" s="5"/>
      <c r="U2723" s="12"/>
      <c r="V2723" s="12"/>
      <c r="W2723" s="14"/>
      <c r="X2723" s="2"/>
      <c r="Y2723" s="6"/>
      <c r="Z2723" s="10"/>
      <c r="AA2723" s="6"/>
      <c r="AB2723" s="1"/>
      <c r="AC2723" s="10"/>
      <c r="AD2723" s="7"/>
      <c r="AE2723" s="1"/>
      <c r="AF2723" s="1"/>
      <c r="AG2723" s="1"/>
      <c r="AH2723" s="5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6"/>
      <c r="BR2723" s="1"/>
      <c r="BS2723" s="1"/>
      <c r="BT2723" s="1"/>
      <c r="BU2723" s="1"/>
      <c r="BV2723" s="1"/>
      <c r="BW2723" s="1"/>
    </row>
    <row r="2724" spans="1:75" x14ac:dyDescent="0.2">
      <c r="A2724" s="96"/>
      <c r="B2724" s="2"/>
      <c r="C2724" s="9"/>
      <c r="D2724" s="49"/>
      <c r="E2724" s="13"/>
      <c r="F2724" s="10"/>
      <c r="G2724" s="11"/>
      <c r="H2724" s="10"/>
      <c r="I2724" s="10"/>
      <c r="J2724" s="1"/>
      <c r="K2724" s="1"/>
      <c r="L2724" s="9"/>
      <c r="M2724" s="14"/>
      <c r="N2724" s="14"/>
      <c r="O2724" s="9"/>
      <c r="P2724" s="9"/>
      <c r="Q2724" s="12"/>
      <c r="R2724" s="5"/>
      <c r="S2724" s="2"/>
      <c r="T2724" s="5"/>
      <c r="U2724" s="12"/>
      <c r="V2724" s="12"/>
      <c r="W2724" s="14"/>
      <c r="X2724" s="2"/>
      <c r="Y2724" s="6"/>
      <c r="Z2724" s="10"/>
      <c r="AA2724" s="6"/>
      <c r="AB2724" s="1"/>
      <c r="AC2724" s="10"/>
      <c r="AD2724" s="7"/>
      <c r="AE2724" s="1"/>
      <c r="AF2724" s="1"/>
      <c r="AG2724" s="1"/>
      <c r="AH2724" s="5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6"/>
      <c r="BR2724" s="1"/>
      <c r="BS2724" s="1"/>
      <c r="BT2724" s="1"/>
      <c r="BU2724" s="1"/>
      <c r="BV2724" s="1"/>
      <c r="BW2724" s="1"/>
    </row>
    <row r="2725" spans="1:75" x14ac:dyDescent="0.2">
      <c r="A2725" s="96"/>
      <c r="B2725" s="2"/>
      <c r="C2725" s="9"/>
      <c r="D2725" s="49"/>
      <c r="E2725" s="13"/>
      <c r="F2725" s="10"/>
      <c r="G2725" s="11"/>
      <c r="H2725" s="10"/>
      <c r="I2725" s="10"/>
      <c r="J2725" s="1"/>
      <c r="K2725" s="1"/>
      <c r="L2725" s="9"/>
      <c r="M2725" s="14"/>
      <c r="N2725" s="14"/>
      <c r="O2725" s="9"/>
      <c r="P2725" s="9"/>
      <c r="Q2725" s="12"/>
      <c r="R2725" s="5"/>
      <c r="S2725" s="2"/>
      <c r="T2725" s="5"/>
      <c r="U2725" s="12"/>
      <c r="V2725" s="12"/>
      <c r="W2725" s="14"/>
      <c r="X2725" s="2"/>
      <c r="Y2725" s="6"/>
      <c r="Z2725" s="10"/>
      <c r="AA2725" s="6"/>
      <c r="AB2725" s="1"/>
      <c r="AC2725" s="10"/>
      <c r="AD2725" s="7"/>
      <c r="AE2725" s="1"/>
      <c r="AF2725" s="1"/>
      <c r="AG2725" s="1"/>
      <c r="AH2725" s="5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6"/>
      <c r="BR2725" s="1"/>
      <c r="BS2725" s="1"/>
      <c r="BT2725" s="1"/>
      <c r="BU2725" s="1"/>
      <c r="BV2725" s="1"/>
      <c r="BW2725" s="1"/>
    </row>
    <row r="2726" spans="1:75" x14ac:dyDescent="0.2">
      <c r="A2726" s="96"/>
      <c r="B2726" s="2"/>
      <c r="C2726" s="9"/>
      <c r="D2726" s="49"/>
      <c r="E2726" s="13"/>
      <c r="F2726" s="10"/>
      <c r="G2726" s="11"/>
      <c r="H2726" s="10"/>
      <c r="I2726" s="10"/>
      <c r="J2726" s="1"/>
      <c r="K2726" s="1"/>
      <c r="L2726" s="9"/>
      <c r="M2726" s="14"/>
      <c r="N2726" s="14"/>
      <c r="O2726" s="9"/>
      <c r="P2726" s="9"/>
      <c r="Q2726" s="12"/>
      <c r="R2726" s="5"/>
      <c r="S2726" s="2"/>
      <c r="T2726" s="5"/>
      <c r="U2726" s="12"/>
      <c r="V2726" s="12"/>
      <c r="W2726" s="14"/>
      <c r="X2726" s="2"/>
      <c r="Y2726" s="6"/>
      <c r="Z2726" s="10"/>
      <c r="AA2726" s="6"/>
      <c r="AB2726" s="1"/>
      <c r="AC2726" s="10"/>
      <c r="AD2726" s="7"/>
      <c r="AE2726" s="1"/>
      <c r="AF2726" s="1"/>
      <c r="AG2726" s="1"/>
      <c r="AH2726" s="5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6"/>
      <c r="BR2726" s="1"/>
      <c r="BS2726" s="1"/>
      <c r="BT2726" s="1"/>
      <c r="BU2726" s="1"/>
      <c r="BV2726" s="1"/>
      <c r="BW2726" s="1"/>
    </row>
    <row r="2727" spans="1:75" x14ac:dyDescent="0.2">
      <c r="A2727" s="96"/>
      <c r="B2727" s="2"/>
      <c r="C2727" s="9"/>
      <c r="D2727" s="49"/>
      <c r="E2727" s="13"/>
      <c r="F2727" s="10"/>
      <c r="G2727" s="11"/>
      <c r="H2727" s="10"/>
      <c r="I2727" s="10"/>
      <c r="J2727" s="1"/>
      <c r="K2727" s="1"/>
      <c r="L2727" s="9"/>
      <c r="M2727" s="14"/>
      <c r="N2727" s="14"/>
      <c r="O2727" s="9"/>
      <c r="P2727" s="9"/>
      <c r="Q2727" s="12"/>
      <c r="R2727" s="5"/>
      <c r="S2727" s="2"/>
      <c r="T2727" s="5"/>
      <c r="U2727" s="12"/>
      <c r="V2727" s="12"/>
      <c r="W2727" s="14"/>
      <c r="X2727" s="2"/>
      <c r="Y2727" s="6"/>
      <c r="Z2727" s="10"/>
      <c r="AA2727" s="6"/>
      <c r="AB2727" s="1"/>
      <c r="AC2727" s="10"/>
      <c r="AD2727" s="7"/>
      <c r="AE2727" s="1"/>
      <c r="AF2727" s="1"/>
      <c r="AG2727" s="1"/>
      <c r="AH2727" s="5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6"/>
      <c r="BR2727" s="1"/>
      <c r="BS2727" s="1"/>
      <c r="BT2727" s="1"/>
      <c r="BU2727" s="1"/>
      <c r="BV2727" s="1"/>
      <c r="BW2727" s="1"/>
    </row>
    <row r="2728" spans="1:75" x14ac:dyDescent="0.2">
      <c r="A2728" s="96"/>
      <c r="B2728" s="2"/>
      <c r="C2728" s="9"/>
      <c r="D2728" s="49"/>
      <c r="E2728" s="13"/>
      <c r="F2728" s="10"/>
      <c r="G2728" s="11"/>
      <c r="H2728" s="10"/>
      <c r="I2728" s="10"/>
      <c r="J2728" s="1"/>
      <c r="K2728" s="1"/>
      <c r="L2728" s="9"/>
      <c r="M2728" s="14"/>
      <c r="N2728" s="14"/>
      <c r="O2728" s="9"/>
      <c r="P2728" s="9"/>
      <c r="Q2728" s="12"/>
      <c r="R2728" s="5"/>
      <c r="S2728" s="2"/>
      <c r="T2728" s="5"/>
      <c r="U2728" s="12"/>
      <c r="V2728" s="12"/>
      <c r="W2728" s="14"/>
      <c r="X2728" s="2"/>
      <c r="Y2728" s="6"/>
      <c r="Z2728" s="10"/>
      <c r="AA2728" s="6"/>
      <c r="AB2728" s="1"/>
      <c r="AC2728" s="10"/>
      <c r="AD2728" s="7"/>
      <c r="AE2728" s="1"/>
      <c r="AF2728" s="1"/>
      <c r="AG2728" s="1"/>
      <c r="AH2728" s="5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6"/>
      <c r="BR2728" s="1"/>
      <c r="BS2728" s="1"/>
      <c r="BT2728" s="1"/>
      <c r="BU2728" s="1"/>
      <c r="BV2728" s="1"/>
      <c r="BW2728" s="1"/>
    </row>
    <row r="2729" spans="1:75" x14ac:dyDescent="0.2">
      <c r="A2729" s="96"/>
      <c r="B2729" s="2"/>
      <c r="C2729" s="9"/>
      <c r="D2729" s="49"/>
      <c r="E2729" s="13"/>
      <c r="F2729" s="10"/>
      <c r="G2729" s="11"/>
      <c r="H2729" s="10"/>
      <c r="I2729" s="10"/>
      <c r="J2729" s="1"/>
      <c r="K2729" s="1"/>
      <c r="L2729" s="9"/>
      <c r="M2729" s="14"/>
      <c r="N2729" s="14"/>
      <c r="O2729" s="9"/>
      <c r="P2729" s="9"/>
      <c r="Q2729" s="12"/>
      <c r="R2729" s="5"/>
      <c r="S2729" s="2"/>
      <c r="T2729" s="5"/>
      <c r="U2729" s="12"/>
      <c r="V2729" s="12"/>
      <c r="W2729" s="14"/>
      <c r="X2729" s="2"/>
      <c r="Y2729" s="6"/>
      <c r="Z2729" s="10"/>
      <c r="AA2729" s="6"/>
      <c r="AB2729" s="1"/>
      <c r="AC2729" s="10"/>
      <c r="AD2729" s="7"/>
      <c r="AE2729" s="1"/>
      <c r="AF2729" s="1"/>
      <c r="AG2729" s="1"/>
      <c r="AH2729" s="5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6"/>
      <c r="BR2729" s="1"/>
      <c r="BS2729" s="1"/>
      <c r="BT2729" s="1"/>
      <c r="BU2729" s="1"/>
      <c r="BV2729" s="1"/>
      <c r="BW2729" s="1"/>
    </row>
    <row r="2730" spans="1:75" x14ac:dyDescent="0.2">
      <c r="A2730" s="96"/>
      <c r="B2730" s="2"/>
      <c r="C2730" s="9"/>
      <c r="D2730" s="49"/>
      <c r="E2730" s="13"/>
      <c r="F2730" s="10"/>
      <c r="G2730" s="11"/>
      <c r="H2730" s="10"/>
      <c r="I2730" s="10"/>
      <c r="J2730" s="1"/>
      <c r="K2730" s="1"/>
      <c r="L2730" s="9"/>
      <c r="M2730" s="14"/>
      <c r="N2730" s="14"/>
      <c r="O2730" s="9"/>
      <c r="P2730" s="9"/>
      <c r="Q2730" s="12"/>
      <c r="R2730" s="5"/>
      <c r="S2730" s="2"/>
      <c r="T2730" s="5"/>
      <c r="U2730" s="12"/>
      <c r="V2730" s="12"/>
      <c r="W2730" s="14"/>
      <c r="X2730" s="2"/>
      <c r="Y2730" s="6"/>
      <c r="Z2730" s="10"/>
      <c r="AA2730" s="6"/>
      <c r="AB2730" s="1"/>
      <c r="AC2730" s="10"/>
      <c r="AD2730" s="7"/>
      <c r="AE2730" s="1"/>
      <c r="AF2730" s="1"/>
      <c r="AG2730" s="1"/>
      <c r="AH2730" s="5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6"/>
      <c r="BR2730" s="1"/>
      <c r="BS2730" s="1"/>
      <c r="BT2730" s="1"/>
      <c r="BU2730" s="1"/>
      <c r="BV2730" s="1"/>
      <c r="BW2730" s="1"/>
    </row>
    <row r="2731" spans="1:75" x14ac:dyDescent="0.2">
      <c r="A2731" s="96"/>
      <c r="B2731" s="2"/>
      <c r="C2731" s="9"/>
      <c r="D2731" s="49"/>
      <c r="E2731" s="13"/>
      <c r="F2731" s="10"/>
      <c r="G2731" s="11"/>
      <c r="H2731" s="10"/>
      <c r="I2731" s="10"/>
      <c r="J2731" s="1"/>
      <c r="K2731" s="1"/>
      <c r="L2731" s="9"/>
      <c r="M2731" s="14"/>
      <c r="N2731" s="14"/>
      <c r="O2731" s="9"/>
      <c r="P2731" s="9"/>
      <c r="Q2731" s="12"/>
      <c r="R2731" s="5"/>
      <c r="S2731" s="2"/>
      <c r="T2731" s="5"/>
      <c r="U2731" s="12"/>
      <c r="V2731" s="12"/>
      <c r="W2731" s="14"/>
      <c r="X2731" s="2"/>
      <c r="Y2731" s="6"/>
      <c r="Z2731" s="10"/>
      <c r="AA2731" s="6"/>
      <c r="AB2731" s="1"/>
      <c r="AC2731" s="10"/>
      <c r="AD2731" s="7"/>
      <c r="AE2731" s="1"/>
      <c r="AF2731" s="1"/>
      <c r="AG2731" s="1"/>
      <c r="AH2731" s="5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6"/>
      <c r="BR2731" s="1"/>
      <c r="BS2731" s="1"/>
      <c r="BT2731" s="1"/>
      <c r="BU2731" s="1"/>
      <c r="BV2731" s="1"/>
      <c r="BW2731" s="1"/>
    </row>
    <row r="2732" spans="1:75" x14ac:dyDescent="0.2">
      <c r="A2732" s="96"/>
      <c r="B2732" s="2"/>
      <c r="C2732" s="9"/>
      <c r="D2732" s="49"/>
      <c r="E2732" s="13"/>
      <c r="F2732" s="10"/>
      <c r="G2732" s="11"/>
      <c r="H2732" s="10"/>
      <c r="I2732" s="10"/>
      <c r="J2732" s="1"/>
      <c r="K2732" s="1"/>
      <c r="L2732" s="9"/>
      <c r="M2732" s="14"/>
      <c r="N2732" s="14"/>
      <c r="O2732" s="9"/>
      <c r="P2732" s="9"/>
      <c r="Q2732" s="12"/>
      <c r="R2732" s="5"/>
      <c r="S2732" s="2"/>
      <c r="T2732" s="5"/>
      <c r="U2732" s="12"/>
      <c r="V2732" s="12"/>
      <c r="W2732" s="14"/>
      <c r="X2732" s="2"/>
      <c r="Y2732" s="6"/>
      <c r="Z2732" s="10"/>
      <c r="AA2732" s="6"/>
      <c r="AB2732" s="1"/>
      <c r="AC2732" s="10"/>
      <c r="AD2732" s="7"/>
      <c r="AE2732" s="1"/>
      <c r="AF2732" s="1"/>
      <c r="AG2732" s="1"/>
      <c r="AH2732" s="5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6"/>
      <c r="BR2732" s="1"/>
      <c r="BS2732" s="1"/>
      <c r="BT2732" s="1"/>
      <c r="BU2732" s="1"/>
      <c r="BV2732" s="1"/>
      <c r="BW2732" s="1"/>
    </row>
    <row r="2733" spans="1:75" x14ac:dyDescent="0.2">
      <c r="A2733" s="96"/>
      <c r="B2733" s="2"/>
      <c r="C2733" s="9"/>
      <c r="D2733" s="49"/>
      <c r="E2733" s="13"/>
      <c r="F2733" s="10"/>
      <c r="G2733" s="11"/>
      <c r="H2733" s="10"/>
      <c r="I2733" s="10"/>
      <c r="J2733" s="1"/>
      <c r="K2733" s="1"/>
      <c r="L2733" s="9"/>
      <c r="M2733" s="14"/>
      <c r="N2733" s="14"/>
      <c r="O2733" s="9"/>
      <c r="P2733" s="9"/>
      <c r="Q2733" s="12"/>
      <c r="R2733" s="5"/>
      <c r="S2733" s="2"/>
      <c r="T2733" s="5"/>
      <c r="U2733" s="12"/>
      <c r="V2733" s="12"/>
      <c r="W2733" s="14"/>
      <c r="X2733" s="2"/>
      <c r="Y2733" s="6"/>
      <c r="Z2733" s="10"/>
      <c r="AA2733" s="6"/>
      <c r="AB2733" s="1"/>
      <c r="AC2733" s="10"/>
      <c r="AD2733" s="7"/>
      <c r="AE2733" s="1"/>
      <c r="AF2733" s="1"/>
      <c r="AG2733" s="1"/>
      <c r="AH2733" s="5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6"/>
      <c r="BR2733" s="1"/>
      <c r="BS2733" s="1"/>
      <c r="BT2733" s="1"/>
      <c r="BU2733" s="1"/>
      <c r="BV2733" s="1"/>
      <c r="BW2733" s="1"/>
    </row>
    <row r="2734" spans="1:75" x14ac:dyDescent="0.2">
      <c r="A2734" s="96"/>
      <c r="B2734" s="2"/>
      <c r="C2734" s="9"/>
      <c r="D2734" s="49"/>
      <c r="E2734" s="13"/>
      <c r="F2734" s="10"/>
      <c r="G2734" s="11"/>
      <c r="H2734" s="10"/>
      <c r="I2734" s="10"/>
      <c r="J2734" s="1"/>
      <c r="K2734" s="1"/>
      <c r="L2734" s="9"/>
      <c r="M2734" s="14"/>
      <c r="N2734" s="14"/>
      <c r="O2734" s="9"/>
      <c r="P2734" s="9"/>
      <c r="Q2734" s="12"/>
      <c r="R2734" s="5"/>
      <c r="S2734" s="2"/>
      <c r="T2734" s="5"/>
      <c r="U2734" s="12"/>
      <c r="V2734" s="12"/>
      <c r="W2734" s="14"/>
      <c r="X2734" s="2"/>
      <c r="Y2734" s="6"/>
      <c r="Z2734" s="10"/>
      <c r="AA2734" s="6"/>
      <c r="AB2734" s="1"/>
      <c r="AC2734" s="10"/>
      <c r="AD2734" s="7"/>
      <c r="AE2734" s="1"/>
      <c r="AF2734" s="1"/>
      <c r="AG2734" s="1"/>
      <c r="AH2734" s="5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6"/>
      <c r="BR2734" s="1"/>
      <c r="BS2734" s="1"/>
      <c r="BT2734" s="1"/>
      <c r="BU2734" s="1"/>
      <c r="BV2734" s="1"/>
      <c r="BW2734" s="1"/>
    </row>
    <row r="2735" spans="1:75" x14ac:dyDescent="0.2">
      <c r="A2735" s="96"/>
      <c r="B2735" s="2"/>
      <c r="C2735" s="9"/>
      <c r="D2735" s="49"/>
      <c r="E2735" s="13"/>
      <c r="F2735" s="10"/>
      <c r="G2735" s="11"/>
      <c r="H2735" s="10"/>
      <c r="I2735" s="10"/>
      <c r="J2735" s="1"/>
      <c r="K2735" s="1"/>
      <c r="L2735" s="9"/>
      <c r="M2735" s="14"/>
      <c r="N2735" s="14"/>
      <c r="O2735" s="9"/>
      <c r="P2735" s="9"/>
      <c r="Q2735" s="12"/>
      <c r="R2735" s="5"/>
      <c r="S2735" s="2"/>
      <c r="T2735" s="5"/>
      <c r="U2735" s="12"/>
      <c r="V2735" s="12"/>
      <c r="W2735" s="14"/>
      <c r="X2735" s="2"/>
      <c r="Y2735" s="6"/>
      <c r="Z2735" s="10"/>
      <c r="AA2735" s="6"/>
      <c r="AB2735" s="1"/>
      <c r="AC2735" s="10"/>
      <c r="AD2735" s="7"/>
      <c r="AE2735" s="1"/>
      <c r="AF2735" s="1"/>
      <c r="AG2735" s="1"/>
      <c r="AH2735" s="5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6"/>
      <c r="BR2735" s="1"/>
      <c r="BS2735" s="1"/>
      <c r="BT2735" s="1"/>
      <c r="BU2735" s="1"/>
      <c r="BV2735" s="1"/>
      <c r="BW2735" s="1"/>
    </row>
    <row r="2736" spans="1:75" x14ac:dyDescent="0.2">
      <c r="A2736" s="96"/>
      <c r="B2736" s="2"/>
      <c r="C2736" s="9"/>
      <c r="D2736" s="49"/>
      <c r="E2736" s="13"/>
      <c r="F2736" s="10"/>
      <c r="G2736" s="11"/>
      <c r="H2736" s="10"/>
      <c r="I2736" s="10"/>
      <c r="J2736" s="1"/>
      <c r="K2736" s="1"/>
      <c r="L2736" s="9"/>
      <c r="M2736" s="14"/>
      <c r="N2736" s="14"/>
      <c r="O2736" s="9"/>
      <c r="P2736" s="9"/>
      <c r="Q2736" s="12"/>
      <c r="R2736" s="5"/>
      <c r="S2736" s="2"/>
      <c r="T2736" s="5"/>
      <c r="U2736" s="12"/>
      <c r="V2736" s="12"/>
      <c r="W2736" s="14"/>
      <c r="X2736" s="2"/>
      <c r="Y2736" s="6"/>
      <c r="Z2736" s="10"/>
      <c r="AA2736" s="6"/>
      <c r="AB2736" s="1"/>
      <c r="AC2736" s="10"/>
      <c r="AD2736" s="7"/>
      <c r="AE2736" s="1"/>
      <c r="AF2736" s="1"/>
      <c r="AG2736" s="1"/>
      <c r="AH2736" s="5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6"/>
      <c r="BR2736" s="1"/>
      <c r="BS2736" s="1"/>
      <c r="BT2736" s="1"/>
      <c r="BU2736" s="1"/>
      <c r="BV2736" s="1"/>
      <c r="BW2736" s="1"/>
    </row>
    <row r="2737" spans="1:75" x14ac:dyDescent="0.2">
      <c r="A2737" s="96"/>
      <c r="B2737" s="2"/>
      <c r="C2737" s="9"/>
      <c r="D2737" s="49"/>
      <c r="E2737" s="13"/>
      <c r="F2737" s="10"/>
      <c r="G2737" s="11"/>
      <c r="H2737" s="10"/>
      <c r="I2737" s="10"/>
      <c r="J2737" s="1"/>
      <c r="K2737" s="1"/>
      <c r="L2737" s="9"/>
      <c r="M2737" s="14"/>
      <c r="N2737" s="14"/>
      <c r="O2737" s="9"/>
      <c r="P2737" s="9"/>
      <c r="Q2737" s="12"/>
      <c r="R2737" s="5"/>
      <c r="S2737" s="2"/>
      <c r="T2737" s="5"/>
      <c r="U2737" s="12"/>
      <c r="V2737" s="12"/>
      <c r="W2737" s="14"/>
      <c r="X2737" s="2"/>
      <c r="Y2737" s="6"/>
      <c r="Z2737" s="10"/>
      <c r="AA2737" s="6"/>
      <c r="AB2737" s="1"/>
      <c r="AC2737" s="10"/>
      <c r="AD2737" s="7"/>
      <c r="AE2737" s="1"/>
      <c r="AF2737" s="1"/>
      <c r="AG2737" s="1"/>
      <c r="AH2737" s="5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6"/>
      <c r="BR2737" s="1"/>
      <c r="BS2737" s="1"/>
      <c r="BT2737" s="1"/>
      <c r="BU2737" s="1"/>
      <c r="BV2737" s="1"/>
      <c r="BW2737" s="1"/>
    </row>
    <row r="2738" spans="1:75" x14ac:dyDescent="0.2">
      <c r="A2738" s="96"/>
      <c r="B2738" s="2"/>
      <c r="C2738" s="9"/>
      <c r="D2738" s="49"/>
      <c r="E2738" s="13"/>
      <c r="F2738" s="10"/>
      <c r="G2738" s="11"/>
      <c r="H2738" s="10"/>
      <c r="I2738" s="10"/>
      <c r="J2738" s="1"/>
      <c r="K2738" s="1"/>
      <c r="L2738" s="9"/>
      <c r="M2738" s="14"/>
      <c r="N2738" s="14"/>
      <c r="O2738" s="9"/>
      <c r="P2738" s="9"/>
      <c r="Q2738" s="12"/>
      <c r="R2738" s="5"/>
      <c r="S2738" s="2"/>
      <c r="T2738" s="5"/>
      <c r="U2738" s="12"/>
      <c r="V2738" s="12"/>
      <c r="W2738" s="14"/>
      <c r="X2738" s="2"/>
      <c r="Y2738" s="6"/>
      <c r="Z2738" s="10"/>
      <c r="AA2738" s="6"/>
      <c r="AB2738" s="1"/>
      <c r="AC2738" s="10"/>
      <c r="AD2738" s="7"/>
      <c r="AE2738" s="1"/>
      <c r="AF2738" s="1"/>
      <c r="AG2738" s="1"/>
      <c r="AH2738" s="5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6"/>
      <c r="BR2738" s="1"/>
      <c r="BS2738" s="1"/>
      <c r="BT2738" s="1"/>
      <c r="BU2738" s="1"/>
      <c r="BV2738" s="1"/>
      <c r="BW2738" s="1"/>
    </row>
    <row r="2739" spans="1:75" x14ac:dyDescent="0.2">
      <c r="A2739" s="96"/>
      <c r="B2739" s="2"/>
      <c r="C2739" s="9"/>
      <c r="D2739" s="49"/>
      <c r="E2739" s="13"/>
      <c r="F2739" s="10"/>
      <c r="G2739" s="11"/>
      <c r="H2739" s="10"/>
      <c r="I2739" s="10"/>
      <c r="J2739" s="1"/>
      <c r="K2739" s="1"/>
      <c r="L2739" s="9"/>
      <c r="M2739" s="14"/>
      <c r="N2739" s="14"/>
      <c r="O2739" s="9"/>
      <c r="P2739" s="9"/>
      <c r="Q2739" s="12"/>
      <c r="R2739" s="5"/>
      <c r="S2739" s="2"/>
      <c r="T2739" s="5"/>
      <c r="U2739" s="12"/>
      <c r="V2739" s="12"/>
      <c r="W2739" s="14"/>
      <c r="X2739" s="2"/>
      <c r="Y2739" s="6"/>
      <c r="Z2739" s="10"/>
      <c r="AA2739" s="6"/>
      <c r="AB2739" s="1"/>
      <c r="AC2739" s="10"/>
      <c r="AD2739" s="7"/>
      <c r="AE2739" s="1"/>
      <c r="AF2739" s="1"/>
      <c r="AG2739" s="1"/>
      <c r="AH2739" s="5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6"/>
      <c r="BR2739" s="1"/>
      <c r="BS2739" s="1"/>
      <c r="BT2739" s="1"/>
      <c r="BU2739" s="1"/>
      <c r="BV2739" s="1"/>
      <c r="BW2739" s="1"/>
    </row>
    <row r="2740" spans="1:75" x14ac:dyDescent="0.2">
      <c r="A2740" s="96"/>
      <c r="B2740" s="2"/>
      <c r="C2740" s="9"/>
      <c r="D2740" s="49"/>
      <c r="E2740" s="13"/>
      <c r="F2740" s="10"/>
      <c r="G2740" s="11"/>
      <c r="H2740" s="10"/>
      <c r="I2740" s="10"/>
      <c r="J2740" s="1"/>
      <c r="K2740" s="1"/>
      <c r="L2740" s="9"/>
      <c r="M2740" s="14"/>
      <c r="N2740" s="14"/>
      <c r="O2740" s="9"/>
      <c r="P2740" s="9"/>
      <c r="Q2740" s="12"/>
      <c r="R2740" s="5"/>
      <c r="S2740" s="2"/>
      <c r="T2740" s="5"/>
      <c r="U2740" s="12"/>
      <c r="V2740" s="12"/>
      <c r="W2740" s="14"/>
      <c r="X2740" s="2"/>
      <c r="Y2740" s="6"/>
      <c r="Z2740" s="10"/>
      <c r="AA2740" s="6"/>
      <c r="AB2740" s="1"/>
      <c r="AC2740" s="10"/>
      <c r="AD2740" s="7"/>
      <c r="AE2740" s="1"/>
      <c r="AF2740" s="1"/>
      <c r="AG2740" s="1"/>
      <c r="AH2740" s="5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6"/>
      <c r="BR2740" s="1"/>
      <c r="BS2740" s="1"/>
      <c r="BT2740" s="1"/>
      <c r="BU2740" s="1"/>
      <c r="BV2740" s="1"/>
      <c r="BW2740" s="1"/>
    </row>
    <row r="2741" spans="1:75" x14ac:dyDescent="0.2">
      <c r="A2741" s="96"/>
      <c r="B2741" s="2"/>
      <c r="C2741" s="9"/>
      <c r="D2741" s="49"/>
      <c r="E2741" s="13"/>
      <c r="F2741" s="10"/>
      <c r="G2741" s="11"/>
      <c r="H2741" s="10"/>
      <c r="I2741" s="10"/>
      <c r="J2741" s="1"/>
      <c r="K2741" s="1"/>
      <c r="L2741" s="9"/>
      <c r="M2741" s="14"/>
      <c r="N2741" s="14"/>
      <c r="O2741" s="9"/>
      <c r="P2741" s="9"/>
      <c r="Q2741" s="12"/>
      <c r="R2741" s="5"/>
      <c r="S2741" s="2"/>
      <c r="T2741" s="5"/>
      <c r="U2741" s="12"/>
      <c r="V2741" s="12"/>
      <c r="W2741" s="14"/>
      <c r="X2741" s="2"/>
      <c r="Y2741" s="6"/>
      <c r="Z2741" s="10"/>
      <c r="AA2741" s="6"/>
      <c r="AB2741" s="1"/>
      <c r="AC2741" s="10"/>
      <c r="AD2741" s="7"/>
      <c r="AE2741" s="1"/>
      <c r="AF2741" s="1"/>
      <c r="AG2741" s="1"/>
      <c r="AH2741" s="5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6"/>
      <c r="BR2741" s="1"/>
      <c r="BS2741" s="1"/>
      <c r="BT2741" s="1"/>
      <c r="BU2741" s="1"/>
      <c r="BV2741" s="1"/>
      <c r="BW2741" s="1"/>
    </row>
    <row r="2742" spans="1:75" x14ac:dyDescent="0.2">
      <c r="A2742" s="96"/>
      <c r="B2742" s="2"/>
      <c r="C2742" s="9"/>
      <c r="D2742" s="49"/>
      <c r="E2742" s="13"/>
      <c r="F2742" s="10"/>
      <c r="G2742" s="11"/>
      <c r="H2742" s="10"/>
      <c r="I2742" s="10"/>
      <c r="J2742" s="1"/>
      <c r="K2742" s="1"/>
      <c r="L2742" s="9"/>
      <c r="M2742" s="14"/>
      <c r="N2742" s="14"/>
      <c r="O2742" s="9"/>
      <c r="P2742" s="9"/>
      <c r="Q2742" s="12"/>
      <c r="R2742" s="5"/>
      <c r="S2742" s="2"/>
      <c r="T2742" s="5"/>
      <c r="U2742" s="12"/>
      <c r="V2742" s="12"/>
      <c r="W2742" s="14"/>
      <c r="X2742" s="2"/>
      <c r="Y2742" s="6"/>
      <c r="Z2742" s="10"/>
      <c r="AA2742" s="6"/>
      <c r="AB2742" s="1"/>
      <c r="AC2742" s="10"/>
      <c r="AD2742" s="7"/>
      <c r="AE2742" s="1"/>
      <c r="AF2742" s="1"/>
      <c r="AG2742" s="1"/>
      <c r="AH2742" s="5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6"/>
      <c r="BR2742" s="1"/>
      <c r="BS2742" s="1"/>
      <c r="BT2742" s="1"/>
      <c r="BU2742" s="1"/>
      <c r="BV2742" s="1"/>
      <c r="BW2742" s="1"/>
    </row>
    <row r="2743" spans="1:75" x14ac:dyDescent="0.2">
      <c r="A2743" s="96"/>
      <c r="B2743" s="2"/>
      <c r="C2743" s="9"/>
      <c r="D2743" s="49"/>
      <c r="E2743" s="13"/>
      <c r="F2743" s="10"/>
      <c r="G2743" s="11"/>
      <c r="H2743" s="10"/>
      <c r="I2743" s="10"/>
      <c r="J2743" s="1"/>
      <c r="K2743" s="1"/>
      <c r="L2743" s="9"/>
      <c r="M2743" s="14"/>
      <c r="N2743" s="14"/>
      <c r="O2743" s="9"/>
      <c r="P2743" s="9"/>
      <c r="Q2743" s="12"/>
      <c r="R2743" s="5"/>
      <c r="S2743" s="2"/>
      <c r="T2743" s="5"/>
      <c r="U2743" s="12"/>
      <c r="V2743" s="12"/>
      <c r="W2743" s="14"/>
      <c r="X2743" s="2"/>
      <c r="Y2743" s="6"/>
      <c r="Z2743" s="10"/>
      <c r="AA2743" s="6"/>
      <c r="AB2743" s="1"/>
      <c r="AC2743" s="10"/>
      <c r="AD2743" s="7"/>
      <c r="AE2743" s="1"/>
      <c r="AF2743" s="1"/>
      <c r="AG2743" s="1"/>
      <c r="AH2743" s="5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6"/>
      <c r="BR2743" s="1"/>
      <c r="BS2743" s="1"/>
      <c r="BT2743" s="1"/>
      <c r="BU2743" s="1"/>
      <c r="BV2743" s="1"/>
      <c r="BW2743" s="1"/>
    </row>
    <row r="2744" spans="1:75" x14ac:dyDescent="0.2">
      <c r="A2744" s="96"/>
      <c r="B2744" s="2"/>
      <c r="C2744" s="9"/>
      <c r="D2744" s="49"/>
      <c r="E2744" s="13"/>
      <c r="F2744" s="10"/>
      <c r="G2744" s="11"/>
      <c r="H2744" s="10"/>
      <c r="I2744" s="10"/>
      <c r="J2744" s="1"/>
      <c r="K2744" s="1"/>
      <c r="L2744" s="9"/>
      <c r="M2744" s="14"/>
      <c r="N2744" s="14"/>
      <c r="O2744" s="9"/>
      <c r="P2744" s="9"/>
      <c r="Q2744" s="12"/>
      <c r="R2744" s="5"/>
      <c r="S2744" s="2"/>
      <c r="T2744" s="5"/>
      <c r="U2744" s="12"/>
      <c r="V2744" s="12"/>
      <c r="W2744" s="14"/>
      <c r="X2744" s="2"/>
      <c r="Y2744" s="6"/>
      <c r="Z2744" s="10"/>
      <c r="AA2744" s="6"/>
      <c r="AB2744" s="1"/>
      <c r="AC2744" s="10"/>
      <c r="AD2744" s="7"/>
      <c r="AE2744" s="1"/>
      <c r="AF2744" s="1"/>
      <c r="AG2744" s="1"/>
      <c r="AH2744" s="5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6"/>
      <c r="BR2744" s="1"/>
      <c r="BS2744" s="1"/>
      <c r="BT2744" s="1"/>
      <c r="BU2744" s="1"/>
      <c r="BV2744" s="1"/>
      <c r="BW2744" s="1"/>
    </row>
    <row r="2745" spans="1:75" x14ac:dyDescent="0.2">
      <c r="A2745" s="96"/>
      <c r="B2745" s="2"/>
      <c r="C2745" s="9"/>
      <c r="D2745" s="49"/>
      <c r="E2745" s="13"/>
      <c r="F2745" s="10"/>
      <c r="G2745" s="11"/>
      <c r="H2745" s="10"/>
      <c r="I2745" s="10"/>
      <c r="J2745" s="1"/>
      <c r="K2745" s="1"/>
      <c r="L2745" s="9"/>
      <c r="M2745" s="14"/>
      <c r="N2745" s="14"/>
      <c r="O2745" s="9"/>
      <c r="P2745" s="9"/>
      <c r="Q2745" s="12"/>
      <c r="R2745" s="5"/>
      <c r="S2745" s="2"/>
      <c r="T2745" s="5"/>
      <c r="U2745" s="12"/>
      <c r="V2745" s="12"/>
      <c r="W2745" s="14"/>
      <c r="X2745" s="2"/>
      <c r="Y2745" s="6"/>
      <c r="Z2745" s="10"/>
      <c r="AA2745" s="6"/>
      <c r="AB2745" s="1"/>
      <c r="AC2745" s="10"/>
      <c r="AD2745" s="7"/>
      <c r="AE2745" s="1"/>
      <c r="AF2745" s="1"/>
      <c r="AG2745" s="1"/>
      <c r="AH2745" s="5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6"/>
      <c r="BR2745" s="1"/>
      <c r="BS2745" s="1"/>
      <c r="BT2745" s="1"/>
      <c r="BU2745" s="1"/>
      <c r="BV2745" s="1"/>
      <c r="BW2745" s="1"/>
    </row>
    <row r="2746" spans="1:75" x14ac:dyDescent="0.2">
      <c r="A2746" s="96"/>
      <c r="B2746" s="2"/>
      <c r="C2746" s="9"/>
      <c r="D2746" s="49"/>
      <c r="E2746" s="13"/>
      <c r="F2746" s="10"/>
      <c r="G2746" s="11"/>
      <c r="H2746" s="10"/>
      <c r="I2746" s="10"/>
      <c r="J2746" s="1"/>
      <c r="K2746" s="1"/>
      <c r="L2746" s="9"/>
      <c r="M2746" s="14"/>
      <c r="N2746" s="14"/>
      <c r="O2746" s="9"/>
      <c r="P2746" s="9"/>
      <c r="Q2746" s="12"/>
      <c r="R2746" s="5"/>
      <c r="S2746" s="2"/>
      <c r="T2746" s="5"/>
      <c r="U2746" s="12"/>
      <c r="V2746" s="12"/>
      <c r="W2746" s="14"/>
      <c r="X2746" s="2"/>
      <c r="Y2746" s="6"/>
      <c r="Z2746" s="10"/>
      <c r="AA2746" s="6"/>
      <c r="AB2746" s="1"/>
      <c r="AC2746" s="10"/>
      <c r="AD2746" s="7"/>
      <c r="AE2746" s="1"/>
      <c r="AF2746" s="1"/>
      <c r="AG2746" s="1"/>
      <c r="AH2746" s="5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6"/>
      <c r="BR2746" s="1"/>
      <c r="BS2746" s="1"/>
      <c r="BT2746" s="1"/>
      <c r="BU2746" s="1"/>
      <c r="BV2746" s="1"/>
      <c r="BW2746" s="1"/>
    </row>
    <row r="2747" spans="1:75" x14ac:dyDescent="0.2">
      <c r="A2747" s="96"/>
      <c r="B2747" s="2"/>
      <c r="C2747" s="9"/>
      <c r="D2747" s="49"/>
      <c r="E2747" s="13"/>
      <c r="F2747" s="10"/>
      <c r="G2747" s="11"/>
      <c r="H2747" s="10"/>
      <c r="I2747" s="10"/>
      <c r="J2747" s="1"/>
      <c r="K2747" s="1"/>
      <c r="L2747" s="9"/>
      <c r="M2747" s="14"/>
      <c r="N2747" s="14"/>
      <c r="O2747" s="9"/>
      <c r="P2747" s="9"/>
      <c r="Q2747" s="12"/>
      <c r="R2747" s="5"/>
      <c r="S2747" s="2"/>
      <c r="T2747" s="5"/>
      <c r="U2747" s="12"/>
      <c r="V2747" s="12"/>
      <c r="W2747" s="14"/>
      <c r="X2747" s="2"/>
      <c r="Y2747" s="6"/>
      <c r="Z2747" s="10"/>
      <c r="AA2747" s="6"/>
      <c r="AB2747" s="1"/>
      <c r="AC2747" s="10"/>
      <c r="AD2747" s="7"/>
      <c r="AE2747" s="1"/>
      <c r="AF2747" s="1"/>
      <c r="AG2747" s="1"/>
      <c r="AH2747" s="5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6"/>
      <c r="BR2747" s="1"/>
      <c r="BS2747" s="1"/>
      <c r="BT2747" s="1"/>
      <c r="BU2747" s="1"/>
      <c r="BV2747" s="1"/>
      <c r="BW2747" s="1"/>
    </row>
    <row r="2748" spans="1:75" x14ac:dyDescent="0.2">
      <c r="A2748" s="96"/>
      <c r="B2748" s="2"/>
      <c r="C2748" s="9"/>
      <c r="D2748" s="49"/>
      <c r="E2748" s="13"/>
      <c r="F2748" s="10"/>
      <c r="G2748" s="11"/>
      <c r="H2748" s="10"/>
      <c r="I2748" s="10"/>
      <c r="J2748" s="1"/>
      <c r="K2748" s="1"/>
      <c r="L2748" s="9"/>
      <c r="M2748" s="14"/>
      <c r="N2748" s="14"/>
      <c r="O2748" s="9"/>
      <c r="P2748" s="9"/>
      <c r="Q2748" s="12"/>
      <c r="R2748" s="5"/>
      <c r="S2748" s="2"/>
      <c r="T2748" s="5"/>
      <c r="U2748" s="12"/>
      <c r="V2748" s="12"/>
      <c r="W2748" s="14"/>
      <c r="X2748" s="2"/>
      <c r="Y2748" s="6"/>
      <c r="Z2748" s="10"/>
      <c r="AA2748" s="6"/>
      <c r="AB2748" s="1"/>
      <c r="AC2748" s="10"/>
      <c r="AD2748" s="7"/>
      <c r="AE2748" s="1"/>
      <c r="AF2748" s="1"/>
      <c r="AG2748" s="1"/>
      <c r="AH2748" s="5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6"/>
      <c r="BR2748" s="1"/>
      <c r="BS2748" s="1"/>
      <c r="BT2748" s="1"/>
      <c r="BU2748" s="1"/>
      <c r="BV2748" s="1"/>
      <c r="BW2748" s="1"/>
    </row>
    <row r="2749" spans="1:75" x14ac:dyDescent="0.2">
      <c r="A2749" s="96"/>
      <c r="B2749" s="2"/>
      <c r="C2749" s="9"/>
      <c r="D2749" s="49"/>
      <c r="E2749" s="13"/>
      <c r="F2749" s="10"/>
      <c r="G2749" s="11"/>
      <c r="H2749" s="10"/>
      <c r="I2749" s="10"/>
      <c r="J2749" s="1"/>
      <c r="K2749" s="1"/>
      <c r="L2749" s="9"/>
      <c r="M2749" s="14"/>
      <c r="N2749" s="14"/>
      <c r="O2749" s="9"/>
      <c r="P2749" s="9"/>
      <c r="Q2749" s="12"/>
      <c r="R2749" s="5"/>
      <c r="S2749" s="2"/>
      <c r="T2749" s="5"/>
      <c r="U2749" s="12"/>
      <c r="V2749" s="12"/>
      <c r="W2749" s="14"/>
      <c r="X2749" s="2"/>
      <c r="Y2749" s="6"/>
      <c r="Z2749" s="10"/>
      <c r="AA2749" s="6"/>
      <c r="AB2749" s="1"/>
      <c r="AC2749" s="10"/>
      <c r="AD2749" s="7"/>
      <c r="AE2749" s="1"/>
      <c r="AF2749" s="1"/>
      <c r="AG2749" s="1"/>
      <c r="AH2749" s="5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6"/>
      <c r="BR2749" s="1"/>
      <c r="BS2749" s="1"/>
      <c r="BT2749" s="1"/>
      <c r="BU2749" s="1"/>
      <c r="BV2749" s="1"/>
      <c r="BW2749" s="1"/>
    </row>
    <row r="2750" spans="1:75" x14ac:dyDescent="0.2">
      <c r="A2750" s="96"/>
      <c r="B2750" s="2"/>
      <c r="C2750" s="9"/>
      <c r="D2750" s="49"/>
      <c r="E2750" s="13"/>
      <c r="F2750" s="10"/>
      <c r="G2750" s="11"/>
      <c r="H2750" s="10"/>
      <c r="I2750" s="10"/>
      <c r="J2750" s="1"/>
      <c r="K2750" s="1"/>
      <c r="L2750" s="9"/>
      <c r="M2750" s="14"/>
      <c r="N2750" s="14"/>
      <c r="O2750" s="9"/>
      <c r="P2750" s="9"/>
      <c r="Q2750" s="12"/>
      <c r="R2750" s="5"/>
      <c r="S2750" s="2"/>
      <c r="T2750" s="5"/>
      <c r="U2750" s="12"/>
      <c r="V2750" s="12"/>
      <c r="W2750" s="14"/>
      <c r="X2750" s="2"/>
      <c r="Y2750" s="6"/>
      <c r="Z2750" s="10"/>
      <c r="AA2750" s="6"/>
      <c r="AB2750" s="1"/>
      <c r="AC2750" s="10"/>
      <c r="AD2750" s="7"/>
      <c r="AE2750" s="1"/>
      <c r="AF2750" s="1"/>
      <c r="AG2750" s="1"/>
      <c r="AH2750" s="5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6"/>
      <c r="BR2750" s="1"/>
      <c r="BS2750" s="1"/>
      <c r="BT2750" s="1"/>
      <c r="BU2750" s="1"/>
      <c r="BV2750" s="1"/>
      <c r="BW2750" s="1"/>
    </row>
    <row r="2751" spans="1:75" x14ac:dyDescent="0.2">
      <c r="A2751" s="96"/>
      <c r="B2751" s="2"/>
      <c r="C2751" s="9"/>
      <c r="D2751" s="49"/>
      <c r="E2751" s="13"/>
      <c r="F2751" s="10"/>
      <c r="G2751" s="11"/>
      <c r="H2751" s="10"/>
      <c r="I2751" s="10"/>
      <c r="J2751" s="1"/>
      <c r="K2751" s="1"/>
      <c r="L2751" s="9"/>
      <c r="M2751" s="14"/>
      <c r="N2751" s="14"/>
      <c r="O2751" s="9"/>
      <c r="P2751" s="9"/>
      <c r="Q2751" s="12"/>
      <c r="R2751" s="5"/>
      <c r="S2751" s="2"/>
      <c r="T2751" s="5"/>
      <c r="U2751" s="12"/>
      <c r="V2751" s="12"/>
      <c r="W2751" s="14"/>
      <c r="X2751" s="2"/>
      <c r="Y2751" s="6"/>
      <c r="Z2751" s="10"/>
      <c r="AA2751" s="6"/>
      <c r="AB2751" s="1"/>
      <c r="AC2751" s="10"/>
      <c r="AD2751" s="7"/>
      <c r="AE2751" s="1"/>
      <c r="AF2751" s="1"/>
      <c r="AG2751" s="1"/>
      <c r="AH2751" s="5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6"/>
      <c r="BR2751" s="1"/>
      <c r="BS2751" s="1"/>
      <c r="BT2751" s="1"/>
      <c r="BU2751" s="1"/>
      <c r="BV2751" s="1"/>
      <c r="BW2751" s="1"/>
    </row>
    <row r="2752" spans="1:75" x14ac:dyDescent="0.2">
      <c r="A2752" s="96"/>
      <c r="B2752" s="2"/>
      <c r="C2752" s="9"/>
      <c r="D2752" s="49"/>
      <c r="E2752" s="13"/>
      <c r="F2752" s="10"/>
      <c r="G2752" s="11"/>
      <c r="H2752" s="10"/>
      <c r="I2752" s="10"/>
      <c r="J2752" s="1"/>
      <c r="K2752" s="1"/>
      <c r="L2752" s="9"/>
      <c r="M2752" s="14"/>
      <c r="N2752" s="14"/>
      <c r="O2752" s="9"/>
      <c r="P2752" s="9"/>
      <c r="Q2752" s="12"/>
      <c r="R2752" s="5"/>
      <c r="S2752" s="2"/>
      <c r="T2752" s="5"/>
      <c r="U2752" s="12"/>
      <c r="V2752" s="12"/>
      <c r="W2752" s="14"/>
      <c r="X2752" s="2"/>
      <c r="Y2752" s="6"/>
      <c r="Z2752" s="10"/>
      <c r="AA2752" s="6"/>
      <c r="AB2752" s="1"/>
      <c r="AC2752" s="10"/>
      <c r="AD2752" s="7"/>
      <c r="AE2752" s="1"/>
      <c r="AF2752" s="1"/>
      <c r="AG2752" s="1"/>
      <c r="AH2752" s="5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6"/>
      <c r="BR2752" s="1"/>
      <c r="BS2752" s="1"/>
      <c r="BT2752" s="1"/>
      <c r="BU2752" s="1"/>
      <c r="BV2752" s="1"/>
      <c r="BW2752" s="1"/>
    </row>
    <row r="2753" spans="1:75" x14ac:dyDescent="0.2">
      <c r="A2753" s="96"/>
      <c r="B2753" s="2"/>
      <c r="C2753" s="9"/>
      <c r="D2753" s="49"/>
      <c r="E2753" s="13"/>
      <c r="F2753" s="10"/>
      <c r="G2753" s="11"/>
      <c r="H2753" s="10"/>
      <c r="I2753" s="10"/>
      <c r="J2753" s="1"/>
      <c r="K2753" s="1"/>
      <c r="L2753" s="9"/>
      <c r="M2753" s="14"/>
      <c r="N2753" s="14"/>
      <c r="O2753" s="9"/>
      <c r="P2753" s="9"/>
      <c r="Q2753" s="12"/>
      <c r="R2753" s="5"/>
      <c r="S2753" s="2"/>
      <c r="T2753" s="5"/>
      <c r="U2753" s="12"/>
      <c r="V2753" s="12"/>
      <c r="W2753" s="14"/>
      <c r="X2753" s="2"/>
      <c r="Y2753" s="6"/>
      <c r="Z2753" s="10"/>
      <c r="AA2753" s="6"/>
      <c r="AB2753" s="1"/>
      <c r="AC2753" s="10"/>
      <c r="AD2753" s="7"/>
      <c r="AE2753" s="1"/>
      <c r="AF2753" s="1"/>
      <c r="AG2753" s="1"/>
      <c r="AH2753" s="5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6"/>
      <c r="BR2753" s="1"/>
      <c r="BS2753" s="1"/>
      <c r="BT2753" s="1"/>
      <c r="BU2753" s="1"/>
      <c r="BV2753" s="1"/>
      <c r="BW2753" s="1"/>
    </row>
    <row r="2754" spans="1:75" x14ac:dyDescent="0.2">
      <c r="A2754" s="96"/>
      <c r="B2754" s="2"/>
      <c r="C2754" s="9"/>
      <c r="D2754" s="49"/>
      <c r="E2754" s="13"/>
      <c r="F2754" s="10"/>
      <c r="G2754" s="11"/>
      <c r="H2754" s="10"/>
      <c r="I2754" s="10"/>
      <c r="J2754" s="1"/>
      <c r="K2754" s="1"/>
      <c r="L2754" s="9"/>
      <c r="M2754" s="14"/>
      <c r="N2754" s="14"/>
      <c r="O2754" s="9"/>
      <c r="P2754" s="9"/>
      <c r="Q2754" s="12"/>
      <c r="R2754" s="5"/>
      <c r="S2754" s="2"/>
      <c r="T2754" s="5"/>
      <c r="U2754" s="12"/>
      <c r="V2754" s="12"/>
      <c r="W2754" s="14"/>
      <c r="X2754" s="2"/>
      <c r="Y2754" s="6"/>
      <c r="Z2754" s="10"/>
      <c r="AA2754" s="6"/>
      <c r="AB2754" s="1"/>
      <c r="AC2754" s="10"/>
      <c r="AD2754" s="7"/>
      <c r="AE2754" s="1"/>
      <c r="AF2754" s="1"/>
      <c r="AG2754" s="1"/>
      <c r="AH2754" s="5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6"/>
      <c r="BR2754" s="1"/>
      <c r="BS2754" s="1"/>
      <c r="BT2754" s="1"/>
      <c r="BU2754" s="1"/>
      <c r="BV2754" s="1"/>
      <c r="BW2754" s="1"/>
    </row>
    <row r="2755" spans="1:75" x14ac:dyDescent="0.2">
      <c r="A2755" s="96"/>
      <c r="B2755" s="2"/>
      <c r="C2755" s="9"/>
      <c r="D2755" s="49"/>
      <c r="E2755" s="13"/>
      <c r="F2755" s="10"/>
      <c r="G2755" s="11"/>
      <c r="H2755" s="10"/>
      <c r="I2755" s="10"/>
      <c r="J2755" s="1"/>
      <c r="K2755" s="1"/>
      <c r="L2755" s="9"/>
      <c r="M2755" s="14"/>
      <c r="N2755" s="14"/>
      <c r="O2755" s="9"/>
      <c r="P2755" s="9"/>
      <c r="Q2755" s="12"/>
      <c r="R2755" s="5"/>
      <c r="S2755" s="2"/>
      <c r="T2755" s="5"/>
      <c r="U2755" s="12"/>
      <c r="V2755" s="12"/>
      <c r="W2755" s="14"/>
      <c r="X2755" s="2"/>
      <c r="Y2755" s="6"/>
      <c r="Z2755" s="10"/>
      <c r="AA2755" s="6"/>
      <c r="AB2755" s="1"/>
      <c r="AC2755" s="10"/>
      <c r="AD2755" s="7"/>
      <c r="AE2755" s="1"/>
      <c r="AF2755" s="1"/>
      <c r="AG2755" s="1"/>
      <c r="AH2755" s="5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6"/>
      <c r="BR2755" s="1"/>
      <c r="BS2755" s="1"/>
      <c r="BT2755" s="1"/>
      <c r="BU2755" s="1"/>
      <c r="BV2755" s="1"/>
      <c r="BW2755" s="1"/>
    </row>
    <row r="2756" spans="1:75" x14ac:dyDescent="0.2">
      <c r="A2756" s="96"/>
      <c r="B2756" s="2"/>
      <c r="C2756" s="9"/>
      <c r="D2756" s="49"/>
      <c r="E2756" s="13"/>
      <c r="F2756" s="10"/>
      <c r="G2756" s="11"/>
      <c r="H2756" s="10"/>
      <c r="I2756" s="10"/>
      <c r="J2756" s="1"/>
      <c r="K2756" s="1"/>
      <c r="L2756" s="9"/>
      <c r="M2756" s="14"/>
      <c r="N2756" s="14"/>
      <c r="O2756" s="9"/>
      <c r="P2756" s="9"/>
      <c r="Q2756" s="12"/>
      <c r="R2756" s="5"/>
      <c r="S2756" s="2"/>
      <c r="T2756" s="5"/>
      <c r="U2756" s="12"/>
      <c r="V2756" s="12"/>
      <c r="W2756" s="14"/>
      <c r="X2756" s="2"/>
      <c r="Y2756" s="6"/>
      <c r="Z2756" s="10"/>
      <c r="AA2756" s="6"/>
      <c r="AB2756" s="1"/>
      <c r="AC2756" s="10"/>
      <c r="AD2756" s="7"/>
      <c r="AE2756" s="1"/>
      <c r="AF2756" s="1"/>
      <c r="AG2756" s="1"/>
      <c r="AH2756" s="5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6"/>
      <c r="BR2756" s="1"/>
      <c r="BS2756" s="1"/>
      <c r="BT2756" s="1"/>
      <c r="BU2756" s="1"/>
      <c r="BV2756" s="1"/>
      <c r="BW2756" s="1"/>
    </row>
    <row r="2757" spans="1:75" x14ac:dyDescent="0.2">
      <c r="A2757" s="96"/>
      <c r="B2757" s="2"/>
      <c r="C2757" s="9"/>
      <c r="D2757" s="49"/>
      <c r="E2757" s="13"/>
      <c r="F2757" s="10"/>
      <c r="G2757" s="11"/>
      <c r="H2757" s="10"/>
      <c r="I2757" s="10"/>
      <c r="J2757" s="1"/>
      <c r="K2757" s="1"/>
      <c r="L2757" s="9"/>
      <c r="M2757" s="14"/>
      <c r="N2757" s="14"/>
      <c r="O2757" s="9"/>
      <c r="P2757" s="9"/>
      <c r="Q2757" s="12"/>
      <c r="R2757" s="5"/>
      <c r="S2757" s="2"/>
      <c r="T2757" s="5"/>
      <c r="U2757" s="12"/>
      <c r="V2757" s="12"/>
      <c r="W2757" s="14"/>
      <c r="X2757" s="2"/>
      <c r="Y2757" s="6"/>
      <c r="Z2757" s="10"/>
      <c r="AA2757" s="6"/>
      <c r="AB2757" s="1"/>
      <c r="AC2757" s="10"/>
      <c r="AD2757" s="7"/>
      <c r="AE2757" s="1"/>
      <c r="AF2757" s="1"/>
      <c r="AG2757" s="1"/>
      <c r="AH2757" s="5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6"/>
      <c r="BR2757" s="1"/>
      <c r="BS2757" s="1"/>
      <c r="BT2757" s="1"/>
      <c r="BU2757" s="1"/>
      <c r="BV2757" s="1"/>
      <c r="BW2757" s="1"/>
    </row>
    <row r="2758" spans="1:75" x14ac:dyDescent="0.2">
      <c r="A2758" s="96"/>
      <c r="B2758" s="2"/>
      <c r="C2758" s="9"/>
      <c r="D2758" s="49"/>
      <c r="E2758" s="13"/>
      <c r="F2758" s="10"/>
      <c r="G2758" s="11"/>
      <c r="H2758" s="10"/>
      <c r="I2758" s="10"/>
      <c r="J2758" s="1"/>
      <c r="K2758" s="1"/>
      <c r="L2758" s="9"/>
      <c r="M2758" s="14"/>
      <c r="N2758" s="14"/>
      <c r="O2758" s="9"/>
      <c r="P2758" s="9"/>
      <c r="Q2758" s="12"/>
      <c r="R2758" s="5"/>
      <c r="S2758" s="2"/>
      <c r="T2758" s="5"/>
      <c r="U2758" s="12"/>
      <c r="V2758" s="12"/>
      <c r="W2758" s="14"/>
      <c r="X2758" s="2"/>
      <c r="Y2758" s="6"/>
      <c r="Z2758" s="10"/>
      <c r="AA2758" s="6"/>
      <c r="AB2758" s="1"/>
      <c r="AC2758" s="10"/>
      <c r="AD2758" s="7"/>
      <c r="AE2758" s="1"/>
      <c r="AF2758" s="1"/>
      <c r="AG2758" s="1"/>
      <c r="AH2758" s="5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6"/>
      <c r="BR2758" s="1"/>
      <c r="BS2758" s="1"/>
      <c r="BT2758" s="1"/>
      <c r="BU2758" s="1"/>
      <c r="BV2758" s="1"/>
      <c r="BW2758" s="1"/>
    </row>
    <row r="2759" spans="1:75" x14ac:dyDescent="0.2">
      <c r="A2759" s="96"/>
      <c r="B2759" s="2"/>
      <c r="C2759" s="9"/>
      <c r="D2759" s="49"/>
      <c r="E2759" s="13"/>
      <c r="F2759" s="10"/>
      <c r="G2759" s="11"/>
      <c r="H2759" s="10"/>
      <c r="I2759" s="10"/>
      <c r="J2759" s="1"/>
      <c r="K2759" s="1"/>
      <c r="L2759" s="9"/>
      <c r="M2759" s="14"/>
      <c r="N2759" s="14"/>
      <c r="O2759" s="9"/>
      <c r="P2759" s="9"/>
      <c r="Q2759" s="12"/>
      <c r="R2759" s="5"/>
      <c r="S2759" s="2"/>
      <c r="T2759" s="5"/>
      <c r="U2759" s="12"/>
      <c r="V2759" s="12"/>
      <c r="W2759" s="14"/>
      <c r="X2759" s="2"/>
      <c r="Y2759" s="6"/>
      <c r="Z2759" s="10"/>
      <c r="AA2759" s="6"/>
      <c r="AB2759" s="1"/>
      <c r="AC2759" s="10"/>
      <c r="AD2759" s="7"/>
      <c r="AE2759" s="1"/>
      <c r="AF2759" s="1"/>
      <c r="AG2759" s="1"/>
      <c r="AH2759" s="5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6"/>
      <c r="BR2759" s="1"/>
      <c r="BS2759" s="1"/>
      <c r="BT2759" s="1"/>
      <c r="BU2759" s="1"/>
      <c r="BV2759" s="1"/>
      <c r="BW2759" s="1"/>
    </row>
    <row r="2760" spans="1:75" x14ac:dyDescent="0.2">
      <c r="A2760" s="96"/>
      <c r="B2760" s="2"/>
      <c r="C2760" s="9"/>
      <c r="D2760" s="49"/>
      <c r="E2760" s="13"/>
      <c r="F2760" s="10"/>
      <c r="G2760" s="11"/>
      <c r="H2760" s="10"/>
      <c r="I2760" s="10"/>
      <c r="J2760" s="1"/>
      <c r="K2760" s="1"/>
      <c r="L2760" s="9"/>
      <c r="M2760" s="14"/>
      <c r="N2760" s="14"/>
      <c r="O2760" s="9"/>
      <c r="P2760" s="9"/>
      <c r="Q2760" s="12"/>
      <c r="R2760" s="5"/>
      <c r="S2760" s="2"/>
      <c r="T2760" s="5"/>
      <c r="U2760" s="12"/>
      <c r="V2760" s="12"/>
      <c r="W2760" s="14"/>
      <c r="X2760" s="2"/>
      <c r="Y2760" s="6"/>
      <c r="Z2760" s="10"/>
      <c r="AA2760" s="6"/>
      <c r="AB2760" s="1"/>
      <c r="AC2760" s="10"/>
      <c r="AD2760" s="7"/>
      <c r="AE2760" s="1"/>
      <c r="AF2760" s="1"/>
      <c r="AG2760" s="1"/>
      <c r="AH2760" s="5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6"/>
      <c r="BR2760" s="1"/>
      <c r="BS2760" s="1"/>
      <c r="BT2760" s="1"/>
      <c r="BU2760" s="1"/>
      <c r="BV2760" s="1"/>
      <c r="BW2760" s="1"/>
    </row>
    <row r="2761" spans="1:75" x14ac:dyDescent="0.2">
      <c r="A2761" s="96"/>
      <c r="B2761" s="2"/>
      <c r="C2761" s="9"/>
      <c r="D2761" s="49"/>
      <c r="E2761" s="13"/>
      <c r="F2761" s="10"/>
      <c r="G2761" s="11"/>
      <c r="H2761" s="10"/>
      <c r="I2761" s="10"/>
      <c r="J2761" s="1"/>
      <c r="K2761" s="1"/>
      <c r="L2761" s="9"/>
      <c r="M2761" s="14"/>
      <c r="N2761" s="14"/>
      <c r="O2761" s="9"/>
      <c r="P2761" s="9"/>
      <c r="Q2761" s="12"/>
      <c r="R2761" s="5"/>
      <c r="S2761" s="2"/>
      <c r="T2761" s="5"/>
      <c r="U2761" s="12"/>
      <c r="V2761" s="12"/>
      <c r="W2761" s="14"/>
      <c r="X2761" s="2"/>
      <c r="Y2761" s="6"/>
      <c r="Z2761" s="10"/>
      <c r="AA2761" s="6"/>
      <c r="AB2761" s="1"/>
      <c r="AC2761" s="10"/>
      <c r="AD2761" s="7"/>
      <c r="AE2761" s="1"/>
      <c r="AF2761" s="1"/>
      <c r="AG2761" s="1"/>
      <c r="AH2761" s="5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6"/>
      <c r="BR2761" s="1"/>
      <c r="BS2761" s="1"/>
      <c r="BT2761" s="1"/>
      <c r="BU2761" s="1"/>
      <c r="BV2761" s="1"/>
      <c r="BW2761" s="1"/>
    </row>
    <row r="2762" spans="1:75" x14ac:dyDescent="0.2">
      <c r="A2762" s="96"/>
      <c r="B2762" s="2"/>
      <c r="C2762" s="9"/>
      <c r="D2762" s="49"/>
      <c r="E2762" s="13"/>
      <c r="F2762" s="10"/>
      <c r="G2762" s="11"/>
      <c r="H2762" s="10"/>
      <c r="I2762" s="10"/>
      <c r="J2762" s="1"/>
      <c r="K2762" s="1"/>
      <c r="L2762" s="9"/>
      <c r="M2762" s="14"/>
      <c r="N2762" s="14"/>
      <c r="O2762" s="9"/>
      <c r="P2762" s="9"/>
      <c r="Q2762" s="12"/>
      <c r="R2762" s="5"/>
      <c r="S2762" s="2"/>
      <c r="T2762" s="5"/>
      <c r="U2762" s="12"/>
      <c r="V2762" s="12"/>
      <c r="W2762" s="14"/>
      <c r="X2762" s="2"/>
      <c r="Y2762" s="6"/>
      <c r="Z2762" s="10"/>
      <c r="AA2762" s="6"/>
      <c r="AB2762" s="1"/>
      <c r="AC2762" s="10"/>
      <c r="AD2762" s="7"/>
      <c r="AE2762" s="1"/>
      <c r="AF2762" s="1"/>
      <c r="AG2762" s="1"/>
      <c r="AH2762" s="5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6"/>
      <c r="BR2762" s="1"/>
      <c r="BS2762" s="1"/>
      <c r="BT2762" s="1"/>
      <c r="BU2762" s="1"/>
      <c r="BV2762" s="1"/>
      <c r="BW2762" s="1"/>
    </row>
    <row r="2763" spans="1:75" x14ac:dyDescent="0.2">
      <c r="A2763" s="96"/>
      <c r="B2763" s="2"/>
      <c r="C2763" s="9"/>
      <c r="D2763" s="49"/>
      <c r="E2763" s="13"/>
      <c r="F2763" s="10"/>
      <c r="G2763" s="11"/>
      <c r="H2763" s="10"/>
      <c r="I2763" s="10"/>
      <c r="J2763" s="1"/>
      <c r="K2763" s="1"/>
      <c r="L2763" s="9"/>
      <c r="M2763" s="14"/>
      <c r="N2763" s="14"/>
      <c r="O2763" s="9"/>
      <c r="P2763" s="9"/>
      <c r="Q2763" s="12"/>
      <c r="R2763" s="5"/>
      <c r="S2763" s="2"/>
      <c r="T2763" s="5"/>
      <c r="U2763" s="12"/>
      <c r="V2763" s="12"/>
      <c r="W2763" s="14"/>
      <c r="X2763" s="2"/>
      <c r="Y2763" s="6"/>
      <c r="Z2763" s="10"/>
      <c r="AA2763" s="6"/>
      <c r="AB2763" s="1"/>
      <c r="AC2763" s="10"/>
      <c r="AD2763" s="7"/>
      <c r="AE2763" s="1"/>
      <c r="AF2763" s="1"/>
      <c r="AG2763" s="1"/>
      <c r="AH2763" s="5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6"/>
      <c r="BR2763" s="1"/>
      <c r="BS2763" s="1"/>
      <c r="BT2763" s="1"/>
      <c r="BU2763" s="1"/>
      <c r="BV2763" s="1"/>
      <c r="BW2763" s="1"/>
    </row>
    <row r="2764" spans="1:75" x14ac:dyDescent="0.2">
      <c r="A2764" s="96"/>
      <c r="B2764" s="2"/>
      <c r="C2764" s="9"/>
      <c r="D2764" s="49"/>
      <c r="E2764" s="13"/>
      <c r="F2764" s="10"/>
      <c r="G2764" s="11"/>
      <c r="H2764" s="10"/>
      <c r="I2764" s="10"/>
      <c r="J2764" s="1"/>
      <c r="K2764" s="1"/>
      <c r="L2764" s="9"/>
      <c r="M2764" s="14"/>
      <c r="N2764" s="14"/>
      <c r="O2764" s="9"/>
      <c r="P2764" s="9"/>
      <c r="Q2764" s="12"/>
      <c r="R2764" s="5"/>
      <c r="S2764" s="2"/>
      <c r="T2764" s="5"/>
      <c r="U2764" s="12"/>
      <c r="V2764" s="12"/>
      <c r="W2764" s="14"/>
      <c r="X2764" s="2"/>
      <c r="Y2764" s="6"/>
      <c r="Z2764" s="10"/>
      <c r="AA2764" s="6"/>
      <c r="AB2764" s="1"/>
      <c r="AC2764" s="10"/>
      <c r="AD2764" s="7"/>
      <c r="AE2764" s="1"/>
      <c r="AF2764" s="1"/>
      <c r="AG2764" s="1"/>
      <c r="AH2764" s="5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6"/>
      <c r="BR2764" s="1"/>
      <c r="BS2764" s="1"/>
      <c r="BT2764" s="1"/>
      <c r="BU2764" s="1"/>
      <c r="BV2764" s="1"/>
      <c r="BW2764" s="1"/>
    </row>
    <row r="2765" spans="1:75" x14ac:dyDescent="0.2">
      <c r="A2765" s="96"/>
      <c r="B2765" s="2"/>
      <c r="C2765" s="9"/>
      <c r="D2765" s="49"/>
      <c r="E2765" s="13"/>
      <c r="F2765" s="10"/>
      <c r="G2765" s="11"/>
      <c r="H2765" s="10"/>
      <c r="I2765" s="10"/>
      <c r="J2765" s="1"/>
      <c r="K2765" s="1"/>
      <c r="L2765" s="9"/>
      <c r="M2765" s="14"/>
      <c r="N2765" s="14"/>
      <c r="O2765" s="9"/>
      <c r="P2765" s="9"/>
      <c r="Q2765" s="12"/>
      <c r="R2765" s="5"/>
      <c r="S2765" s="2"/>
      <c r="T2765" s="5"/>
      <c r="U2765" s="12"/>
      <c r="V2765" s="12"/>
      <c r="W2765" s="14"/>
      <c r="X2765" s="2"/>
      <c r="Y2765" s="6"/>
      <c r="Z2765" s="10"/>
      <c r="AA2765" s="6"/>
      <c r="AB2765" s="1"/>
      <c r="AC2765" s="10"/>
      <c r="AD2765" s="7"/>
      <c r="AE2765" s="1"/>
      <c r="AF2765" s="1"/>
      <c r="AG2765" s="1"/>
      <c r="AH2765" s="5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6"/>
      <c r="BR2765" s="1"/>
      <c r="BS2765" s="1"/>
      <c r="BT2765" s="1"/>
      <c r="BU2765" s="1"/>
      <c r="BV2765" s="1"/>
      <c r="BW2765" s="1"/>
    </row>
    <row r="2766" spans="1:75" x14ac:dyDescent="0.2">
      <c r="A2766" s="96"/>
      <c r="B2766" s="2"/>
      <c r="C2766" s="9"/>
      <c r="D2766" s="49"/>
      <c r="E2766" s="13"/>
      <c r="F2766" s="10"/>
      <c r="G2766" s="11"/>
      <c r="H2766" s="10"/>
      <c r="I2766" s="10"/>
      <c r="J2766" s="1"/>
      <c r="K2766" s="1"/>
      <c r="L2766" s="9"/>
      <c r="M2766" s="14"/>
      <c r="N2766" s="14"/>
      <c r="O2766" s="9"/>
      <c r="P2766" s="9"/>
      <c r="Q2766" s="12"/>
      <c r="R2766" s="5"/>
      <c r="S2766" s="2"/>
      <c r="T2766" s="5"/>
      <c r="U2766" s="12"/>
      <c r="V2766" s="12"/>
      <c r="W2766" s="14"/>
      <c r="X2766" s="2"/>
      <c r="Y2766" s="6"/>
      <c r="Z2766" s="10"/>
      <c r="AA2766" s="6"/>
      <c r="AB2766" s="1"/>
      <c r="AC2766" s="10"/>
      <c r="AD2766" s="7"/>
      <c r="AE2766" s="1"/>
      <c r="AF2766" s="1"/>
      <c r="AG2766" s="1"/>
      <c r="AH2766" s="5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6"/>
      <c r="BR2766" s="1"/>
      <c r="BS2766" s="1"/>
      <c r="BT2766" s="1"/>
      <c r="BU2766" s="1"/>
      <c r="BV2766" s="1"/>
      <c r="BW2766" s="1"/>
    </row>
    <row r="2767" spans="1:75" x14ac:dyDescent="0.2">
      <c r="A2767" s="96"/>
      <c r="B2767" s="2"/>
      <c r="C2767" s="9"/>
      <c r="D2767" s="49"/>
      <c r="E2767" s="13"/>
      <c r="F2767" s="10"/>
      <c r="G2767" s="11"/>
      <c r="H2767" s="10"/>
      <c r="I2767" s="10"/>
      <c r="J2767" s="1"/>
      <c r="K2767" s="1"/>
      <c r="L2767" s="9"/>
      <c r="M2767" s="14"/>
      <c r="N2767" s="14"/>
      <c r="O2767" s="9"/>
      <c r="P2767" s="9"/>
      <c r="Q2767" s="12"/>
      <c r="R2767" s="5"/>
      <c r="S2767" s="2"/>
      <c r="T2767" s="5"/>
      <c r="U2767" s="12"/>
      <c r="V2767" s="12"/>
      <c r="W2767" s="14"/>
      <c r="X2767" s="2"/>
      <c r="Y2767" s="6"/>
      <c r="Z2767" s="10"/>
      <c r="AA2767" s="6"/>
      <c r="AB2767" s="1"/>
      <c r="AC2767" s="10"/>
      <c r="AD2767" s="7"/>
      <c r="AE2767" s="1"/>
      <c r="AF2767" s="1"/>
      <c r="AG2767" s="1"/>
      <c r="AH2767" s="5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6"/>
      <c r="BR2767" s="1"/>
      <c r="BS2767" s="1"/>
      <c r="BT2767" s="1"/>
      <c r="BU2767" s="1"/>
      <c r="BV2767" s="1"/>
      <c r="BW2767" s="1"/>
    </row>
    <row r="2768" spans="1:75" x14ac:dyDescent="0.2">
      <c r="A2768" s="96"/>
      <c r="B2768" s="2"/>
      <c r="C2768" s="9"/>
      <c r="D2768" s="49"/>
      <c r="E2768" s="13"/>
      <c r="F2768" s="10"/>
      <c r="G2768" s="11"/>
      <c r="H2768" s="10"/>
      <c r="I2768" s="10"/>
      <c r="J2768" s="1"/>
      <c r="K2768" s="1"/>
      <c r="L2768" s="9"/>
      <c r="M2768" s="14"/>
      <c r="N2768" s="14"/>
      <c r="O2768" s="9"/>
      <c r="P2768" s="9"/>
      <c r="Q2768" s="12"/>
      <c r="R2768" s="5"/>
      <c r="S2768" s="2"/>
      <c r="T2768" s="5"/>
      <c r="U2768" s="12"/>
      <c r="V2768" s="12"/>
      <c r="W2768" s="14"/>
      <c r="X2768" s="2"/>
      <c r="Y2768" s="6"/>
      <c r="Z2768" s="10"/>
      <c r="AA2768" s="6"/>
      <c r="AB2768" s="1"/>
      <c r="AC2768" s="10"/>
      <c r="AD2768" s="7"/>
      <c r="AE2768" s="1"/>
      <c r="AF2768" s="1"/>
      <c r="AG2768" s="1"/>
      <c r="AH2768" s="5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6"/>
      <c r="BR2768" s="1"/>
      <c r="BS2768" s="1"/>
      <c r="BT2768" s="1"/>
      <c r="BU2768" s="1"/>
      <c r="BV2768" s="1"/>
      <c r="BW2768" s="1"/>
    </row>
    <row r="2769" spans="1:75" x14ac:dyDescent="0.2">
      <c r="A2769" s="96"/>
      <c r="B2769" s="2"/>
      <c r="C2769" s="9"/>
      <c r="D2769" s="49"/>
      <c r="E2769" s="13"/>
      <c r="F2769" s="10"/>
      <c r="G2769" s="11"/>
      <c r="H2769" s="10"/>
      <c r="I2769" s="10"/>
      <c r="J2769" s="1"/>
      <c r="K2769" s="1"/>
      <c r="L2769" s="9"/>
      <c r="M2769" s="14"/>
      <c r="N2769" s="14"/>
      <c r="O2769" s="9"/>
      <c r="P2769" s="9"/>
      <c r="Q2769" s="12"/>
      <c r="R2769" s="5"/>
      <c r="S2769" s="2"/>
      <c r="T2769" s="5"/>
      <c r="U2769" s="12"/>
      <c r="V2769" s="12"/>
      <c r="W2769" s="14"/>
      <c r="X2769" s="2"/>
      <c r="Y2769" s="6"/>
      <c r="Z2769" s="10"/>
      <c r="AA2769" s="6"/>
      <c r="AB2769" s="1"/>
      <c r="AC2769" s="10"/>
      <c r="AD2769" s="7"/>
      <c r="AE2769" s="1"/>
      <c r="AF2769" s="1"/>
      <c r="AG2769" s="1"/>
      <c r="AH2769" s="5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6"/>
      <c r="BR2769" s="1"/>
      <c r="BS2769" s="1"/>
      <c r="BT2769" s="1"/>
      <c r="BU2769" s="1"/>
      <c r="BV2769" s="1"/>
      <c r="BW2769" s="1"/>
    </row>
    <row r="2770" spans="1:75" x14ac:dyDescent="0.2">
      <c r="A2770" s="96"/>
      <c r="B2770" s="2"/>
      <c r="C2770" s="9"/>
      <c r="D2770" s="49"/>
      <c r="E2770" s="13"/>
      <c r="F2770" s="10"/>
      <c r="G2770" s="11"/>
      <c r="H2770" s="10"/>
      <c r="I2770" s="10"/>
      <c r="J2770" s="1"/>
      <c r="K2770" s="1"/>
      <c r="L2770" s="9"/>
      <c r="M2770" s="14"/>
      <c r="N2770" s="14"/>
      <c r="O2770" s="9"/>
      <c r="P2770" s="9"/>
      <c r="Q2770" s="12"/>
      <c r="R2770" s="5"/>
      <c r="S2770" s="2"/>
      <c r="T2770" s="5"/>
      <c r="U2770" s="12"/>
      <c r="V2770" s="12"/>
      <c r="W2770" s="14"/>
      <c r="X2770" s="2"/>
      <c r="Y2770" s="6"/>
      <c r="Z2770" s="10"/>
      <c r="AA2770" s="6"/>
      <c r="AB2770" s="1"/>
      <c r="AC2770" s="10"/>
      <c r="AD2770" s="7"/>
      <c r="AE2770" s="1"/>
      <c r="AF2770" s="1"/>
      <c r="AG2770" s="1"/>
      <c r="AH2770" s="5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6"/>
      <c r="BR2770" s="1"/>
      <c r="BS2770" s="1"/>
      <c r="BT2770" s="1"/>
      <c r="BU2770" s="1"/>
      <c r="BV2770" s="1"/>
      <c r="BW2770" s="1"/>
    </row>
    <row r="2771" spans="1:75" x14ac:dyDescent="0.2">
      <c r="A2771" s="96"/>
      <c r="B2771" s="2"/>
      <c r="C2771" s="9"/>
      <c r="D2771" s="49"/>
      <c r="E2771" s="13"/>
      <c r="F2771" s="10"/>
      <c r="G2771" s="11"/>
      <c r="H2771" s="10"/>
      <c r="I2771" s="10"/>
      <c r="J2771" s="1"/>
      <c r="K2771" s="1"/>
      <c r="L2771" s="9"/>
      <c r="M2771" s="14"/>
      <c r="N2771" s="14"/>
      <c r="O2771" s="9"/>
      <c r="P2771" s="9"/>
      <c r="Q2771" s="12"/>
      <c r="R2771" s="5"/>
      <c r="S2771" s="2"/>
      <c r="T2771" s="5"/>
      <c r="U2771" s="12"/>
      <c r="V2771" s="12"/>
      <c r="W2771" s="14"/>
      <c r="X2771" s="2"/>
      <c r="Y2771" s="6"/>
      <c r="Z2771" s="10"/>
      <c r="AA2771" s="6"/>
      <c r="AB2771" s="1"/>
      <c r="AC2771" s="10"/>
      <c r="AD2771" s="7"/>
      <c r="AE2771" s="1"/>
      <c r="AF2771" s="1"/>
      <c r="AG2771" s="1"/>
      <c r="AH2771" s="5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6"/>
      <c r="BR2771" s="1"/>
      <c r="BS2771" s="1"/>
      <c r="BT2771" s="1"/>
      <c r="BU2771" s="1"/>
      <c r="BV2771" s="1"/>
      <c r="BW2771" s="1"/>
    </row>
    <row r="2772" spans="1:75" x14ac:dyDescent="0.2">
      <c r="A2772" s="96"/>
      <c r="B2772" s="2"/>
      <c r="C2772" s="9"/>
      <c r="D2772" s="49"/>
      <c r="E2772" s="13"/>
      <c r="F2772" s="10"/>
      <c r="G2772" s="11"/>
      <c r="H2772" s="10"/>
      <c r="I2772" s="10"/>
      <c r="J2772" s="1"/>
      <c r="K2772" s="1"/>
      <c r="L2772" s="9"/>
      <c r="M2772" s="14"/>
      <c r="N2772" s="14"/>
      <c r="O2772" s="9"/>
      <c r="P2772" s="9"/>
      <c r="Q2772" s="12"/>
      <c r="R2772" s="5"/>
      <c r="S2772" s="2"/>
      <c r="T2772" s="5"/>
      <c r="U2772" s="12"/>
      <c r="V2772" s="12"/>
      <c r="W2772" s="14"/>
      <c r="X2772" s="2"/>
      <c r="Y2772" s="6"/>
      <c r="Z2772" s="10"/>
      <c r="AA2772" s="6"/>
      <c r="AB2772" s="1"/>
      <c r="AC2772" s="10"/>
      <c r="AD2772" s="7"/>
      <c r="AE2772" s="1"/>
      <c r="AF2772" s="1"/>
      <c r="AG2772" s="1"/>
      <c r="AH2772" s="5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6"/>
      <c r="BR2772" s="1"/>
      <c r="BS2772" s="1"/>
      <c r="BT2772" s="1"/>
      <c r="BU2772" s="1"/>
      <c r="BV2772" s="1"/>
      <c r="BW2772" s="1"/>
    </row>
    <row r="2773" spans="1:75" x14ac:dyDescent="0.2">
      <c r="A2773" s="96"/>
      <c r="B2773" s="2"/>
      <c r="C2773" s="9"/>
      <c r="D2773" s="49"/>
      <c r="E2773" s="13"/>
      <c r="F2773" s="10"/>
      <c r="G2773" s="11"/>
      <c r="H2773" s="10"/>
      <c r="I2773" s="10"/>
      <c r="J2773" s="1"/>
      <c r="K2773" s="1"/>
      <c r="L2773" s="9"/>
      <c r="M2773" s="14"/>
      <c r="N2773" s="14"/>
      <c r="O2773" s="9"/>
      <c r="P2773" s="9"/>
      <c r="Q2773" s="12"/>
      <c r="R2773" s="5"/>
      <c r="S2773" s="2"/>
      <c r="T2773" s="5"/>
      <c r="U2773" s="12"/>
      <c r="V2773" s="12"/>
      <c r="W2773" s="14"/>
      <c r="X2773" s="2"/>
      <c r="Y2773" s="6"/>
      <c r="Z2773" s="10"/>
      <c r="AA2773" s="6"/>
      <c r="AB2773" s="1"/>
      <c r="AC2773" s="10"/>
      <c r="AD2773" s="7"/>
      <c r="AE2773" s="1"/>
      <c r="AF2773" s="1"/>
      <c r="AG2773" s="1"/>
      <c r="AH2773" s="5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6"/>
      <c r="BR2773" s="1"/>
      <c r="BS2773" s="1"/>
      <c r="BT2773" s="1"/>
      <c r="BU2773" s="1"/>
      <c r="BV2773" s="1"/>
      <c r="BW2773" s="1"/>
    </row>
    <row r="2774" spans="1:75" x14ac:dyDescent="0.2">
      <c r="A2774" s="96"/>
      <c r="B2774" s="2"/>
      <c r="C2774" s="9"/>
      <c r="D2774" s="49"/>
      <c r="E2774" s="13"/>
      <c r="F2774" s="10"/>
      <c r="G2774" s="11"/>
      <c r="H2774" s="10"/>
      <c r="I2774" s="10"/>
      <c r="J2774" s="1"/>
      <c r="K2774" s="1"/>
      <c r="L2774" s="9"/>
      <c r="M2774" s="14"/>
      <c r="N2774" s="14"/>
      <c r="O2774" s="9"/>
      <c r="P2774" s="9"/>
      <c r="Q2774" s="12"/>
      <c r="R2774" s="5"/>
      <c r="S2774" s="2"/>
      <c r="T2774" s="5"/>
      <c r="U2774" s="12"/>
      <c r="V2774" s="12"/>
      <c r="W2774" s="14"/>
      <c r="X2774" s="2"/>
      <c r="Y2774" s="6"/>
      <c r="Z2774" s="10"/>
      <c r="AA2774" s="6"/>
      <c r="AB2774" s="1"/>
      <c r="AC2774" s="10"/>
      <c r="AD2774" s="7"/>
      <c r="AE2774" s="1"/>
      <c r="AF2774" s="1"/>
      <c r="AG2774" s="1"/>
      <c r="AH2774" s="5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6"/>
      <c r="BR2774" s="1"/>
      <c r="BS2774" s="1"/>
      <c r="BT2774" s="1"/>
      <c r="BU2774" s="1"/>
      <c r="BV2774" s="1"/>
      <c r="BW2774" s="1"/>
    </row>
    <row r="2775" spans="1:75" x14ac:dyDescent="0.2">
      <c r="A2775" s="96"/>
      <c r="B2775" s="2"/>
      <c r="C2775" s="9"/>
      <c r="D2775" s="49"/>
      <c r="E2775" s="13"/>
      <c r="F2775" s="10"/>
      <c r="G2775" s="11"/>
      <c r="H2775" s="10"/>
      <c r="I2775" s="10"/>
      <c r="J2775" s="1"/>
      <c r="K2775" s="1"/>
      <c r="L2775" s="9"/>
      <c r="M2775" s="14"/>
      <c r="N2775" s="14"/>
      <c r="O2775" s="9"/>
      <c r="P2775" s="9"/>
      <c r="Q2775" s="12"/>
      <c r="R2775" s="5"/>
      <c r="S2775" s="2"/>
      <c r="T2775" s="5"/>
      <c r="U2775" s="12"/>
      <c r="V2775" s="12"/>
      <c r="W2775" s="14"/>
      <c r="X2775" s="2"/>
      <c r="Y2775" s="6"/>
      <c r="Z2775" s="10"/>
      <c r="AA2775" s="6"/>
      <c r="AB2775" s="1"/>
      <c r="AC2775" s="10"/>
      <c r="AD2775" s="7"/>
      <c r="AE2775" s="1"/>
      <c r="AF2775" s="1"/>
      <c r="AG2775" s="1"/>
      <c r="AH2775" s="5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6"/>
      <c r="BR2775" s="1"/>
      <c r="BS2775" s="1"/>
      <c r="BT2775" s="1"/>
      <c r="BU2775" s="1"/>
      <c r="BV2775" s="1"/>
      <c r="BW2775" s="1"/>
    </row>
    <row r="2776" spans="1:75" x14ac:dyDescent="0.2">
      <c r="A2776" s="96"/>
      <c r="B2776" s="2"/>
      <c r="C2776" s="9"/>
      <c r="D2776" s="49"/>
      <c r="E2776" s="13"/>
      <c r="F2776" s="10"/>
      <c r="G2776" s="11"/>
      <c r="H2776" s="10"/>
      <c r="I2776" s="10"/>
      <c r="J2776" s="1"/>
      <c r="K2776" s="1"/>
      <c r="L2776" s="9"/>
      <c r="M2776" s="14"/>
      <c r="N2776" s="14"/>
      <c r="O2776" s="9"/>
      <c r="P2776" s="9"/>
      <c r="Q2776" s="12"/>
      <c r="R2776" s="5"/>
      <c r="S2776" s="2"/>
      <c r="T2776" s="5"/>
      <c r="U2776" s="12"/>
      <c r="V2776" s="12"/>
      <c r="W2776" s="14"/>
      <c r="X2776" s="2"/>
      <c r="Y2776" s="6"/>
      <c r="Z2776" s="10"/>
      <c r="AA2776" s="6"/>
      <c r="AB2776" s="1"/>
      <c r="AC2776" s="10"/>
      <c r="AD2776" s="7"/>
      <c r="AE2776" s="1"/>
      <c r="AF2776" s="1"/>
      <c r="AG2776" s="1"/>
      <c r="AH2776" s="5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6"/>
      <c r="BR2776" s="1"/>
      <c r="BS2776" s="1"/>
      <c r="BT2776" s="1"/>
      <c r="BU2776" s="1"/>
      <c r="BV2776" s="1"/>
      <c r="BW2776" s="1"/>
    </row>
    <row r="2777" spans="1:75" x14ac:dyDescent="0.2">
      <c r="A2777" s="96"/>
      <c r="B2777" s="2"/>
      <c r="C2777" s="9"/>
      <c r="D2777" s="49"/>
      <c r="E2777" s="13"/>
      <c r="F2777" s="10"/>
      <c r="G2777" s="11"/>
      <c r="H2777" s="10"/>
      <c r="I2777" s="10"/>
      <c r="J2777" s="1"/>
      <c r="K2777" s="1"/>
      <c r="L2777" s="9"/>
      <c r="M2777" s="14"/>
      <c r="N2777" s="14"/>
      <c r="O2777" s="9"/>
      <c r="P2777" s="9"/>
      <c r="Q2777" s="12"/>
      <c r="R2777" s="5"/>
      <c r="S2777" s="2"/>
      <c r="T2777" s="5"/>
      <c r="U2777" s="12"/>
      <c r="V2777" s="12"/>
      <c r="W2777" s="14"/>
      <c r="X2777" s="2"/>
      <c r="Y2777" s="6"/>
      <c r="Z2777" s="10"/>
      <c r="AA2777" s="6"/>
      <c r="AB2777" s="1"/>
      <c r="AC2777" s="10"/>
      <c r="AD2777" s="7"/>
      <c r="AE2777" s="1"/>
      <c r="AF2777" s="1"/>
      <c r="AG2777" s="1"/>
      <c r="AH2777" s="5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6"/>
      <c r="BR2777" s="1"/>
      <c r="BS2777" s="1"/>
      <c r="BT2777" s="1"/>
      <c r="BU2777" s="1"/>
      <c r="BV2777" s="1"/>
      <c r="BW2777" s="1"/>
    </row>
    <row r="2778" spans="1:75" x14ac:dyDescent="0.2">
      <c r="A2778" s="96"/>
      <c r="B2778" s="2"/>
      <c r="C2778" s="9"/>
      <c r="D2778" s="49"/>
      <c r="E2778" s="13"/>
      <c r="F2778" s="10"/>
      <c r="G2778" s="11"/>
      <c r="H2778" s="10"/>
      <c r="I2778" s="10"/>
      <c r="J2778" s="1"/>
      <c r="K2778" s="1"/>
      <c r="L2778" s="9"/>
      <c r="M2778" s="14"/>
      <c r="N2778" s="14"/>
      <c r="O2778" s="9"/>
      <c r="P2778" s="9"/>
      <c r="Q2778" s="12"/>
      <c r="R2778" s="5"/>
      <c r="S2778" s="2"/>
      <c r="T2778" s="5"/>
      <c r="U2778" s="12"/>
      <c r="V2778" s="12"/>
      <c r="W2778" s="14"/>
      <c r="X2778" s="2"/>
      <c r="Y2778" s="6"/>
      <c r="Z2778" s="10"/>
      <c r="AA2778" s="6"/>
      <c r="AB2778" s="1"/>
      <c r="AC2778" s="10"/>
      <c r="AD2778" s="7"/>
      <c r="AE2778" s="1"/>
      <c r="AF2778" s="1"/>
      <c r="AG2778" s="1"/>
      <c r="AH2778" s="5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6"/>
      <c r="BR2778" s="1"/>
      <c r="BS2778" s="1"/>
      <c r="BT2778" s="1"/>
      <c r="BU2778" s="1"/>
      <c r="BV2778" s="1"/>
      <c r="BW2778" s="1"/>
    </row>
    <row r="2779" spans="1:75" x14ac:dyDescent="0.2">
      <c r="A2779" s="96"/>
      <c r="B2779" s="2"/>
      <c r="C2779" s="9"/>
      <c r="D2779" s="49"/>
      <c r="E2779" s="13"/>
      <c r="F2779" s="10"/>
      <c r="G2779" s="11"/>
      <c r="H2779" s="10"/>
      <c r="I2779" s="10"/>
      <c r="J2779" s="1"/>
      <c r="K2779" s="1"/>
      <c r="L2779" s="9"/>
      <c r="M2779" s="14"/>
      <c r="N2779" s="14"/>
      <c r="O2779" s="9"/>
      <c r="P2779" s="9"/>
      <c r="Q2779" s="12"/>
      <c r="R2779" s="5"/>
      <c r="S2779" s="2"/>
      <c r="T2779" s="5"/>
      <c r="U2779" s="12"/>
      <c r="V2779" s="12"/>
      <c r="W2779" s="14"/>
      <c r="X2779" s="2"/>
      <c r="Y2779" s="6"/>
      <c r="Z2779" s="10"/>
      <c r="AA2779" s="6"/>
      <c r="AB2779" s="1"/>
      <c r="AC2779" s="10"/>
      <c r="AD2779" s="7"/>
      <c r="AE2779" s="1"/>
      <c r="AF2779" s="1"/>
      <c r="AG2779" s="1"/>
      <c r="AH2779" s="5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6"/>
      <c r="BR2779" s="1"/>
      <c r="BS2779" s="1"/>
      <c r="BT2779" s="1"/>
      <c r="BU2779" s="1"/>
      <c r="BV2779" s="1"/>
      <c r="BW2779" s="1"/>
    </row>
    <row r="2780" spans="1:75" x14ac:dyDescent="0.2">
      <c r="A2780" s="96"/>
      <c r="B2780" s="2"/>
      <c r="C2780" s="9"/>
      <c r="D2780" s="49"/>
      <c r="E2780" s="13"/>
      <c r="F2780" s="10"/>
      <c r="G2780" s="11"/>
      <c r="H2780" s="10"/>
      <c r="I2780" s="10"/>
      <c r="J2780" s="1"/>
      <c r="K2780" s="1"/>
      <c r="L2780" s="9"/>
      <c r="M2780" s="14"/>
      <c r="N2780" s="14"/>
      <c r="O2780" s="9"/>
      <c r="P2780" s="9"/>
      <c r="Q2780" s="12"/>
      <c r="R2780" s="5"/>
      <c r="S2780" s="2"/>
      <c r="T2780" s="5"/>
      <c r="U2780" s="12"/>
      <c r="V2780" s="12"/>
      <c r="W2780" s="14"/>
      <c r="X2780" s="2"/>
      <c r="Y2780" s="6"/>
      <c r="Z2780" s="10"/>
      <c r="AA2780" s="6"/>
      <c r="AB2780" s="1"/>
      <c r="AC2780" s="10"/>
      <c r="AD2780" s="7"/>
      <c r="AE2780" s="1"/>
      <c r="AF2780" s="1"/>
      <c r="AG2780" s="1"/>
      <c r="AH2780" s="5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6"/>
      <c r="BR2780" s="1"/>
      <c r="BS2780" s="1"/>
      <c r="BT2780" s="1"/>
      <c r="BU2780" s="1"/>
      <c r="BV2780" s="1"/>
      <c r="BW2780" s="1"/>
    </row>
    <row r="2781" spans="1:75" x14ac:dyDescent="0.2">
      <c r="A2781" s="96"/>
      <c r="B2781" s="2"/>
      <c r="C2781" s="9"/>
      <c r="D2781" s="49"/>
      <c r="E2781" s="13"/>
      <c r="F2781" s="10"/>
      <c r="G2781" s="11"/>
      <c r="H2781" s="10"/>
      <c r="I2781" s="10"/>
      <c r="J2781" s="1"/>
      <c r="K2781" s="1"/>
      <c r="L2781" s="9"/>
      <c r="M2781" s="14"/>
      <c r="N2781" s="14"/>
      <c r="O2781" s="9"/>
      <c r="P2781" s="9"/>
      <c r="Q2781" s="12"/>
      <c r="R2781" s="5"/>
      <c r="S2781" s="2"/>
      <c r="T2781" s="5"/>
      <c r="U2781" s="12"/>
      <c r="V2781" s="12"/>
      <c r="W2781" s="14"/>
      <c r="X2781" s="2"/>
      <c r="Y2781" s="6"/>
      <c r="Z2781" s="10"/>
      <c r="AA2781" s="6"/>
      <c r="AB2781" s="1"/>
      <c r="AC2781" s="10"/>
      <c r="AD2781" s="7"/>
      <c r="AE2781" s="1"/>
      <c r="AF2781" s="1"/>
      <c r="AG2781" s="1"/>
      <c r="AH2781" s="5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6"/>
      <c r="BR2781" s="1"/>
      <c r="BS2781" s="1"/>
      <c r="BT2781" s="1"/>
      <c r="BU2781" s="1"/>
      <c r="BV2781" s="1"/>
      <c r="BW2781" s="1"/>
    </row>
    <row r="2782" spans="1:75" x14ac:dyDescent="0.2">
      <c r="A2782" s="96"/>
      <c r="B2782" s="2"/>
      <c r="C2782" s="9"/>
      <c r="D2782" s="49"/>
      <c r="E2782" s="13"/>
      <c r="F2782" s="10"/>
      <c r="G2782" s="11"/>
      <c r="H2782" s="10"/>
      <c r="I2782" s="10"/>
      <c r="J2782" s="1"/>
      <c r="K2782" s="1"/>
      <c r="L2782" s="9"/>
      <c r="M2782" s="14"/>
      <c r="N2782" s="14"/>
      <c r="O2782" s="9"/>
      <c r="P2782" s="9"/>
      <c r="Q2782" s="12"/>
      <c r="R2782" s="5"/>
      <c r="S2782" s="2"/>
      <c r="T2782" s="5"/>
      <c r="U2782" s="12"/>
      <c r="V2782" s="12"/>
      <c r="W2782" s="14"/>
      <c r="X2782" s="2"/>
      <c r="Y2782" s="6"/>
      <c r="Z2782" s="10"/>
      <c r="AA2782" s="6"/>
      <c r="AB2782" s="1"/>
      <c r="AC2782" s="10"/>
      <c r="AD2782" s="7"/>
      <c r="AE2782" s="1"/>
      <c r="AF2782" s="1"/>
      <c r="AG2782" s="1"/>
      <c r="AH2782" s="5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6"/>
      <c r="BR2782" s="1"/>
      <c r="BS2782" s="1"/>
      <c r="BT2782" s="1"/>
      <c r="BU2782" s="1"/>
      <c r="BV2782" s="1"/>
      <c r="BW2782" s="1"/>
    </row>
    <row r="2783" spans="1:75" x14ac:dyDescent="0.2">
      <c r="A2783" s="96"/>
      <c r="B2783" s="2"/>
      <c r="C2783" s="9"/>
      <c r="D2783" s="49"/>
      <c r="E2783" s="13"/>
      <c r="F2783" s="10"/>
      <c r="G2783" s="11"/>
      <c r="H2783" s="10"/>
      <c r="I2783" s="10"/>
      <c r="J2783" s="1"/>
      <c r="K2783" s="1"/>
      <c r="L2783" s="9"/>
      <c r="M2783" s="14"/>
      <c r="N2783" s="14"/>
      <c r="O2783" s="9"/>
      <c r="P2783" s="9"/>
      <c r="Q2783" s="12"/>
      <c r="R2783" s="5"/>
      <c r="S2783" s="2"/>
      <c r="T2783" s="5"/>
      <c r="U2783" s="12"/>
      <c r="V2783" s="12"/>
      <c r="W2783" s="14"/>
      <c r="X2783" s="2"/>
      <c r="Y2783" s="6"/>
      <c r="Z2783" s="10"/>
      <c r="AA2783" s="6"/>
      <c r="AB2783" s="1"/>
      <c r="AC2783" s="10"/>
      <c r="AD2783" s="7"/>
      <c r="AE2783" s="1"/>
      <c r="AF2783" s="1"/>
      <c r="AG2783" s="1"/>
      <c r="AH2783" s="5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6"/>
      <c r="BR2783" s="1"/>
      <c r="BS2783" s="1"/>
      <c r="BT2783" s="1"/>
      <c r="BU2783" s="1"/>
      <c r="BV2783" s="1"/>
      <c r="BW2783" s="1"/>
    </row>
    <row r="2784" spans="1:75" x14ac:dyDescent="0.2">
      <c r="A2784" s="96"/>
      <c r="B2784" s="2"/>
      <c r="C2784" s="9"/>
      <c r="D2784" s="49"/>
      <c r="E2784" s="13"/>
      <c r="F2784" s="10"/>
      <c r="G2784" s="11"/>
      <c r="H2784" s="10"/>
      <c r="I2784" s="10"/>
      <c r="J2784" s="1"/>
      <c r="K2784" s="1"/>
      <c r="L2784" s="9"/>
      <c r="M2784" s="14"/>
      <c r="N2784" s="14"/>
      <c r="O2784" s="9"/>
      <c r="P2784" s="9"/>
      <c r="Q2784" s="12"/>
      <c r="R2784" s="5"/>
      <c r="S2784" s="2"/>
      <c r="T2784" s="5"/>
      <c r="U2784" s="12"/>
      <c r="V2784" s="12"/>
      <c r="W2784" s="14"/>
      <c r="X2784" s="2"/>
      <c r="Y2784" s="6"/>
      <c r="Z2784" s="10"/>
      <c r="AA2784" s="6"/>
      <c r="AB2784" s="1"/>
      <c r="AC2784" s="10"/>
      <c r="AD2784" s="7"/>
      <c r="AE2784" s="1"/>
      <c r="AF2784" s="1"/>
      <c r="AG2784" s="1"/>
      <c r="AH2784" s="5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6"/>
      <c r="BR2784" s="1"/>
      <c r="BS2784" s="1"/>
      <c r="BT2784" s="1"/>
      <c r="BU2784" s="1"/>
      <c r="BV2784" s="1"/>
      <c r="BW2784" s="1"/>
    </row>
    <row r="2785" spans="1:75" x14ac:dyDescent="0.2">
      <c r="A2785" s="96"/>
      <c r="B2785" s="2"/>
      <c r="C2785" s="9"/>
      <c r="D2785" s="49"/>
      <c r="E2785" s="13"/>
      <c r="F2785" s="10"/>
      <c r="G2785" s="11"/>
      <c r="H2785" s="10"/>
      <c r="I2785" s="10"/>
      <c r="J2785" s="1"/>
      <c r="K2785" s="1"/>
      <c r="L2785" s="9"/>
      <c r="M2785" s="14"/>
      <c r="N2785" s="14"/>
      <c r="O2785" s="9"/>
      <c r="P2785" s="9"/>
      <c r="Q2785" s="12"/>
      <c r="R2785" s="5"/>
      <c r="S2785" s="2"/>
      <c r="T2785" s="5"/>
      <c r="U2785" s="12"/>
      <c r="V2785" s="12"/>
      <c r="W2785" s="14"/>
      <c r="X2785" s="2"/>
      <c r="Y2785" s="6"/>
      <c r="Z2785" s="10"/>
      <c r="AA2785" s="6"/>
      <c r="AB2785" s="1"/>
      <c r="AC2785" s="10"/>
      <c r="AD2785" s="7"/>
      <c r="AE2785" s="1"/>
      <c r="AF2785" s="1"/>
      <c r="AG2785" s="1"/>
      <c r="AH2785" s="5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6"/>
      <c r="BR2785" s="1"/>
      <c r="BS2785" s="1"/>
      <c r="BT2785" s="1"/>
      <c r="BU2785" s="1"/>
      <c r="BV2785" s="1"/>
      <c r="BW2785" s="1"/>
    </row>
    <row r="2786" spans="1:75" x14ac:dyDescent="0.2">
      <c r="A2786" s="96"/>
      <c r="B2786" s="2"/>
      <c r="C2786" s="9"/>
      <c r="D2786" s="49"/>
      <c r="E2786" s="13"/>
      <c r="F2786" s="10"/>
      <c r="G2786" s="11"/>
      <c r="H2786" s="10"/>
      <c r="I2786" s="10"/>
      <c r="J2786" s="1"/>
      <c r="K2786" s="1"/>
      <c r="L2786" s="9"/>
      <c r="M2786" s="14"/>
      <c r="N2786" s="14"/>
      <c r="O2786" s="9"/>
      <c r="P2786" s="9"/>
      <c r="Q2786" s="12"/>
      <c r="R2786" s="5"/>
      <c r="S2786" s="2"/>
      <c r="T2786" s="5"/>
      <c r="U2786" s="12"/>
      <c r="V2786" s="12"/>
      <c r="W2786" s="14"/>
      <c r="X2786" s="2"/>
      <c r="Y2786" s="6"/>
      <c r="Z2786" s="10"/>
      <c r="AA2786" s="6"/>
      <c r="AB2786" s="1"/>
      <c r="AC2786" s="10"/>
      <c r="AD2786" s="7"/>
      <c r="AE2786" s="1"/>
      <c r="AF2786" s="1"/>
      <c r="AG2786" s="1"/>
      <c r="AH2786" s="5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6"/>
      <c r="BR2786" s="1"/>
      <c r="BS2786" s="1"/>
      <c r="BT2786" s="1"/>
      <c r="BU2786" s="1"/>
      <c r="BV2786" s="1"/>
      <c r="BW2786" s="1"/>
    </row>
    <row r="2787" spans="1:75" x14ac:dyDescent="0.2">
      <c r="A2787" s="96"/>
      <c r="B2787" s="2"/>
      <c r="C2787" s="9"/>
      <c r="D2787" s="49"/>
      <c r="E2787" s="13"/>
      <c r="F2787" s="10"/>
      <c r="G2787" s="11"/>
      <c r="H2787" s="10"/>
      <c r="I2787" s="10"/>
      <c r="J2787" s="1"/>
      <c r="K2787" s="1"/>
      <c r="L2787" s="9"/>
      <c r="M2787" s="14"/>
      <c r="N2787" s="14"/>
      <c r="O2787" s="9"/>
      <c r="P2787" s="9"/>
      <c r="Q2787" s="12"/>
      <c r="R2787" s="5"/>
      <c r="S2787" s="2"/>
      <c r="T2787" s="5"/>
      <c r="U2787" s="12"/>
      <c r="V2787" s="12"/>
      <c r="W2787" s="14"/>
      <c r="X2787" s="2"/>
      <c r="Y2787" s="6"/>
      <c r="Z2787" s="10"/>
      <c r="AA2787" s="6"/>
      <c r="AB2787" s="1"/>
      <c r="AC2787" s="10"/>
      <c r="AD2787" s="7"/>
      <c r="AE2787" s="1"/>
      <c r="AF2787" s="1"/>
      <c r="AG2787" s="1"/>
      <c r="AH2787" s="5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6"/>
      <c r="BR2787" s="1"/>
      <c r="BS2787" s="1"/>
      <c r="BT2787" s="1"/>
      <c r="BU2787" s="1"/>
      <c r="BV2787" s="1"/>
      <c r="BW2787" s="1"/>
    </row>
    <row r="2788" spans="1:75" x14ac:dyDescent="0.2">
      <c r="A2788" s="96"/>
      <c r="B2788" s="2"/>
      <c r="C2788" s="9"/>
      <c r="D2788" s="49"/>
      <c r="E2788" s="13"/>
      <c r="F2788" s="10"/>
      <c r="G2788" s="11"/>
      <c r="H2788" s="10"/>
      <c r="I2788" s="10"/>
      <c r="J2788" s="1"/>
      <c r="K2788" s="1"/>
      <c r="L2788" s="9"/>
      <c r="M2788" s="14"/>
      <c r="N2788" s="14"/>
      <c r="O2788" s="9"/>
      <c r="P2788" s="9"/>
      <c r="Q2788" s="12"/>
      <c r="R2788" s="5"/>
      <c r="S2788" s="2"/>
      <c r="T2788" s="5"/>
      <c r="U2788" s="12"/>
      <c r="V2788" s="12"/>
      <c r="W2788" s="14"/>
      <c r="X2788" s="2"/>
      <c r="Y2788" s="6"/>
      <c r="Z2788" s="10"/>
      <c r="AA2788" s="6"/>
      <c r="AB2788" s="1"/>
      <c r="AC2788" s="10"/>
      <c r="AD2788" s="7"/>
      <c r="AE2788" s="1"/>
      <c r="AF2788" s="1"/>
      <c r="AG2788" s="1"/>
      <c r="AH2788" s="5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6"/>
      <c r="BR2788" s="1"/>
      <c r="BS2788" s="1"/>
      <c r="BT2788" s="1"/>
      <c r="BU2788" s="1"/>
      <c r="BV2788" s="1"/>
      <c r="BW2788" s="1"/>
    </row>
    <row r="2789" spans="1:75" x14ac:dyDescent="0.2">
      <c r="A2789" s="96"/>
      <c r="B2789" s="2"/>
      <c r="C2789" s="9"/>
      <c r="D2789" s="49"/>
      <c r="E2789" s="13"/>
      <c r="F2789" s="10"/>
      <c r="G2789" s="11"/>
      <c r="H2789" s="10"/>
      <c r="I2789" s="10"/>
      <c r="J2789" s="1"/>
      <c r="K2789" s="1"/>
      <c r="L2789" s="9"/>
      <c r="M2789" s="14"/>
      <c r="N2789" s="14"/>
      <c r="O2789" s="9"/>
      <c r="P2789" s="9"/>
      <c r="Q2789" s="12"/>
      <c r="R2789" s="5"/>
      <c r="S2789" s="2"/>
      <c r="T2789" s="5"/>
      <c r="U2789" s="12"/>
      <c r="V2789" s="12"/>
      <c r="W2789" s="14"/>
      <c r="X2789" s="2"/>
      <c r="Y2789" s="6"/>
      <c r="Z2789" s="10"/>
      <c r="AA2789" s="6"/>
      <c r="AB2789" s="1"/>
      <c r="AC2789" s="10"/>
      <c r="AD2789" s="7"/>
      <c r="AE2789" s="1"/>
      <c r="AF2789" s="1"/>
      <c r="AG2789" s="1"/>
      <c r="AH2789" s="5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6"/>
      <c r="BR2789" s="1"/>
      <c r="BS2789" s="1"/>
      <c r="BT2789" s="1"/>
      <c r="BU2789" s="1"/>
      <c r="BV2789" s="1"/>
      <c r="BW2789" s="1"/>
    </row>
    <row r="2790" spans="1:75" x14ac:dyDescent="0.2">
      <c r="A2790" s="96"/>
      <c r="B2790" s="2"/>
      <c r="C2790" s="9"/>
      <c r="D2790" s="49"/>
      <c r="E2790" s="13"/>
      <c r="F2790" s="10"/>
      <c r="G2790" s="11"/>
      <c r="H2790" s="10"/>
      <c r="I2790" s="10"/>
      <c r="J2790" s="1"/>
      <c r="K2790" s="1"/>
      <c r="L2790" s="9"/>
      <c r="M2790" s="14"/>
      <c r="N2790" s="14"/>
      <c r="O2790" s="9"/>
      <c r="P2790" s="9"/>
      <c r="Q2790" s="12"/>
      <c r="R2790" s="5"/>
      <c r="S2790" s="2"/>
      <c r="T2790" s="5"/>
      <c r="U2790" s="12"/>
      <c r="V2790" s="12"/>
      <c r="W2790" s="14"/>
      <c r="X2790" s="2"/>
      <c r="Y2790" s="6"/>
      <c r="Z2790" s="10"/>
      <c r="AA2790" s="6"/>
      <c r="AB2790" s="1"/>
      <c r="AC2790" s="10"/>
      <c r="AD2790" s="7"/>
      <c r="AE2790" s="1"/>
      <c r="AF2790" s="1"/>
      <c r="AG2790" s="1"/>
      <c r="AH2790" s="5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6"/>
      <c r="BR2790" s="1"/>
      <c r="BS2790" s="1"/>
      <c r="BT2790" s="1"/>
      <c r="BU2790" s="1"/>
      <c r="BV2790" s="1"/>
      <c r="BW2790" s="1"/>
    </row>
    <row r="2791" spans="1:75" x14ac:dyDescent="0.2">
      <c r="A2791" s="96"/>
      <c r="B2791" s="2"/>
      <c r="C2791" s="9"/>
      <c r="D2791" s="49"/>
      <c r="E2791" s="13"/>
      <c r="F2791" s="10"/>
      <c r="G2791" s="11"/>
      <c r="H2791" s="10"/>
      <c r="I2791" s="10"/>
      <c r="J2791" s="1"/>
      <c r="K2791" s="1"/>
      <c r="L2791" s="9"/>
      <c r="M2791" s="14"/>
      <c r="N2791" s="14"/>
      <c r="O2791" s="9"/>
      <c r="P2791" s="9"/>
      <c r="Q2791" s="12"/>
      <c r="R2791" s="5"/>
      <c r="S2791" s="2"/>
      <c r="T2791" s="5"/>
      <c r="U2791" s="12"/>
      <c r="V2791" s="12"/>
      <c r="W2791" s="14"/>
      <c r="X2791" s="2"/>
      <c r="Y2791" s="6"/>
      <c r="Z2791" s="10"/>
      <c r="AA2791" s="6"/>
      <c r="AB2791" s="1"/>
      <c r="AC2791" s="10"/>
      <c r="AD2791" s="7"/>
      <c r="AE2791" s="1"/>
      <c r="AF2791" s="1"/>
      <c r="AG2791" s="1"/>
      <c r="AH2791" s="5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6"/>
      <c r="BR2791" s="1"/>
      <c r="BS2791" s="1"/>
      <c r="BT2791" s="1"/>
      <c r="BU2791" s="1"/>
      <c r="BV2791" s="1"/>
      <c r="BW2791" s="1"/>
    </row>
    <row r="2792" spans="1:75" x14ac:dyDescent="0.2">
      <c r="A2792" s="96"/>
      <c r="B2792" s="2"/>
      <c r="C2792" s="9"/>
      <c r="D2792" s="49"/>
      <c r="E2792" s="13"/>
      <c r="F2792" s="10"/>
      <c r="G2792" s="11"/>
      <c r="H2792" s="10"/>
      <c r="I2792" s="10"/>
      <c r="J2792" s="1"/>
      <c r="K2792" s="1"/>
      <c r="L2792" s="9"/>
      <c r="M2792" s="14"/>
      <c r="N2792" s="14"/>
      <c r="O2792" s="9"/>
      <c r="P2792" s="9"/>
      <c r="Q2792" s="12"/>
      <c r="R2792" s="5"/>
      <c r="S2792" s="2"/>
      <c r="T2792" s="5"/>
      <c r="U2792" s="12"/>
      <c r="V2792" s="12"/>
      <c r="W2792" s="14"/>
      <c r="X2792" s="2"/>
      <c r="Y2792" s="6"/>
      <c r="Z2792" s="10"/>
      <c r="AA2792" s="6"/>
      <c r="AB2792" s="1"/>
      <c r="AC2792" s="10"/>
      <c r="AD2792" s="7"/>
      <c r="AE2792" s="1"/>
      <c r="AF2792" s="1"/>
      <c r="AG2792" s="1"/>
      <c r="AH2792" s="5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6"/>
      <c r="BR2792" s="1"/>
      <c r="BS2792" s="1"/>
      <c r="BT2792" s="1"/>
      <c r="BU2792" s="1"/>
      <c r="BV2792" s="1"/>
      <c r="BW2792" s="1"/>
    </row>
    <row r="2793" spans="1:75" x14ac:dyDescent="0.2">
      <c r="A2793" s="96"/>
      <c r="B2793" s="2"/>
      <c r="C2793" s="9"/>
      <c r="D2793" s="49"/>
      <c r="E2793" s="13"/>
      <c r="F2793" s="10"/>
      <c r="G2793" s="11"/>
      <c r="H2793" s="10"/>
      <c r="I2793" s="10"/>
      <c r="J2793" s="1"/>
      <c r="K2793" s="1"/>
      <c r="L2793" s="9"/>
      <c r="M2793" s="14"/>
      <c r="N2793" s="14"/>
      <c r="O2793" s="9"/>
      <c r="P2793" s="9"/>
      <c r="Q2793" s="12"/>
      <c r="R2793" s="5"/>
      <c r="S2793" s="2"/>
      <c r="T2793" s="5"/>
      <c r="U2793" s="12"/>
      <c r="V2793" s="12"/>
      <c r="W2793" s="14"/>
      <c r="X2793" s="2"/>
      <c r="Y2793" s="6"/>
      <c r="Z2793" s="10"/>
      <c r="AA2793" s="6"/>
      <c r="AB2793" s="1"/>
      <c r="AC2793" s="10"/>
      <c r="AD2793" s="7"/>
      <c r="AE2793" s="1"/>
      <c r="AF2793" s="1"/>
      <c r="AG2793" s="1"/>
      <c r="AH2793" s="5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6"/>
      <c r="BR2793" s="1"/>
      <c r="BS2793" s="1"/>
      <c r="BT2793" s="1"/>
      <c r="BU2793" s="1"/>
      <c r="BV2793" s="1"/>
      <c r="BW2793" s="1"/>
    </row>
    <row r="2794" spans="1:75" x14ac:dyDescent="0.2">
      <c r="A2794" s="96"/>
      <c r="B2794" s="2"/>
      <c r="C2794" s="9"/>
      <c r="D2794" s="49"/>
      <c r="E2794" s="13"/>
      <c r="F2794" s="10"/>
      <c r="G2794" s="11"/>
      <c r="H2794" s="10"/>
      <c r="I2794" s="10"/>
      <c r="J2794" s="1"/>
      <c r="K2794" s="1"/>
      <c r="L2794" s="9"/>
      <c r="M2794" s="14"/>
      <c r="N2794" s="14"/>
      <c r="O2794" s="9"/>
      <c r="P2794" s="9"/>
      <c r="Q2794" s="12"/>
      <c r="R2794" s="5"/>
      <c r="S2794" s="2"/>
      <c r="T2794" s="5"/>
      <c r="U2794" s="12"/>
      <c r="V2794" s="12"/>
      <c r="W2794" s="14"/>
      <c r="X2794" s="2"/>
      <c r="Y2794" s="6"/>
      <c r="Z2794" s="10"/>
      <c r="AA2794" s="6"/>
      <c r="AB2794" s="1"/>
      <c r="AC2794" s="10"/>
      <c r="AD2794" s="7"/>
      <c r="AE2794" s="1"/>
      <c r="AF2794" s="1"/>
      <c r="AG2794" s="1"/>
      <c r="AH2794" s="5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6"/>
      <c r="BR2794" s="1"/>
      <c r="BS2794" s="1"/>
      <c r="BT2794" s="1"/>
      <c r="BU2794" s="1"/>
      <c r="BV2794" s="1"/>
      <c r="BW2794" s="1"/>
    </row>
    <row r="2795" spans="1:75" x14ac:dyDescent="0.2">
      <c r="A2795" s="96"/>
      <c r="B2795" s="2"/>
      <c r="C2795" s="9"/>
      <c r="D2795" s="49"/>
      <c r="E2795" s="13"/>
      <c r="F2795" s="10"/>
      <c r="G2795" s="11"/>
      <c r="H2795" s="10"/>
      <c r="I2795" s="10"/>
      <c r="J2795" s="1"/>
      <c r="K2795" s="1"/>
      <c r="L2795" s="9"/>
      <c r="M2795" s="14"/>
      <c r="N2795" s="14"/>
      <c r="O2795" s="9"/>
      <c r="P2795" s="9"/>
      <c r="Q2795" s="12"/>
      <c r="R2795" s="5"/>
      <c r="S2795" s="2"/>
      <c r="T2795" s="5"/>
      <c r="U2795" s="12"/>
      <c r="V2795" s="12"/>
      <c r="W2795" s="14"/>
      <c r="X2795" s="2"/>
      <c r="Y2795" s="6"/>
      <c r="Z2795" s="10"/>
      <c r="AA2795" s="6"/>
      <c r="AB2795" s="1"/>
      <c r="AC2795" s="10"/>
      <c r="AD2795" s="7"/>
      <c r="AE2795" s="1"/>
      <c r="AF2795" s="1"/>
      <c r="AG2795" s="1"/>
      <c r="AH2795" s="5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6"/>
      <c r="BR2795" s="1"/>
      <c r="BS2795" s="1"/>
      <c r="BT2795" s="1"/>
      <c r="BU2795" s="1"/>
      <c r="BV2795" s="1"/>
      <c r="BW2795" s="1"/>
    </row>
    <row r="2796" spans="1:75" x14ac:dyDescent="0.2">
      <c r="A2796" s="96"/>
      <c r="B2796" s="2"/>
      <c r="C2796" s="9"/>
      <c r="D2796" s="49"/>
      <c r="E2796" s="13"/>
      <c r="F2796" s="10"/>
      <c r="G2796" s="11"/>
      <c r="H2796" s="10"/>
      <c r="I2796" s="10"/>
      <c r="J2796" s="1"/>
      <c r="K2796" s="1"/>
      <c r="L2796" s="9"/>
      <c r="M2796" s="14"/>
      <c r="N2796" s="14"/>
      <c r="O2796" s="9"/>
      <c r="P2796" s="9"/>
      <c r="Q2796" s="12"/>
      <c r="R2796" s="5"/>
      <c r="S2796" s="2"/>
      <c r="T2796" s="5"/>
      <c r="U2796" s="12"/>
      <c r="V2796" s="12"/>
      <c r="W2796" s="14"/>
      <c r="X2796" s="2"/>
      <c r="Y2796" s="6"/>
      <c r="Z2796" s="10"/>
      <c r="AA2796" s="6"/>
      <c r="AB2796" s="1"/>
      <c r="AC2796" s="10"/>
      <c r="AD2796" s="7"/>
      <c r="AE2796" s="1"/>
      <c r="AF2796" s="1"/>
      <c r="AG2796" s="1"/>
      <c r="AH2796" s="5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6"/>
      <c r="BR2796" s="1"/>
      <c r="BS2796" s="1"/>
      <c r="BT2796" s="1"/>
      <c r="BU2796" s="1"/>
      <c r="BV2796" s="1"/>
      <c r="BW2796" s="1"/>
    </row>
    <row r="2797" spans="1:75" x14ac:dyDescent="0.2">
      <c r="A2797" s="96"/>
      <c r="B2797" s="2"/>
      <c r="C2797" s="9"/>
      <c r="D2797" s="49"/>
      <c r="E2797" s="13"/>
      <c r="F2797" s="10"/>
      <c r="G2797" s="11"/>
      <c r="H2797" s="10"/>
      <c r="I2797" s="10"/>
      <c r="J2797" s="1"/>
      <c r="K2797" s="1"/>
      <c r="L2797" s="9"/>
      <c r="M2797" s="14"/>
      <c r="N2797" s="14"/>
      <c r="O2797" s="9"/>
      <c r="P2797" s="9"/>
      <c r="Q2797" s="12"/>
      <c r="R2797" s="5"/>
      <c r="S2797" s="2"/>
      <c r="T2797" s="5"/>
      <c r="U2797" s="12"/>
      <c r="V2797" s="12"/>
      <c r="W2797" s="14"/>
      <c r="X2797" s="2"/>
      <c r="Y2797" s="6"/>
      <c r="Z2797" s="10"/>
      <c r="AA2797" s="6"/>
      <c r="AB2797" s="1"/>
      <c r="AC2797" s="10"/>
      <c r="AD2797" s="7"/>
      <c r="AE2797" s="1"/>
      <c r="AF2797" s="1"/>
      <c r="AG2797" s="1"/>
      <c r="AH2797" s="5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6"/>
      <c r="BR2797" s="1"/>
      <c r="BS2797" s="1"/>
      <c r="BT2797" s="1"/>
      <c r="BU2797" s="1"/>
      <c r="BV2797" s="1"/>
      <c r="BW2797" s="1"/>
    </row>
    <row r="2798" spans="1:75" x14ac:dyDescent="0.2">
      <c r="A2798" s="96"/>
      <c r="B2798" s="2"/>
      <c r="C2798" s="9"/>
      <c r="D2798" s="49"/>
      <c r="E2798" s="13"/>
      <c r="F2798" s="10"/>
      <c r="G2798" s="11"/>
      <c r="H2798" s="10"/>
      <c r="I2798" s="10"/>
      <c r="J2798" s="1"/>
      <c r="K2798" s="1"/>
      <c r="L2798" s="9"/>
      <c r="M2798" s="14"/>
      <c r="N2798" s="14"/>
      <c r="O2798" s="9"/>
      <c r="P2798" s="9"/>
      <c r="Q2798" s="12"/>
      <c r="R2798" s="5"/>
      <c r="S2798" s="2"/>
      <c r="T2798" s="5"/>
      <c r="U2798" s="12"/>
      <c r="V2798" s="12"/>
      <c r="W2798" s="14"/>
      <c r="X2798" s="2"/>
      <c r="Y2798" s="6"/>
      <c r="Z2798" s="10"/>
      <c r="AA2798" s="6"/>
      <c r="AB2798" s="1"/>
      <c r="AC2798" s="10"/>
      <c r="AD2798" s="7"/>
      <c r="AE2798" s="1"/>
      <c r="AF2798" s="1"/>
      <c r="AG2798" s="1"/>
      <c r="AH2798" s="5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6"/>
      <c r="BR2798" s="1"/>
      <c r="BS2798" s="1"/>
      <c r="BT2798" s="1"/>
      <c r="BU2798" s="1"/>
      <c r="BV2798" s="1"/>
      <c r="BW2798" s="1"/>
    </row>
    <row r="2799" spans="1:75" x14ac:dyDescent="0.2">
      <c r="A2799" s="96"/>
      <c r="B2799" s="2"/>
      <c r="C2799" s="9"/>
      <c r="D2799" s="49"/>
      <c r="E2799" s="13"/>
      <c r="F2799" s="10"/>
      <c r="G2799" s="11"/>
      <c r="H2799" s="10"/>
      <c r="I2799" s="10"/>
      <c r="J2799" s="1"/>
      <c r="K2799" s="1"/>
      <c r="L2799" s="9"/>
      <c r="M2799" s="14"/>
      <c r="N2799" s="14"/>
      <c r="O2799" s="9"/>
      <c r="P2799" s="9"/>
      <c r="Q2799" s="12"/>
      <c r="R2799" s="5"/>
      <c r="S2799" s="2"/>
      <c r="T2799" s="5"/>
      <c r="U2799" s="12"/>
      <c r="V2799" s="12"/>
      <c r="W2799" s="14"/>
      <c r="X2799" s="2"/>
      <c r="Y2799" s="6"/>
      <c r="Z2799" s="10"/>
      <c r="AA2799" s="6"/>
      <c r="AB2799" s="1"/>
      <c r="AC2799" s="10"/>
      <c r="AD2799" s="7"/>
      <c r="AE2799" s="1"/>
      <c r="AF2799" s="1"/>
      <c r="AG2799" s="1"/>
      <c r="AH2799" s="5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6"/>
      <c r="BR2799" s="1"/>
      <c r="BS2799" s="1"/>
      <c r="BT2799" s="1"/>
      <c r="BU2799" s="1"/>
      <c r="BV2799" s="1"/>
      <c r="BW2799" s="1"/>
    </row>
    <row r="2800" spans="1:75" x14ac:dyDescent="0.2">
      <c r="A2800" s="96"/>
      <c r="B2800" s="2"/>
      <c r="C2800" s="9"/>
      <c r="D2800" s="49"/>
      <c r="E2800" s="13"/>
      <c r="F2800" s="10"/>
      <c r="G2800" s="11"/>
      <c r="H2800" s="10"/>
      <c r="I2800" s="10"/>
      <c r="J2800" s="1"/>
      <c r="K2800" s="1"/>
      <c r="L2800" s="9"/>
      <c r="M2800" s="14"/>
      <c r="N2800" s="14"/>
      <c r="O2800" s="9"/>
      <c r="P2800" s="9"/>
      <c r="Q2800" s="12"/>
      <c r="R2800" s="5"/>
      <c r="S2800" s="2"/>
      <c r="T2800" s="5"/>
      <c r="U2800" s="12"/>
      <c r="V2800" s="12"/>
      <c r="W2800" s="14"/>
      <c r="X2800" s="2"/>
      <c r="Y2800" s="6"/>
      <c r="Z2800" s="10"/>
      <c r="AA2800" s="6"/>
      <c r="AB2800" s="1"/>
      <c r="AC2800" s="10"/>
      <c r="AD2800" s="7"/>
      <c r="AE2800" s="1"/>
      <c r="AF2800" s="1"/>
      <c r="AG2800" s="1"/>
      <c r="AH2800" s="5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6"/>
      <c r="BR2800" s="1"/>
      <c r="BS2800" s="1"/>
      <c r="BT2800" s="1"/>
      <c r="BU2800" s="1"/>
      <c r="BV2800" s="1"/>
      <c r="BW2800" s="1"/>
    </row>
    <row r="2801" spans="1:75" x14ac:dyDescent="0.2">
      <c r="A2801" s="96"/>
      <c r="B2801" s="2"/>
      <c r="C2801" s="9"/>
      <c r="D2801" s="49"/>
      <c r="E2801" s="13"/>
      <c r="F2801" s="10"/>
      <c r="G2801" s="11"/>
      <c r="H2801" s="10"/>
      <c r="I2801" s="10"/>
      <c r="J2801" s="1"/>
      <c r="K2801" s="1"/>
      <c r="L2801" s="9"/>
      <c r="M2801" s="14"/>
      <c r="N2801" s="14"/>
      <c r="O2801" s="9"/>
      <c r="P2801" s="9"/>
      <c r="Q2801" s="12"/>
      <c r="R2801" s="5"/>
      <c r="S2801" s="2"/>
      <c r="T2801" s="5"/>
      <c r="U2801" s="12"/>
      <c r="V2801" s="12"/>
      <c r="W2801" s="14"/>
      <c r="X2801" s="2"/>
      <c r="Y2801" s="6"/>
      <c r="Z2801" s="10"/>
      <c r="AA2801" s="6"/>
      <c r="AB2801" s="1"/>
      <c r="AC2801" s="10"/>
      <c r="AD2801" s="7"/>
      <c r="AE2801" s="1"/>
      <c r="AF2801" s="1"/>
      <c r="AG2801" s="1"/>
      <c r="AH2801" s="5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6"/>
      <c r="BR2801" s="1"/>
      <c r="BS2801" s="1"/>
      <c r="BT2801" s="1"/>
      <c r="BU2801" s="1"/>
      <c r="BV2801" s="1"/>
      <c r="BW2801" s="1"/>
    </row>
    <row r="2802" spans="1:75" x14ac:dyDescent="0.2">
      <c r="A2802" s="96"/>
      <c r="B2802" s="2"/>
      <c r="C2802" s="9"/>
      <c r="D2802" s="49"/>
      <c r="E2802" s="13"/>
      <c r="F2802" s="10"/>
      <c r="G2802" s="11"/>
      <c r="H2802" s="10"/>
      <c r="I2802" s="10"/>
      <c r="J2802" s="1"/>
      <c r="K2802" s="1"/>
      <c r="L2802" s="9"/>
      <c r="M2802" s="14"/>
      <c r="N2802" s="14"/>
      <c r="O2802" s="9"/>
      <c r="P2802" s="9"/>
      <c r="Q2802" s="12"/>
      <c r="R2802" s="5"/>
      <c r="S2802" s="2"/>
      <c r="T2802" s="5"/>
      <c r="U2802" s="12"/>
      <c r="V2802" s="12"/>
      <c r="W2802" s="14"/>
      <c r="X2802" s="2"/>
      <c r="Y2802" s="6"/>
      <c r="Z2802" s="10"/>
      <c r="AA2802" s="6"/>
      <c r="AB2802" s="1"/>
      <c r="AC2802" s="10"/>
      <c r="AD2802" s="7"/>
      <c r="AE2802" s="1"/>
      <c r="AF2802" s="1"/>
      <c r="AG2802" s="1"/>
      <c r="AH2802" s="5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6"/>
      <c r="BR2802" s="1"/>
      <c r="BS2802" s="1"/>
      <c r="BT2802" s="1"/>
      <c r="BU2802" s="1"/>
      <c r="BV2802" s="1"/>
      <c r="BW2802" s="1"/>
    </row>
    <row r="2803" spans="1:75" x14ac:dyDescent="0.2">
      <c r="A2803" s="96"/>
      <c r="B2803" s="2"/>
      <c r="C2803" s="9"/>
      <c r="D2803" s="49"/>
      <c r="E2803" s="13"/>
      <c r="F2803" s="10"/>
      <c r="G2803" s="11"/>
      <c r="H2803" s="10"/>
      <c r="I2803" s="10"/>
      <c r="J2803" s="1"/>
      <c r="K2803" s="1"/>
      <c r="L2803" s="9"/>
      <c r="M2803" s="14"/>
      <c r="N2803" s="14"/>
      <c r="O2803" s="9"/>
      <c r="P2803" s="9"/>
      <c r="Q2803" s="12"/>
      <c r="R2803" s="5"/>
      <c r="S2803" s="2"/>
      <c r="T2803" s="5"/>
      <c r="U2803" s="12"/>
      <c r="V2803" s="12"/>
      <c r="W2803" s="14"/>
      <c r="X2803" s="2"/>
      <c r="Y2803" s="6"/>
      <c r="Z2803" s="10"/>
      <c r="AA2803" s="6"/>
      <c r="AB2803" s="1"/>
      <c r="AC2803" s="10"/>
      <c r="AD2803" s="7"/>
      <c r="AE2803" s="1"/>
      <c r="AF2803" s="1"/>
      <c r="AG2803" s="1"/>
      <c r="AH2803" s="5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6"/>
      <c r="BR2803" s="1"/>
      <c r="BS2803" s="1"/>
      <c r="BT2803" s="1"/>
      <c r="BU2803" s="1"/>
      <c r="BV2803" s="1"/>
      <c r="BW2803" s="1"/>
    </row>
    <row r="2804" spans="1:75" x14ac:dyDescent="0.2">
      <c r="A2804" s="96"/>
      <c r="B2804" s="2"/>
      <c r="C2804" s="9"/>
      <c r="D2804" s="49"/>
      <c r="E2804" s="13"/>
      <c r="F2804" s="10"/>
      <c r="G2804" s="11"/>
      <c r="H2804" s="10"/>
      <c r="I2804" s="10"/>
      <c r="J2804" s="1"/>
      <c r="K2804" s="1"/>
      <c r="L2804" s="9"/>
      <c r="M2804" s="14"/>
      <c r="N2804" s="14"/>
      <c r="O2804" s="9"/>
      <c r="P2804" s="9"/>
      <c r="Q2804" s="12"/>
      <c r="R2804" s="5"/>
      <c r="S2804" s="2"/>
      <c r="T2804" s="5"/>
      <c r="U2804" s="12"/>
      <c r="V2804" s="12"/>
      <c r="W2804" s="14"/>
      <c r="X2804" s="2"/>
      <c r="Y2804" s="6"/>
      <c r="Z2804" s="10"/>
      <c r="AA2804" s="6"/>
      <c r="AB2804" s="1"/>
      <c r="AC2804" s="10"/>
      <c r="AD2804" s="7"/>
      <c r="AE2804" s="1"/>
      <c r="AF2804" s="1"/>
      <c r="AG2804" s="1"/>
      <c r="AH2804" s="5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6"/>
      <c r="BR2804" s="1"/>
      <c r="BS2804" s="1"/>
      <c r="BT2804" s="1"/>
      <c r="BU2804" s="1"/>
      <c r="BV2804" s="1"/>
      <c r="BW2804" s="1"/>
    </row>
    <row r="2805" spans="1:75" x14ac:dyDescent="0.2">
      <c r="A2805" s="96"/>
      <c r="B2805" s="2"/>
      <c r="C2805" s="9"/>
      <c r="D2805" s="49"/>
      <c r="E2805" s="13"/>
      <c r="F2805" s="10"/>
      <c r="G2805" s="11"/>
      <c r="H2805" s="10"/>
      <c r="I2805" s="10"/>
      <c r="J2805" s="1"/>
      <c r="K2805" s="1"/>
      <c r="L2805" s="9"/>
      <c r="M2805" s="14"/>
      <c r="N2805" s="14"/>
      <c r="O2805" s="9"/>
      <c r="P2805" s="9"/>
      <c r="Q2805" s="12"/>
      <c r="R2805" s="5"/>
      <c r="S2805" s="2"/>
      <c r="T2805" s="5"/>
      <c r="U2805" s="12"/>
      <c r="V2805" s="12"/>
      <c r="W2805" s="14"/>
      <c r="X2805" s="2"/>
      <c r="Y2805" s="6"/>
      <c r="Z2805" s="10"/>
      <c r="AA2805" s="6"/>
      <c r="AB2805" s="1"/>
      <c r="AC2805" s="10"/>
      <c r="AD2805" s="7"/>
      <c r="AE2805" s="1"/>
      <c r="AF2805" s="1"/>
      <c r="AG2805" s="1"/>
      <c r="AH2805" s="5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6"/>
      <c r="BR2805" s="1"/>
      <c r="BS2805" s="1"/>
      <c r="BT2805" s="1"/>
      <c r="BU2805" s="1"/>
      <c r="BV2805" s="1"/>
      <c r="BW2805" s="1"/>
    </row>
    <row r="2806" spans="1:75" x14ac:dyDescent="0.2">
      <c r="A2806" s="96"/>
      <c r="B2806" s="2"/>
      <c r="C2806" s="9"/>
      <c r="D2806" s="49"/>
      <c r="E2806" s="13"/>
      <c r="F2806" s="10"/>
      <c r="G2806" s="11"/>
      <c r="H2806" s="10"/>
      <c r="I2806" s="10"/>
      <c r="J2806" s="1"/>
      <c r="K2806" s="1"/>
      <c r="L2806" s="9"/>
      <c r="M2806" s="14"/>
      <c r="N2806" s="14"/>
      <c r="O2806" s="9"/>
      <c r="P2806" s="9"/>
      <c r="Q2806" s="12"/>
      <c r="R2806" s="5"/>
      <c r="S2806" s="2"/>
      <c r="T2806" s="5"/>
      <c r="U2806" s="12"/>
      <c r="V2806" s="12"/>
      <c r="W2806" s="14"/>
      <c r="X2806" s="2"/>
      <c r="Y2806" s="6"/>
      <c r="Z2806" s="10"/>
      <c r="AA2806" s="6"/>
      <c r="AB2806" s="1"/>
      <c r="AC2806" s="10"/>
      <c r="AD2806" s="7"/>
      <c r="AE2806" s="1"/>
      <c r="AF2806" s="1"/>
      <c r="AG2806" s="1"/>
      <c r="AH2806" s="5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6"/>
      <c r="BR2806" s="1"/>
      <c r="BS2806" s="1"/>
      <c r="BT2806" s="1"/>
      <c r="BU2806" s="1"/>
      <c r="BV2806" s="1"/>
      <c r="BW2806" s="1"/>
    </row>
    <row r="2807" spans="1:75" x14ac:dyDescent="0.2">
      <c r="A2807" s="96"/>
      <c r="B2807" s="2"/>
      <c r="C2807" s="9"/>
      <c r="D2807" s="49"/>
      <c r="E2807" s="13"/>
      <c r="F2807" s="10"/>
      <c r="G2807" s="11"/>
      <c r="H2807" s="10"/>
      <c r="I2807" s="10"/>
      <c r="J2807" s="1"/>
      <c r="K2807" s="1"/>
      <c r="L2807" s="9"/>
      <c r="M2807" s="14"/>
      <c r="N2807" s="14"/>
      <c r="O2807" s="9"/>
      <c r="P2807" s="9"/>
      <c r="Q2807" s="12"/>
      <c r="R2807" s="5"/>
      <c r="S2807" s="2"/>
      <c r="T2807" s="5"/>
      <c r="U2807" s="12"/>
      <c r="V2807" s="12"/>
      <c r="W2807" s="14"/>
      <c r="X2807" s="2"/>
      <c r="Y2807" s="6"/>
      <c r="Z2807" s="10"/>
      <c r="AA2807" s="6"/>
      <c r="AB2807" s="1"/>
      <c r="AC2807" s="10"/>
      <c r="AD2807" s="7"/>
      <c r="AE2807" s="1"/>
      <c r="AF2807" s="1"/>
      <c r="AG2807" s="1"/>
      <c r="AH2807" s="5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6"/>
      <c r="BR2807" s="1"/>
      <c r="BS2807" s="1"/>
      <c r="BT2807" s="1"/>
      <c r="BU2807" s="1"/>
      <c r="BV2807" s="1"/>
      <c r="BW2807" s="1"/>
    </row>
    <row r="2808" spans="1:75" x14ac:dyDescent="0.2">
      <c r="A2808" s="96"/>
      <c r="B2808" s="2"/>
      <c r="C2808" s="9"/>
      <c r="D2808" s="49"/>
      <c r="E2808" s="13"/>
      <c r="F2808" s="10"/>
      <c r="G2808" s="11"/>
      <c r="H2808" s="10"/>
      <c r="I2808" s="10"/>
      <c r="J2808" s="1"/>
      <c r="K2808" s="1"/>
      <c r="L2808" s="9"/>
      <c r="M2808" s="14"/>
      <c r="N2808" s="14"/>
      <c r="O2808" s="9"/>
      <c r="P2808" s="9"/>
      <c r="Q2808" s="12"/>
      <c r="R2808" s="5"/>
      <c r="S2808" s="2"/>
      <c r="T2808" s="5"/>
      <c r="U2808" s="12"/>
      <c r="V2808" s="12"/>
      <c r="W2808" s="14"/>
      <c r="X2808" s="2"/>
      <c r="Y2808" s="6"/>
      <c r="Z2808" s="10"/>
      <c r="AA2808" s="6"/>
      <c r="AB2808" s="1"/>
      <c r="AC2808" s="10"/>
      <c r="AD2808" s="7"/>
      <c r="AE2808" s="1"/>
      <c r="AF2808" s="1"/>
      <c r="AG2808" s="1"/>
      <c r="AH2808" s="5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6"/>
      <c r="BR2808" s="1"/>
      <c r="BS2808" s="1"/>
      <c r="BT2808" s="1"/>
      <c r="BU2808" s="1"/>
      <c r="BV2808" s="1"/>
      <c r="BW2808" s="1"/>
    </row>
    <row r="2809" spans="1:75" x14ac:dyDescent="0.2">
      <c r="A2809" s="96"/>
      <c r="B2809" s="2"/>
      <c r="C2809" s="9"/>
      <c r="D2809" s="49"/>
      <c r="E2809" s="13"/>
      <c r="F2809" s="10"/>
      <c r="G2809" s="11"/>
      <c r="H2809" s="10"/>
      <c r="I2809" s="10"/>
      <c r="J2809" s="1"/>
      <c r="K2809" s="1"/>
      <c r="L2809" s="9"/>
      <c r="M2809" s="14"/>
      <c r="N2809" s="14"/>
      <c r="O2809" s="9"/>
      <c r="P2809" s="9"/>
      <c r="Q2809" s="12"/>
      <c r="R2809" s="5"/>
      <c r="S2809" s="2"/>
      <c r="T2809" s="5"/>
      <c r="U2809" s="12"/>
      <c r="V2809" s="12"/>
      <c r="W2809" s="14"/>
      <c r="X2809" s="2"/>
      <c r="Y2809" s="6"/>
      <c r="Z2809" s="10"/>
      <c r="AA2809" s="6"/>
      <c r="AB2809" s="1"/>
      <c r="AC2809" s="10"/>
      <c r="AD2809" s="7"/>
      <c r="AE2809" s="1"/>
      <c r="AF2809" s="1"/>
      <c r="AG2809" s="1"/>
      <c r="AH2809" s="5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6"/>
      <c r="BR2809" s="1"/>
      <c r="BS2809" s="1"/>
      <c r="BT2809" s="1"/>
      <c r="BU2809" s="1"/>
      <c r="BV2809" s="1"/>
      <c r="BW2809" s="1"/>
    </row>
    <row r="2810" spans="1:75" x14ac:dyDescent="0.2">
      <c r="A2810" s="96"/>
      <c r="B2810" s="2"/>
      <c r="C2810" s="9"/>
      <c r="D2810" s="49"/>
      <c r="E2810" s="13"/>
      <c r="F2810" s="10"/>
      <c r="G2810" s="11"/>
      <c r="H2810" s="10"/>
      <c r="I2810" s="10"/>
      <c r="J2810" s="1"/>
      <c r="K2810" s="1"/>
      <c r="L2810" s="9"/>
      <c r="M2810" s="14"/>
      <c r="N2810" s="14"/>
      <c r="O2810" s="9"/>
      <c r="P2810" s="9"/>
      <c r="Q2810" s="12"/>
      <c r="R2810" s="5"/>
      <c r="S2810" s="2"/>
      <c r="T2810" s="5"/>
      <c r="U2810" s="12"/>
      <c r="V2810" s="12"/>
      <c r="W2810" s="14"/>
      <c r="X2810" s="2"/>
      <c r="Y2810" s="6"/>
      <c r="Z2810" s="10"/>
      <c r="AA2810" s="6"/>
      <c r="AB2810" s="1"/>
      <c r="AC2810" s="10"/>
      <c r="AD2810" s="7"/>
      <c r="AE2810" s="1"/>
      <c r="AF2810" s="1"/>
      <c r="AG2810" s="1"/>
      <c r="AH2810" s="5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6"/>
      <c r="BR2810" s="1"/>
      <c r="BS2810" s="1"/>
      <c r="BT2810" s="1"/>
      <c r="BU2810" s="1"/>
      <c r="BV2810" s="1"/>
      <c r="BW2810" s="1"/>
    </row>
    <row r="2811" spans="1:75" x14ac:dyDescent="0.2">
      <c r="A2811" s="96"/>
      <c r="B2811" s="2"/>
      <c r="C2811" s="9"/>
      <c r="D2811" s="49"/>
      <c r="E2811" s="13"/>
      <c r="F2811" s="10"/>
      <c r="G2811" s="11"/>
      <c r="H2811" s="10"/>
      <c r="I2811" s="10"/>
      <c r="J2811" s="1"/>
      <c r="K2811" s="1"/>
      <c r="L2811" s="9"/>
      <c r="M2811" s="14"/>
      <c r="N2811" s="14"/>
      <c r="O2811" s="9"/>
      <c r="P2811" s="9"/>
      <c r="Q2811" s="12"/>
      <c r="R2811" s="5"/>
      <c r="S2811" s="2"/>
      <c r="T2811" s="5"/>
      <c r="U2811" s="12"/>
      <c r="V2811" s="12"/>
      <c r="W2811" s="14"/>
      <c r="X2811" s="2"/>
      <c r="Y2811" s="6"/>
      <c r="Z2811" s="10"/>
      <c r="AA2811" s="6"/>
      <c r="AB2811" s="1"/>
      <c r="AC2811" s="10"/>
      <c r="AD2811" s="7"/>
      <c r="AE2811" s="1"/>
      <c r="AF2811" s="1"/>
      <c r="AG2811" s="1"/>
      <c r="AH2811" s="5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6"/>
      <c r="BR2811" s="1"/>
      <c r="BS2811" s="1"/>
      <c r="BT2811" s="1"/>
      <c r="BU2811" s="1"/>
      <c r="BV2811" s="1"/>
      <c r="BW2811" s="1"/>
    </row>
    <row r="2812" spans="1:75" x14ac:dyDescent="0.2">
      <c r="A2812" s="96"/>
      <c r="B2812" s="2"/>
      <c r="C2812" s="9"/>
      <c r="D2812" s="49"/>
      <c r="E2812" s="13"/>
      <c r="F2812" s="10"/>
      <c r="G2812" s="11"/>
      <c r="H2812" s="10"/>
      <c r="I2812" s="10"/>
      <c r="J2812" s="1"/>
      <c r="K2812" s="1"/>
      <c r="L2812" s="9"/>
      <c r="M2812" s="14"/>
      <c r="N2812" s="14"/>
      <c r="O2812" s="9"/>
      <c r="P2812" s="9"/>
      <c r="Q2812" s="12"/>
      <c r="R2812" s="5"/>
      <c r="S2812" s="2"/>
      <c r="T2812" s="5"/>
      <c r="U2812" s="12"/>
      <c r="V2812" s="12"/>
      <c r="W2812" s="14"/>
      <c r="X2812" s="2"/>
      <c r="Y2812" s="6"/>
      <c r="Z2812" s="10"/>
      <c r="AA2812" s="6"/>
      <c r="AB2812" s="1"/>
      <c r="AC2812" s="10"/>
      <c r="AD2812" s="7"/>
      <c r="AE2812" s="1"/>
      <c r="AF2812" s="1"/>
      <c r="AG2812" s="1"/>
      <c r="AH2812" s="5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6"/>
      <c r="BR2812" s="1"/>
      <c r="BS2812" s="1"/>
      <c r="BT2812" s="1"/>
      <c r="BU2812" s="1"/>
      <c r="BV2812" s="1"/>
      <c r="BW2812" s="1"/>
    </row>
    <row r="2813" spans="1:75" x14ac:dyDescent="0.2">
      <c r="A2813" s="96"/>
      <c r="B2813" s="2"/>
      <c r="C2813" s="9"/>
      <c r="D2813" s="49"/>
      <c r="E2813" s="13"/>
      <c r="F2813" s="10"/>
      <c r="G2813" s="11"/>
      <c r="H2813" s="10"/>
      <c r="I2813" s="10"/>
      <c r="J2813" s="1"/>
      <c r="K2813" s="1"/>
      <c r="L2813" s="9"/>
      <c r="M2813" s="14"/>
      <c r="N2813" s="14"/>
      <c r="O2813" s="9"/>
      <c r="P2813" s="9"/>
      <c r="Q2813" s="12"/>
      <c r="R2813" s="5"/>
      <c r="S2813" s="2"/>
      <c r="T2813" s="5"/>
      <c r="U2813" s="12"/>
      <c r="V2813" s="12"/>
      <c r="W2813" s="14"/>
      <c r="X2813" s="2"/>
      <c r="Y2813" s="6"/>
      <c r="Z2813" s="10"/>
      <c r="AA2813" s="6"/>
      <c r="AB2813" s="1"/>
      <c r="AC2813" s="10"/>
      <c r="AD2813" s="7"/>
      <c r="AE2813" s="1"/>
      <c r="AF2813" s="1"/>
      <c r="AG2813" s="1"/>
      <c r="AH2813" s="5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6"/>
      <c r="BR2813" s="1"/>
      <c r="BS2813" s="1"/>
      <c r="BT2813" s="1"/>
      <c r="BU2813" s="1"/>
      <c r="BV2813" s="1"/>
      <c r="BW2813" s="1"/>
    </row>
    <row r="2814" spans="1:75" x14ac:dyDescent="0.2">
      <c r="A2814" s="96"/>
      <c r="B2814" s="2"/>
      <c r="C2814" s="9"/>
      <c r="D2814" s="49"/>
      <c r="E2814" s="13"/>
      <c r="F2814" s="10"/>
      <c r="G2814" s="11"/>
      <c r="H2814" s="10"/>
      <c r="I2814" s="10"/>
      <c r="J2814" s="1"/>
      <c r="K2814" s="1"/>
      <c r="L2814" s="9"/>
      <c r="M2814" s="14"/>
      <c r="N2814" s="14"/>
      <c r="O2814" s="9"/>
      <c r="P2814" s="9"/>
      <c r="Q2814" s="12"/>
      <c r="R2814" s="5"/>
      <c r="S2814" s="2"/>
      <c r="T2814" s="5"/>
      <c r="U2814" s="12"/>
      <c r="V2814" s="12"/>
      <c r="W2814" s="14"/>
      <c r="X2814" s="2"/>
      <c r="Y2814" s="6"/>
      <c r="Z2814" s="10"/>
      <c r="AA2814" s="6"/>
      <c r="AB2814" s="1"/>
      <c r="AC2814" s="10"/>
      <c r="AD2814" s="7"/>
      <c r="AE2814" s="1"/>
      <c r="AF2814" s="1"/>
      <c r="AG2814" s="1"/>
      <c r="AH2814" s="5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6"/>
      <c r="BR2814" s="1"/>
      <c r="BS2814" s="1"/>
      <c r="BT2814" s="1"/>
      <c r="BU2814" s="1"/>
      <c r="BV2814" s="1"/>
      <c r="BW2814" s="1"/>
    </row>
    <row r="2815" spans="1:75" x14ac:dyDescent="0.2">
      <c r="A2815" s="96"/>
      <c r="B2815" s="2"/>
      <c r="C2815" s="9"/>
      <c r="D2815" s="49"/>
      <c r="E2815" s="13"/>
      <c r="F2815" s="10"/>
      <c r="G2815" s="11"/>
      <c r="H2815" s="10"/>
      <c r="I2815" s="10"/>
      <c r="J2815" s="1"/>
      <c r="K2815" s="1"/>
      <c r="L2815" s="9"/>
      <c r="M2815" s="14"/>
      <c r="N2815" s="14"/>
      <c r="O2815" s="9"/>
      <c r="P2815" s="9"/>
      <c r="Q2815" s="12"/>
      <c r="R2815" s="5"/>
      <c r="S2815" s="2"/>
      <c r="T2815" s="5"/>
      <c r="U2815" s="12"/>
      <c r="V2815" s="12"/>
      <c r="W2815" s="14"/>
      <c r="X2815" s="2"/>
      <c r="Y2815" s="6"/>
      <c r="Z2815" s="10"/>
      <c r="AA2815" s="6"/>
      <c r="AB2815" s="1"/>
      <c r="AC2815" s="10"/>
      <c r="AD2815" s="7"/>
      <c r="AE2815" s="1"/>
      <c r="AF2815" s="1"/>
      <c r="AG2815" s="1"/>
      <c r="AH2815" s="5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6"/>
      <c r="BR2815" s="1"/>
      <c r="BS2815" s="1"/>
      <c r="BT2815" s="1"/>
      <c r="BU2815" s="1"/>
      <c r="BV2815" s="1"/>
      <c r="BW2815" s="1"/>
    </row>
    <row r="2816" spans="1:75" x14ac:dyDescent="0.2">
      <c r="A2816" s="96"/>
      <c r="B2816" s="2"/>
      <c r="C2816" s="9"/>
      <c r="D2816" s="49"/>
      <c r="E2816" s="13"/>
      <c r="F2816" s="10"/>
      <c r="G2816" s="11"/>
      <c r="H2816" s="10"/>
      <c r="I2816" s="10"/>
      <c r="J2816" s="1"/>
      <c r="K2816" s="1"/>
      <c r="L2816" s="9"/>
      <c r="M2816" s="14"/>
      <c r="N2816" s="14"/>
      <c r="O2816" s="9"/>
      <c r="P2816" s="9"/>
      <c r="Q2816" s="12"/>
      <c r="R2816" s="5"/>
      <c r="S2816" s="2"/>
      <c r="T2816" s="5"/>
      <c r="U2816" s="12"/>
      <c r="V2816" s="12"/>
      <c r="W2816" s="14"/>
      <c r="X2816" s="2"/>
      <c r="Y2816" s="6"/>
      <c r="Z2816" s="10"/>
      <c r="AA2816" s="6"/>
      <c r="AB2816" s="1"/>
      <c r="AC2816" s="10"/>
      <c r="AD2816" s="7"/>
      <c r="AE2816" s="1"/>
      <c r="AF2816" s="1"/>
      <c r="AG2816" s="1"/>
      <c r="AH2816" s="5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6"/>
      <c r="BR2816" s="1"/>
      <c r="BS2816" s="1"/>
      <c r="BT2816" s="1"/>
      <c r="BU2816" s="1"/>
      <c r="BV2816" s="1"/>
      <c r="BW2816" s="1"/>
    </row>
    <row r="2817" spans="1:75" x14ac:dyDescent="0.2">
      <c r="A2817" s="96"/>
      <c r="B2817" s="2"/>
      <c r="C2817" s="9"/>
      <c r="D2817" s="49"/>
      <c r="E2817" s="13"/>
      <c r="F2817" s="10"/>
      <c r="G2817" s="11"/>
      <c r="H2817" s="10"/>
      <c r="I2817" s="10"/>
      <c r="J2817" s="1"/>
      <c r="K2817" s="1"/>
      <c r="L2817" s="9"/>
      <c r="M2817" s="14"/>
      <c r="N2817" s="14"/>
      <c r="O2817" s="9"/>
      <c r="P2817" s="9"/>
      <c r="Q2817" s="12"/>
      <c r="R2817" s="5"/>
      <c r="S2817" s="2"/>
      <c r="T2817" s="5"/>
      <c r="U2817" s="12"/>
      <c r="V2817" s="12"/>
      <c r="W2817" s="14"/>
      <c r="X2817" s="2"/>
      <c r="Y2817" s="6"/>
      <c r="Z2817" s="10"/>
      <c r="AA2817" s="6"/>
      <c r="AB2817" s="1"/>
      <c r="AC2817" s="10"/>
      <c r="AD2817" s="7"/>
      <c r="AE2817" s="1"/>
      <c r="AF2817" s="1"/>
      <c r="AG2817" s="1"/>
      <c r="AH2817" s="5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6"/>
      <c r="BR2817" s="1"/>
      <c r="BS2817" s="1"/>
      <c r="BT2817" s="1"/>
      <c r="BU2817" s="1"/>
      <c r="BV2817" s="1"/>
      <c r="BW2817" s="1"/>
    </row>
    <row r="2818" spans="1:75" x14ac:dyDescent="0.2">
      <c r="A2818" s="96"/>
      <c r="B2818" s="2"/>
      <c r="C2818" s="9"/>
      <c r="D2818" s="49"/>
      <c r="E2818" s="13"/>
      <c r="F2818" s="10"/>
      <c r="G2818" s="11"/>
      <c r="H2818" s="10"/>
      <c r="I2818" s="10"/>
      <c r="J2818" s="1"/>
      <c r="K2818" s="1"/>
      <c r="L2818" s="9"/>
      <c r="M2818" s="14"/>
      <c r="N2818" s="14"/>
      <c r="O2818" s="9"/>
      <c r="P2818" s="9"/>
      <c r="Q2818" s="12"/>
      <c r="R2818" s="5"/>
      <c r="S2818" s="2"/>
      <c r="T2818" s="5"/>
      <c r="U2818" s="12"/>
      <c r="V2818" s="12"/>
      <c r="W2818" s="14"/>
      <c r="X2818" s="2"/>
      <c r="Y2818" s="6"/>
      <c r="Z2818" s="10"/>
      <c r="AA2818" s="6"/>
      <c r="AB2818" s="1"/>
      <c r="AC2818" s="10"/>
      <c r="AD2818" s="7"/>
      <c r="AE2818" s="1"/>
      <c r="AF2818" s="1"/>
      <c r="AG2818" s="1"/>
      <c r="AH2818" s="5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6"/>
      <c r="BR2818" s="1"/>
      <c r="BS2818" s="1"/>
      <c r="BT2818" s="1"/>
      <c r="BU2818" s="1"/>
      <c r="BV2818" s="1"/>
      <c r="BW2818" s="1"/>
    </row>
    <row r="2819" spans="1:75" x14ac:dyDescent="0.2">
      <c r="A2819" s="96"/>
      <c r="B2819" s="2"/>
      <c r="C2819" s="9"/>
      <c r="D2819" s="49"/>
      <c r="E2819" s="13"/>
      <c r="F2819" s="10"/>
      <c r="G2819" s="11"/>
      <c r="H2819" s="10"/>
      <c r="I2819" s="10"/>
      <c r="J2819" s="1"/>
      <c r="K2819" s="1"/>
      <c r="L2819" s="9"/>
      <c r="M2819" s="14"/>
      <c r="N2819" s="14"/>
      <c r="O2819" s="9"/>
      <c r="P2819" s="9"/>
      <c r="Q2819" s="12"/>
      <c r="R2819" s="5"/>
      <c r="S2819" s="2"/>
      <c r="T2819" s="5"/>
      <c r="U2819" s="12"/>
      <c r="V2819" s="12"/>
      <c r="W2819" s="14"/>
      <c r="X2819" s="2"/>
      <c r="Y2819" s="6"/>
      <c r="Z2819" s="10"/>
      <c r="AA2819" s="6"/>
      <c r="AB2819" s="1"/>
      <c r="AC2819" s="10"/>
      <c r="AD2819" s="7"/>
      <c r="AE2819" s="1"/>
      <c r="AF2819" s="1"/>
      <c r="AG2819" s="1"/>
      <c r="AH2819" s="5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6"/>
      <c r="BR2819" s="1"/>
      <c r="BS2819" s="1"/>
      <c r="BT2819" s="1"/>
      <c r="BU2819" s="1"/>
      <c r="BV2819" s="1"/>
      <c r="BW2819" s="1"/>
    </row>
    <row r="2820" spans="1:75" x14ac:dyDescent="0.2">
      <c r="A2820" s="96"/>
      <c r="B2820" s="2"/>
      <c r="C2820" s="9"/>
      <c r="D2820" s="49"/>
      <c r="E2820" s="13"/>
      <c r="F2820" s="10"/>
      <c r="G2820" s="11"/>
      <c r="H2820" s="10"/>
      <c r="I2820" s="10"/>
      <c r="J2820" s="1"/>
      <c r="K2820" s="1"/>
      <c r="L2820" s="9"/>
      <c r="M2820" s="14"/>
      <c r="N2820" s="14"/>
      <c r="O2820" s="9"/>
      <c r="P2820" s="9"/>
      <c r="Q2820" s="12"/>
      <c r="R2820" s="5"/>
      <c r="S2820" s="2"/>
      <c r="T2820" s="5"/>
      <c r="U2820" s="12"/>
      <c r="V2820" s="12"/>
      <c r="W2820" s="14"/>
      <c r="X2820" s="2"/>
      <c r="Y2820" s="6"/>
      <c r="Z2820" s="10"/>
      <c r="AA2820" s="6"/>
      <c r="AB2820" s="1"/>
      <c r="AC2820" s="10"/>
      <c r="AD2820" s="7"/>
      <c r="AE2820" s="1"/>
      <c r="AF2820" s="1"/>
      <c r="AG2820" s="1"/>
      <c r="AH2820" s="5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6"/>
      <c r="BR2820" s="1"/>
      <c r="BS2820" s="1"/>
      <c r="BT2820" s="1"/>
      <c r="BU2820" s="1"/>
      <c r="BV2820" s="1"/>
      <c r="BW2820" s="1"/>
    </row>
    <row r="2821" spans="1:75" x14ac:dyDescent="0.2">
      <c r="A2821" s="96"/>
      <c r="B2821" s="2"/>
      <c r="C2821" s="9"/>
      <c r="D2821" s="49"/>
      <c r="E2821" s="13"/>
      <c r="F2821" s="10"/>
      <c r="G2821" s="11"/>
      <c r="H2821" s="10"/>
      <c r="I2821" s="10"/>
      <c r="J2821" s="1"/>
      <c r="K2821" s="1"/>
      <c r="L2821" s="9"/>
      <c r="M2821" s="14"/>
      <c r="N2821" s="14"/>
      <c r="O2821" s="9"/>
      <c r="P2821" s="9"/>
      <c r="Q2821" s="12"/>
      <c r="R2821" s="5"/>
      <c r="S2821" s="2"/>
      <c r="T2821" s="5"/>
      <c r="U2821" s="12"/>
      <c r="V2821" s="12"/>
      <c r="W2821" s="14"/>
      <c r="X2821" s="2"/>
      <c r="Y2821" s="6"/>
      <c r="Z2821" s="10"/>
      <c r="AA2821" s="6"/>
      <c r="AB2821" s="1"/>
      <c r="AC2821" s="10"/>
      <c r="AD2821" s="7"/>
      <c r="AE2821" s="1"/>
      <c r="AF2821" s="1"/>
      <c r="AG2821" s="1"/>
      <c r="AH2821" s="5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6"/>
      <c r="BR2821" s="1"/>
      <c r="BS2821" s="1"/>
      <c r="BT2821" s="1"/>
      <c r="BU2821" s="1"/>
      <c r="BV2821" s="1"/>
      <c r="BW2821" s="1"/>
    </row>
    <row r="2822" spans="1:75" x14ac:dyDescent="0.2">
      <c r="A2822" s="96"/>
      <c r="B2822" s="2"/>
      <c r="C2822" s="9"/>
      <c r="D2822" s="49"/>
      <c r="E2822" s="13"/>
      <c r="F2822" s="10"/>
      <c r="G2822" s="11"/>
      <c r="H2822" s="10"/>
      <c r="I2822" s="10"/>
      <c r="J2822" s="1"/>
      <c r="K2822" s="1"/>
      <c r="L2822" s="9"/>
      <c r="M2822" s="14"/>
      <c r="N2822" s="14"/>
      <c r="O2822" s="9"/>
      <c r="P2822" s="9"/>
      <c r="Q2822" s="12"/>
      <c r="R2822" s="5"/>
      <c r="S2822" s="2"/>
      <c r="T2822" s="5"/>
      <c r="U2822" s="12"/>
      <c r="V2822" s="12"/>
      <c r="W2822" s="14"/>
      <c r="X2822" s="2"/>
      <c r="Y2822" s="6"/>
      <c r="Z2822" s="10"/>
      <c r="AA2822" s="6"/>
      <c r="AB2822" s="1"/>
      <c r="AC2822" s="10"/>
      <c r="AD2822" s="7"/>
      <c r="AE2822" s="1"/>
      <c r="AF2822" s="1"/>
      <c r="AG2822" s="1"/>
      <c r="AH2822" s="5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6"/>
      <c r="BR2822" s="1"/>
      <c r="BS2822" s="1"/>
      <c r="BT2822" s="1"/>
      <c r="BU2822" s="1"/>
      <c r="BV2822" s="1"/>
      <c r="BW2822" s="1"/>
    </row>
    <row r="2823" spans="1:75" x14ac:dyDescent="0.2">
      <c r="A2823" s="96"/>
      <c r="B2823" s="2"/>
      <c r="C2823" s="9"/>
      <c r="D2823" s="49"/>
      <c r="E2823" s="13"/>
      <c r="F2823" s="10"/>
      <c r="G2823" s="11"/>
      <c r="H2823" s="10"/>
      <c r="I2823" s="10"/>
      <c r="J2823" s="1"/>
      <c r="K2823" s="1"/>
      <c r="L2823" s="9"/>
      <c r="M2823" s="14"/>
      <c r="N2823" s="14"/>
      <c r="O2823" s="9"/>
      <c r="P2823" s="9"/>
      <c r="Q2823" s="12"/>
      <c r="R2823" s="5"/>
      <c r="S2823" s="2"/>
      <c r="T2823" s="5"/>
      <c r="U2823" s="12"/>
      <c r="V2823" s="12"/>
      <c r="W2823" s="14"/>
      <c r="X2823" s="2"/>
      <c r="Y2823" s="6"/>
      <c r="Z2823" s="10"/>
      <c r="AA2823" s="6"/>
      <c r="AB2823" s="1"/>
      <c r="AC2823" s="10"/>
      <c r="AD2823" s="7"/>
      <c r="AE2823" s="1"/>
      <c r="AF2823" s="1"/>
      <c r="AG2823" s="1"/>
      <c r="AH2823" s="5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6"/>
      <c r="BR2823" s="1"/>
      <c r="BS2823" s="1"/>
      <c r="BT2823" s="1"/>
      <c r="BU2823" s="1"/>
      <c r="BV2823" s="1"/>
      <c r="BW2823" s="1"/>
    </row>
    <row r="2824" spans="1:75" x14ac:dyDescent="0.2">
      <c r="A2824" s="96"/>
      <c r="B2824" s="2"/>
      <c r="C2824" s="9"/>
      <c r="D2824" s="49"/>
      <c r="E2824" s="13"/>
      <c r="F2824" s="10"/>
      <c r="G2824" s="11"/>
      <c r="H2824" s="10"/>
      <c r="I2824" s="10"/>
      <c r="J2824" s="1"/>
      <c r="K2824" s="1"/>
      <c r="L2824" s="9"/>
      <c r="M2824" s="14"/>
      <c r="N2824" s="14"/>
      <c r="O2824" s="9"/>
      <c r="P2824" s="9"/>
      <c r="Q2824" s="12"/>
      <c r="R2824" s="5"/>
      <c r="S2824" s="2"/>
      <c r="T2824" s="5"/>
      <c r="U2824" s="12"/>
      <c r="V2824" s="12"/>
      <c r="W2824" s="14"/>
      <c r="X2824" s="2"/>
      <c r="Y2824" s="6"/>
      <c r="Z2824" s="10"/>
      <c r="AA2824" s="6"/>
      <c r="AB2824" s="1"/>
      <c r="AC2824" s="10"/>
      <c r="AD2824" s="7"/>
      <c r="AE2824" s="1"/>
      <c r="AF2824" s="1"/>
      <c r="AG2824" s="1"/>
      <c r="AH2824" s="5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6"/>
      <c r="BR2824" s="1"/>
      <c r="BS2824" s="1"/>
      <c r="BT2824" s="1"/>
      <c r="BU2824" s="1"/>
      <c r="BV2824" s="1"/>
      <c r="BW2824" s="1"/>
    </row>
    <row r="2825" spans="1:75" x14ac:dyDescent="0.2">
      <c r="A2825" s="96"/>
      <c r="B2825" s="2"/>
      <c r="C2825" s="9"/>
      <c r="D2825" s="49"/>
      <c r="E2825" s="13"/>
      <c r="F2825" s="10"/>
      <c r="G2825" s="11"/>
      <c r="H2825" s="10"/>
      <c r="I2825" s="10"/>
      <c r="J2825" s="1"/>
      <c r="K2825" s="1"/>
      <c r="L2825" s="9"/>
      <c r="M2825" s="14"/>
      <c r="N2825" s="14"/>
      <c r="O2825" s="9"/>
      <c r="P2825" s="9"/>
      <c r="Q2825" s="12"/>
      <c r="R2825" s="5"/>
      <c r="S2825" s="2"/>
      <c r="T2825" s="5"/>
      <c r="U2825" s="12"/>
      <c r="V2825" s="12"/>
      <c r="W2825" s="14"/>
      <c r="X2825" s="2"/>
      <c r="Y2825" s="6"/>
      <c r="Z2825" s="10"/>
      <c r="AA2825" s="6"/>
      <c r="AB2825" s="1"/>
      <c r="AC2825" s="10"/>
      <c r="AD2825" s="7"/>
      <c r="AE2825" s="1"/>
      <c r="AF2825" s="1"/>
      <c r="AG2825" s="1"/>
      <c r="AH2825" s="5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6"/>
      <c r="BR2825" s="1"/>
      <c r="BS2825" s="1"/>
      <c r="BT2825" s="1"/>
      <c r="BU2825" s="1"/>
      <c r="BV2825" s="1"/>
      <c r="BW2825" s="1"/>
    </row>
    <row r="2826" spans="1:75" x14ac:dyDescent="0.2">
      <c r="A2826" s="96"/>
      <c r="B2826" s="2"/>
      <c r="C2826" s="9"/>
      <c r="D2826" s="49"/>
      <c r="E2826" s="13"/>
      <c r="F2826" s="10"/>
      <c r="G2826" s="11"/>
      <c r="H2826" s="10"/>
      <c r="I2826" s="10"/>
      <c r="J2826" s="1"/>
      <c r="K2826" s="1"/>
      <c r="L2826" s="9"/>
      <c r="M2826" s="14"/>
      <c r="N2826" s="14"/>
      <c r="O2826" s="9"/>
      <c r="P2826" s="9"/>
      <c r="Q2826" s="12"/>
      <c r="R2826" s="5"/>
      <c r="S2826" s="2"/>
      <c r="T2826" s="5"/>
      <c r="U2826" s="12"/>
      <c r="V2826" s="12"/>
      <c r="W2826" s="14"/>
      <c r="X2826" s="2"/>
      <c r="Y2826" s="6"/>
      <c r="Z2826" s="10"/>
      <c r="AA2826" s="6"/>
      <c r="AB2826" s="1"/>
      <c r="AC2826" s="10"/>
      <c r="AD2826" s="7"/>
      <c r="AE2826" s="1"/>
      <c r="AF2826" s="1"/>
      <c r="AG2826" s="1"/>
      <c r="AH2826" s="5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6"/>
      <c r="BR2826" s="1"/>
      <c r="BS2826" s="1"/>
      <c r="BT2826" s="1"/>
      <c r="BU2826" s="1"/>
      <c r="BV2826" s="1"/>
      <c r="BW2826" s="1"/>
    </row>
    <row r="2827" spans="1:75" x14ac:dyDescent="0.2">
      <c r="A2827" s="96"/>
      <c r="B2827" s="2"/>
      <c r="C2827" s="9"/>
      <c r="D2827" s="49"/>
      <c r="E2827" s="13"/>
      <c r="F2827" s="10"/>
      <c r="G2827" s="11"/>
      <c r="H2827" s="10"/>
      <c r="I2827" s="10"/>
      <c r="J2827" s="1"/>
      <c r="K2827" s="1"/>
      <c r="L2827" s="9"/>
      <c r="M2827" s="14"/>
      <c r="N2827" s="14"/>
      <c r="O2827" s="9"/>
      <c r="P2827" s="9"/>
      <c r="Q2827" s="12"/>
      <c r="R2827" s="5"/>
      <c r="S2827" s="2"/>
      <c r="T2827" s="5"/>
      <c r="U2827" s="12"/>
      <c r="V2827" s="12"/>
      <c r="W2827" s="14"/>
      <c r="X2827" s="2"/>
      <c r="Y2827" s="6"/>
      <c r="Z2827" s="10"/>
      <c r="AA2827" s="6"/>
      <c r="AB2827" s="1"/>
      <c r="AC2827" s="10"/>
      <c r="AD2827" s="7"/>
      <c r="AE2827" s="1"/>
      <c r="AF2827" s="1"/>
      <c r="AG2827" s="1"/>
      <c r="AH2827" s="5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6"/>
      <c r="BR2827" s="1"/>
      <c r="BS2827" s="1"/>
      <c r="BT2827" s="1"/>
      <c r="BU2827" s="1"/>
      <c r="BV2827" s="1"/>
      <c r="BW2827" s="1"/>
    </row>
    <row r="2828" spans="1:75" x14ac:dyDescent="0.2">
      <c r="A2828" s="96"/>
      <c r="B2828" s="2"/>
      <c r="C2828" s="9"/>
      <c r="D2828" s="49"/>
      <c r="E2828" s="13"/>
      <c r="F2828" s="10"/>
      <c r="G2828" s="11"/>
      <c r="H2828" s="10"/>
      <c r="I2828" s="10"/>
      <c r="J2828" s="1"/>
      <c r="K2828" s="1"/>
      <c r="L2828" s="9"/>
      <c r="M2828" s="14"/>
      <c r="N2828" s="14"/>
      <c r="O2828" s="9"/>
      <c r="P2828" s="9"/>
      <c r="Q2828" s="12"/>
      <c r="R2828" s="5"/>
      <c r="S2828" s="2"/>
      <c r="T2828" s="5"/>
      <c r="U2828" s="12"/>
      <c r="V2828" s="12"/>
      <c r="W2828" s="14"/>
      <c r="X2828" s="2"/>
      <c r="Y2828" s="6"/>
      <c r="Z2828" s="10"/>
      <c r="AA2828" s="6"/>
      <c r="AB2828" s="1"/>
      <c r="AC2828" s="10"/>
      <c r="AD2828" s="7"/>
      <c r="AE2828" s="1"/>
      <c r="AF2828" s="1"/>
      <c r="AG2828" s="1"/>
      <c r="AH2828" s="5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6"/>
      <c r="BR2828" s="1"/>
      <c r="BS2828" s="1"/>
      <c r="BT2828" s="1"/>
      <c r="BU2828" s="1"/>
      <c r="BV2828" s="1"/>
      <c r="BW2828" s="1"/>
    </row>
    <row r="2829" spans="1:75" x14ac:dyDescent="0.2">
      <c r="A2829" s="96"/>
      <c r="B2829" s="2"/>
      <c r="C2829" s="9"/>
      <c r="D2829" s="49"/>
      <c r="E2829" s="13"/>
      <c r="F2829" s="10"/>
      <c r="G2829" s="11"/>
      <c r="H2829" s="10"/>
      <c r="I2829" s="10"/>
      <c r="J2829" s="1"/>
      <c r="K2829" s="1"/>
      <c r="L2829" s="9"/>
      <c r="M2829" s="14"/>
      <c r="N2829" s="14"/>
      <c r="O2829" s="9"/>
      <c r="P2829" s="9"/>
      <c r="Q2829" s="12"/>
      <c r="R2829" s="5"/>
      <c r="S2829" s="2"/>
      <c r="T2829" s="5"/>
      <c r="U2829" s="12"/>
      <c r="V2829" s="12"/>
      <c r="W2829" s="14"/>
      <c r="X2829" s="2"/>
      <c r="Y2829" s="6"/>
      <c r="Z2829" s="10"/>
      <c r="AA2829" s="6"/>
      <c r="AB2829" s="1"/>
      <c r="AC2829" s="10"/>
      <c r="AD2829" s="7"/>
      <c r="AE2829" s="1"/>
      <c r="AF2829" s="1"/>
      <c r="AG2829" s="1"/>
      <c r="AH2829" s="5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6"/>
      <c r="BR2829" s="1"/>
      <c r="BS2829" s="1"/>
      <c r="BT2829" s="1"/>
      <c r="BU2829" s="1"/>
      <c r="BV2829" s="1"/>
      <c r="BW2829" s="1"/>
    </row>
    <row r="2830" spans="1:75" x14ac:dyDescent="0.2">
      <c r="A2830" s="96"/>
      <c r="B2830" s="2"/>
      <c r="C2830" s="9"/>
      <c r="D2830" s="49"/>
      <c r="E2830" s="13"/>
      <c r="F2830" s="10"/>
      <c r="G2830" s="11"/>
      <c r="H2830" s="10"/>
      <c r="I2830" s="10"/>
      <c r="J2830" s="1"/>
      <c r="K2830" s="1"/>
      <c r="L2830" s="9"/>
      <c r="M2830" s="14"/>
      <c r="N2830" s="14"/>
      <c r="O2830" s="9"/>
      <c r="P2830" s="9"/>
      <c r="Q2830" s="12"/>
      <c r="R2830" s="5"/>
      <c r="S2830" s="2"/>
      <c r="T2830" s="5"/>
      <c r="U2830" s="12"/>
      <c r="V2830" s="12"/>
      <c r="W2830" s="14"/>
      <c r="X2830" s="2"/>
      <c r="Y2830" s="6"/>
      <c r="Z2830" s="10"/>
      <c r="AA2830" s="6"/>
      <c r="AB2830" s="1"/>
      <c r="AC2830" s="10"/>
      <c r="AD2830" s="7"/>
      <c r="AE2830" s="1"/>
      <c r="AF2830" s="1"/>
      <c r="AG2830" s="1"/>
      <c r="AH2830" s="5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6"/>
      <c r="BR2830" s="1"/>
      <c r="BS2830" s="1"/>
      <c r="BT2830" s="1"/>
      <c r="BU2830" s="1"/>
      <c r="BV2830" s="1"/>
      <c r="BW2830" s="1"/>
    </row>
    <row r="2831" spans="1:75" x14ac:dyDescent="0.2">
      <c r="A2831" s="96"/>
      <c r="B2831" s="2"/>
      <c r="C2831" s="9"/>
      <c r="D2831" s="49"/>
      <c r="E2831" s="13"/>
      <c r="F2831" s="10"/>
      <c r="G2831" s="11"/>
      <c r="H2831" s="10"/>
      <c r="I2831" s="10"/>
      <c r="J2831" s="1"/>
      <c r="K2831" s="1"/>
      <c r="L2831" s="9"/>
      <c r="M2831" s="14"/>
      <c r="N2831" s="14"/>
      <c r="O2831" s="9"/>
      <c r="P2831" s="9"/>
      <c r="Q2831" s="12"/>
      <c r="R2831" s="5"/>
      <c r="S2831" s="2"/>
      <c r="T2831" s="5"/>
      <c r="U2831" s="12"/>
      <c r="V2831" s="12"/>
      <c r="W2831" s="14"/>
      <c r="X2831" s="2"/>
      <c r="Y2831" s="6"/>
      <c r="Z2831" s="10"/>
      <c r="AA2831" s="6"/>
      <c r="AB2831" s="1"/>
      <c r="AC2831" s="10"/>
      <c r="AD2831" s="7"/>
      <c r="AE2831" s="1"/>
      <c r="AF2831" s="1"/>
      <c r="AG2831" s="1"/>
      <c r="AH2831" s="5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6"/>
      <c r="BR2831" s="1"/>
      <c r="BS2831" s="1"/>
      <c r="BT2831" s="1"/>
      <c r="BU2831" s="1"/>
      <c r="BV2831" s="1"/>
      <c r="BW2831" s="1"/>
    </row>
    <row r="2832" spans="1:75" x14ac:dyDescent="0.2">
      <c r="A2832" s="96"/>
      <c r="B2832" s="2"/>
      <c r="C2832" s="9"/>
      <c r="D2832" s="49"/>
      <c r="E2832" s="13"/>
      <c r="F2832" s="10"/>
      <c r="G2832" s="11"/>
      <c r="H2832" s="10"/>
      <c r="I2832" s="10"/>
      <c r="J2832" s="1"/>
      <c r="K2832" s="1"/>
      <c r="L2832" s="9"/>
      <c r="M2832" s="14"/>
      <c r="N2832" s="14"/>
      <c r="O2832" s="9"/>
      <c r="P2832" s="9"/>
      <c r="Q2832" s="12"/>
      <c r="R2832" s="5"/>
      <c r="S2832" s="2"/>
      <c r="T2832" s="5"/>
      <c r="U2832" s="12"/>
      <c r="V2832" s="12"/>
      <c r="W2832" s="14"/>
      <c r="X2832" s="2"/>
      <c r="Y2832" s="6"/>
      <c r="Z2832" s="10"/>
      <c r="AA2832" s="6"/>
      <c r="AB2832" s="1"/>
      <c r="AC2832" s="10"/>
      <c r="AD2832" s="7"/>
      <c r="AE2832" s="1"/>
      <c r="AF2832" s="1"/>
      <c r="AG2832" s="1"/>
      <c r="AH2832" s="5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6"/>
      <c r="BR2832" s="1"/>
      <c r="BS2832" s="1"/>
      <c r="BT2832" s="1"/>
      <c r="BU2832" s="1"/>
      <c r="BV2832" s="1"/>
      <c r="BW2832" s="1"/>
    </row>
    <row r="2833" spans="1:75" x14ac:dyDescent="0.2">
      <c r="A2833" s="96"/>
      <c r="B2833" s="2"/>
      <c r="C2833" s="9"/>
      <c r="D2833" s="49"/>
      <c r="E2833" s="13"/>
      <c r="F2833" s="10"/>
      <c r="G2833" s="11"/>
      <c r="H2833" s="10"/>
      <c r="I2833" s="10"/>
      <c r="J2833" s="1"/>
      <c r="K2833" s="1"/>
      <c r="L2833" s="9"/>
      <c r="M2833" s="14"/>
      <c r="N2833" s="14"/>
      <c r="O2833" s="9"/>
      <c r="P2833" s="9"/>
      <c r="Q2833" s="12"/>
      <c r="R2833" s="5"/>
      <c r="S2833" s="2"/>
      <c r="T2833" s="5"/>
      <c r="U2833" s="12"/>
      <c r="V2833" s="12"/>
      <c r="W2833" s="14"/>
      <c r="X2833" s="2"/>
      <c r="Y2833" s="6"/>
      <c r="Z2833" s="10"/>
      <c r="AA2833" s="6"/>
      <c r="AB2833" s="1"/>
      <c r="AC2833" s="10"/>
      <c r="AD2833" s="7"/>
      <c r="AE2833" s="1"/>
      <c r="AF2833" s="1"/>
      <c r="AG2833" s="1"/>
      <c r="AH2833" s="5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6"/>
      <c r="BR2833" s="1"/>
      <c r="BS2833" s="1"/>
      <c r="BT2833" s="1"/>
      <c r="BU2833" s="1"/>
      <c r="BV2833" s="1"/>
      <c r="BW2833" s="1"/>
    </row>
    <row r="2834" spans="1:75" x14ac:dyDescent="0.2">
      <c r="A2834" s="96"/>
      <c r="B2834" s="2"/>
      <c r="C2834" s="9"/>
      <c r="D2834" s="49"/>
      <c r="E2834" s="13"/>
      <c r="F2834" s="10"/>
      <c r="G2834" s="11"/>
      <c r="H2834" s="10"/>
      <c r="I2834" s="10"/>
      <c r="J2834" s="1"/>
      <c r="K2834" s="1"/>
      <c r="L2834" s="9"/>
      <c r="M2834" s="14"/>
      <c r="N2834" s="14"/>
      <c r="O2834" s="9"/>
      <c r="P2834" s="9"/>
      <c r="Q2834" s="12"/>
      <c r="R2834" s="5"/>
      <c r="S2834" s="2"/>
      <c r="T2834" s="5"/>
      <c r="U2834" s="12"/>
      <c r="V2834" s="12"/>
      <c r="W2834" s="14"/>
      <c r="X2834" s="2"/>
      <c r="Y2834" s="6"/>
      <c r="Z2834" s="10"/>
      <c r="AA2834" s="6"/>
      <c r="AB2834" s="1"/>
      <c r="AC2834" s="10"/>
      <c r="AD2834" s="7"/>
      <c r="AE2834" s="1"/>
      <c r="AF2834" s="1"/>
      <c r="AG2834" s="1"/>
      <c r="AH2834" s="5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6"/>
      <c r="BR2834" s="1"/>
      <c r="BS2834" s="1"/>
      <c r="BT2834" s="1"/>
      <c r="BU2834" s="1"/>
      <c r="BV2834" s="1"/>
      <c r="BW2834" s="1"/>
    </row>
    <row r="2835" spans="1:75" x14ac:dyDescent="0.2">
      <c r="A2835" s="96"/>
      <c r="B2835" s="2"/>
      <c r="C2835" s="9"/>
      <c r="D2835" s="49"/>
      <c r="E2835" s="13"/>
      <c r="F2835" s="10"/>
      <c r="G2835" s="11"/>
      <c r="H2835" s="10"/>
      <c r="I2835" s="10"/>
      <c r="J2835" s="1"/>
      <c r="K2835" s="1"/>
      <c r="L2835" s="9"/>
      <c r="M2835" s="14"/>
      <c r="N2835" s="14"/>
      <c r="O2835" s="9"/>
      <c r="P2835" s="9"/>
      <c r="Q2835" s="12"/>
      <c r="R2835" s="5"/>
      <c r="S2835" s="2"/>
      <c r="T2835" s="5"/>
      <c r="U2835" s="12"/>
      <c r="V2835" s="12"/>
      <c r="W2835" s="14"/>
      <c r="X2835" s="2"/>
      <c r="Y2835" s="6"/>
      <c r="Z2835" s="10"/>
      <c r="AA2835" s="6"/>
      <c r="AB2835" s="1"/>
      <c r="AC2835" s="10"/>
      <c r="AD2835" s="7"/>
      <c r="AE2835" s="1"/>
      <c r="AF2835" s="1"/>
      <c r="AG2835" s="1"/>
      <c r="AH2835" s="5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6"/>
      <c r="BR2835" s="1"/>
      <c r="BS2835" s="1"/>
      <c r="BT2835" s="1"/>
      <c r="BU2835" s="1"/>
      <c r="BV2835" s="1"/>
      <c r="BW2835" s="1"/>
    </row>
    <row r="2836" spans="1:75" x14ac:dyDescent="0.2">
      <c r="A2836" s="96"/>
      <c r="B2836" s="2"/>
      <c r="C2836" s="9"/>
      <c r="D2836" s="49"/>
      <c r="E2836" s="13"/>
      <c r="F2836" s="10"/>
      <c r="G2836" s="11"/>
      <c r="H2836" s="10"/>
      <c r="I2836" s="10"/>
      <c r="J2836" s="1"/>
      <c r="K2836" s="1"/>
      <c r="L2836" s="9"/>
      <c r="M2836" s="14"/>
      <c r="N2836" s="14"/>
      <c r="O2836" s="9"/>
      <c r="P2836" s="9"/>
      <c r="Q2836" s="12"/>
      <c r="R2836" s="5"/>
      <c r="S2836" s="2"/>
      <c r="T2836" s="5"/>
      <c r="U2836" s="12"/>
      <c r="V2836" s="12"/>
      <c r="W2836" s="14"/>
      <c r="X2836" s="2"/>
      <c r="Y2836" s="6"/>
      <c r="Z2836" s="10"/>
      <c r="AA2836" s="6"/>
      <c r="AB2836" s="1"/>
      <c r="AC2836" s="10"/>
      <c r="AD2836" s="7"/>
      <c r="AE2836" s="1"/>
      <c r="AF2836" s="1"/>
      <c r="AG2836" s="1"/>
      <c r="AH2836" s="5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6"/>
      <c r="BR2836" s="1"/>
      <c r="BS2836" s="1"/>
      <c r="BT2836" s="1"/>
      <c r="BU2836" s="1"/>
      <c r="BV2836" s="1"/>
      <c r="BW2836" s="1"/>
    </row>
    <row r="2837" spans="1:75" x14ac:dyDescent="0.2">
      <c r="A2837" s="96"/>
      <c r="B2837" s="2"/>
      <c r="C2837" s="9"/>
      <c r="D2837" s="49"/>
      <c r="E2837" s="13"/>
      <c r="F2837" s="10"/>
      <c r="G2837" s="11"/>
      <c r="H2837" s="10"/>
      <c r="I2837" s="10"/>
      <c r="J2837" s="1"/>
      <c r="K2837" s="1"/>
      <c r="L2837" s="9"/>
      <c r="M2837" s="14"/>
      <c r="N2837" s="14"/>
      <c r="O2837" s="9"/>
      <c r="P2837" s="9"/>
      <c r="Q2837" s="12"/>
      <c r="R2837" s="5"/>
      <c r="S2837" s="2"/>
      <c r="T2837" s="5"/>
      <c r="U2837" s="12"/>
      <c r="V2837" s="12"/>
      <c r="W2837" s="14"/>
      <c r="X2837" s="2"/>
      <c r="Y2837" s="6"/>
      <c r="Z2837" s="10"/>
      <c r="AA2837" s="6"/>
      <c r="AB2837" s="1"/>
      <c r="AC2837" s="10"/>
      <c r="AD2837" s="7"/>
      <c r="AE2837" s="1"/>
      <c r="AF2837" s="1"/>
      <c r="AG2837" s="1"/>
      <c r="AH2837" s="5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6"/>
      <c r="BR2837" s="1"/>
      <c r="BS2837" s="1"/>
      <c r="BT2837" s="1"/>
      <c r="BU2837" s="1"/>
      <c r="BV2837" s="1"/>
      <c r="BW2837" s="1"/>
    </row>
    <row r="2838" spans="1:75" x14ac:dyDescent="0.2">
      <c r="A2838" s="96"/>
      <c r="B2838" s="2"/>
      <c r="C2838" s="9"/>
      <c r="D2838" s="49"/>
      <c r="E2838" s="13"/>
      <c r="F2838" s="10"/>
      <c r="G2838" s="11"/>
      <c r="H2838" s="10"/>
      <c r="I2838" s="10"/>
      <c r="J2838" s="1"/>
      <c r="K2838" s="1"/>
      <c r="L2838" s="9"/>
      <c r="M2838" s="14"/>
      <c r="N2838" s="14"/>
      <c r="O2838" s="9"/>
      <c r="P2838" s="9"/>
      <c r="Q2838" s="12"/>
      <c r="R2838" s="5"/>
      <c r="S2838" s="2"/>
      <c r="T2838" s="5"/>
      <c r="U2838" s="12"/>
      <c r="V2838" s="12"/>
      <c r="W2838" s="14"/>
      <c r="X2838" s="2"/>
      <c r="Y2838" s="6"/>
      <c r="Z2838" s="10"/>
      <c r="AA2838" s="6"/>
      <c r="AB2838" s="1"/>
      <c r="AC2838" s="10"/>
      <c r="AD2838" s="7"/>
      <c r="AE2838" s="1"/>
      <c r="AF2838" s="1"/>
      <c r="AG2838" s="1"/>
      <c r="AH2838" s="5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6"/>
      <c r="BR2838" s="1"/>
      <c r="BS2838" s="1"/>
      <c r="BT2838" s="1"/>
      <c r="BU2838" s="1"/>
      <c r="BV2838" s="1"/>
      <c r="BW2838" s="1"/>
    </row>
    <row r="2839" spans="1:75" x14ac:dyDescent="0.2">
      <c r="A2839" s="96"/>
      <c r="B2839" s="2"/>
      <c r="C2839" s="9"/>
      <c r="D2839" s="49"/>
      <c r="E2839" s="13"/>
      <c r="F2839" s="10"/>
      <c r="G2839" s="11"/>
      <c r="H2839" s="10"/>
      <c r="I2839" s="10"/>
      <c r="J2839" s="1"/>
      <c r="K2839" s="1"/>
      <c r="L2839" s="9"/>
      <c r="M2839" s="14"/>
      <c r="N2839" s="14"/>
      <c r="O2839" s="9"/>
      <c r="P2839" s="9"/>
      <c r="Q2839" s="12"/>
      <c r="R2839" s="5"/>
      <c r="S2839" s="2"/>
      <c r="T2839" s="5"/>
      <c r="U2839" s="12"/>
      <c r="V2839" s="12"/>
      <c r="W2839" s="14"/>
      <c r="X2839" s="2"/>
      <c r="Y2839" s="6"/>
      <c r="Z2839" s="10"/>
      <c r="AA2839" s="6"/>
      <c r="AB2839" s="1"/>
      <c r="AC2839" s="10"/>
      <c r="AD2839" s="7"/>
      <c r="AE2839" s="1"/>
      <c r="AF2839" s="1"/>
      <c r="AG2839" s="1"/>
      <c r="AH2839" s="5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6"/>
      <c r="BR2839" s="1"/>
      <c r="BS2839" s="1"/>
      <c r="BT2839" s="1"/>
      <c r="BU2839" s="1"/>
      <c r="BV2839" s="1"/>
      <c r="BW2839" s="1"/>
    </row>
    <row r="2840" spans="1:75" x14ac:dyDescent="0.2">
      <c r="A2840" s="96"/>
      <c r="B2840" s="2"/>
      <c r="C2840" s="9"/>
      <c r="D2840" s="49"/>
      <c r="E2840" s="13"/>
      <c r="F2840" s="10"/>
      <c r="G2840" s="11"/>
      <c r="H2840" s="10"/>
      <c r="I2840" s="10"/>
      <c r="J2840" s="1"/>
      <c r="K2840" s="1"/>
      <c r="L2840" s="9"/>
      <c r="M2840" s="14"/>
      <c r="N2840" s="14"/>
      <c r="O2840" s="9"/>
      <c r="P2840" s="9"/>
      <c r="Q2840" s="12"/>
      <c r="R2840" s="5"/>
      <c r="S2840" s="2"/>
      <c r="T2840" s="5"/>
      <c r="U2840" s="12"/>
      <c r="V2840" s="12"/>
      <c r="W2840" s="14"/>
      <c r="X2840" s="2"/>
      <c r="Y2840" s="6"/>
      <c r="Z2840" s="10"/>
      <c r="AA2840" s="6"/>
      <c r="AB2840" s="1"/>
      <c r="AC2840" s="10"/>
      <c r="AD2840" s="7"/>
      <c r="AE2840" s="1"/>
      <c r="AF2840" s="1"/>
      <c r="AG2840" s="1"/>
      <c r="AH2840" s="5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6"/>
      <c r="BR2840" s="1"/>
      <c r="BS2840" s="1"/>
      <c r="BT2840" s="1"/>
      <c r="BU2840" s="1"/>
      <c r="BV2840" s="1"/>
      <c r="BW2840" s="1"/>
    </row>
    <row r="2841" spans="1:75" x14ac:dyDescent="0.2">
      <c r="A2841" s="96"/>
      <c r="B2841" s="2"/>
      <c r="C2841" s="9"/>
      <c r="D2841" s="49"/>
      <c r="E2841" s="13"/>
      <c r="F2841" s="10"/>
      <c r="G2841" s="11"/>
      <c r="H2841" s="10"/>
      <c r="I2841" s="10"/>
      <c r="J2841" s="1"/>
      <c r="K2841" s="1"/>
      <c r="L2841" s="9"/>
      <c r="M2841" s="14"/>
      <c r="N2841" s="14"/>
      <c r="O2841" s="9"/>
      <c r="P2841" s="9"/>
      <c r="Q2841" s="12"/>
      <c r="R2841" s="5"/>
      <c r="S2841" s="2"/>
      <c r="T2841" s="5"/>
      <c r="U2841" s="12"/>
      <c r="V2841" s="12"/>
      <c r="W2841" s="14"/>
      <c r="X2841" s="2"/>
      <c r="Y2841" s="6"/>
      <c r="Z2841" s="10"/>
      <c r="AA2841" s="6"/>
      <c r="AB2841" s="1"/>
      <c r="AC2841" s="10"/>
      <c r="AD2841" s="7"/>
      <c r="AE2841" s="1"/>
      <c r="AF2841" s="1"/>
      <c r="AG2841" s="1"/>
      <c r="AH2841" s="5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6"/>
      <c r="BR2841" s="1"/>
      <c r="BS2841" s="1"/>
      <c r="BT2841" s="1"/>
      <c r="BU2841" s="1"/>
      <c r="BV2841" s="1"/>
      <c r="BW2841" s="1"/>
    </row>
    <row r="2842" spans="1:75" x14ac:dyDescent="0.2">
      <c r="A2842" s="96"/>
      <c r="B2842" s="2"/>
      <c r="C2842" s="9"/>
      <c r="D2842" s="49"/>
      <c r="E2842" s="13"/>
      <c r="F2842" s="10"/>
      <c r="G2842" s="11"/>
      <c r="H2842" s="10"/>
      <c r="I2842" s="10"/>
      <c r="J2842" s="1"/>
      <c r="K2842" s="1"/>
      <c r="L2842" s="9"/>
      <c r="M2842" s="14"/>
      <c r="N2842" s="14"/>
      <c r="O2842" s="9"/>
      <c r="P2842" s="9"/>
      <c r="Q2842" s="12"/>
      <c r="R2842" s="5"/>
      <c r="S2842" s="2"/>
      <c r="T2842" s="5"/>
      <c r="U2842" s="12"/>
      <c r="V2842" s="12"/>
      <c r="W2842" s="14"/>
      <c r="X2842" s="2"/>
      <c r="Y2842" s="6"/>
      <c r="Z2842" s="10"/>
      <c r="AA2842" s="6"/>
      <c r="AB2842" s="1"/>
      <c r="AC2842" s="10"/>
      <c r="AD2842" s="7"/>
      <c r="AE2842" s="1"/>
      <c r="AF2842" s="1"/>
      <c r="AG2842" s="1"/>
      <c r="AH2842" s="5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6"/>
      <c r="BR2842" s="1"/>
      <c r="BS2842" s="1"/>
      <c r="BT2842" s="1"/>
      <c r="BU2842" s="1"/>
      <c r="BV2842" s="1"/>
      <c r="BW2842" s="1"/>
    </row>
    <row r="2843" spans="1:75" x14ac:dyDescent="0.2">
      <c r="A2843" s="96"/>
      <c r="B2843" s="2"/>
      <c r="C2843" s="9"/>
      <c r="D2843" s="49"/>
      <c r="E2843" s="13"/>
      <c r="F2843" s="10"/>
      <c r="G2843" s="11"/>
      <c r="H2843" s="10"/>
      <c r="I2843" s="10"/>
      <c r="J2843" s="1"/>
      <c r="K2843" s="1"/>
      <c r="L2843" s="9"/>
      <c r="M2843" s="14"/>
      <c r="N2843" s="14"/>
      <c r="O2843" s="9"/>
      <c r="P2843" s="9"/>
      <c r="Q2843" s="12"/>
      <c r="R2843" s="5"/>
      <c r="S2843" s="2"/>
      <c r="T2843" s="5"/>
      <c r="U2843" s="12"/>
      <c r="V2843" s="12"/>
      <c r="W2843" s="14"/>
      <c r="X2843" s="2"/>
      <c r="Y2843" s="6"/>
      <c r="Z2843" s="10"/>
      <c r="AA2843" s="6"/>
      <c r="AB2843" s="1"/>
      <c r="AC2843" s="10"/>
      <c r="AD2843" s="7"/>
      <c r="AE2843" s="1"/>
      <c r="AF2843" s="1"/>
      <c r="AG2843" s="1"/>
      <c r="AH2843" s="5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6"/>
      <c r="BR2843" s="1"/>
      <c r="BS2843" s="1"/>
      <c r="BT2843" s="1"/>
      <c r="BU2843" s="1"/>
      <c r="BV2843" s="1"/>
      <c r="BW2843" s="1"/>
    </row>
    <row r="2844" spans="1:75" x14ac:dyDescent="0.2">
      <c r="A2844" s="96"/>
      <c r="B2844" s="2"/>
      <c r="C2844" s="9"/>
      <c r="D2844" s="49"/>
      <c r="E2844" s="13"/>
      <c r="F2844" s="10"/>
      <c r="G2844" s="11"/>
      <c r="H2844" s="10"/>
      <c r="I2844" s="10"/>
      <c r="J2844" s="1"/>
      <c r="K2844" s="1"/>
      <c r="L2844" s="9"/>
      <c r="M2844" s="14"/>
      <c r="N2844" s="14"/>
      <c r="O2844" s="9"/>
      <c r="P2844" s="9"/>
      <c r="Q2844" s="12"/>
      <c r="R2844" s="5"/>
      <c r="S2844" s="2"/>
      <c r="T2844" s="5"/>
      <c r="U2844" s="12"/>
      <c r="V2844" s="12"/>
      <c r="W2844" s="14"/>
      <c r="X2844" s="2"/>
      <c r="Y2844" s="6"/>
      <c r="Z2844" s="10"/>
      <c r="AA2844" s="6"/>
      <c r="AB2844" s="1"/>
      <c r="AC2844" s="10"/>
      <c r="AD2844" s="7"/>
      <c r="AE2844" s="1"/>
      <c r="AF2844" s="1"/>
      <c r="AG2844" s="1"/>
      <c r="AH2844" s="5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6"/>
      <c r="BR2844" s="1"/>
      <c r="BS2844" s="1"/>
      <c r="BT2844" s="1"/>
      <c r="BU2844" s="1"/>
      <c r="BV2844" s="1"/>
      <c r="BW2844" s="1"/>
    </row>
    <row r="2845" spans="1:75" x14ac:dyDescent="0.2">
      <c r="A2845" s="96"/>
      <c r="B2845" s="2"/>
      <c r="C2845" s="9"/>
      <c r="D2845" s="49"/>
      <c r="E2845" s="13"/>
      <c r="F2845" s="10"/>
      <c r="G2845" s="11"/>
      <c r="H2845" s="10"/>
      <c r="I2845" s="10"/>
      <c r="J2845" s="1"/>
      <c r="K2845" s="1"/>
      <c r="L2845" s="9"/>
      <c r="M2845" s="14"/>
      <c r="N2845" s="14"/>
      <c r="O2845" s="9"/>
      <c r="P2845" s="9"/>
      <c r="Q2845" s="12"/>
      <c r="R2845" s="5"/>
      <c r="S2845" s="2"/>
      <c r="T2845" s="5"/>
      <c r="U2845" s="12"/>
      <c r="V2845" s="12"/>
      <c r="W2845" s="14"/>
      <c r="X2845" s="2"/>
      <c r="Y2845" s="6"/>
      <c r="Z2845" s="10"/>
      <c r="AA2845" s="6"/>
      <c r="AB2845" s="1"/>
      <c r="AC2845" s="10"/>
      <c r="AD2845" s="7"/>
      <c r="AE2845" s="1"/>
      <c r="AF2845" s="1"/>
      <c r="AG2845" s="1"/>
      <c r="AH2845" s="5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6"/>
      <c r="BR2845" s="1"/>
      <c r="BS2845" s="1"/>
      <c r="BT2845" s="1"/>
      <c r="BU2845" s="1"/>
      <c r="BV2845" s="1"/>
      <c r="BW2845" s="1"/>
    </row>
    <row r="2846" spans="1:75" x14ac:dyDescent="0.2">
      <c r="A2846" s="96"/>
      <c r="B2846" s="2"/>
      <c r="C2846" s="9"/>
      <c r="D2846" s="49"/>
      <c r="E2846" s="13"/>
      <c r="F2846" s="10"/>
      <c r="G2846" s="11"/>
      <c r="H2846" s="10"/>
      <c r="I2846" s="10"/>
      <c r="J2846" s="1"/>
      <c r="K2846" s="1"/>
      <c r="L2846" s="9"/>
      <c r="M2846" s="14"/>
      <c r="N2846" s="14"/>
      <c r="O2846" s="9"/>
      <c r="P2846" s="9"/>
      <c r="Q2846" s="12"/>
      <c r="R2846" s="5"/>
      <c r="S2846" s="2"/>
      <c r="T2846" s="5"/>
      <c r="U2846" s="12"/>
      <c r="V2846" s="12"/>
      <c r="W2846" s="14"/>
      <c r="X2846" s="2"/>
      <c r="Y2846" s="6"/>
      <c r="Z2846" s="10"/>
      <c r="AA2846" s="6"/>
      <c r="AB2846" s="1"/>
      <c r="AC2846" s="10"/>
      <c r="AD2846" s="7"/>
      <c r="AE2846" s="1"/>
      <c r="AF2846" s="1"/>
      <c r="AG2846" s="1"/>
      <c r="AH2846" s="5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6"/>
      <c r="BR2846" s="1"/>
      <c r="BS2846" s="1"/>
      <c r="BT2846" s="1"/>
      <c r="BU2846" s="1"/>
      <c r="BV2846" s="1"/>
      <c r="BW2846" s="1"/>
    </row>
    <row r="2847" spans="1:75" x14ac:dyDescent="0.2">
      <c r="A2847" s="96"/>
      <c r="B2847" s="2"/>
      <c r="C2847" s="9"/>
      <c r="D2847" s="49"/>
      <c r="E2847" s="13"/>
      <c r="F2847" s="10"/>
      <c r="G2847" s="11"/>
      <c r="H2847" s="10"/>
      <c r="I2847" s="10"/>
      <c r="J2847" s="1"/>
      <c r="K2847" s="1"/>
      <c r="L2847" s="9"/>
      <c r="M2847" s="14"/>
      <c r="N2847" s="14"/>
      <c r="O2847" s="9"/>
      <c r="P2847" s="9"/>
      <c r="Q2847" s="12"/>
      <c r="R2847" s="5"/>
      <c r="S2847" s="2"/>
      <c r="T2847" s="5"/>
      <c r="U2847" s="12"/>
      <c r="V2847" s="12"/>
      <c r="W2847" s="14"/>
      <c r="X2847" s="2"/>
      <c r="Y2847" s="6"/>
      <c r="Z2847" s="10"/>
      <c r="AA2847" s="6"/>
      <c r="AB2847" s="1"/>
      <c r="AC2847" s="10"/>
      <c r="AD2847" s="7"/>
      <c r="AE2847" s="1"/>
      <c r="AF2847" s="1"/>
      <c r="AG2847" s="1"/>
      <c r="AH2847" s="5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6"/>
      <c r="BR2847" s="1"/>
      <c r="BS2847" s="1"/>
      <c r="BT2847" s="1"/>
      <c r="BU2847" s="1"/>
      <c r="BV2847" s="1"/>
      <c r="BW2847" s="1"/>
    </row>
    <row r="2848" spans="1:75" x14ac:dyDescent="0.2">
      <c r="A2848" s="96"/>
      <c r="B2848" s="2"/>
      <c r="C2848" s="9"/>
      <c r="D2848" s="49"/>
      <c r="E2848" s="13"/>
      <c r="F2848" s="10"/>
      <c r="G2848" s="11"/>
      <c r="H2848" s="10"/>
      <c r="I2848" s="10"/>
      <c r="J2848" s="1"/>
      <c r="K2848" s="1"/>
      <c r="L2848" s="9"/>
      <c r="M2848" s="14"/>
      <c r="N2848" s="14"/>
      <c r="O2848" s="9"/>
      <c r="P2848" s="9"/>
      <c r="Q2848" s="12"/>
      <c r="R2848" s="5"/>
      <c r="S2848" s="2"/>
      <c r="T2848" s="5"/>
      <c r="U2848" s="12"/>
      <c r="V2848" s="12"/>
      <c r="W2848" s="14"/>
      <c r="X2848" s="2"/>
      <c r="Y2848" s="6"/>
      <c r="Z2848" s="10"/>
      <c r="AA2848" s="6"/>
      <c r="AB2848" s="1"/>
      <c r="AC2848" s="10"/>
      <c r="AD2848" s="7"/>
      <c r="AE2848" s="1"/>
      <c r="AF2848" s="1"/>
      <c r="AG2848" s="1"/>
      <c r="AH2848" s="5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6"/>
      <c r="BR2848" s="1"/>
      <c r="BS2848" s="1"/>
      <c r="BT2848" s="1"/>
      <c r="BU2848" s="1"/>
      <c r="BV2848" s="1"/>
      <c r="BW2848" s="1"/>
    </row>
    <row r="2849" spans="1:75" x14ac:dyDescent="0.2">
      <c r="A2849" s="96"/>
      <c r="B2849" s="2"/>
      <c r="C2849" s="9"/>
      <c r="D2849" s="49"/>
      <c r="E2849" s="13"/>
      <c r="F2849" s="10"/>
      <c r="G2849" s="11"/>
      <c r="H2849" s="10"/>
      <c r="I2849" s="10"/>
      <c r="J2849" s="1"/>
      <c r="K2849" s="1"/>
      <c r="L2849" s="9"/>
      <c r="M2849" s="14"/>
      <c r="N2849" s="14"/>
      <c r="O2849" s="9"/>
      <c r="P2849" s="9"/>
      <c r="Q2849" s="12"/>
      <c r="R2849" s="5"/>
      <c r="S2849" s="2"/>
      <c r="T2849" s="5"/>
      <c r="U2849" s="12"/>
      <c r="V2849" s="12"/>
      <c r="W2849" s="14"/>
      <c r="X2849" s="2"/>
      <c r="Y2849" s="6"/>
      <c r="Z2849" s="10"/>
      <c r="AA2849" s="6"/>
      <c r="AB2849" s="1"/>
      <c r="AC2849" s="10"/>
      <c r="AD2849" s="7"/>
      <c r="AE2849" s="1"/>
      <c r="AF2849" s="1"/>
      <c r="AG2849" s="1"/>
      <c r="AH2849" s="5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6"/>
      <c r="BR2849" s="1"/>
      <c r="BS2849" s="1"/>
      <c r="BT2849" s="1"/>
      <c r="BU2849" s="1"/>
      <c r="BV2849" s="1"/>
      <c r="BW2849" s="1"/>
    </row>
    <row r="2850" spans="1:75" x14ac:dyDescent="0.2">
      <c r="A2850" s="96"/>
      <c r="B2850" s="2"/>
      <c r="C2850" s="9"/>
      <c r="D2850" s="49"/>
      <c r="E2850" s="13"/>
      <c r="F2850" s="10"/>
      <c r="G2850" s="11"/>
      <c r="H2850" s="10"/>
      <c r="I2850" s="10"/>
      <c r="J2850" s="1"/>
      <c r="K2850" s="1"/>
      <c r="L2850" s="9"/>
      <c r="M2850" s="14"/>
      <c r="N2850" s="14"/>
      <c r="O2850" s="9"/>
      <c r="P2850" s="9"/>
      <c r="Q2850" s="12"/>
      <c r="R2850" s="5"/>
      <c r="S2850" s="2"/>
      <c r="T2850" s="5"/>
      <c r="U2850" s="12"/>
      <c r="V2850" s="12"/>
      <c r="W2850" s="14"/>
      <c r="X2850" s="2"/>
      <c r="Y2850" s="6"/>
      <c r="Z2850" s="10"/>
      <c r="AA2850" s="6"/>
      <c r="AB2850" s="1"/>
      <c r="AC2850" s="10"/>
      <c r="AD2850" s="7"/>
      <c r="AE2850" s="1"/>
      <c r="AF2850" s="1"/>
      <c r="AG2850" s="1"/>
      <c r="AH2850" s="5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6"/>
      <c r="BR2850" s="1"/>
      <c r="BS2850" s="1"/>
      <c r="BT2850" s="1"/>
      <c r="BU2850" s="1"/>
      <c r="BV2850" s="1"/>
      <c r="BW2850" s="1"/>
    </row>
    <row r="2851" spans="1:75" x14ac:dyDescent="0.2">
      <c r="A2851" s="96"/>
      <c r="B2851" s="2"/>
      <c r="C2851" s="9"/>
      <c r="D2851" s="49"/>
      <c r="E2851" s="13"/>
      <c r="F2851" s="10"/>
      <c r="G2851" s="11"/>
      <c r="H2851" s="10"/>
      <c r="I2851" s="10"/>
      <c r="J2851" s="1"/>
      <c r="K2851" s="1"/>
      <c r="L2851" s="9"/>
      <c r="M2851" s="14"/>
      <c r="N2851" s="14"/>
      <c r="O2851" s="9"/>
      <c r="P2851" s="9"/>
      <c r="Q2851" s="12"/>
      <c r="R2851" s="5"/>
      <c r="S2851" s="2"/>
      <c r="T2851" s="5"/>
      <c r="U2851" s="12"/>
      <c r="V2851" s="12"/>
      <c r="W2851" s="14"/>
      <c r="X2851" s="2"/>
      <c r="Y2851" s="6"/>
      <c r="Z2851" s="10"/>
      <c r="AA2851" s="6"/>
      <c r="AB2851" s="1"/>
      <c r="AC2851" s="10"/>
      <c r="AD2851" s="7"/>
      <c r="AE2851" s="1"/>
      <c r="AF2851" s="1"/>
      <c r="AG2851" s="1"/>
      <c r="AH2851" s="5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6"/>
      <c r="BR2851" s="1"/>
      <c r="BS2851" s="1"/>
      <c r="BT2851" s="1"/>
      <c r="BU2851" s="1"/>
      <c r="BV2851" s="1"/>
      <c r="BW2851" s="1"/>
    </row>
    <row r="2852" spans="1:75" x14ac:dyDescent="0.2">
      <c r="A2852" s="96"/>
      <c r="B2852" s="2"/>
      <c r="C2852" s="9"/>
      <c r="D2852" s="49"/>
      <c r="E2852" s="13"/>
      <c r="F2852" s="10"/>
      <c r="G2852" s="11"/>
      <c r="H2852" s="10"/>
      <c r="I2852" s="10"/>
      <c r="J2852" s="1"/>
      <c r="K2852" s="1"/>
      <c r="L2852" s="9"/>
      <c r="M2852" s="14"/>
      <c r="N2852" s="14"/>
      <c r="O2852" s="9"/>
      <c r="P2852" s="9"/>
      <c r="Q2852" s="12"/>
      <c r="R2852" s="5"/>
      <c r="S2852" s="2"/>
      <c r="T2852" s="5"/>
      <c r="U2852" s="12"/>
      <c r="V2852" s="12"/>
      <c r="W2852" s="14"/>
      <c r="X2852" s="2"/>
      <c r="Y2852" s="6"/>
      <c r="Z2852" s="10"/>
      <c r="AA2852" s="6"/>
      <c r="AB2852" s="1"/>
      <c r="AC2852" s="10"/>
      <c r="AD2852" s="7"/>
      <c r="AE2852" s="1"/>
      <c r="AF2852" s="1"/>
      <c r="AG2852" s="1"/>
      <c r="AH2852" s="5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6"/>
      <c r="BR2852" s="1"/>
      <c r="BS2852" s="1"/>
      <c r="BT2852" s="1"/>
      <c r="BU2852" s="1"/>
      <c r="BV2852" s="1"/>
      <c r="BW2852" s="1"/>
    </row>
    <row r="2853" spans="1:75" x14ac:dyDescent="0.2">
      <c r="A2853" s="96"/>
      <c r="B2853" s="2"/>
      <c r="C2853" s="9"/>
      <c r="D2853" s="49"/>
      <c r="E2853" s="13"/>
      <c r="F2853" s="10"/>
      <c r="G2853" s="11"/>
      <c r="H2853" s="10"/>
      <c r="I2853" s="10"/>
      <c r="J2853" s="1"/>
      <c r="K2853" s="1"/>
      <c r="L2853" s="9"/>
      <c r="M2853" s="14"/>
      <c r="N2853" s="14"/>
      <c r="O2853" s="9"/>
      <c r="P2853" s="9"/>
      <c r="Q2853" s="12"/>
      <c r="R2853" s="5"/>
      <c r="S2853" s="2"/>
      <c r="T2853" s="5"/>
      <c r="U2853" s="12"/>
      <c r="V2853" s="12"/>
      <c r="W2853" s="14"/>
      <c r="X2853" s="2"/>
      <c r="Y2853" s="6"/>
      <c r="Z2853" s="10"/>
      <c r="AA2853" s="6"/>
      <c r="AB2853" s="1"/>
      <c r="AC2853" s="10"/>
      <c r="AD2853" s="7"/>
      <c r="AE2853" s="1"/>
      <c r="AF2853" s="1"/>
      <c r="AG2853" s="1"/>
      <c r="AH2853" s="5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6"/>
      <c r="BR2853" s="1"/>
      <c r="BS2853" s="1"/>
      <c r="BT2853" s="1"/>
      <c r="BU2853" s="1"/>
      <c r="BV2853" s="1"/>
      <c r="BW2853" s="1"/>
    </row>
    <row r="2854" spans="1:75" x14ac:dyDescent="0.2">
      <c r="A2854" s="96"/>
      <c r="B2854" s="2"/>
      <c r="C2854" s="9"/>
      <c r="D2854" s="49"/>
      <c r="E2854" s="13"/>
      <c r="F2854" s="10"/>
      <c r="G2854" s="11"/>
      <c r="H2854" s="10"/>
      <c r="I2854" s="10"/>
      <c r="J2854" s="1"/>
      <c r="K2854" s="1"/>
      <c r="L2854" s="9"/>
      <c r="M2854" s="14"/>
      <c r="N2854" s="14"/>
      <c r="O2854" s="9"/>
      <c r="P2854" s="9"/>
      <c r="Q2854" s="12"/>
      <c r="R2854" s="5"/>
      <c r="S2854" s="2"/>
      <c r="T2854" s="5"/>
      <c r="U2854" s="12"/>
      <c r="V2854" s="12"/>
      <c r="W2854" s="14"/>
      <c r="X2854" s="2"/>
      <c r="Y2854" s="6"/>
      <c r="Z2854" s="10"/>
      <c r="AA2854" s="6"/>
      <c r="AB2854" s="1"/>
      <c r="AC2854" s="10"/>
      <c r="AD2854" s="7"/>
      <c r="AE2854" s="1"/>
      <c r="AF2854" s="1"/>
      <c r="AG2854" s="1"/>
      <c r="AH2854" s="5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6"/>
      <c r="BR2854" s="1"/>
      <c r="BS2854" s="1"/>
      <c r="BT2854" s="1"/>
      <c r="BU2854" s="1"/>
      <c r="BV2854" s="1"/>
      <c r="BW2854" s="1"/>
    </row>
    <row r="2855" spans="1:75" x14ac:dyDescent="0.2">
      <c r="A2855" s="96"/>
      <c r="B2855" s="2"/>
      <c r="C2855" s="9"/>
      <c r="D2855" s="49"/>
      <c r="E2855" s="13"/>
      <c r="F2855" s="10"/>
      <c r="G2855" s="11"/>
      <c r="H2855" s="10"/>
      <c r="I2855" s="10"/>
      <c r="J2855" s="1"/>
      <c r="K2855" s="1"/>
      <c r="L2855" s="9"/>
      <c r="M2855" s="14"/>
      <c r="N2855" s="14"/>
      <c r="O2855" s="9"/>
      <c r="P2855" s="9"/>
      <c r="Q2855" s="12"/>
      <c r="R2855" s="5"/>
      <c r="S2855" s="2"/>
      <c r="T2855" s="5"/>
      <c r="U2855" s="12"/>
      <c r="V2855" s="12"/>
      <c r="W2855" s="14"/>
      <c r="X2855" s="2"/>
      <c r="Y2855" s="6"/>
      <c r="Z2855" s="10"/>
      <c r="AA2855" s="6"/>
      <c r="AB2855" s="1"/>
      <c r="AC2855" s="10"/>
      <c r="AD2855" s="7"/>
      <c r="AE2855" s="1"/>
      <c r="AF2855" s="1"/>
      <c r="AG2855" s="1"/>
      <c r="AH2855" s="5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6"/>
      <c r="BR2855" s="1"/>
      <c r="BS2855" s="1"/>
      <c r="BT2855" s="1"/>
      <c r="BU2855" s="1"/>
      <c r="BV2855" s="1"/>
      <c r="BW2855" s="1"/>
    </row>
    <row r="2856" spans="1:75" x14ac:dyDescent="0.2">
      <c r="A2856" s="96"/>
      <c r="B2856" s="2"/>
      <c r="C2856" s="9"/>
      <c r="D2856" s="49"/>
      <c r="E2856" s="13"/>
      <c r="F2856" s="10"/>
      <c r="G2856" s="11"/>
      <c r="H2856" s="10"/>
      <c r="I2856" s="10"/>
      <c r="J2856" s="1"/>
      <c r="K2856" s="1"/>
      <c r="L2856" s="9"/>
      <c r="M2856" s="14"/>
      <c r="N2856" s="14"/>
      <c r="O2856" s="9"/>
      <c r="P2856" s="9"/>
      <c r="Q2856" s="12"/>
      <c r="R2856" s="5"/>
      <c r="S2856" s="2"/>
      <c r="T2856" s="5"/>
      <c r="U2856" s="12"/>
      <c r="V2856" s="12"/>
      <c r="W2856" s="14"/>
      <c r="X2856" s="2"/>
      <c r="Y2856" s="6"/>
      <c r="Z2856" s="10"/>
      <c r="AA2856" s="6"/>
      <c r="AB2856" s="1"/>
      <c r="AC2856" s="10"/>
      <c r="AD2856" s="7"/>
      <c r="AE2856" s="1"/>
      <c r="AF2856" s="1"/>
      <c r="AG2856" s="1"/>
      <c r="AH2856" s="5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6"/>
      <c r="BR2856" s="1"/>
      <c r="BS2856" s="1"/>
      <c r="BT2856" s="1"/>
      <c r="BU2856" s="1"/>
      <c r="BV2856" s="1"/>
      <c r="BW2856" s="1"/>
    </row>
    <row r="2857" spans="1:75" x14ac:dyDescent="0.2">
      <c r="A2857" s="96"/>
      <c r="B2857" s="2"/>
      <c r="C2857" s="9"/>
      <c r="D2857" s="49"/>
      <c r="E2857" s="13"/>
      <c r="F2857" s="10"/>
      <c r="G2857" s="11"/>
      <c r="H2857" s="10"/>
      <c r="I2857" s="10"/>
      <c r="J2857" s="1"/>
      <c r="K2857" s="1"/>
      <c r="L2857" s="9"/>
      <c r="M2857" s="14"/>
      <c r="N2857" s="14"/>
      <c r="O2857" s="9"/>
      <c r="P2857" s="9"/>
      <c r="Q2857" s="12"/>
      <c r="R2857" s="5"/>
      <c r="S2857" s="2"/>
      <c r="T2857" s="5"/>
      <c r="U2857" s="12"/>
      <c r="V2857" s="12"/>
      <c r="W2857" s="14"/>
      <c r="X2857" s="2"/>
      <c r="Y2857" s="6"/>
      <c r="Z2857" s="10"/>
      <c r="AA2857" s="6"/>
      <c r="AB2857" s="1"/>
      <c r="AC2857" s="10"/>
      <c r="AD2857" s="7"/>
      <c r="AE2857" s="1"/>
      <c r="AF2857" s="1"/>
      <c r="AG2857" s="1"/>
      <c r="AH2857" s="5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6"/>
      <c r="BR2857" s="1"/>
      <c r="BS2857" s="1"/>
      <c r="BT2857" s="1"/>
      <c r="BU2857" s="1"/>
      <c r="BV2857" s="1"/>
      <c r="BW2857" s="1"/>
    </row>
    <row r="2858" spans="1:75" x14ac:dyDescent="0.2">
      <c r="A2858" s="96"/>
      <c r="B2858" s="2"/>
      <c r="C2858" s="9"/>
      <c r="D2858" s="49"/>
      <c r="E2858" s="13"/>
      <c r="F2858" s="10"/>
      <c r="G2858" s="11"/>
      <c r="H2858" s="10"/>
      <c r="I2858" s="10"/>
      <c r="J2858" s="1"/>
      <c r="K2858" s="1"/>
      <c r="L2858" s="9"/>
      <c r="M2858" s="14"/>
      <c r="N2858" s="14"/>
      <c r="O2858" s="9"/>
      <c r="P2858" s="9"/>
      <c r="Q2858" s="12"/>
      <c r="R2858" s="5"/>
      <c r="S2858" s="2"/>
      <c r="T2858" s="5"/>
      <c r="U2858" s="12"/>
      <c r="V2858" s="12"/>
      <c r="W2858" s="14"/>
      <c r="X2858" s="2"/>
      <c r="Y2858" s="6"/>
      <c r="Z2858" s="10"/>
      <c r="AA2858" s="6"/>
      <c r="AB2858" s="1"/>
      <c r="AC2858" s="10"/>
      <c r="AD2858" s="7"/>
      <c r="AE2858" s="1"/>
      <c r="AF2858" s="1"/>
      <c r="AG2858" s="1"/>
      <c r="AH2858" s="5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6"/>
      <c r="BR2858" s="1"/>
      <c r="BS2858" s="1"/>
      <c r="BT2858" s="1"/>
      <c r="BU2858" s="1"/>
      <c r="BV2858" s="1"/>
      <c r="BW2858" s="1"/>
    </row>
    <row r="2859" spans="1:75" x14ac:dyDescent="0.2">
      <c r="A2859" s="96"/>
      <c r="B2859" s="2"/>
      <c r="C2859" s="9"/>
      <c r="D2859" s="49"/>
      <c r="E2859" s="13"/>
      <c r="F2859" s="10"/>
      <c r="G2859" s="11"/>
      <c r="H2859" s="10"/>
      <c r="I2859" s="10"/>
      <c r="J2859" s="1"/>
      <c r="K2859" s="1"/>
      <c r="L2859" s="9"/>
      <c r="M2859" s="14"/>
      <c r="N2859" s="14"/>
      <c r="O2859" s="9"/>
      <c r="P2859" s="9"/>
      <c r="Q2859" s="12"/>
      <c r="R2859" s="5"/>
      <c r="S2859" s="2"/>
      <c r="T2859" s="5"/>
      <c r="U2859" s="12"/>
      <c r="V2859" s="12"/>
      <c r="W2859" s="14"/>
      <c r="X2859" s="2"/>
      <c r="Y2859" s="6"/>
      <c r="Z2859" s="10"/>
      <c r="AA2859" s="6"/>
      <c r="AB2859" s="1"/>
      <c r="AC2859" s="10"/>
      <c r="AD2859" s="7"/>
      <c r="AE2859" s="1"/>
      <c r="AF2859" s="1"/>
      <c r="AG2859" s="1"/>
      <c r="AH2859" s="5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6"/>
      <c r="BR2859" s="1"/>
      <c r="BS2859" s="1"/>
      <c r="BT2859" s="1"/>
      <c r="BU2859" s="1"/>
      <c r="BV2859" s="1"/>
      <c r="BW2859" s="1"/>
    </row>
    <row r="2860" spans="1:75" x14ac:dyDescent="0.2">
      <c r="A2860" s="96"/>
      <c r="B2860" s="2"/>
      <c r="C2860" s="9"/>
      <c r="D2860" s="49"/>
      <c r="E2860" s="13"/>
      <c r="F2860" s="10"/>
      <c r="G2860" s="11"/>
      <c r="H2860" s="10"/>
      <c r="I2860" s="10"/>
      <c r="J2860" s="1"/>
      <c r="K2860" s="1"/>
      <c r="L2860" s="9"/>
      <c r="M2860" s="14"/>
      <c r="N2860" s="14"/>
      <c r="O2860" s="9"/>
      <c r="P2860" s="9"/>
      <c r="Q2860" s="12"/>
      <c r="R2860" s="5"/>
      <c r="S2860" s="2"/>
      <c r="T2860" s="5"/>
      <c r="U2860" s="12"/>
      <c r="V2860" s="12"/>
      <c r="W2860" s="14"/>
      <c r="X2860" s="2"/>
      <c r="Y2860" s="6"/>
      <c r="Z2860" s="10"/>
      <c r="AA2860" s="6"/>
      <c r="AB2860" s="1"/>
      <c r="AC2860" s="10"/>
      <c r="AD2860" s="7"/>
      <c r="AE2860" s="1"/>
      <c r="AF2860" s="1"/>
      <c r="AG2860" s="1"/>
      <c r="AH2860" s="5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6"/>
      <c r="BR2860" s="1"/>
      <c r="BS2860" s="1"/>
      <c r="BT2860" s="1"/>
      <c r="BU2860" s="1"/>
      <c r="BV2860" s="1"/>
      <c r="BW2860" s="1"/>
    </row>
    <row r="2861" spans="1:75" x14ac:dyDescent="0.2">
      <c r="A2861" s="96"/>
      <c r="B2861" s="2"/>
      <c r="C2861" s="9"/>
      <c r="D2861" s="49"/>
      <c r="E2861" s="13"/>
      <c r="F2861" s="10"/>
      <c r="G2861" s="11"/>
      <c r="H2861" s="10"/>
      <c r="I2861" s="10"/>
      <c r="J2861" s="1"/>
      <c r="K2861" s="1"/>
      <c r="L2861" s="9"/>
      <c r="M2861" s="14"/>
      <c r="N2861" s="14"/>
      <c r="O2861" s="9"/>
      <c r="P2861" s="9"/>
      <c r="Q2861" s="12"/>
      <c r="R2861" s="5"/>
      <c r="S2861" s="2"/>
      <c r="T2861" s="5"/>
      <c r="U2861" s="12"/>
      <c r="V2861" s="12"/>
      <c r="W2861" s="14"/>
      <c r="X2861" s="2"/>
      <c r="Y2861" s="6"/>
      <c r="Z2861" s="10"/>
      <c r="AA2861" s="6"/>
      <c r="AB2861" s="1"/>
      <c r="AC2861" s="10"/>
      <c r="AD2861" s="7"/>
      <c r="AE2861" s="1"/>
      <c r="AF2861" s="1"/>
      <c r="AG2861" s="1"/>
      <c r="AH2861" s="5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6"/>
      <c r="BR2861" s="1"/>
      <c r="BS2861" s="1"/>
      <c r="BT2861" s="1"/>
      <c r="BU2861" s="1"/>
      <c r="BV2861" s="1"/>
      <c r="BW2861" s="1"/>
    </row>
    <row r="2862" spans="1:75" x14ac:dyDescent="0.2">
      <c r="A2862" s="96"/>
      <c r="B2862" s="2"/>
      <c r="C2862" s="9"/>
      <c r="D2862" s="49"/>
      <c r="E2862" s="13"/>
      <c r="F2862" s="10"/>
      <c r="G2862" s="11"/>
      <c r="H2862" s="10"/>
      <c r="I2862" s="10"/>
      <c r="J2862" s="1"/>
      <c r="K2862" s="1"/>
      <c r="L2862" s="9"/>
      <c r="M2862" s="14"/>
      <c r="N2862" s="14"/>
      <c r="O2862" s="9"/>
      <c r="P2862" s="9"/>
      <c r="Q2862" s="12"/>
      <c r="R2862" s="5"/>
      <c r="S2862" s="2"/>
      <c r="T2862" s="5"/>
      <c r="U2862" s="12"/>
      <c r="V2862" s="12"/>
      <c r="W2862" s="14"/>
      <c r="X2862" s="2"/>
      <c r="Y2862" s="6"/>
      <c r="Z2862" s="10"/>
      <c r="AA2862" s="6"/>
      <c r="AB2862" s="1"/>
      <c r="AC2862" s="10"/>
      <c r="AD2862" s="7"/>
      <c r="AE2862" s="1"/>
      <c r="AF2862" s="1"/>
      <c r="AG2862" s="1"/>
      <c r="AH2862" s="5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6"/>
      <c r="BR2862" s="1"/>
      <c r="BS2862" s="1"/>
      <c r="BT2862" s="1"/>
      <c r="BU2862" s="1"/>
      <c r="BV2862" s="1"/>
      <c r="BW2862" s="1"/>
    </row>
    <row r="2863" spans="1:75" x14ac:dyDescent="0.2">
      <c r="A2863" s="96"/>
      <c r="B2863" s="2"/>
      <c r="C2863" s="9"/>
      <c r="D2863" s="49"/>
      <c r="E2863" s="13"/>
      <c r="F2863" s="10"/>
      <c r="G2863" s="11"/>
      <c r="H2863" s="10"/>
      <c r="I2863" s="10"/>
      <c r="J2863" s="1"/>
      <c r="K2863" s="1"/>
      <c r="L2863" s="9"/>
      <c r="M2863" s="14"/>
      <c r="N2863" s="14"/>
      <c r="O2863" s="9"/>
      <c r="P2863" s="9"/>
      <c r="Q2863" s="12"/>
      <c r="R2863" s="5"/>
      <c r="S2863" s="2"/>
      <c r="T2863" s="5"/>
      <c r="U2863" s="12"/>
      <c r="V2863" s="12"/>
      <c r="W2863" s="14"/>
      <c r="X2863" s="2"/>
      <c r="Y2863" s="6"/>
      <c r="Z2863" s="10"/>
      <c r="AA2863" s="6"/>
      <c r="AB2863" s="1"/>
      <c r="AC2863" s="10"/>
      <c r="AD2863" s="7"/>
      <c r="AE2863" s="1"/>
      <c r="AF2863" s="1"/>
      <c r="AG2863" s="1"/>
      <c r="AH2863" s="5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6"/>
      <c r="BR2863" s="1"/>
      <c r="BS2863" s="1"/>
      <c r="BT2863" s="1"/>
      <c r="BU2863" s="1"/>
      <c r="BV2863" s="1"/>
      <c r="BW2863" s="1"/>
    </row>
    <row r="2864" spans="1:75" x14ac:dyDescent="0.2">
      <c r="A2864" s="96"/>
      <c r="B2864" s="2"/>
      <c r="C2864" s="9"/>
      <c r="D2864" s="49"/>
      <c r="E2864" s="13"/>
      <c r="F2864" s="10"/>
      <c r="G2864" s="11"/>
      <c r="H2864" s="10"/>
      <c r="I2864" s="10"/>
      <c r="J2864" s="1"/>
      <c r="K2864" s="1"/>
      <c r="L2864" s="9"/>
      <c r="M2864" s="14"/>
      <c r="N2864" s="14"/>
      <c r="O2864" s="9"/>
      <c r="P2864" s="9"/>
      <c r="Q2864" s="12"/>
      <c r="R2864" s="5"/>
      <c r="S2864" s="2"/>
      <c r="T2864" s="5"/>
      <c r="U2864" s="12"/>
      <c r="V2864" s="12"/>
      <c r="W2864" s="14"/>
      <c r="X2864" s="2"/>
      <c r="Y2864" s="6"/>
      <c r="Z2864" s="10"/>
      <c r="AA2864" s="6"/>
      <c r="AB2864" s="1"/>
      <c r="AC2864" s="10"/>
      <c r="AD2864" s="7"/>
      <c r="AE2864" s="1"/>
      <c r="AF2864" s="1"/>
      <c r="AG2864" s="1"/>
      <c r="AH2864" s="5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6"/>
      <c r="BR2864" s="1"/>
      <c r="BS2864" s="1"/>
      <c r="BT2864" s="1"/>
      <c r="BU2864" s="1"/>
      <c r="BV2864" s="1"/>
      <c r="BW2864" s="1"/>
    </row>
    <row r="2865" spans="1:75" x14ac:dyDescent="0.2">
      <c r="A2865" s="96"/>
      <c r="B2865" s="2"/>
      <c r="C2865" s="9"/>
      <c r="D2865" s="49"/>
      <c r="E2865" s="13"/>
      <c r="F2865" s="10"/>
      <c r="G2865" s="11"/>
      <c r="H2865" s="10"/>
      <c r="I2865" s="10"/>
      <c r="J2865" s="1"/>
      <c r="K2865" s="1"/>
      <c r="L2865" s="9"/>
      <c r="M2865" s="14"/>
      <c r="N2865" s="14"/>
      <c r="O2865" s="9"/>
      <c r="P2865" s="9"/>
      <c r="Q2865" s="12"/>
      <c r="R2865" s="5"/>
      <c r="S2865" s="2"/>
      <c r="T2865" s="5"/>
      <c r="U2865" s="12"/>
      <c r="V2865" s="12"/>
      <c r="W2865" s="14"/>
      <c r="X2865" s="2"/>
      <c r="Y2865" s="6"/>
      <c r="Z2865" s="10"/>
      <c r="AA2865" s="6"/>
      <c r="AB2865" s="1"/>
      <c r="AC2865" s="10"/>
      <c r="AD2865" s="7"/>
      <c r="AE2865" s="1"/>
      <c r="AF2865" s="1"/>
      <c r="AG2865" s="1"/>
      <c r="AH2865" s="5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6"/>
      <c r="BR2865" s="1"/>
      <c r="BS2865" s="1"/>
      <c r="BT2865" s="1"/>
      <c r="BU2865" s="1"/>
      <c r="BV2865" s="1"/>
      <c r="BW2865" s="1"/>
    </row>
    <row r="2866" spans="1:75" x14ac:dyDescent="0.2">
      <c r="A2866" s="96"/>
      <c r="B2866" s="2"/>
      <c r="C2866" s="9"/>
      <c r="D2866" s="49"/>
      <c r="E2866" s="13"/>
      <c r="F2866" s="10"/>
      <c r="G2866" s="11"/>
      <c r="H2866" s="10"/>
      <c r="I2866" s="10"/>
      <c r="J2866" s="1"/>
      <c r="K2866" s="1"/>
      <c r="L2866" s="9"/>
      <c r="M2866" s="14"/>
      <c r="N2866" s="14"/>
      <c r="O2866" s="9"/>
      <c r="P2866" s="9"/>
      <c r="Q2866" s="12"/>
      <c r="R2866" s="5"/>
      <c r="S2866" s="2"/>
      <c r="T2866" s="5"/>
      <c r="U2866" s="12"/>
      <c r="V2866" s="12"/>
      <c r="W2866" s="14"/>
      <c r="X2866" s="2"/>
      <c r="Y2866" s="6"/>
      <c r="Z2866" s="10"/>
      <c r="AA2866" s="6"/>
      <c r="AB2866" s="1"/>
      <c r="AC2866" s="10"/>
      <c r="AD2866" s="7"/>
      <c r="AE2866" s="1"/>
      <c r="AF2866" s="1"/>
      <c r="AG2866" s="1"/>
      <c r="AH2866" s="5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6"/>
      <c r="BR2866" s="1"/>
      <c r="BS2866" s="1"/>
      <c r="BT2866" s="1"/>
      <c r="BU2866" s="1"/>
      <c r="BV2866" s="1"/>
      <c r="BW2866" s="1"/>
    </row>
    <row r="2867" spans="1:75" x14ac:dyDescent="0.2">
      <c r="A2867" s="96"/>
      <c r="B2867" s="2"/>
      <c r="C2867" s="9"/>
      <c r="D2867" s="49"/>
      <c r="E2867" s="13"/>
      <c r="F2867" s="10"/>
      <c r="G2867" s="11"/>
      <c r="H2867" s="10"/>
      <c r="I2867" s="10"/>
      <c r="J2867" s="1"/>
      <c r="K2867" s="1"/>
      <c r="L2867" s="9"/>
      <c r="M2867" s="14"/>
      <c r="N2867" s="14"/>
      <c r="O2867" s="9"/>
      <c r="P2867" s="9"/>
      <c r="Q2867" s="12"/>
      <c r="R2867" s="5"/>
      <c r="S2867" s="2"/>
      <c r="T2867" s="5"/>
      <c r="U2867" s="12"/>
      <c r="V2867" s="12"/>
      <c r="W2867" s="14"/>
      <c r="X2867" s="2"/>
      <c r="Y2867" s="6"/>
      <c r="Z2867" s="10"/>
      <c r="AA2867" s="6"/>
      <c r="AB2867" s="1"/>
      <c r="AC2867" s="10"/>
      <c r="AD2867" s="7"/>
      <c r="AE2867" s="1"/>
      <c r="AF2867" s="1"/>
      <c r="AG2867" s="1"/>
      <c r="AH2867" s="5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6"/>
      <c r="BR2867" s="1"/>
      <c r="BS2867" s="1"/>
      <c r="BT2867" s="1"/>
      <c r="BU2867" s="1"/>
      <c r="BV2867" s="1"/>
      <c r="BW2867" s="1"/>
    </row>
    <row r="2868" spans="1:75" x14ac:dyDescent="0.2">
      <c r="A2868" s="96"/>
      <c r="B2868" s="2"/>
      <c r="C2868" s="9"/>
      <c r="D2868" s="49"/>
      <c r="E2868" s="13"/>
      <c r="F2868" s="10"/>
      <c r="G2868" s="11"/>
      <c r="H2868" s="10"/>
      <c r="I2868" s="10"/>
      <c r="J2868" s="1"/>
      <c r="K2868" s="1"/>
      <c r="L2868" s="9"/>
      <c r="M2868" s="14"/>
      <c r="N2868" s="14"/>
      <c r="O2868" s="9"/>
      <c r="P2868" s="9"/>
      <c r="Q2868" s="12"/>
      <c r="R2868" s="5"/>
      <c r="S2868" s="2"/>
      <c r="T2868" s="5"/>
      <c r="U2868" s="12"/>
      <c r="V2868" s="12"/>
      <c r="W2868" s="14"/>
      <c r="X2868" s="2"/>
      <c r="Y2868" s="6"/>
      <c r="Z2868" s="10"/>
      <c r="AA2868" s="6"/>
      <c r="AB2868" s="1"/>
      <c r="AC2868" s="10"/>
      <c r="AD2868" s="7"/>
      <c r="AE2868" s="1"/>
      <c r="AF2868" s="1"/>
      <c r="AG2868" s="1"/>
      <c r="AH2868" s="5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6"/>
      <c r="BR2868" s="1"/>
      <c r="BS2868" s="1"/>
      <c r="BT2868" s="1"/>
      <c r="BU2868" s="1"/>
      <c r="BV2868" s="1"/>
      <c r="BW2868" s="1"/>
    </row>
    <row r="2869" spans="1:75" x14ac:dyDescent="0.2">
      <c r="A2869" s="96"/>
      <c r="B2869" s="2"/>
      <c r="C2869" s="9"/>
      <c r="D2869" s="49"/>
      <c r="E2869" s="13"/>
      <c r="F2869" s="10"/>
      <c r="G2869" s="11"/>
      <c r="H2869" s="10"/>
      <c r="I2869" s="10"/>
      <c r="J2869" s="1"/>
      <c r="K2869" s="1"/>
      <c r="L2869" s="9"/>
      <c r="M2869" s="14"/>
      <c r="N2869" s="14"/>
      <c r="O2869" s="9"/>
      <c r="P2869" s="9"/>
      <c r="Q2869" s="12"/>
      <c r="R2869" s="5"/>
      <c r="S2869" s="2"/>
      <c r="T2869" s="5"/>
      <c r="U2869" s="12"/>
      <c r="V2869" s="12"/>
      <c r="W2869" s="14"/>
      <c r="X2869" s="2"/>
      <c r="Y2869" s="6"/>
      <c r="Z2869" s="10"/>
      <c r="AA2869" s="6"/>
      <c r="AB2869" s="1"/>
      <c r="AC2869" s="10"/>
      <c r="AD2869" s="7"/>
      <c r="AE2869" s="1"/>
      <c r="AF2869" s="1"/>
      <c r="AG2869" s="1"/>
      <c r="AH2869" s="5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6"/>
      <c r="BR2869" s="1"/>
      <c r="BS2869" s="1"/>
      <c r="BT2869" s="1"/>
      <c r="BU2869" s="1"/>
      <c r="BV2869" s="1"/>
      <c r="BW2869" s="1"/>
    </row>
    <row r="2870" spans="1:75" x14ac:dyDescent="0.2">
      <c r="A2870" s="96"/>
      <c r="B2870" s="2"/>
      <c r="C2870" s="9"/>
      <c r="D2870" s="49"/>
      <c r="E2870" s="13"/>
      <c r="F2870" s="10"/>
      <c r="G2870" s="11"/>
      <c r="H2870" s="10"/>
      <c r="I2870" s="10"/>
      <c r="J2870" s="1"/>
      <c r="K2870" s="1"/>
      <c r="L2870" s="9"/>
      <c r="M2870" s="14"/>
      <c r="N2870" s="14"/>
      <c r="O2870" s="9"/>
      <c r="P2870" s="9"/>
      <c r="Q2870" s="12"/>
      <c r="R2870" s="5"/>
      <c r="S2870" s="2"/>
      <c r="T2870" s="5"/>
      <c r="U2870" s="12"/>
      <c r="V2870" s="12"/>
      <c r="W2870" s="14"/>
      <c r="X2870" s="2"/>
      <c r="Y2870" s="6"/>
      <c r="Z2870" s="10"/>
      <c r="AA2870" s="6"/>
      <c r="AB2870" s="1"/>
      <c r="AC2870" s="10"/>
      <c r="AD2870" s="7"/>
      <c r="AE2870" s="1"/>
      <c r="AF2870" s="1"/>
      <c r="AG2870" s="1"/>
      <c r="AH2870" s="5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6"/>
      <c r="BR2870" s="1"/>
      <c r="BS2870" s="1"/>
      <c r="BT2870" s="1"/>
      <c r="BU2870" s="1"/>
      <c r="BV2870" s="1"/>
      <c r="BW2870" s="1"/>
    </row>
    <row r="2871" spans="1:75" x14ac:dyDescent="0.2">
      <c r="A2871" s="96"/>
      <c r="B2871" s="2"/>
      <c r="C2871" s="9"/>
      <c r="D2871" s="49"/>
      <c r="E2871" s="13"/>
      <c r="F2871" s="10"/>
      <c r="G2871" s="11"/>
      <c r="H2871" s="10"/>
      <c r="I2871" s="10"/>
      <c r="J2871" s="1"/>
      <c r="K2871" s="1"/>
      <c r="L2871" s="9"/>
      <c r="M2871" s="14"/>
      <c r="N2871" s="14"/>
      <c r="O2871" s="9"/>
      <c r="P2871" s="9"/>
      <c r="Q2871" s="12"/>
      <c r="R2871" s="5"/>
      <c r="S2871" s="2"/>
      <c r="T2871" s="5"/>
      <c r="U2871" s="12"/>
      <c r="V2871" s="12"/>
      <c r="W2871" s="14"/>
      <c r="X2871" s="2"/>
      <c r="Y2871" s="6"/>
      <c r="Z2871" s="10"/>
      <c r="AA2871" s="6"/>
      <c r="AB2871" s="1"/>
      <c r="AC2871" s="10"/>
      <c r="AD2871" s="7"/>
      <c r="AE2871" s="1"/>
      <c r="AF2871" s="1"/>
      <c r="AG2871" s="1"/>
      <c r="AH2871" s="5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6"/>
      <c r="BR2871" s="1"/>
      <c r="BS2871" s="1"/>
      <c r="BT2871" s="1"/>
      <c r="BU2871" s="1"/>
      <c r="BV2871" s="1"/>
      <c r="BW2871" s="1"/>
    </row>
    <row r="2872" spans="1:75" x14ac:dyDescent="0.2">
      <c r="A2872" s="96"/>
      <c r="B2872" s="2"/>
      <c r="C2872" s="9"/>
      <c r="D2872" s="49"/>
      <c r="E2872" s="13"/>
      <c r="F2872" s="10"/>
      <c r="G2872" s="11"/>
      <c r="H2872" s="10"/>
      <c r="I2872" s="10"/>
      <c r="J2872" s="1"/>
      <c r="K2872" s="1"/>
      <c r="L2872" s="9"/>
      <c r="M2872" s="14"/>
      <c r="N2872" s="14"/>
      <c r="O2872" s="9"/>
      <c r="P2872" s="9"/>
      <c r="Q2872" s="12"/>
      <c r="R2872" s="5"/>
      <c r="S2872" s="2"/>
      <c r="T2872" s="5"/>
      <c r="U2872" s="12"/>
      <c r="V2872" s="12"/>
      <c r="W2872" s="14"/>
      <c r="X2872" s="2"/>
      <c r="Y2872" s="6"/>
      <c r="Z2872" s="10"/>
      <c r="AA2872" s="6"/>
      <c r="AB2872" s="1"/>
      <c r="AC2872" s="10"/>
      <c r="AD2872" s="7"/>
      <c r="AE2872" s="1"/>
      <c r="AF2872" s="1"/>
      <c r="AG2872" s="1"/>
      <c r="AH2872" s="5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6"/>
      <c r="BR2872" s="1"/>
      <c r="BS2872" s="1"/>
      <c r="BT2872" s="1"/>
      <c r="BU2872" s="1"/>
      <c r="BV2872" s="1"/>
      <c r="BW2872" s="1"/>
    </row>
    <row r="2873" spans="1:75" x14ac:dyDescent="0.2">
      <c r="A2873" s="96"/>
      <c r="B2873" s="2"/>
      <c r="C2873" s="9"/>
      <c r="D2873" s="49"/>
      <c r="E2873" s="13"/>
      <c r="F2873" s="10"/>
      <c r="G2873" s="11"/>
      <c r="H2873" s="10"/>
      <c r="I2873" s="10"/>
      <c r="J2873" s="1"/>
      <c r="K2873" s="1"/>
      <c r="L2873" s="9"/>
      <c r="M2873" s="14"/>
      <c r="N2873" s="14"/>
      <c r="O2873" s="9"/>
      <c r="P2873" s="9"/>
      <c r="Q2873" s="12"/>
      <c r="R2873" s="5"/>
      <c r="S2873" s="2"/>
      <c r="T2873" s="5"/>
      <c r="U2873" s="12"/>
      <c r="V2873" s="12"/>
      <c r="W2873" s="14"/>
      <c r="X2873" s="2"/>
      <c r="Y2873" s="6"/>
      <c r="Z2873" s="10"/>
      <c r="AA2873" s="6"/>
      <c r="AB2873" s="1"/>
      <c r="AC2873" s="10"/>
      <c r="AD2873" s="7"/>
      <c r="AE2873" s="1"/>
      <c r="AF2873" s="1"/>
      <c r="AG2873" s="1"/>
      <c r="AH2873" s="5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6"/>
      <c r="BR2873" s="1"/>
      <c r="BS2873" s="1"/>
      <c r="BT2873" s="1"/>
      <c r="BU2873" s="1"/>
      <c r="BV2873" s="1"/>
      <c r="BW2873" s="1"/>
    </row>
    <row r="2874" spans="1:75" x14ac:dyDescent="0.2">
      <c r="A2874" s="96"/>
      <c r="B2874" s="2"/>
      <c r="C2874" s="9"/>
      <c r="D2874" s="49"/>
      <c r="E2874" s="13"/>
      <c r="F2874" s="10"/>
      <c r="G2874" s="11"/>
      <c r="H2874" s="10"/>
      <c r="I2874" s="10"/>
      <c r="J2874" s="1"/>
      <c r="K2874" s="1"/>
      <c r="L2874" s="9"/>
      <c r="M2874" s="14"/>
      <c r="N2874" s="14"/>
      <c r="O2874" s="9"/>
      <c r="P2874" s="9"/>
      <c r="Q2874" s="12"/>
      <c r="R2874" s="5"/>
      <c r="S2874" s="2"/>
      <c r="T2874" s="5"/>
      <c r="U2874" s="12"/>
      <c r="V2874" s="12"/>
      <c r="W2874" s="14"/>
      <c r="X2874" s="2"/>
      <c r="Y2874" s="6"/>
      <c r="Z2874" s="10"/>
      <c r="AA2874" s="6"/>
      <c r="AB2874" s="1"/>
      <c r="AC2874" s="10"/>
      <c r="AD2874" s="7"/>
      <c r="AE2874" s="1"/>
      <c r="AF2874" s="1"/>
      <c r="AG2874" s="1"/>
      <c r="AH2874" s="5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6"/>
      <c r="BR2874" s="1"/>
      <c r="BS2874" s="1"/>
      <c r="BT2874" s="1"/>
      <c r="BU2874" s="1"/>
      <c r="BV2874" s="1"/>
      <c r="BW2874" s="1"/>
    </row>
    <row r="2875" spans="1:75" x14ac:dyDescent="0.2">
      <c r="A2875" s="96"/>
      <c r="B2875" s="2"/>
      <c r="C2875" s="9"/>
      <c r="D2875" s="49"/>
      <c r="E2875" s="13"/>
      <c r="F2875" s="10"/>
      <c r="G2875" s="11"/>
      <c r="H2875" s="10"/>
      <c r="I2875" s="10"/>
      <c r="J2875" s="1"/>
      <c r="K2875" s="1"/>
      <c r="L2875" s="9"/>
      <c r="M2875" s="14"/>
      <c r="N2875" s="14"/>
      <c r="O2875" s="9"/>
      <c r="P2875" s="9"/>
      <c r="Q2875" s="12"/>
      <c r="R2875" s="5"/>
      <c r="S2875" s="2"/>
      <c r="T2875" s="5"/>
      <c r="U2875" s="12"/>
      <c r="V2875" s="12"/>
      <c r="W2875" s="14"/>
      <c r="X2875" s="2"/>
      <c r="Y2875" s="6"/>
      <c r="Z2875" s="10"/>
      <c r="AA2875" s="6"/>
      <c r="AB2875" s="1"/>
      <c r="AC2875" s="10"/>
      <c r="AD2875" s="7"/>
      <c r="AE2875" s="1"/>
      <c r="AF2875" s="1"/>
      <c r="AG2875" s="1"/>
      <c r="AH2875" s="5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6"/>
      <c r="BR2875" s="1"/>
      <c r="BS2875" s="1"/>
      <c r="BT2875" s="1"/>
      <c r="BU2875" s="1"/>
      <c r="BV2875" s="1"/>
      <c r="BW2875" s="1"/>
    </row>
    <row r="2876" spans="1:75" x14ac:dyDescent="0.2">
      <c r="A2876" s="96"/>
      <c r="B2876" s="2"/>
      <c r="C2876" s="9"/>
      <c r="D2876" s="49"/>
      <c r="E2876" s="13"/>
      <c r="F2876" s="10"/>
      <c r="G2876" s="11"/>
      <c r="H2876" s="10"/>
      <c r="I2876" s="10"/>
      <c r="J2876" s="1"/>
      <c r="K2876" s="1"/>
      <c r="L2876" s="9"/>
      <c r="M2876" s="14"/>
      <c r="N2876" s="14"/>
      <c r="O2876" s="9"/>
      <c r="P2876" s="9"/>
      <c r="Q2876" s="12"/>
      <c r="R2876" s="5"/>
      <c r="S2876" s="2"/>
      <c r="T2876" s="5"/>
      <c r="U2876" s="12"/>
      <c r="V2876" s="12"/>
      <c r="W2876" s="14"/>
      <c r="X2876" s="2"/>
      <c r="Y2876" s="6"/>
      <c r="Z2876" s="10"/>
      <c r="AA2876" s="6"/>
      <c r="AB2876" s="1"/>
      <c r="AC2876" s="10"/>
      <c r="AD2876" s="7"/>
      <c r="AE2876" s="1"/>
      <c r="AF2876" s="1"/>
      <c r="AG2876" s="1"/>
      <c r="AH2876" s="5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6"/>
      <c r="BR2876" s="1"/>
      <c r="BS2876" s="1"/>
      <c r="BT2876" s="1"/>
      <c r="BU2876" s="1"/>
      <c r="BV2876" s="1"/>
      <c r="BW2876" s="1"/>
    </row>
    <row r="2877" spans="1:75" x14ac:dyDescent="0.2">
      <c r="A2877" s="96"/>
      <c r="B2877" s="2"/>
      <c r="C2877" s="9"/>
      <c r="D2877" s="49"/>
      <c r="E2877" s="13"/>
      <c r="F2877" s="10"/>
      <c r="G2877" s="11"/>
      <c r="H2877" s="10"/>
      <c r="I2877" s="10"/>
      <c r="J2877" s="1"/>
      <c r="K2877" s="1"/>
      <c r="L2877" s="9"/>
      <c r="M2877" s="14"/>
      <c r="N2877" s="14"/>
      <c r="O2877" s="9"/>
      <c r="P2877" s="9"/>
      <c r="Q2877" s="12"/>
      <c r="R2877" s="5"/>
      <c r="S2877" s="2"/>
      <c r="T2877" s="5"/>
      <c r="U2877" s="12"/>
      <c r="V2877" s="12"/>
      <c r="W2877" s="14"/>
      <c r="X2877" s="2"/>
      <c r="Y2877" s="6"/>
      <c r="Z2877" s="10"/>
      <c r="AA2877" s="6"/>
      <c r="AB2877" s="1"/>
      <c r="AC2877" s="10"/>
      <c r="AD2877" s="7"/>
      <c r="AE2877" s="1"/>
      <c r="AF2877" s="1"/>
      <c r="AG2877" s="1"/>
      <c r="AH2877" s="5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6"/>
      <c r="BR2877" s="1"/>
      <c r="BS2877" s="1"/>
      <c r="BT2877" s="1"/>
      <c r="BU2877" s="1"/>
      <c r="BV2877" s="1"/>
      <c r="BW2877" s="1"/>
    </row>
    <row r="2878" spans="1:75" x14ac:dyDescent="0.2">
      <c r="A2878" s="96"/>
      <c r="B2878" s="2"/>
      <c r="C2878" s="9"/>
      <c r="D2878" s="49"/>
      <c r="E2878" s="13"/>
      <c r="F2878" s="10"/>
      <c r="G2878" s="11"/>
      <c r="H2878" s="10"/>
      <c r="I2878" s="10"/>
      <c r="J2878" s="1"/>
      <c r="K2878" s="1"/>
      <c r="L2878" s="9"/>
      <c r="M2878" s="14"/>
      <c r="N2878" s="14"/>
      <c r="O2878" s="9"/>
      <c r="P2878" s="9"/>
      <c r="Q2878" s="12"/>
      <c r="R2878" s="5"/>
      <c r="S2878" s="2"/>
      <c r="T2878" s="5"/>
      <c r="U2878" s="12"/>
      <c r="V2878" s="12"/>
      <c r="W2878" s="14"/>
      <c r="X2878" s="2"/>
      <c r="Y2878" s="6"/>
      <c r="Z2878" s="10"/>
      <c r="AA2878" s="6"/>
      <c r="AB2878" s="1"/>
      <c r="AC2878" s="10"/>
      <c r="AD2878" s="7"/>
      <c r="AE2878" s="1"/>
      <c r="AF2878" s="1"/>
      <c r="AG2878" s="1"/>
      <c r="AH2878" s="5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6"/>
      <c r="BR2878" s="1"/>
      <c r="BS2878" s="1"/>
      <c r="BT2878" s="1"/>
      <c r="BU2878" s="1"/>
      <c r="BV2878" s="1"/>
      <c r="BW2878" s="1"/>
    </row>
    <row r="2879" spans="1:75" x14ac:dyDescent="0.2">
      <c r="A2879" s="96"/>
      <c r="B2879" s="2"/>
      <c r="C2879" s="9"/>
      <c r="D2879" s="49"/>
      <c r="E2879" s="13"/>
      <c r="F2879" s="10"/>
      <c r="G2879" s="11"/>
      <c r="H2879" s="10"/>
      <c r="I2879" s="10"/>
      <c r="J2879" s="1"/>
      <c r="K2879" s="1"/>
      <c r="L2879" s="9"/>
      <c r="M2879" s="14"/>
      <c r="N2879" s="14"/>
      <c r="O2879" s="9"/>
      <c r="P2879" s="9"/>
      <c r="Q2879" s="12"/>
      <c r="R2879" s="5"/>
      <c r="S2879" s="2"/>
      <c r="T2879" s="5"/>
      <c r="U2879" s="12"/>
      <c r="V2879" s="12"/>
      <c r="W2879" s="14"/>
      <c r="X2879" s="2"/>
      <c r="Y2879" s="6"/>
      <c r="Z2879" s="10"/>
      <c r="AA2879" s="6"/>
      <c r="AB2879" s="1"/>
      <c r="AC2879" s="10"/>
      <c r="AD2879" s="7"/>
      <c r="AE2879" s="1"/>
      <c r="AF2879" s="1"/>
      <c r="AG2879" s="1"/>
      <c r="AH2879" s="5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6"/>
      <c r="BR2879" s="1"/>
      <c r="BS2879" s="1"/>
      <c r="BT2879" s="1"/>
      <c r="BU2879" s="1"/>
      <c r="BV2879" s="1"/>
      <c r="BW2879" s="1"/>
    </row>
    <row r="2880" spans="1:75" x14ac:dyDescent="0.2">
      <c r="A2880" s="96"/>
      <c r="B2880" s="2"/>
      <c r="C2880" s="9"/>
      <c r="D2880" s="49"/>
      <c r="E2880" s="13"/>
      <c r="F2880" s="10"/>
      <c r="G2880" s="11"/>
      <c r="H2880" s="10"/>
      <c r="I2880" s="10"/>
      <c r="J2880" s="1"/>
      <c r="K2880" s="1"/>
      <c r="L2880" s="9"/>
      <c r="M2880" s="14"/>
      <c r="N2880" s="14"/>
      <c r="O2880" s="9"/>
      <c r="P2880" s="9"/>
      <c r="Q2880" s="12"/>
      <c r="R2880" s="5"/>
      <c r="S2880" s="2"/>
      <c r="T2880" s="5"/>
      <c r="U2880" s="12"/>
      <c r="V2880" s="12"/>
      <c r="W2880" s="14"/>
      <c r="X2880" s="2"/>
      <c r="Y2880" s="6"/>
      <c r="Z2880" s="10"/>
      <c r="AA2880" s="6"/>
      <c r="AB2880" s="1"/>
      <c r="AC2880" s="10"/>
      <c r="AD2880" s="7"/>
      <c r="AE2880" s="1"/>
      <c r="AF2880" s="1"/>
      <c r="AG2880" s="1"/>
      <c r="AH2880" s="5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6"/>
      <c r="BR2880" s="1"/>
      <c r="BS2880" s="1"/>
      <c r="BT2880" s="1"/>
      <c r="BU2880" s="1"/>
      <c r="BV2880" s="1"/>
      <c r="BW2880" s="1"/>
    </row>
    <row r="2881" spans="1:75" x14ac:dyDescent="0.2">
      <c r="A2881" s="96"/>
      <c r="B2881" s="2"/>
      <c r="C2881" s="9"/>
      <c r="D2881" s="49"/>
      <c r="E2881" s="13"/>
      <c r="F2881" s="10"/>
      <c r="G2881" s="11"/>
      <c r="H2881" s="10"/>
      <c r="I2881" s="10"/>
      <c r="J2881" s="1"/>
      <c r="K2881" s="1"/>
      <c r="L2881" s="9"/>
      <c r="M2881" s="14"/>
      <c r="N2881" s="14"/>
      <c r="O2881" s="9"/>
      <c r="P2881" s="9"/>
      <c r="Q2881" s="12"/>
      <c r="R2881" s="5"/>
      <c r="S2881" s="2"/>
      <c r="T2881" s="5"/>
      <c r="U2881" s="12"/>
      <c r="V2881" s="12"/>
      <c r="W2881" s="14"/>
      <c r="X2881" s="2"/>
      <c r="Y2881" s="6"/>
      <c r="Z2881" s="10"/>
      <c r="AA2881" s="6"/>
      <c r="AB2881" s="1"/>
      <c r="AC2881" s="10"/>
      <c r="AD2881" s="7"/>
      <c r="AE2881" s="1"/>
      <c r="AF2881" s="1"/>
      <c r="AG2881" s="1"/>
      <c r="AH2881" s="5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6"/>
      <c r="BR2881" s="1"/>
      <c r="BS2881" s="1"/>
      <c r="BT2881" s="1"/>
      <c r="BU2881" s="1"/>
      <c r="BV2881" s="1"/>
      <c r="BW2881" s="1"/>
    </row>
    <row r="2882" spans="1:75" x14ac:dyDescent="0.2">
      <c r="A2882" s="96"/>
      <c r="B2882" s="2"/>
      <c r="C2882" s="9"/>
      <c r="D2882" s="49"/>
      <c r="E2882" s="13"/>
      <c r="F2882" s="10"/>
      <c r="G2882" s="11"/>
      <c r="H2882" s="10"/>
      <c r="I2882" s="10"/>
      <c r="J2882" s="1"/>
      <c r="K2882" s="1"/>
      <c r="L2882" s="9"/>
      <c r="M2882" s="14"/>
      <c r="N2882" s="14"/>
      <c r="O2882" s="9"/>
      <c r="P2882" s="9"/>
      <c r="Q2882" s="12"/>
      <c r="R2882" s="5"/>
      <c r="S2882" s="2"/>
      <c r="T2882" s="5"/>
      <c r="U2882" s="12"/>
      <c r="V2882" s="12"/>
      <c r="W2882" s="14"/>
      <c r="X2882" s="2"/>
      <c r="Y2882" s="6"/>
      <c r="Z2882" s="10"/>
      <c r="AA2882" s="6"/>
      <c r="AB2882" s="1"/>
      <c r="AC2882" s="10"/>
      <c r="AD2882" s="7"/>
      <c r="AE2882" s="1"/>
      <c r="AF2882" s="1"/>
      <c r="AG2882" s="1"/>
      <c r="AH2882" s="5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6"/>
      <c r="BR2882" s="1"/>
      <c r="BS2882" s="1"/>
      <c r="BT2882" s="1"/>
      <c r="BU2882" s="1"/>
      <c r="BV2882" s="1"/>
      <c r="BW2882" s="1"/>
    </row>
    <row r="2883" spans="1:75" x14ac:dyDescent="0.2">
      <c r="A2883" s="96"/>
      <c r="B2883" s="2"/>
      <c r="C2883" s="9"/>
      <c r="D2883" s="49"/>
      <c r="E2883" s="13"/>
      <c r="F2883" s="10"/>
      <c r="G2883" s="11"/>
      <c r="H2883" s="10"/>
      <c r="I2883" s="10"/>
      <c r="J2883" s="1"/>
      <c r="K2883" s="1"/>
      <c r="L2883" s="9"/>
      <c r="M2883" s="14"/>
      <c r="N2883" s="14"/>
      <c r="O2883" s="9"/>
      <c r="P2883" s="9"/>
      <c r="Q2883" s="12"/>
      <c r="R2883" s="5"/>
      <c r="S2883" s="2"/>
      <c r="T2883" s="5"/>
      <c r="U2883" s="12"/>
      <c r="V2883" s="12"/>
      <c r="W2883" s="14"/>
      <c r="X2883" s="2"/>
      <c r="Y2883" s="6"/>
      <c r="Z2883" s="10"/>
      <c r="AA2883" s="6"/>
      <c r="AB2883" s="1"/>
      <c r="AC2883" s="10"/>
      <c r="AD2883" s="7"/>
      <c r="AE2883" s="1"/>
      <c r="AF2883" s="1"/>
      <c r="AG2883" s="1"/>
      <c r="AH2883" s="5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6"/>
      <c r="BR2883" s="1"/>
      <c r="BS2883" s="1"/>
      <c r="BT2883" s="1"/>
      <c r="BU2883" s="1"/>
      <c r="BV2883" s="1"/>
      <c r="BW2883" s="1"/>
    </row>
    <row r="2884" spans="1:75" x14ac:dyDescent="0.2">
      <c r="A2884" s="96"/>
      <c r="B2884" s="2"/>
      <c r="C2884" s="9"/>
      <c r="D2884" s="49"/>
      <c r="E2884" s="13"/>
      <c r="F2884" s="10"/>
      <c r="G2884" s="11"/>
      <c r="H2884" s="10"/>
      <c r="I2884" s="10"/>
      <c r="J2884" s="1"/>
      <c r="K2884" s="1"/>
      <c r="L2884" s="9"/>
      <c r="M2884" s="14"/>
      <c r="N2884" s="14"/>
      <c r="O2884" s="9"/>
      <c r="P2884" s="9"/>
      <c r="Q2884" s="12"/>
      <c r="R2884" s="5"/>
      <c r="S2884" s="2"/>
      <c r="T2884" s="5"/>
      <c r="U2884" s="12"/>
      <c r="V2884" s="12"/>
      <c r="W2884" s="14"/>
      <c r="X2884" s="2"/>
      <c r="Y2884" s="6"/>
      <c r="Z2884" s="10"/>
      <c r="AA2884" s="6"/>
      <c r="AB2884" s="1"/>
      <c r="AC2884" s="10"/>
      <c r="AD2884" s="7"/>
      <c r="AE2884" s="1"/>
      <c r="AF2884" s="1"/>
      <c r="AG2884" s="1"/>
      <c r="AH2884" s="5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6"/>
      <c r="BR2884" s="1"/>
      <c r="BS2884" s="1"/>
      <c r="BT2884" s="1"/>
      <c r="BU2884" s="1"/>
      <c r="BV2884" s="1"/>
      <c r="BW2884" s="1"/>
    </row>
    <row r="2885" spans="1:75" x14ac:dyDescent="0.2">
      <c r="A2885" s="96"/>
      <c r="B2885" s="2"/>
      <c r="C2885" s="9"/>
      <c r="D2885" s="49"/>
      <c r="E2885" s="13"/>
      <c r="F2885" s="10"/>
      <c r="G2885" s="11"/>
      <c r="H2885" s="10"/>
      <c r="I2885" s="10"/>
      <c r="J2885" s="1"/>
      <c r="K2885" s="1"/>
      <c r="L2885" s="9"/>
      <c r="M2885" s="14"/>
      <c r="N2885" s="14"/>
      <c r="O2885" s="9"/>
      <c r="P2885" s="9"/>
      <c r="Q2885" s="12"/>
      <c r="R2885" s="5"/>
      <c r="S2885" s="2"/>
      <c r="T2885" s="5"/>
      <c r="U2885" s="12"/>
      <c r="V2885" s="12"/>
      <c r="W2885" s="14"/>
      <c r="X2885" s="2"/>
      <c r="Y2885" s="6"/>
      <c r="Z2885" s="10"/>
      <c r="AA2885" s="6"/>
      <c r="AB2885" s="1"/>
      <c r="AC2885" s="10"/>
      <c r="AD2885" s="7"/>
      <c r="AE2885" s="1"/>
      <c r="AF2885" s="1"/>
      <c r="AG2885" s="1"/>
      <c r="AH2885" s="5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6"/>
      <c r="BR2885" s="1"/>
      <c r="BS2885" s="1"/>
      <c r="BT2885" s="1"/>
      <c r="BU2885" s="1"/>
      <c r="BV2885" s="1"/>
      <c r="BW2885" s="1"/>
    </row>
    <row r="2886" spans="1:75" x14ac:dyDescent="0.2">
      <c r="A2886" s="96"/>
      <c r="B2886" s="2"/>
      <c r="C2886" s="9"/>
      <c r="D2886" s="49"/>
      <c r="E2886" s="13"/>
      <c r="F2886" s="10"/>
      <c r="G2886" s="11"/>
      <c r="H2886" s="10"/>
      <c r="I2886" s="10"/>
      <c r="J2886" s="1"/>
      <c r="K2886" s="1"/>
      <c r="L2886" s="9"/>
      <c r="M2886" s="14"/>
      <c r="N2886" s="14"/>
      <c r="O2886" s="9"/>
      <c r="P2886" s="9"/>
      <c r="Q2886" s="12"/>
      <c r="R2886" s="5"/>
      <c r="S2886" s="2"/>
      <c r="T2886" s="5"/>
      <c r="U2886" s="12"/>
      <c r="V2886" s="12"/>
      <c r="W2886" s="14"/>
      <c r="X2886" s="2"/>
      <c r="Y2886" s="6"/>
      <c r="Z2886" s="10"/>
      <c r="AA2886" s="6"/>
      <c r="AB2886" s="1"/>
      <c r="AC2886" s="10"/>
      <c r="AD2886" s="7"/>
      <c r="AE2886" s="1"/>
      <c r="AF2886" s="1"/>
      <c r="AG2886" s="1"/>
      <c r="AH2886" s="5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6"/>
      <c r="BR2886" s="1"/>
      <c r="BS2886" s="1"/>
      <c r="BT2886" s="1"/>
      <c r="BU2886" s="1"/>
      <c r="BV2886" s="1"/>
      <c r="BW2886" s="1"/>
    </row>
    <row r="2887" spans="1:75" x14ac:dyDescent="0.2">
      <c r="A2887" s="96"/>
      <c r="B2887" s="2"/>
      <c r="C2887" s="9"/>
      <c r="D2887" s="49"/>
      <c r="E2887" s="13"/>
      <c r="F2887" s="10"/>
      <c r="G2887" s="11"/>
      <c r="H2887" s="10"/>
      <c r="I2887" s="10"/>
      <c r="J2887" s="1"/>
      <c r="K2887" s="1"/>
      <c r="L2887" s="9"/>
      <c r="M2887" s="14"/>
      <c r="N2887" s="14"/>
      <c r="O2887" s="9"/>
      <c r="P2887" s="9"/>
      <c r="Q2887" s="12"/>
      <c r="R2887" s="5"/>
      <c r="S2887" s="2"/>
      <c r="T2887" s="5"/>
      <c r="U2887" s="12"/>
      <c r="V2887" s="12"/>
      <c r="W2887" s="14"/>
      <c r="X2887" s="2"/>
      <c r="Y2887" s="6"/>
      <c r="Z2887" s="10"/>
      <c r="AA2887" s="6"/>
      <c r="AB2887" s="1"/>
      <c r="AC2887" s="10"/>
      <c r="AD2887" s="7"/>
      <c r="AE2887" s="1"/>
      <c r="AF2887" s="1"/>
      <c r="AG2887" s="1"/>
      <c r="AH2887" s="5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6"/>
      <c r="BR2887" s="1"/>
      <c r="BS2887" s="1"/>
      <c r="BT2887" s="1"/>
      <c r="BU2887" s="1"/>
      <c r="BV2887" s="1"/>
      <c r="BW2887" s="1"/>
    </row>
    <row r="2888" spans="1:75" x14ac:dyDescent="0.2">
      <c r="A2888" s="96"/>
      <c r="B2888" s="2"/>
      <c r="C2888" s="9"/>
      <c r="D2888" s="49"/>
      <c r="E2888" s="13"/>
      <c r="F2888" s="10"/>
      <c r="G2888" s="11"/>
      <c r="H2888" s="10"/>
      <c r="I2888" s="10"/>
      <c r="J2888" s="1"/>
      <c r="K2888" s="1"/>
      <c r="L2888" s="9"/>
      <c r="M2888" s="14"/>
      <c r="N2888" s="14"/>
      <c r="O2888" s="9"/>
      <c r="P2888" s="9"/>
      <c r="Q2888" s="12"/>
      <c r="R2888" s="5"/>
      <c r="S2888" s="2"/>
      <c r="T2888" s="5"/>
      <c r="U2888" s="12"/>
      <c r="V2888" s="12"/>
      <c r="W2888" s="14"/>
      <c r="X2888" s="2"/>
      <c r="Y2888" s="6"/>
      <c r="Z2888" s="10"/>
      <c r="AA2888" s="6"/>
      <c r="AB2888" s="1"/>
      <c r="AC2888" s="10"/>
      <c r="AD2888" s="7"/>
      <c r="AE2888" s="1"/>
      <c r="AF2888" s="1"/>
      <c r="AG2888" s="1"/>
      <c r="AH2888" s="5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6"/>
      <c r="BR2888" s="1"/>
      <c r="BS2888" s="1"/>
      <c r="BT2888" s="1"/>
      <c r="BU2888" s="1"/>
      <c r="BV2888" s="1"/>
      <c r="BW2888" s="1"/>
    </row>
    <row r="2889" spans="1:75" x14ac:dyDescent="0.2">
      <c r="A2889" s="96"/>
      <c r="B2889" s="2"/>
      <c r="C2889" s="9"/>
      <c r="D2889" s="49"/>
      <c r="E2889" s="13"/>
      <c r="F2889" s="10"/>
      <c r="G2889" s="11"/>
      <c r="H2889" s="10"/>
      <c r="I2889" s="10"/>
      <c r="J2889" s="1"/>
      <c r="K2889" s="1"/>
      <c r="L2889" s="9"/>
      <c r="M2889" s="14"/>
      <c r="N2889" s="14"/>
      <c r="O2889" s="9"/>
      <c r="P2889" s="9"/>
      <c r="Q2889" s="12"/>
      <c r="R2889" s="5"/>
      <c r="S2889" s="2"/>
      <c r="T2889" s="5"/>
      <c r="U2889" s="12"/>
      <c r="V2889" s="12"/>
      <c r="W2889" s="14"/>
      <c r="X2889" s="2"/>
      <c r="Y2889" s="6"/>
      <c r="Z2889" s="10"/>
      <c r="AA2889" s="6"/>
      <c r="AB2889" s="1"/>
      <c r="AC2889" s="10"/>
      <c r="AD2889" s="7"/>
      <c r="AE2889" s="1"/>
      <c r="AF2889" s="1"/>
      <c r="AG2889" s="1"/>
      <c r="AH2889" s="5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6"/>
      <c r="BR2889" s="1"/>
      <c r="BS2889" s="1"/>
      <c r="BT2889" s="1"/>
      <c r="BU2889" s="1"/>
      <c r="BV2889" s="1"/>
      <c r="BW2889" s="1"/>
    </row>
    <row r="2890" spans="1:75" x14ac:dyDescent="0.2">
      <c r="A2890" s="96"/>
      <c r="B2890" s="2"/>
      <c r="C2890" s="9"/>
      <c r="D2890" s="49"/>
      <c r="E2890" s="13"/>
      <c r="F2890" s="10"/>
      <c r="G2890" s="11"/>
      <c r="H2890" s="10"/>
      <c r="I2890" s="10"/>
      <c r="J2890" s="1"/>
      <c r="K2890" s="1"/>
      <c r="L2890" s="9"/>
      <c r="M2890" s="14"/>
      <c r="N2890" s="14"/>
      <c r="O2890" s="9"/>
      <c r="P2890" s="9"/>
      <c r="Q2890" s="12"/>
      <c r="R2890" s="5"/>
      <c r="S2890" s="2"/>
      <c r="T2890" s="5"/>
      <c r="U2890" s="12"/>
      <c r="V2890" s="12"/>
      <c r="W2890" s="14"/>
      <c r="X2890" s="2"/>
      <c r="Y2890" s="6"/>
      <c r="Z2890" s="10"/>
      <c r="AA2890" s="6"/>
      <c r="AB2890" s="1"/>
      <c r="AC2890" s="10"/>
      <c r="AD2890" s="7"/>
      <c r="AE2890" s="1"/>
      <c r="AF2890" s="1"/>
      <c r="AG2890" s="1"/>
      <c r="AH2890" s="5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6"/>
      <c r="BR2890" s="1"/>
      <c r="BS2890" s="1"/>
      <c r="BT2890" s="1"/>
      <c r="BU2890" s="1"/>
      <c r="BV2890" s="1"/>
      <c r="BW2890" s="1"/>
    </row>
    <row r="2891" spans="1:75" x14ac:dyDescent="0.2">
      <c r="A2891" s="96"/>
      <c r="B2891" s="2"/>
      <c r="C2891" s="9"/>
      <c r="D2891" s="49"/>
      <c r="E2891" s="13"/>
      <c r="F2891" s="10"/>
      <c r="G2891" s="11"/>
      <c r="H2891" s="10"/>
      <c r="I2891" s="10"/>
      <c r="J2891" s="1"/>
      <c r="K2891" s="1"/>
      <c r="L2891" s="9"/>
      <c r="M2891" s="14"/>
      <c r="N2891" s="14"/>
      <c r="O2891" s="9"/>
      <c r="P2891" s="9"/>
      <c r="Q2891" s="12"/>
      <c r="R2891" s="5"/>
      <c r="S2891" s="2"/>
      <c r="T2891" s="5"/>
      <c r="U2891" s="12"/>
      <c r="V2891" s="12"/>
      <c r="W2891" s="14"/>
      <c r="X2891" s="2"/>
      <c r="Y2891" s="6"/>
      <c r="Z2891" s="10"/>
      <c r="AA2891" s="6"/>
      <c r="AB2891" s="1"/>
      <c r="AC2891" s="10"/>
      <c r="AD2891" s="7"/>
      <c r="AE2891" s="1"/>
      <c r="AF2891" s="1"/>
      <c r="AG2891" s="1"/>
      <c r="AH2891" s="5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6"/>
      <c r="BR2891" s="1"/>
      <c r="BS2891" s="1"/>
      <c r="BT2891" s="1"/>
      <c r="BU2891" s="1"/>
      <c r="BV2891" s="1"/>
      <c r="BW2891" s="1"/>
    </row>
    <row r="2892" spans="1:75" x14ac:dyDescent="0.2">
      <c r="A2892" s="96"/>
      <c r="B2892" s="2"/>
      <c r="C2892" s="9"/>
      <c r="D2892" s="49"/>
      <c r="E2892" s="13"/>
      <c r="F2892" s="10"/>
      <c r="G2892" s="11"/>
      <c r="H2892" s="10"/>
      <c r="I2892" s="10"/>
      <c r="J2892" s="1"/>
      <c r="K2892" s="1"/>
      <c r="L2892" s="9"/>
      <c r="M2892" s="14"/>
      <c r="N2892" s="14"/>
      <c r="O2892" s="9"/>
      <c r="P2892" s="9"/>
      <c r="Q2892" s="12"/>
      <c r="R2892" s="5"/>
      <c r="S2892" s="2"/>
      <c r="T2892" s="5"/>
      <c r="U2892" s="12"/>
      <c r="V2892" s="12"/>
      <c r="W2892" s="14"/>
      <c r="X2892" s="2"/>
      <c r="Y2892" s="6"/>
      <c r="Z2892" s="10"/>
      <c r="AA2892" s="6"/>
      <c r="AB2892" s="1"/>
      <c r="AC2892" s="10"/>
      <c r="AD2892" s="7"/>
      <c r="AE2892" s="1"/>
      <c r="AF2892" s="1"/>
      <c r="AG2892" s="1"/>
      <c r="AH2892" s="5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6"/>
      <c r="BR2892" s="1"/>
      <c r="BS2892" s="1"/>
      <c r="BT2892" s="1"/>
      <c r="BU2892" s="1"/>
      <c r="BV2892" s="1"/>
      <c r="BW2892" s="1"/>
    </row>
    <row r="2893" spans="1:75" x14ac:dyDescent="0.2">
      <c r="A2893" s="96"/>
      <c r="B2893" s="2"/>
      <c r="C2893" s="9"/>
      <c r="D2893" s="49"/>
      <c r="E2893" s="13"/>
      <c r="F2893" s="10"/>
      <c r="G2893" s="11"/>
      <c r="H2893" s="10"/>
      <c r="I2893" s="10"/>
      <c r="J2893" s="1"/>
      <c r="K2893" s="1"/>
      <c r="L2893" s="9"/>
      <c r="M2893" s="14"/>
      <c r="N2893" s="14"/>
      <c r="O2893" s="9"/>
      <c r="P2893" s="9"/>
      <c r="Q2893" s="12"/>
      <c r="R2893" s="5"/>
      <c r="S2893" s="2"/>
      <c r="T2893" s="5"/>
      <c r="U2893" s="12"/>
      <c r="V2893" s="12"/>
      <c r="W2893" s="14"/>
      <c r="X2893" s="2"/>
      <c r="Y2893" s="6"/>
      <c r="Z2893" s="10"/>
      <c r="AA2893" s="6"/>
      <c r="AB2893" s="1"/>
      <c r="AC2893" s="10"/>
      <c r="AD2893" s="7"/>
      <c r="AE2893" s="1"/>
      <c r="AF2893" s="1"/>
      <c r="AG2893" s="1"/>
      <c r="AH2893" s="5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6"/>
      <c r="BR2893" s="1"/>
      <c r="BS2893" s="1"/>
      <c r="BT2893" s="1"/>
      <c r="BU2893" s="1"/>
      <c r="BV2893" s="1"/>
      <c r="BW2893" s="1"/>
    </row>
    <row r="2894" spans="1:75" x14ac:dyDescent="0.2">
      <c r="A2894" s="96"/>
      <c r="B2894" s="2"/>
      <c r="C2894" s="9"/>
      <c r="D2894" s="49"/>
      <c r="E2894" s="13"/>
      <c r="F2894" s="10"/>
      <c r="G2894" s="11"/>
      <c r="H2894" s="10"/>
      <c r="I2894" s="10"/>
      <c r="J2894" s="1"/>
      <c r="K2894" s="1"/>
      <c r="L2894" s="9"/>
      <c r="M2894" s="14"/>
      <c r="N2894" s="14"/>
      <c r="O2894" s="9"/>
      <c r="P2894" s="9"/>
      <c r="Q2894" s="12"/>
      <c r="R2894" s="5"/>
      <c r="S2894" s="2"/>
      <c r="T2894" s="5"/>
      <c r="U2894" s="12"/>
      <c r="V2894" s="12"/>
      <c r="W2894" s="14"/>
      <c r="X2894" s="2"/>
      <c r="Y2894" s="6"/>
      <c r="Z2894" s="10"/>
      <c r="AA2894" s="6"/>
      <c r="AB2894" s="1"/>
      <c r="AC2894" s="10"/>
      <c r="AD2894" s="7"/>
      <c r="AE2894" s="1"/>
      <c r="AF2894" s="1"/>
      <c r="AG2894" s="1"/>
      <c r="AH2894" s="5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6"/>
      <c r="BR2894" s="1"/>
      <c r="BS2894" s="1"/>
      <c r="BT2894" s="1"/>
      <c r="BU2894" s="1"/>
      <c r="BV2894" s="1"/>
      <c r="BW2894" s="1"/>
    </row>
    <row r="2895" spans="1:75" x14ac:dyDescent="0.2">
      <c r="A2895" s="96"/>
      <c r="B2895" s="2"/>
      <c r="C2895" s="9"/>
      <c r="D2895" s="49"/>
      <c r="E2895" s="13"/>
      <c r="F2895" s="10"/>
      <c r="G2895" s="11"/>
      <c r="H2895" s="10"/>
      <c r="I2895" s="10"/>
      <c r="J2895" s="1"/>
      <c r="K2895" s="1"/>
      <c r="L2895" s="9"/>
      <c r="M2895" s="14"/>
      <c r="N2895" s="14"/>
      <c r="O2895" s="9"/>
      <c r="P2895" s="9"/>
      <c r="Q2895" s="12"/>
      <c r="R2895" s="5"/>
      <c r="S2895" s="2"/>
      <c r="T2895" s="5"/>
      <c r="U2895" s="12"/>
      <c r="V2895" s="12"/>
      <c r="W2895" s="14"/>
      <c r="X2895" s="2"/>
      <c r="Y2895" s="6"/>
      <c r="Z2895" s="10"/>
      <c r="AA2895" s="6"/>
      <c r="AB2895" s="1"/>
      <c r="AC2895" s="10"/>
      <c r="AD2895" s="7"/>
      <c r="AE2895" s="1"/>
      <c r="AF2895" s="1"/>
      <c r="AG2895" s="1"/>
      <c r="AH2895" s="5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6"/>
      <c r="BR2895" s="1"/>
      <c r="BS2895" s="1"/>
      <c r="BT2895" s="1"/>
      <c r="BU2895" s="1"/>
      <c r="BV2895" s="1"/>
      <c r="BW2895" s="1"/>
    </row>
    <row r="2896" spans="1:75" x14ac:dyDescent="0.2">
      <c r="A2896" s="96"/>
      <c r="B2896" s="2"/>
      <c r="C2896" s="9"/>
      <c r="D2896" s="49"/>
      <c r="E2896" s="13"/>
      <c r="F2896" s="10"/>
      <c r="G2896" s="11"/>
      <c r="H2896" s="10"/>
      <c r="I2896" s="10"/>
      <c r="J2896" s="1"/>
      <c r="K2896" s="1"/>
      <c r="L2896" s="9"/>
      <c r="M2896" s="14"/>
      <c r="N2896" s="14"/>
      <c r="O2896" s="9"/>
      <c r="P2896" s="9"/>
      <c r="Q2896" s="12"/>
      <c r="R2896" s="5"/>
      <c r="S2896" s="2"/>
      <c r="T2896" s="5"/>
      <c r="U2896" s="12"/>
      <c r="V2896" s="12"/>
      <c r="W2896" s="14"/>
      <c r="X2896" s="2"/>
      <c r="Y2896" s="6"/>
      <c r="Z2896" s="10"/>
      <c r="AA2896" s="6"/>
      <c r="AB2896" s="1"/>
      <c r="AC2896" s="10"/>
      <c r="AD2896" s="7"/>
      <c r="AE2896" s="1"/>
      <c r="AF2896" s="1"/>
      <c r="AG2896" s="1"/>
      <c r="AH2896" s="5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6"/>
      <c r="BR2896" s="1"/>
      <c r="BS2896" s="1"/>
      <c r="BT2896" s="1"/>
      <c r="BU2896" s="1"/>
      <c r="BV2896" s="1"/>
      <c r="BW2896" s="1"/>
    </row>
    <row r="2897" spans="1:75" x14ac:dyDescent="0.2">
      <c r="A2897" s="96"/>
      <c r="B2897" s="2"/>
      <c r="C2897" s="9"/>
      <c r="D2897" s="49"/>
      <c r="E2897" s="13"/>
      <c r="F2897" s="10"/>
      <c r="G2897" s="11"/>
      <c r="H2897" s="10"/>
      <c r="I2897" s="10"/>
      <c r="J2897" s="1"/>
      <c r="K2897" s="1"/>
      <c r="L2897" s="9"/>
      <c r="M2897" s="14"/>
      <c r="N2897" s="14"/>
      <c r="O2897" s="9"/>
      <c r="P2897" s="9"/>
      <c r="Q2897" s="12"/>
      <c r="R2897" s="5"/>
      <c r="S2897" s="2"/>
      <c r="T2897" s="5"/>
      <c r="U2897" s="12"/>
      <c r="V2897" s="12"/>
      <c r="W2897" s="14"/>
      <c r="X2897" s="2"/>
      <c r="Y2897" s="6"/>
      <c r="Z2897" s="10"/>
      <c r="AA2897" s="6"/>
      <c r="AB2897" s="1"/>
      <c r="AC2897" s="10"/>
      <c r="AD2897" s="7"/>
      <c r="AE2897" s="1"/>
      <c r="AF2897" s="1"/>
      <c r="AG2897" s="1"/>
      <c r="AH2897" s="5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6"/>
      <c r="BR2897" s="1"/>
      <c r="BS2897" s="1"/>
      <c r="BT2897" s="1"/>
      <c r="BU2897" s="1"/>
      <c r="BV2897" s="1"/>
      <c r="BW2897" s="1"/>
    </row>
    <row r="2898" spans="1:75" x14ac:dyDescent="0.2">
      <c r="A2898" s="96"/>
      <c r="B2898" s="2"/>
      <c r="C2898" s="9"/>
      <c r="D2898" s="49"/>
      <c r="E2898" s="13"/>
      <c r="F2898" s="10"/>
      <c r="G2898" s="11"/>
      <c r="H2898" s="10"/>
      <c r="I2898" s="10"/>
      <c r="J2898" s="1"/>
      <c r="K2898" s="1"/>
      <c r="L2898" s="9"/>
      <c r="M2898" s="14"/>
      <c r="N2898" s="14"/>
      <c r="O2898" s="9"/>
      <c r="P2898" s="9"/>
      <c r="Q2898" s="12"/>
      <c r="R2898" s="5"/>
      <c r="S2898" s="2"/>
      <c r="T2898" s="5"/>
      <c r="U2898" s="12"/>
      <c r="V2898" s="12"/>
      <c r="W2898" s="14"/>
      <c r="X2898" s="2"/>
      <c r="Y2898" s="6"/>
      <c r="Z2898" s="10"/>
      <c r="AA2898" s="6"/>
      <c r="AB2898" s="1"/>
      <c r="AC2898" s="10"/>
      <c r="AD2898" s="7"/>
      <c r="AE2898" s="1"/>
      <c r="AF2898" s="1"/>
      <c r="AG2898" s="1"/>
      <c r="AH2898" s="5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6"/>
      <c r="BR2898" s="1"/>
      <c r="BS2898" s="1"/>
      <c r="BT2898" s="1"/>
      <c r="BU2898" s="1"/>
      <c r="BV2898" s="1"/>
      <c r="BW2898" s="1"/>
    </row>
    <row r="2899" spans="1:75" x14ac:dyDescent="0.2">
      <c r="A2899" s="96"/>
      <c r="B2899" s="2"/>
      <c r="C2899" s="9"/>
      <c r="D2899" s="49"/>
      <c r="E2899" s="13"/>
      <c r="F2899" s="10"/>
      <c r="G2899" s="11"/>
      <c r="H2899" s="10"/>
      <c r="I2899" s="10"/>
      <c r="J2899" s="1"/>
      <c r="K2899" s="1"/>
      <c r="L2899" s="9"/>
      <c r="M2899" s="14"/>
      <c r="N2899" s="14"/>
      <c r="O2899" s="9"/>
      <c r="P2899" s="9"/>
      <c r="Q2899" s="12"/>
      <c r="R2899" s="5"/>
      <c r="S2899" s="2"/>
      <c r="T2899" s="5"/>
      <c r="U2899" s="12"/>
      <c r="V2899" s="12"/>
      <c r="W2899" s="14"/>
      <c r="X2899" s="2"/>
      <c r="Y2899" s="6"/>
      <c r="Z2899" s="10"/>
      <c r="AA2899" s="6"/>
      <c r="AB2899" s="1"/>
      <c r="AC2899" s="10"/>
      <c r="AD2899" s="7"/>
      <c r="AE2899" s="1"/>
      <c r="AF2899" s="1"/>
      <c r="AG2899" s="1"/>
      <c r="AH2899" s="5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6"/>
      <c r="BR2899" s="1"/>
      <c r="BS2899" s="1"/>
      <c r="BT2899" s="1"/>
      <c r="BU2899" s="1"/>
      <c r="BV2899" s="1"/>
      <c r="BW2899" s="1"/>
    </row>
    <row r="2900" spans="1:75" x14ac:dyDescent="0.2">
      <c r="A2900" s="96"/>
      <c r="B2900" s="2"/>
      <c r="C2900" s="9"/>
      <c r="D2900" s="49"/>
      <c r="E2900" s="13"/>
      <c r="F2900" s="10"/>
      <c r="G2900" s="11"/>
      <c r="H2900" s="10"/>
      <c r="I2900" s="10"/>
      <c r="J2900" s="1"/>
      <c r="K2900" s="1"/>
      <c r="L2900" s="9"/>
      <c r="M2900" s="14"/>
      <c r="N2900" s="14"/>
      <c r="O2900" s="9"/>
      <c r="P2900" s="9"/>
      <c r="Q2900" s="12"/>
      <c r="R2900" s="5"/>
      <c r="S2900" s="2"/>
      <c r="T2900" s="5"/>
      <c r="U2900" s="12"/>
      <c r="V2900" s="12"/>
      <c r="W2900" s="14"/>
      <c r="X2900" s="2"/>
      <c r="Y2900" s="6"/>
      <c r="Z2900" s="10"/>
      <c r="AA2900" s="6"/>
      <c r="AB2900" s="1"/>
      <c r="AC2900" s="10"/>
      <c r="AD2900" s="7"/>
      <c r="AE2900" s="1"/>
      <c r="AF2900" s="1"/>
      <c r="AG2900" s="1"/>
      <c r="AH2900" s="5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6"/>
      <c r="BR2900" s="1"/>
      <c r="BS2900" s="1"/>
      <c r="BT2900" s="1"/>
      <c r="BU2900" s="1"/>
      <c r="BV2900" s="1"/>
      <c r="BW2900" s="1"/>
    </row>
    <row r="2901" spans="1:75" x14ac:dyDescent="0.2">
      <c r="A2901" s="96"/>
      <c r="B2901" s="2"/>
      <c r="C2901" s="9"/>
      <c r="D2901" s="49"/>
      <c r="E2901" s="13"/>
      <c r="F2901" s="10"/>
      <c r="G2901" s="11"/>
      <c r="H2901" s="10"/>
      <c r="I2901" s="10"/>
      <c r="J2901" s="1"/>
      <c r="K2901" s="1"/>
      <c r="L2901" s="9"/>
      <c r="M2901" s="14"/>
      <c r="N2901" s="14"/>
      <c r="O2901" s="9"/>
      <c r="P2901" s="9"/>
      <c r="Q2901" s="12"/>
      <c r="R2901" s="5"/>
      <c r="S2901" s="2"/>
      <c r="T2901" s="5"/>
      <c r="U2901" s="12"/>
      <c r="V2901" s="12"/>
      <c r="W2901" s="14"/>
      <c r="X2901" s="2"/>
      <c r="Y2901" s="6"/>
      <c r="Z2901" s="10"/>
      <c r="AA2901" s="6"/>
      <c r="AB2901" s="1"/>
      <c r="AC2901" s="10"/>
      <c r="AD2901" s="7"/>
      <c r="AE2901" s="1"/>
      <c r="AF2901" s="1"/>
      <c r="AG2901" s="1"/>
      <c r="AH2901" s="5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6"/>
      <c r="BR2901" s="1"/>
      <c r="BS2901" s="1"/>
      <c r="BT2901" s="1"/>
      <c r="BU2901" s="1"/>
      <c r="BV2901" s="1"/>
      <c r="BW2901" s="1"/>
    </row>
    <row r="2902" spans="1:75" x14ac:dyDescent="0.2">
      <c r="A2902" s="96"/>
      <c r="B2902" s="2"/>
      <c r="C2902" s="9"/>
      <c r="D2902" s="49"/>
      <c r="E2902" s="13"/>
      <c r="F2902" s="10"/>
      <c r="G2902" s="11"/>
      <c r="H2902" s="10"/>
      <c r="I2902" s="10"/>
      <c r="J2902" s="1"/>
      <c r="K2902" s="1"/>
      <c r="L2902" s="9"/>
      <c r="M2902" s="14"/>
      <c r="N2902" s="14"/>
      <c r="O2902" s="9"/>
      <c r="P2902" s="9"/>
      <c r="Q2902" s="12"/>
      <c r="R2902" s="5"/>
      <c r="S2902" s="2"/>
      <c r="T2902" s="5"/>
      <c r="U2902" s="12"/>
      <c r="V2902" s="12"/>
      <c r="W2902" s="14"/>
      <c r="X2902" s="2"/>
      <c r="Y2902" s="6"/>
      <c r="Z2902" s="10"/>
      <c r="AA2902" s="6"/>
      <c r="AB2902" s="1"/>
      <c r="AC2902" s="10"/>
      <c r="AD2902" s="7"/>
      <c r="AE2902" s="1"/>
      <c r="AF2902" s="1"/>
      <c r="AG2902" s="1"/>
      <c r="AH2902" s="5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6"/>
      <c r="BR2902" s="1"/>
      <c r="BS2902" s="1"/>
      <c r="BT2902" s="1"/>
      <c r="BU2902" s="1"/>
      <c r="BV2902" s="1"/>
      <c r="BW2902" s="1"/>
    </row>
    <row r="2903" spans="1:75" x14ac:dyDescent="0.2">
      <c r="A2903" s="96"/>
      <c r="B2903" s="2"/>
      <c r="C2903" s="9"/>
      <c r="D2903" s="49"/>
      <c r="E2903" s="13"/>
      <c r="F2903" s="10"/>
      <c r="G2903" s="11"/>
      <c r="H2903" s="10"/>
      <c r="I2903" s="10"/>
      <c r="J2903" s="1"/>
      <c r="K2903" s="1"/>
      <c r="L2903" s="9"/>
      <c r="M2903" s="14"/>
      <c r="N2903" s="14"/>
      <c r="O2903" s="9"/>
      <c r="P2903" s="9"/>
      <c r="Q2903" s="12"/>
      <c r="R2903" s="5"/>
      <c r="S2903" s="2"/>
      <c r="T2903" s="5"/>
      <c r="U2903" s="12"/>
      <c r="V2903" s="12"/>
      <c r="W2903" s="14"/>
      <c r="X2903" s="2"/>
      <c r="Y2903" s="6"/>
      <c r="Z2903" s="10"/>
      <c r="AA2903" s="6"/>
      <c r="AB2903" s="1"/>
      <c r="AC2903" s="10"/>
      <c r="AD2903" s="7"/>
      <c r="AE2903" s="1"/>
      <c r="AF2903" s="1"/>
      <c r="AG2903" s="1"/>
      <c r="AH2903" s="5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6"/>
      <c r="BR2903" s="1"/>
      <c r="BS2903" s="1"/>
      <c r="BT2903" s="1"/>
      <c r="BU2903" s="1"/>
      <c r="BV2903" s="1"/>
      <c r="BW2903" s="1"/>
    </row>
    <row r="2904" spans="1:75" x14ac:dyDescent="0.2">
      <c r="A2904" s="96"/>
      <c r="B2904" s="2"/>
      <c r="C2904" s="9"/>
      <c r="D2904" s="49"/>
      <c r="E2904" s="13"/>
      <c r="F2904" s="10"/>
      <c r="G2904" s="11"/>
      <c r="H2904" s="10"/>
      <c r="I2904" s="10"/>
      <c r="J2904" s="1"/>
      <c r="K2904" s="1"/>
      <c r="L2904" s="9"/>
      <c r="M2904" s="14"/>
      <c r="N2904" s="14"/>
      <c r="O2904" s="9"/>
      <c r="P2904" s="9"/>
      <c r="Q2904" s="12"/>
      <c r="R2904" s="5"/>
      <c r="S2904" s="2"/>
      <c r="T2904" s="5"/>
      <c r="U2904" s="12"/>
      <c r="V2904" s="12"/>
      <c r="W2904" s="14"/>
      <c r="X2904" s="2"/>
      <c r="Y2904" s="6"/>
      <c r="Z2904" s="10"/>
      <c r="AA2904" s="6"/>
      <c r="AB2904" s="1"/>
      <c r="AC2904" s="10"/>
      <c r="AD2904" s="7"/>
      <c r="AE2904" s="1"/>
      <c r="AF2904" s="1"/>
      <c r="AG2904" s="1"/>
      <c r="AH2904" s="5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6"/>
      <c r="BR2904" s="1"/>
      <c r="BS2904" s="1"/>
      <c r="BT2904" s="1"/>
      <c r="BU2904" s="1"/>
      <c r="BV2904" s="1"/>
      <c r="BW2904" s="1"/>
    </row>
    <row r="2905" spans="1:75" x14ac:dyDescent="0.2">
      <c r="A2905" s="96"/>
      <c r="B2905" s="2"/>
      <c r="C2905" s="9"/>
      <c r="D2905" s="49"/>
      <c r="E2905" s="13"/>
      <c r="F2905" s="10"/>
      <c r="G2905" s="11"/>
      <c r="H2905" s="10"/>
      <c r="I2905" s="10"/>
      <c r="J2905" s="1"/>
      <c r="K2905" s="1"/>
      <c r="L2905" s="9"/>
      <c r="M2905" s="14"/>
      <c r="N2905" s="14"/>
      <c r="O2905" s="9"/>
      <c r="P2905" s="9"/>
      <c r="Q2905" s="12"/>
      <c r="R2905" s="5"/>
      <c r="S2905" s="2"/>
      <c r="T2905" s="5"/>
      <c r="U2905" s="12"/>
      <c r="V2905" s="12"/>
      <c r="W2905" s="14"/>
      <c r="X2905" s="2"/>
      <c r="Y2905" s="6"/>
      <c r="Z2905" s="10"/>
      <c r="AA2905" s="6"/>
      <c r="AB2905" s="1"/>
      <c r="AC2905" s="10"/>
      <c r="AD2905" s="7"/>
      <c r="AE2905" s="1"/>
      <c r="AF2905" s="1"/>
      <c r="AG2905" s="1"/>
      <c r="AH2905" s="5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6"/>
      <c r="BR2905" s="1"/>
      <c r="BS2905" s="1"/>
      <c r="BT2905" s="1"/>
      <c r="BU2905" s="1"/>
      <c r="BV2905" s="1"/>
      <c r="BW2905" s="1"/>
    </row>
    <row r="2906" spans="1:75" x14ac:dyDescent="0.2">
      <c r="A2906" s="96"/>
      <c r="B2906" s="2"/>
      <c r="C2906" s="9"/>
      <c r="D2906" s="49"/>
      <c r="E2906" s="13"/>
      <c r="F2906" s="10"/>
      <c r="G2906" s="11"/>
      <c r="H2906" s="10"/>
      <c r="I2906" s="10"/>
      <c r="J2906" s="1"/>
      <c r="K2906" s="1"/>
      <c r="L2906" s="9"/>
      <c r="M2906" s="14"/>
      <c r="N2906" s="14"/>
      <c r="O2906" s="9"/>
      <c r="P2906" s="9"/>
      <c r="Q2906" s="12"/>
      <c r="R2906" s="5"/>
      <c r="S2906" s="2"/>
      <c r="T2906" s="5"/>
      <c r="U2906" s="12"/>
      <c r="V2906" s="12"/>
      <c r="W2906" s="14"/>
      <c r="X2906" s="2"/>
      <c r="Y2906" s="6"/>
      <c r="Z2906" s="10"/>
      <c r="AA2906" s="6"/>
      <c r="AB2906" s="1"/>
      <c r="AC2906" s="10"/>
      <c r="AD2906" s="7"/>
      <c r="AE2906" s="1"/>
      <c r="AF2906" s="1"/>
      <c r="AG2906" s="1"/>
      <c r="AH2906" s="5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6"/>
      <c r="BR2906" s="1"/>
      <c r="BS2906" s="1"/>
      <c r="BT2906" s="1"/>
      <c r="BU2906" s="1"/>
      <c r="BV2906" s="1"/>
      <c r="BW2906" s="1"/>
    </row>
    <row r="2907" spans="1:75" x14ac:dyDescent="0.2">
      <c r="A2907" s="96"/>
      <c r="B2907" s="2"/>
      <c r="C2907" s="9"/>
      <c r="D2907" s="49"/>
      <c r="E2907" s="13"/>
      <c r="F2907" s="10"/>
      <c r="G2907" s="11"/>
      <c r="H2907" s="10"/>
      <c r="I2907" s="10"/>
      <c r="J2907" s="1"/>
      <c r="K2907" s="1"/>
      <c r="L2907" s="9"/>
      <c r="M2907" s="14"/>
      <c r="N2907" s="14"/>
      <c r="O2907" s="9"/>
      <c r="P2907" s="9"/>
      <c r="Q2907" s="12"/>
      <c r="R2907" s="5"/>
      <c r="S2907" s="2"/>
      <c r="T2907" s="5"/>
      <c r="U2907" s="12"/>
      <c r="V2907" s="12"/>
      <c r="W2907" s="14"/>
      <c r="X2907" s="2"/>
      <c r="Y2907" s="6"/>
      <c r="Z2907" s="10"/>
      <c r="AA2907" s="6"/>
      <c r="AB2907" s="1"/>
      <c r="AC2907" s="10"/>
      <c r="AD2907" s="7"/>
      <c r="AE2907" s="1"/>
      <c r="AF2907" s="1"/>
      <c r="AG2907" s="1"/>
      <c r="AH2907" s="5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6"/>
      <c r="BR2907" s="1"/>
      <c r="BS2907" s="1"/>
      <c r="BT2907" s="1"/>
      <c r="BU2907" s="1"/>
      <c r="BV2907" s="1"/>
      <c r="BW2907" s="1"/>
    </row>
    <row r="2908" spans="1:75" x14ac:dyDescent="0.2">
      <c r="A2908" s="96"/>
      <c r="B2908" s="2"/>
      <c r="C2908" s="9"/>
      <c r="D2908" s="49"/>
      <c r="E2908" s="13"/>
      <c r="F2908" s="10"/>
      <c r="G2908" s="11"/>
      <c r="H2908" s="10"/>
      <c r="I2908" s="10"/>
      <c r="J2908" s="1"/>
      <c r="K2908" s="1"/>
      <c r="L2908" s="9"/>
      <c r="M2908" s="14"/>
      <c r="N2908" s="14"/>
      <c r="O2908" s="9"/>
      <c r="P2908" s="9"/>
      <c r="Q2908" s="12"/>
      <c r="R2908" s="5"/>
      <c r="S2908" s="2"/>
      <c r="T2908" s="5"/>
      <c r="U2908" s="12"/>
      <c r="V2908" s="12"/>
      <c r="W2908" s="14"/>
      <c r="X2908" s="2"/>
      <c r="Y2908" s="6"/>
      <c r="Z2908" s="10"/>
      <c r="AA2908" s="6"/>
      <c r="AB2908" s="1"/>
      <c r="AC2908" s="10"/>
      <c r="AD2908" s="7"/>
      <c r="AE2908" s="1"/>
      <c r="AF2908" s="1"/>
      <c r="AG2908" s="1"/>
      <c r="AH2908" s="5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6"/>
      <c r="BR2908" s="1"/>
      <c r="BS2908" s="1"/>
      <c r="BT2908" s="1"/>
      <c r="BU2908" s="1"/>
      <c r="BV2908" s="1"/>
      <c r="BW2908" s="1"/>
    </row>
    <row r="2909" spans="1:75" x14ac:dyDescent="0.2">
      <c r="A2909" s="96"/>
      <c r="B2909" s="2"/>
      <c r="C2909" s="9"/>
      <c r="D2909" s="49"/>
      <c r="E2909" s="13"/>
      <c r="F2909" s="10"/>
      <c r="G2909" s="11"/>
      <c r="H2909" s="10"/>
      <c r="I2909" s="10"/>
      <c r="J2909" s="1"/>
      <c r="K2909" s="1"/>
      <c r="L2909" s="9"/>
      <c r="M2909" s="14"/>
      <c r="N2909" s="14"/>
      <c r="O2909" s="9"/>
      <c r="P2909" s="9"/>
      <c r="Q2909" s="12"/>
      <c r="R2909" s="5"/>
      <c r="S2909" s="2"/>
      <c r="T2909" s="5"/>
      <c r="U2909" s="12"/>
      <c r="V2909" s="12"/>
      <c r="W2909" s="14"/>
      <c r="X2909" s="2"/>
      <c r="Y2909" s="6"/>
      <c r="Z2909" s="10"/>
      <c r="AA2909" s="6"/>
      <c r="AB2909" s="1"/>
      <c r="AC2909" s="10"/>
      <c r="AD2909" s="7"/>
      <c r="AE2909" s="1"/>
      <c r="AF2909" s="1"/>
      <c r="AG2909" s="1"/>
      <c r="AH2909" s="5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6"/>
      <c r="BR2909" s="1"/>
      <c r="BS2909" s="1"/>
      <c r="BT2909" s="1"/>
      <c r="BU2909" s="1"/>
      <c r="BV2909" s="1"/>
      <c r="BW2909" s="1"/>
    </row>
    <row r="2910" spans="1:75" x14ac:dyDescent="0.2">
      <c r="A2910" s="96"/>
      <c r="B2910" s="2"/>
      <c r="C2910" s="9"/>
      <c r="D2910" s="49"/>
      <c r="E2910" s="13"/>
      <c r="F2910" s="10"/>
      <c r="G2910" s="11"/>
      <c r="H2910" s="10"/>
      <c r="I2910" s="10"/>
      <c r="J2910" s="1"/>
      <c r="K2910" s="1"/>
      <c r="L2910" s="9"/>
      <c r="M2910" s="14"/>
      <c r="N2910" s="14"/>
      <c r="O2910" s="9"/>
      <c r="P2910" s="9"/>
      <c r="Q2910" s="12"/>
      <c r="R2910" s="5"/>
      <c r="S2910" s="2"/>
      <c r="T2910" s="5"/>
      <c r="U2910" s="12"/>
      <c r="V2910" s="12"/>
      <c r="W2910" s="14"/>
      <c r="X2910" s="2"/>
      <c r="Y2910" s="6"/>
      <c r="Z2910" s="10"/>
      <c r="AA2910" s="6"/>
      <c r="AB2910" s="1"/>
      <c r="AC2910" s="10"/>
      <c r="AD2910" s="7"/>
      <c r="AE2910" s="1"/>
      <c r="AF2910" s="1"/>
      <c r="AG2910" s="1"/>
      <c r="AH2910" s="5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6"/>
      <c r="BR2910" s="1"/>
      <c r="BS2910" s="1"/>
      <c r="BT2910" s="1"/>
      <c r="BU2910" s="1"/>
      <c r="BV2910" s="1"/>
      <c r="BW2910" s="1"/>
    </row>
    <row r="2911" spans="1:75" x14ac:dyDescent="0.2">
      <c r="A2911" s="96"/>
      <c r="B2911" s="2"/>
      <c r="C2911" s="9"/>
      <c r="D2911" s="49"/>
      <c r="E2911" s="13"/>
      <c r="F2911" s="10"/>
      <c r="G2911" s="11"/>
      <c r="H2911" s="10"/>
      <c r="I2911" s="10"/>
      <c r="J2911" s="1"/>
      <c r="K2911" s="1"/>
      <c r="L2911" s="9"/>
      <c r="M2911" s="14"/>
      <c r="N2911" s="14"/>
      <c r="O2911" s="9"/>
      <c r="P2911" s="9"/>
      <c r="Q2911" s="12"/>
      <c r="R2911" s="5"/>
      <c r="S2911" s="2"/>
      <c r="T2911" s="5"/>
      <c r="U2911" s="12"/>
      <c r="V2911" s="12"/>
      <c r="W2911" s="14"/>
      <c r="X2911" s="2"/>
      <c r="Y2911" s="6"/>
      <c r="Z2911" s="10"/>
      <c r="AA2911" s="6"/>
      <c r="AB2911" s="1"/>
      <c r="AC2911" s="10"/>
      <c r="AD2911" s="7"/>
      <c r="AE2911" s="1"/>
      <c r="AF2911" s="1"/>
      <c r="AG2911" s="1"/>
      <c r="AH2911" s="5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6"/>
      <c r="BR2911" s="1"/>
      <c r="BS2911" s="1"/>
      <c r="BT2911" s="1"/>
      <c r="BU2911" s="1"/>
      <c r="BV2911" s="1"/>
      <c r="BW2911" s="1"/>
    </row>
    <row r="2912" spans="1:75" x14ac:dyDescent="0.2">
      <c r="A2912" s="96"/>
      <c r="B2912" s="2"/>
      <c r="C2912" s="9"/>
      <c r="D2912" s="13"/>
      <c r="E2912" s="13"/>
      <c r="F2912" s="10"/>
      <c r="G2912" s="11"/>
      <c r="H2912" s="5"/>
      <c r="I2912" s="5"/>
      <c r="J2912" s="5"/>
      <c r="K2912" s="5"/>
      <c r="L2912" s="1"/>
      <c r="M2912" s="14"/>
      <c r="N2912" s="14"/>
      <c r="O2912" s="9"/>
      <c r="P2912" s="9"/>
      <c r="Q2912" s="12"/>
      <c r="R2912" s="5"/>
      <c r="S2912" s="2"/>
      <c r="T2912" s="5"/>
      <c r="U2912" s="1"/>
      <c r="V2912" s="1"/>
      <c r="W2912" s="14"/>
      <c r="X2912" s="2"/>
      <c r="Y2912" s="6"/>
      <c r="Z2912" s="1"/>
      <c r="AA2912" s="6"/>
      <c r="AB2912" s="1"/>
      <c r="AC2912" s="10"/>
      <c r="AD2912" s="7"/>
      <c r="AE2912" s="1"/>
      <c r="AF2912" s="1"/>
      <c r="AG2912" s="1"/>
      <c r="AH2912" s="5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6"/>
      <c r="BR2912" s="1"/>
      <c r="BS2912" s="1"/>
      <c r="BT2912" s="1"/>
      <c r="BU2912" s="1"/>
      <c r="BV2912" s="1"/>
      <c r="BW2912" s="1"/>
    </row>
    <row r="2913" spans="1:75" x14ac:dyDescent="0.2">
      <c r="A2913" s="96"/>
      <c r="B2913" s="2"/>
      <c r="C2913" s="9"/>
      <c r="D2913" s="13"/>
      <c r="E2913" s="13"/>
      <c r="F2913" s="10"/>
      <c r="G2913" s="11"/>
      <c r="H2913" s="5"/>
      <c r="I2913" s="5"/>
      <c r="J2913" s="5"/>
      <c r="K2913" s="5"/>
      <c r="L2913" s="1"/>
      <c r="M2913" s="14"/>
      <c r="N2913" s="14"/>
      <c r="O2913" s="9"/>
      <c r="P2913" s="9"/>
      <c r="Q2913" s="12"/>
      <c r="R2913" s="5"/>
      <c r="S2913" s="2"/>
      <c r="T2913" s="5"/>
      <c r="U2913" s="1"/>
      <c r="V2913" s="1"/>
      <c r="W2913" s="14"/>
      <c r="X2913" s="2"/>
      <c r="Y2913" s="6"/>
      <c r="Z2913" s="1"/>
      <c r="AA2913" s="6"/>
      <c r="AB2913" s="1"/>
      <c r="AC2913" s="10"/>
      <c r="AD2913" s="7"/>
      <c r="AE2913" s="1"/>
      <c r="AF2913" s="1"/>
      <c r="AG2913" s="1"/>
      <c r="AH2913" s="5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6"/>
      <c r="BR2913" s="1"/>
      <c r="BS2913" s="1"/>
      <c r="BT2913" s="1"/>
      <c r="BU2913" s="1"/>
      <c r="BV2913" s="1"/>
      <c r="BW2913" s="1"/>
    </row>
    <row r="2914" spans="1:75" x14ac:dyDescent="0.2">
      <c r="A2914" s="96"/>
      <c r="B2914" s="2"/>
      <c r="C2914" s="9"/>
      <c r="D2914" s="13"/>
      <c r="E2914" s="13"/>
      <c r="F2914" s="10"/>
      <c r="G2914" s="11"/>
      <c r="H2914" s="5"/>
      <c r="I2914" s="5"/>
      <c r="J2914" s="5"/>
      <c r="K2914" s="5"/>
      <c r="L2914" s="1"/>
      <c r="M2914" s="14"/>
      <c r="N2914" s="14"/>
      <c r="O2914" s="9"/>
      <c r="P2914" s="9"/>
      <c r="Q2914" s="12"/>
      <c r="R2914" s="5"/>
      <c r="S2914" s="2"/>
      <c r="T2914" s="5"/>
      <c r="U2914" s="1"/>
      <c r="V2914" s="1"/>
      <c r="W2914" s="14"/>
      <c r="X2914" s="2"/>
      <c r="Y2914" s="6"/>
      <c r="Z2914" s="1"/>
      <c r="AA2914" s="6"/>
      <c r="AB2914" s="1"/>
      <c r="AC2914" s="10"/>
      <c r="AD2914" s="7"/>
      <c r="AE2914" s="1"/>
      <c r="AF2914" s="1"/>
      <c r="AG2914" s="1"/>
      <c r="AH2914" s="5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6"/>
      <c r="BR2914" s="1"/>
      <c r="BS2914" s="1"/>
      <c r="BT2914" s="1"/>
      <c r="BU2914" s="1"/>
      <c r="BV2914" s="1"/>
      <c r="BW2914" s="1"/>
    </row>
    <row r="2915" spans="1:75" x14ac:dyDescent="0.2">
      <c r="A2915" s="96"/>
      <c r="B2915" s="2"/>
      <c r="C2915" s="9"/>
      <c r="D2915" s="13"/>
      <c r="E2915" s="13"/>
      <c r="F2915" s="10"/>
      <c r="G2915" s="11"/>
      <c r="H2915" s="5"/>
      <c r="I2915" s="5"/>
      <c r="J2915" s="5"/>
      <c r="K2915" s="5"/>
      <c r="L2915" s="1"/>
      <c r="M2915" s="14"/>
      <c r="N2915" s="14"/>
      <c r="O2915" s="9"/>
      <c r="P2915" s="9"/>
      <c r="Q2915" s="12"/>
      <c r="R2915" s="5"/>
      <c r="S2915" s="2"/>
      <c r="T2915" s="5"/>
      <c r="U2915" s="1"/>
      <c r="V2915" s="1"/>
      <c r="W2915" s="14"/>
      <c r="X2915" s="2"/>
      <c r="Y2915" s="6"/>
      <c r="Z2915" s="1"/>
      <c r="AA2915" s="6"/>
      <c r="AB2915" s="1"/>
      <c r="AC2915" s="10"/>
      <c r="AD2915" s="7"/>
      <c r="AE2915" s="1"/>
      <c r="AF2915" s="1"/>
      <c r="AG2915" s="1"/>
      <c r="AH2915" s="5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6"/>
      <c r="BR2915" s="1"/>
      <c r="BS2915" s="1"/>
      <c r="BT2915" s="1"/>
      <c r="BU2915" s="1"/>
      <c r="BV2915" s="1"/>
      <c r="BW2915" s="1"/>
    </row>
    <row r="2916" spans="1:75" x14ac:dyDescent="0.2">
      <c r="A2916" s="96"/>
      <c r="B2916" s="2"/>
      <c r="C2916" s="9"/>
      <c r="D2916" s="13"/>
      <c r="E2916" s="13"/>
      <c r="F2916" s="10"/>
      <c r="G2916" s="11"/>
      <c r="H2916" s="5"/>
      <c r="I2916" s="5"/>
      <c r="J2916" s="5"/>
      <c r="K2916" s="5"/>
      <c r="L2916" s="1"/>
      <c r="M2916" s="14"/>
      <c r="N2916" s="14"/>
      <c r="O2916" s="9"/>
      <c r="P2916" s="9"/>
      <c r="Q2916" s="12"/>
      <c r="R2916" s="5"/>
      <c r="S2916" s="2"/>
      <c r="T2916" s="5"/>
      <c r="U2916" s="1"/>
      <c r="V2916" s="1"/>
      <c r="W2916" s="14"/>
      <c r="X2916" s="2"/>
      <c r="Y2916" s="6"/>
      <c r="Z2916" s="1"/>
      <c r="AA2916" s="6"/>
      <c r="AB2916" s="1"/>
      <c r="AC2916" s="10"/>
      <c r="AD2916" s="7"/>
      <c r="AE2916" s="1"/>
      <c r="AF2916" s="1"/>
      <c r="AG2916" s="1"/>
      <c r="AH2916" s="5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6"/>
      <c r="BR2916" s="1"/>
      <c r="BS2916" s="1"/>
      <c r="BT2916" s="1"/>
      <c r="BU2916" s="1"/>
      <c r="BV2916" s="1"/>
      <c r="BW2916" s="1"/>
    </row>
    <row r="2917" spans="1:75" x14ac:dyDescent="0.2">
      <c r="A2917" s="96"/>
      <c r="B2917" s="2"/>
      <c r="C2917" s="9"/>
      <c r="D2917" s="13"/>
      <c r="E2917" s="13"/>
      <c r="F2917" s="10"/>
      <c r="G2917" s="11"/>
      <c r="H2917" s="5"/>
      <c r="I2917" s="5"/>
      <c r="J2917" s="5"/>
      <c r="K2917" s="5"/>
      <c r="L2917" s="1"/>
      <c r="M2917" s="14"/>
      <c r="N2917" s="14"/>
      <c r="O2917" s="9"/>
      <c r="P2917" s="9"/>
      <c r="Q2917" s="12"/>
      <c r="R2917" s="5"/>
      <c r="S2917" s="2"/>
      <c r="T2917" s="5"/>
      <c r="U2917" s="1"/>
      <c r="V2917" s="1"/>
      <c r="W2917" s="14"/>
      <c r="X2917" s="2"/>
      <c r="Y2917" s="6"/>
      <c r="Z2917" s="1"/>
      <c r="AA2917" s="6"/>
      <c r="AB2917" s="1"/>
      <c r="AC2917" s="10"/>
      <c r="AD2917" s="7"/>
      <c r="AE2917" s="1"/>
      <c r="AF2917" s="1"/>
      <c r="AG2917" s="1"/>
      <c r="AH2917" s="5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6"/>
      <c r="BR2917" s="1"/>
      <c r="BS2917" s="1"/>
      <c r="BT2917" s="1"/>
      <c r="BU2917" s="1"/>
      <c r="BV2917" s="1"/>
      <c r="BW2917" s="1"/>
    </row>
    <row r="2918" spans="1:75" x14ac:dyDescent="0.2">
      <c r="A2918" s="96"/>
      <c r="B2918" s="2"/>
      <c r="C2918" s="9"/>
      <c r="D2918" s="13"/>
      <c r="E2918" s="13"/>
      <c r="F2918" s="10"/>
      <c r="G2918" s="11"/>
      <c r="H2918" s="5"/>
      <c r="I2918" s="5"/>
      <c r="J2918" s="5"/>
      <c r="K2918" s="5"/>
      <c r="L2918" s="1"/>
      <c r="M2918" s="14"/>
      <c r="N2918" s="14"/>
      <c r="O2918" s="9"/>
      <c r="P2918" s="9"/>
      <c r="Q2918" s="12"/>
      <c r="R2918" s="5"/>
      <c r="S2918" s="2"/>
      <c r="T2918" s="5"/>
      <c r="U2918" s="1"/>
      <c r="V2918" s="1"/>
      <c r="W2918" s="14"/>
      <c r="X2918" s="2"/>
      <c r="Y2918" s="6"/>
      <c r="Z2918" s="1"/>
      <c r="AA2918" s="6"/>
      <c r="AB2918" s="1"/>
      <c r="AC2918" s="10"/>
      <c r="AD2918" s="7"/>
      <c r="AE2918" s="1"/>
      <c r="AF2918" s="1"/>
      <c r="AG2918" s="1"/>
      <c r="AH2918" s="5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6"/>
      <c r="BR2918" s="1"/>
      <c r="BS2918" s="1"/>
      <c r="BT2918" s="1"/>
      <c r="BU2918" s="1"/>
      <c r="BV2918" s="1"/>
      <c r="BW2918" s="1"/>
    </row>
    <row r="2919" spans="1:75" x14ac:dyDescent="0.2">
      <c r="A2919" s="96"/>
      <c r="B2919" s="2"/>
      <c r="C2919" s="9"/>
      <c r="D2919" s="13"/>
      <c r="E2919" s="13"/>
      <c r="F2919" s="10"/>
      <c r="G2919" s="11"/>
      <c r="H2919" s="5"/>
      <c r="I2919" s="5"/>
      <c r="J2919" s="5"/>
      <c r="K2919" s="5"/>
      <c r="L2919" s="1"/>
      <c r="M2919" s="14"/>
      <c r="N2919" s="14"/>
      <c r="O2919" s="9"/>
      <c r="P2919" s="9"/>
      <c r="Q2919" s="12"/>
      <c r="R2919" s="5"/>
      <c r="S2919" s="2"/>
      <c r="T2919" s="5"/>
      <c r="U2919" s="1"/>
      <c r="V2919" s="1"/>
      <c r="W2919" s="14"/>
      <c r="X2919" s="2"/>
      <c r="Y2919" s="6"/>
      <c r="Z2919" s="1"/>
      <c r="AA2919" s="6"/>
      <c r="AB2919" s="1"/>
      <c r="AC2919" s="10"/>
      <c r="AD2919" s="7"/>
      <c r="AE2919" s="1"/>
      <c r="AF2919" s="1"/>
      <c r="AG2919" s="1"/>
      <c r="AH2919" s="5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6"/>
      <c r="BR2919" s="1"/>
      <c r="BS2919" s="1"/>
      <c r="BT2919" s="1"/>
      <c r="BU2919" s="1"/>
      <c r="BV2919" s="1"/>
      <c r="BW2919" s="1"/>
    </row>
    <row r="2920" spans="1:75" x14ac:dyDescent="0.2">
      <c r="A2920" s="96"/>
      <c r="B2920" s="2"/>
      <c r="C2920" s="9"/>
      <c r="D2920" s="13"/>
      <c r="E2920" s="13"/>
      <c r="F2920" s="10"/>
      <c r="G2920" s="11"/>
      <c r="H2920" s="5"/>
      <c r="I2920" s="5"/>
      <c r="J2920" s="5"/>
      <c r="K2920" s="5"/>
      <c r="L2920" s="1"/>
      <c r="M2920" s="14"/>
      <c r="N2920" s="14"/>
      <c r="O2920" s="9"/>
      <c r="P2920" s="9"/>
      <c r="Q2920" s="12"/>
      <c r="R2920" s="5"/>
      <c r="S2920" s="2"/>
      <c r="T2920" s="5"/>
      <c r="U2920" s="1"/>
      <c r="V2920" s="1"/>
      <c r="W2920" s="14"/>
      <c r="X2920" s="2"/>
      <c r="Y2920" s="6"/>
      <c r="Z2920" s="1"/>
      <c r="AA2920" s="6"/>
      <c r="AB2920" s="1"/>
      <c r="AC2920" s="10"/>
      <c r="AD2920" s="7"/>
      <c r="AE2920" s="1"/>
      <c r="AF2920" s="1"/>
      <c r="AG2920" s="1"/>
      <c r="AH2920" s="5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6"/>
      <c r="BR2920" s="1"/>
      <c r="BS2920" s="1"/>
      <c r="BT2920" s="1"/>
      <c r="BU2920" s="1"/>
      <c r="BV2920" s="1"/>
      <c r="BW2920" s="1"/>
    </row>
    <row r="2921" spans="1:75" x14ac:dyDescent="0.2">
      <c r="A2921" s="96"/>
      <c r="B2921" s="2"/>
      <c r="C2921" s="9"/>
      <c r="D2921" s="13"/>
      <c r="E2921" s="13"/>
      <c r="F2921" s="10"/>
      <c r="G2921" s="11"/>
      <c r="H2921" s="5"/>
      <c r="I2921" s="5"/>
      <c r="J2921" s="5"/>
      <c r="K2921" s="5"/>
      <c r="L2921" s="1"/>
      <c r="M2921" s="14"/>
      <c r="N2921" s="14"/>
      <c r="O2921" s="9"/>
      <c r="P2921" s="9"/>
      <c r="Q2921" s="12"/>
      <c r="R2921" s="5"/>
      <c r="S2921" s="2"/>
      <c r="T2921" s="5"/>
      <c r="U2921" s="1"/>
      <c r="V2921" s="1"/>
      <c r="W2921" s="14"/>
      <c r="X2921" s="2"/>
      <c r="Y2921" s="6"/>
      <c r="Z2921" s="1"/>
      <c r="AA2921" s="6"/>
      <c r="AB2921" s="1"/>
      <c r="AC2921" s="10"/>
      <c r="AD2921" s="7"/>
      <c r="AE2921" s="1"/>
      <c r="AF2921" s="1"/>
      <c r="AG2921" s="1"/>
      <c r="AH2921" s="5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6"/>
      <c r="BR2921" s="1"/>
      <c r="BS2921" s="1"/>
      <c r="BT2921" s="1"/>
      <c r="BU2921" s="1"/>
      <c r="BV2921" s="1"/>
      <c r="BW2921" s="1"/>
    </row>
    <row r="2922" spans="1:75" x14ac:dyDescent="0.2">
      <c r="A2922" s="96"/>
      <c r="B2922" s="2"/>
      <c r="C2922" s="9"/>
      <c r="D2922" s="13"/>
      <c r="E2922" s="13"/>
      <c r="F2922" s="10"/>
      <c r="G2922" s="11"/>
      <c r="H2922" s="5"/>
      <c r="I2922" s="5"/>
      <c r="J2922" s="5"/>
      <c r="K2922" s="5"/>
      <c r="L2922" s="1"/>
      <c r="M2922" s="14"/>
      <c r="N2922" s="14"/>
      <c r="O2922" s="9"/>
      <c r="P2922" s="9"/>
      <c r="Q2922" s="12"/>
      <c r="R2922" s="5"/>
      <c r="S2922" s="2"/>
      <c r="T2922" s="5"/>
      <c r="U2922" s="1"/>
      <c r="V2922" s="1"/>
      <c r="W2922" s="14"/>
      <c r="X2922" s="2"/>
      <c r="Y2922" s="6"/>
      <c r="Z2922" s="1"/>
      <c r="AA2922" s="6"/>
      <c r="AB2922" s="1"/>
      <c r="AC2922" s="10"/>
      <c r="AD2922" s="7"/>
      <c r="AE2922" s="1"/>
      <c r="AF2922" s="1"/>
      <c r="AG2922" s="1"/>
      <c r="AH2922" s="5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6"/>
      <c r="BR2922" s="1"/>
      <c r="BS2922" s="1"/>
      <c r="BT2922" s="1"/>
      <c r="BU2922" s="1"/>
      <c r="BV2922" s="1"/>
      <c r="BW2922" s="1"/>
    </row>
    <row r="2923" spans="1:75" x14ac:dyDescent="0.2">
      <c r="A2923" s="96"/>
      <c r="B2923" s="2"/>
      <c r="C2923" s="9"/>
      <c r="D2923" s="13"/>
      <c r="E2923" s="13"/>
      <c r="F2923" s="10"/>
      <c r="G2923" s="11"/>
      <c r="H2923" s="5"/>
      <c r="I2923" s="5"/>
      <c r="J2923" s="5"/>
      <c r="K2923" s="5"/>
      <c r="L2923" s="1"/>
      <c r="M2923" s="14"/>
      <c r="N2923" s="14"/>
      <c r="O2923" s="9"/>
      <c r="P2923" s="9"/>
      <c r="Q2923" s="12"/>
      <c r="R2923" s="5"/>
      <c r="S2923" s="2"/>
      <c r="T2923" s="5"/>
      <c r="U2923" s="1"/>
      <c r="V2923" s="1"/>
      <c r="W2923" s="14"/>
      <c r="X2923" s="2"/>
      <c r="Y2923" s="6"/>
      <c r="Z2923" s="1"/>
      <c r="AA2923" s="6"/>
      <c r="AB2923" s="1"/>
      <c r="AC2923" s="10"/>
      <c r="AD2923" s="7"/>
      <c r="AE2923" s="1"/>
      <c r="AF2923" s="1"/>
      <c r="AG2923" s="1"/>
      <c r="AH2923" s="5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6"/>
      <c r="BR2923" s="1"/>
      <c r="BS2923" s="1"/>
      <c r="BT2923" s="1"/>
      <c r="BU2923" s="1"/>
      <c r="BV2923" s="1"/>
      <c r="BW2923" s="1"/>
    </row>
    <row r="2924" spans="1:75" x14ac:dyDescent="0.2">
      <c r="A2924" s="96"/>
      <c r="B2924" s="2"/>
      <c r="C2924" s="9"/>
      <c r="D2924" s="13"/>
      <c r="E2924" s="13"/>
      <c r="F2924" s="10"/>
      <c r="G2924" s="11"/>
      <c r="H2924" s="5"/>
      <c r="I2924" s="5"/>
      <c r="J2924" s="5"/>
      <c r="K2924" s="5"/>
      <c r="L2924" s="1"/>
      <c r="M2924" s="14"/>
      <c r="N2924" s="14"/>
      <c r="O2924" s="9"/>
      <c r="P2924" s="9"/>
      <c r="Q2924" s="12"/>
      <c r="R2924" s="5"/>
      <c r="S2924" s="2"/>
      <c r="T2924" s="5"/>
      <c r="U2924" s="1"/>
      <c r="V2924" s="1"/>
      <c r="W2924" s="14"/>
      <c r="X2924" s="2"/>
      <c r="Y2924" s="6"/>
      <c r="Z2924" s="1"/>
      <c r="AA2924" s="6"/>
      <c r="AB2924" s="1"/>
      <c r="AC2924" s="10"/>
      <c r="AD2924" s="7"/>
      <c r="AE2924" s="1"/>
      <c r="AF2924" s="1"/>
      <c r="AG2924" s="1"/>
      <c r="AH2924" s="5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6"/>
      <c r="BR2924" s="1"/>
      <c r="BS2924" s="1"/>
      <c r="BT2924" s="1"/>
      <c r="BU2924" s="1"/>
      <c r="BV2924" s="1"/>
      <c r="BW2924" s="1"/>
    </row>
    <row r="2925" spans="1:75" x14ac:dyDescent="0.2">
      <c r="A2925" s="96"/>
      <c r="B2925" s="2"/>
      <c r="C2925" s="9"/>
      <c r="D2925" s="13"/>
      <c r="E2925" s="13"/>
      <c r="F2925" s="10"/>
      <c r="G2925" s="11"/>
      <c r="H2925" s="5"/>
      <c r="I2925" s="5"/>
      <c r="J2925" s="5"/>
      <c r="K2925" s="5"/>
      <c r="L2925" s="1"/>
      <c r="M2925" s="14"/>
      <c r="N2925" s="14"/>
      <c r="O2925" s="9"/>
      <c r="P2925" s="9"/>
      <c r="Q2925" s="12"/>
      <c r="R2925" s="5"/>
      <c r="S2925" s="2"/>
      <c r="T2925" s="5"/>
      <c r="U2925" s="1"/>
      <c r="V2925" s="1"/>
      <c r="W2925" s="14"/>
      <c r="X2925" s="2"/>
      <c r="Y2925" s="6"/>
      <c r="Z2925" s="1"/>
      <c r="AA2925" s="6"/>
      <c r="AB2925" s="1"/>
      <c r="AC2925" s="10"/>
      <c r="AD2925" s="7"/>
      <c r="AE2925" s="1"/>
      <c r="AF2925" s="1"/>
      <c r="AG2925" s="1"/>
      <c r="AH2925" s="5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6"/>
      <c r="BR2925" s="1"/>
      <c r="BS2925" s="1"/>
      <c r="BT2925" s="1"/>
      <c r="BU2925" s="1"/>
      <c r="BV2925" s="1"/>
      <c r="BW2925" s="1"/>
    </row>
    <row r="2926" spans="1:75" x14ac:dyDescent="0.2">
      <c r="A2926" s="96"/>
      <c r="B2926" s="2"/>
      <c r="C2926" s="9"/>
      <c r="D2926" s="13"/>
      <c r="E2926" s="13"/>
      <c r="F2926" s="10"/>
      <c r="G2926" s="11"/>
      <c r="H2926" s="5"/>
      <c r="I2926" s="5"/>
      <c r="J2926" s="5"/>
      <c r="K2926" s="5"/>
      <c r="L2926" s="1"/>
      <c r="M2926" s="14"/>
      <c r="N2926" s="14"/>
      <c r="O2926" s="9"/>
      <c r="P2926" s="9"/>
      <c r="Q2926" s="12"/>
      <c r="R2926" s="5"/>
      <c r="S2926" s="2"/>
      <c r="T2926" s="5"/>
      <c r="U2926" s="1"/>
      <c r="V2926" s="1"/>
      <c r="W2926" s="14"/>
      <c r="X2926" s="2"/>
      <c r="Y2926" s="6"/>
      <c r="Z2926" s="1"/>
      <c r="AA2926" s="6"/>
      <c r="AB2926" s="1"/>
      <c r="AC2926" s="10"/>
      <c r="AD2926" s="7"/>
      <c r="AE2926" s="1"/>
      <c r="AF2926" s="1"/>
      <c r="AG2926" s="1"/>
      <c r="AH2926" s="5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6"/>
      <c r="BR2926" s="1"/>
      <c r="BS2926" s="1"/>
      <c r="BT2926" s="1"/>
      <c r="BU2926" s="1"/>
      <c r="BV2926" s="1"/>
      <c r="BW2926" s="1"/>
    </row>
    <row r="2927" spans="1:75" x14ac:dyDescent="0.2">
      <c r="A2927" s="96"/>
      <c r="B2927" s="2"/>
      <c r="C2927" s="9"/>
      <c r="D2927" s="13"/>
      <c r="E2927" s="13"/>
      <c r="F2927" s="10"/>
      <c r="G2927" s="11"/>
      <c r="H2927" s="5"/>
      <c r="I2927" s="5"/>
      <c r="J2927" s="5"/>
      <c r="K2927" s="5"/>
      <c r="L2927" s="1"/>
      <c r="M2927" s="14"/>
      <c r="N2927" s="14"/>
      <c r="O2927" s="9"/>
      <c r="P2927" s="9"/>
      <c r="Q2927" s="12"/>
      <c r="R2927" s="5"/>
      <c r="S2927" s="2"/>
      <c r="T2927" s="5"/>
      <c r="U2927" s="1"/>
      <c r="V2927" s="1"/>
      <c r="W2927" s="14"/>
      <c r="X2927" s="2"/>
      <c r="Y2927" s="6"/>
      <c r="Z2927" s="1"/>
      <c r="AA2927" s="6"/>
      <c r="AB2927" s="1"/>
      <c r="AC2927" s="10"/>
      <c r="AD2927" s="7"/>
      <c r="AE2927" s="1"/>
      <c r="AF2927" s="1"/>
      <c r="AG2927" s="1"/>
      <c r="AH2927" s="5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6"/>
      <c r="BR2927" s="1"/>
      <c r="BS2927" s="1"/>
      <c r="BT2927" s="1"/>
      <c r="BU2927" s="1"/>
      <c r="BV2927" s="1"/>
      <c r="BW2927" s="1"/>
    </row>
    <row r="2928" spans="1:75" x14ac:dyDescent="0.2">
      <c r="A2928" s="96"/>
      <c r="B2928" s="2"/>
      <c r="C2928" s="9"/>
      <c r="D2928" s="13"/>
      <c r="E2928" s="13"/>
      <c r="F2928" s="10"/>
      <c r="G2928" s="11"/>
      <c r="H2928" s="5"/>
      <c r="I2928" s="5"/>
      <c r="J2928" s="5"/>
      <c r="K2928" s="5"/>
      <c r="L2928" s="1"/>
      <c r="M2928" s="14"/>
      <c r="N2928" s="14"/>
      <c r="O2928" s="9"/>
      <c r="P2928" s="9"/>
      <c r="Q2928" s="12"/>
      <c r="R2928" s="5"/>
      <c r="S2928" s="2"/>
      <c r="T2928" s="5"/>
      <c r="U2928" s="1"/>
      <c r="V2928" s="1"/>
      <c r="W2928" s="14"/>
      <c r="X2928" s="2"/>
      <c r="Y2928" s="6"/>
      <c r="Z2928" s="1"/>
      <c r="AA2928" s="6"/>
      <c r="AB2928" s="1"/>
      <c r="AC2928" s="10"/>
      <c r="AD2928" s="7"/>
      <c r="AE2928" s="1"/>
      <c r="AF2928" s="1"/>
      <c r="AG2928" s="1"/>
      <c r="AH2928" s="5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6"/>
      <c r="BR2928" s="1"/>
      <c r="BS2928" s="1"/>
      <c r="BT2928" s="1"/>
      <c r="BU2928" s="1"/>
      <c r="BV2928" s="1"/>
      <c r="BW2928" s="1"/>
    </row>
    <row r="2929" spans="1:75" x14ac:dyDescent="0.2">
      <c r="A2929" s="96"/>
      <c r="B2929" s="2"/>
      <c r="C2929" s="9"/>
      <c r="D2929" s="13"/>
      <c r="E2929" s="13"/>
      <c r="F2929" s="10"/>
      <c r="G2929" s="11"/>
      <c r="H2929" s="5"/>
      <c r="I2929" s="5"/>
      <c r="J2929" s="5"/>
      <c r="K2929" s="5"/>
      <c r="L2929" s="1"/>
      <c r="M2929" s="14"/>
      <c r="N2929" s="14"/>
      <c r="O2929" s="9"/>
      <c r="P2929" s="9"/>
      <c r="Q2929" s="12"/>
      <c r="R2929" s="5"/>
      <c r="S2929" s="2"/>
      <c r="T2929" s="5"/>
      <c r="U2929" s="1"/>
      <c r="V2929" s="1"/>
      <c r="W2929" s="14"/>
      <c r="X2929" s="2"/>
      <c r="Y2929" s="6"/>
      <c r="Z2929" s="1"/>
      <c r="AA2929" s="6"/>
      <c r="AB2929" s="1"/>
      <c r="AC2929" s="10"/>
      <c r="AD2929" s="7"/>
      <c r="AE2929" s="1"/>
      <c r="AF2929" s="1"/>
      <c r="AG2929" s="1"/>
      <c r="AH2929" s="5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6"/>
      <c r="BR2929" s="1"/>
      <c r="BS2929" s="1"/>
      <c r="BT2929" s="1"/>
      <c r="BU2929" s="1"/>
      <c r="BV2929" s="1"/>
      <c r="BW2929" s="1"/>
    </row>
    <row r="2930" spans="1:75" x14ac:dyDescent="0.2">
      <c r="A2930" s="96"/>
      <c r="B2930" s="2"/>
      <c r="C2930" s="9"/>
      <c r="D2930" s="13"/>
      <c r="E2930" s="13"/>
      <c r="F2930" s="10"/>
      <c r="G2930" s="11"/>
      <c r="H2930" s="5"/>
      <c r="I2930" s="5"/>
      <c r="J2930" s="5"/>
      <c r="K2930" s="5"/>
      <c r="L2930" s="1"/>
      <c r="M2930" s="14"/>
      <c r="N2930" s="14"/>
      <c r="O2930" s="9"/>
      <c r="P2930" s="9"/>
      <c r="Q2930" s="12"/>
      <c r="R2930" s="5"/>
      <c r="S2930" s="2"/>
      <c r="T2930" s="5"/>
      <c r="U2930" s="1"/>
      <c r="V2930" s="1"/>
      <c r="W2930" s="14"/>
      <c r="X2930" s="2"/>
      <c r="Y2930" s="6"/>
      <c r="Z2930" s="1"/>
      <c r="AA2930" s="6"/>
      <c r="AB2930" s="1"/>
      <c r="AC2930" s="10"/>
      <c r="AD2930" s="7"/>
      <c r="AE2930" s="1"/>
      <c r="AF2930" s="1"/>
      <c r="AG2930" s="1"/>
      <c r="AH2930" s="5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6"/>
      <c r="BR2930" s="1"/>
      <c r="BS2930" s="1"/>
      <c r="BT2930" s="1"/>
      <c r="BU2930" s="1"/>
      <c r="BV2930" s="1"/>
      <c r="BW2930" s="1"/>
    </row>
    <row r="2931" spans="1:75" x14ac:dyDescent="0.2">
      <c r="A2931" s="96"/>
      <c r="B2931" s="2"/>
      <c r="C2931" s="9"/>
      <c r="D2931" s="13"/>
      <c r="E2931" s="13"/>
      <c r="F2931" s="10"/>
      <c r="G2931" s="11"/>
      <c r="H2931" s="5"/>
      <c r="I2931" s="5"/>
      <c r="J2931" s="5"/>
      <c r="K2931" s="5"/>
      <c r="L2931" s="1"/>
      <c r="M2931" s="14"/>
      <c r="N2931" s="14"/>
      <c r="O2931" s="9"/>
      <c r="P2931" s="9"/>
      <c r="Q2931" s="12"/>
      <c r="R2931" s="5"/>
      <c r="S2931" s="2"/>
      <c r="T2931" s="5"/>
      <c r="U2931" s="1"/>
      <c r="V2931" s="1"/>
      <c r="W2931" s="14"/>
      <c r="X2931" s="2"/>
      <c r="Y2931" s="6"/>
      <c r="Z2931" s="1"/>
      <c r="AA2931" s="6"/>
      <c r="AB2931" s="1"/>
      <c r="AC2931" s="10"/>
      <c r="AD2931" s="7"/>
      <c r="AE2931" s="1"/>
      <c r="AF2931" s="1"/>
      <c r="AG2931" s="1"/>
      <c r="AH2931" s="5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6"/>
      <c r="BR2931" s="1"/>
      <c r="BS2931" s="1"/>
      <c r="BT2931" s="1"/>
      <c r="BU2931" s="1"/>
      <c r="BV2931" s="1"/>
      <c r="BW2931" s="1"/>
    </row>
    <row r="2932" spans="1:75" x14ac:dyDescent="0.2">
      <c r="A2932" s="96"/>
      <c r="B2932" s="2"/>
      <c r="C2932" s="9"/>
      <c r="D2932" s="13"/>
      <c r="E2932" s="13"/>
      <c r="F2932" s="10"/>
      <c r="G2932" s="11"/>
      <c r="H2932" s="5"/>
      <c r="I2932" s="5"/>
      <c r="J2932" s="5"/>
      <c r="K2932" s="5"/>
      <c r="L2932" s="1"/>
      <c r="M2932" s="14"/>
      <c r="N2932" s="14"/>
      <c r="O2932" s="9"/>
      <c r="P2932" s="9"/>
      <c r="Q2932" s="12"/>
      <c r="R2932" s="5"/>
      <c r="S2932" s="2"/>
      <c r="T2932" s="5"/>
      <c r="U2932" s="1"/>
      <c r="V2932" s="1"/>
      <c r="W2932" s="14"/>
      <c r="X2932" s="2"/>
      <c r="Y2932" s="6"/>
      <c r="Z2932" s="1"/>
      <c r="AA2932" s="6"/>
      <c r="AB2932" s="1"/>
      <c r="AC2932" s="10"/>
      <c r="AD2932" s="7"/>
      <c r="AE2932" s="1"/>
      <c r="AF2932" s="1"/>
      <c r="AG2932" s="1"/>
      <c r="AH2932" s="5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6"/>
      <c r="BR2932" s="1"/>
      <c r="BS2932" s="1"/>
      <c r="BT2932" s="1"/>
      <c r="BU2932" s="1"/>
      <c r="BV2932" s="1"/>
      <c r="BW2932" s="1"/>
    </row>
    <row r="2933" spans="1:75" x14ac:dyDescent="0.2">
      <c r="A2933" s="96"/>
      <c r="B2933" s="2"/>
      <c r="C2933" s="9"/>
      <c r="D2933" s="13"/>
      <c r="E2933" s="13"/>
      <c r="F2933" s="10"/>
      <c r="G2933" s="11"/>
      <c r="H2933" s="5"/>
      <c r="I2933" s="5"/>
      <c r="J2933" s="5"/>
      <c r="K2933" s="5"/>
      <c r="L2933" s="1"/>
      <c r="M2933" s="14"/>
      <c r="N2933" s="14"/>
      <c r="O2933" s="9"/>
      <c r="P2933" s="9"/>
      <c r="Q2933" s="12"/>
      <c r="R2933" s="5"/>
      <c r="S2933" s="2"/>
      <c r="T2933" s="5"/>
      <c r="U2933" s="1"/>
      <c r="V2933" s="1"/>
      <c r="W2933" s="14"/>
      <c r="X2933" s="2"/>
      <c r="Y2933" s="6"/>
      <c r="Z2933" s="1"/>
      <c r="AA2933" s="6"/>
      <c r="AB2933" s="1"/>
      <c r="AC2933" s="10"/>
      <c r="AD2933" s="7"/>
      <c r="AE2933" s="1"/>
      <c r="AF2933" s="1"/>
      <c r="AG2933" s="1"/>
      <c r="AH2933" s="5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6"/>
      <c r="BR2933" s="1"/>
      <c r="BS2933" s="1"/>
      <c r="BT2933" s="1"/>
      <c r="BU2933" s="1"/>
      <c r="BV2933" s="1"/>
      <c r="BW2933" s="1"/>
    </row>
    <row r="2934" spans="1:75" x14ac:dyDescent="0.2">
      <c r="A2934" s="96"/>
      <c r="B2934" s="2"/>
      <c r="C2934" s="9"/>
      <c r="D2934" s="13"/>
      <c r="E2934" s="13"/>
      <c r="F2934" s="10"/>
      <c r="G2934" s="11"/>
      <c r="H2934" s="5"/>
      <c r="I2934" s="5"/>
      <c r="J2934" s="5"/>
      <c r="K2934" s="5"/>
      <c r="L2934" s="1"/>
      <c r="M2934" s="14"/>
      <c r="N2934" s="14"/>
      <c r="O2934" s="9"/>
      <c r="P2934" s="9"/>
      <c r="Q2934" s="12"/>
      <c r="R2934" s="5"/>
      <c r="S2934" s="2"/>
      <c r="T2934" s="5"/>
      <c r="U2934" s="1"/>
      <c r="V2934" s="1"/>
      <c r="W2934" s="14"/>
      <c r="X2934" s="2"/>
      <c r="Y2934" s="6"/>
      <c r="Z2934" s="1"/>
      <c r="AA2934" s="6"/>
      <c r="AB2934" s="1"/>
      <c r="AC2934" s="10"/>
      <c r="AD2934" s="7"/>
      <c r="AE2934" s="1"/>
      <c r="AF2934" s="1"/>
      <c r="AG2934" s="1"/>
      <c r="AH2934" s="5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6"/>
      <c r="BR2934" s="1"/>
      <c r="BS2934" s="1"/>
      <c r="BT2934" s="1"/>
      <c r="BU2934" s="1"/>
      <c r="BV2934" s="1"/>
      <c r="BW2934" s="1"/>
    </row>
    <row r="2935" spans="1:75" x14ac:dyDescent="0.2">
      <c r="A2935" s="96"/>
      <c r="B2935" s="2"/>
      <c r="C2935" s="9"/>
      <c r="D2935" s="13"/>
      <c r="E2935" s="13"/>
      <c r="F2935" s="10"/>
      <c r="G2935" s="11"/>
      <c r="H2935" s="5"/>
      <c r="I2935" s="5"/>
      <c r="J2935" s="5"/>
      <c r="K2935" s="5"/>
      <c r="L2935" s="1"/>
      <c r="M2935" s="14"/>
      <c r="N2935" s="14"/>
      <c r="O2935" s="9"/>
      <c r="P2935" s="9"/>
      <c r="Q2935" s="12"/>
      <c r="R2935" s="5"/>
      <c r="S2935" s="2"/>
      <c r="T2935" s="5"/>
      <c r="U2935" s="1"/>
      <c r="V2935" s="1"/>
      <c r="W2935" s="14"/>
      <c r="X2935" s="2"/>
      <c r="Y2935" s="6"/>
      <c r="Z2935" s="1"/>
      <c r="AA2935" s="6"/>
      <c r="AB2935" s="1"/>
      <c r="AC2935" s="10"/>
      <c r="AD2935" s="7"/>
      <c r="AE2935" s="1"/>
      <c r="AF2935" s="1"/>
      <c r="AG2935" s="1"/>
      <c r="AH2935" s="5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6"/>
      <c r="BR2935" s="1"/>
      <c r="BS2935" s="1"/>
      <c r="BT2935" s="1"/>
      <c r="BU2935" s="1"/>
      <c r="BV2935" s="1"/>
      <c r="BW2935" s="1"/>
    </row>
    <row r="2936" spans="1:75" x14ac:dyDescent="0.2">
      <c r="A2936" s="96"/>
      <c r="B2936" s="2"/>
      <c r="C2936" s="9"/>
      <c r="D2936" s="13"/>
      <c r="E2936" s="13"/>
      <c r="F2936" s="10"/>
      <c r="G2936" s="11"/>
      <c r="H2936" s="5"/>
      <c r="I2936" s="5"/>
      <c r="J2936" s="5"/>
      <c r="K2936" s="5"/>
      <c r="L2936" s="1"/>
      <c r="M2936" s="14"/>
      <c r="N2936" s="14"/>
      <c r="O2936" s="9"/>
      <c r="P2936" s="9"/>
      <c r="Q2936" s="12"/>
      <c r="R2936" s="5"/>
      <c r="S2936" s="2"/>
      <c r="T2936" s="5"/>
      <c r="U2936" s="1"/>
      <c r="V2936" s="1"/>
      <c r="W2936" s="14"/>
      <c r="X2936" s="2"/>
      <c r="Y2936" s="6"/>
      <c r="Z2936" s="1"/>
      <c r="AA2936" s="6"/>
      <c r="AB2936" s="1"/>
      <c r="AC2936" s="10"/>
      <c r="AD2936" s="7"/>
      <c r="AE2936" s="1"/>
      <c r="AF2936" s="1"/>
      <c r="AG2936" s="1"/>
      <c r="AH2936" s="5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6"/>
      <c r="BR2936" s="1"/>
      <c r="BS2936" s="1"/>
      <c r="BT2936" s="1"/>
      <c r="BU2936" s="1"/>
      <c r="BV2936" s="1"/>
      <c r="BW2936" s="1"/>
    </row>
    <row r="2937" spans="1:75" x14ac:dyDescent="0.2">
      <c r="A2937" s="96"/>
      <c r="B2937" s="2"/>
      <c r="C2937" s="9"/>
      <c r="D2937" s="13"/>
      <c r="E2937" s="13"/>
      <c r="F2937" s="10"/>
      <c r="G2937" s="11"/>
      <c r="H2937" s="5"/>
      <c r="I2937" s="5"/>
      <c r="J2937" s="5"/>
      <c r="K2937" s="5"/>
      <c r="L2937" s="1"/>
      <c r="M2937" s="14"/>
      <c r="N2937" s="14"/>
      <c r="O2937" s="9"/>
      <c r="P2937" s="9"/>
      <c r="Q2937" s="12"/>
      <c r="R2937" s="5"/>
      <c r="S2937" s="2"/>
      <c r="T2937" s="5"/>
      <c r="U2937" s="1"/>
      <c r="V2937" s="1"/>
      <c r="W2937" s="14"/>
      <c r="X2937" s="2"/>
      <c r="Y2937" s="6"/>
      <c r="Z2937" s="1"/>
      <c r="AA2937" s="6"/>
      <c r="AB2937" s="1"/>
      <c r="AC2937" s="10"/>
      <c r="AD2937" s="7"/>
      <c r="AE2937" s="1"/>
      <c r="AF2937" s="1"/>
      <c r="AG2937" s="1"/>
      <c r="AH2937" s="5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6"/>
      <c r="BR2937" s="1"/>
      <c r="BS2937" s="1"/>
      <c r="BT2937" s="1"/>
      <c r="BU2937" s="1"/>
      <c r="BV2937" s="1"/>
      <c r="BW2937" s="1"/>
    </row>
    <row r="2938" spans="1:75" x14ac:dyDescent="0.2">
      <c r="A2938" s="96"/>
      <c r="B2938" s="2"/>
      <c r="C2938" s="9"/>
      <c r="D2938" s="13"/>
      <c r="E2938" s="13"/>
      <c r="F2938" s="10"/>
      <c r="G2938" s="11"/>
      <c r="H2938" s="5"/>
      <c r="I2938" s="5"/>
      <c r="J2938" s="5"/>
      <c r="K2938" s="5"/>
      <c r="L2938" s="1"/>
      <c r="M2938" s="14"/>
      <c r="N2938" s="14"/>
      <c r="O2938" s="9"/>
      <c r="P2938" s="9"/>
      <c r="Q2938" s="12"/>
      <c r="R2938" s="5"/>
      <c r="S2938" s="2"/>
      <c r="T2938" s="5"/>
      <c r="U2938" s="1"/>
      <c r="V2938" s="1"/>
      <c r="W2938" s="14"/>
      <c r="X2938" s="2"/>
      <c r="Y2938" s="6"/>
      <c r="Z2938" s="1"/>
      <c r="AA2938" s="6"/>
      <c r="AB2938" s="1"/>
      <c r="AC2938" s="10"/>
      <c r="AD2938" s="7"/>
      <c r="AE2938" s="1"/>
      <c r="AF2938" s="1"/>
      <c r="AG2938" s="1"/>
      <c r="AH2938" s="5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6"/>
      <c r="BR2938" s="1"/>
      <c r="BS2938" s="1"/>
      <c r="BT2938" s="1"/>
      <c r="BU2938" s="1"/>
      <c r="BV2938" s="1"/>
      <c r="BW2938" s="1"/>
    </row>
    <row r="2939" spans="1:75" x14ac:dyDescent="0.2">
      <c r="A2939" s="96"/>
      <c r="B2939" s="2"/>
      <c r="C2939" s="9"/>
      <c r="D2939" s="13"/>
      <c r="E2939" s="13"/>
      <c r="F2939" s="10"/>
      <c r="G2939" s="11"/>
      <c r="H2939" s="5"/>
      <c r="I2939" s="5"/>
      <c r="J2939" s="5"/>
      <c r="K2939" s="5"/>
      <c r="L2939" s="1"/>
      <c r="M2939" s="14"/>
      <c r="N2939" s="14"/>
      <c r="O2939" s="9"/>
      <c r="P2939" s="9"/>
      <c r="Q2939" s="12"/>
      <c r="R2939" s="5"/>
      <c r="S2939" s="2"/>
      <c r="T2939" s="5"/>
      <c r="U2939" s="1"/>
      <c r="V2939" s="1"/>
      <c r="W2939" s="14"/>
      <c r="X2939" s="2"/>
      <c r="Y2939" s="6"/>
      <c r="Z2939" s="1"/>
      <c r="AA2939" s="6"/>
      <c r="AB2939" s="1"/>
      <c r="AC2939" s="10"/>
      <c r="AD2939" s="7"/>
      <c r="AE2939" s="1"/>
      <c r="AF2939" s="1"/>
      <c r="AG2939" s="1"/>
      <c r="AH2939" s="5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6"/>
      <c r="BR2939" s="1"/>
      <c r="BS2939" s="1"/>
      <c r="BT2939" s="1"/>
      <c r="BU2939" s="1"/>
      <c r="BV2939" s="1"/>
      <c r="BW2939" s="1"/>
    </row>
    <row r="2940" spans="1:75" x14ac:dyDescent="0.2">
      <c r="A2940" s="96"/>
      <c r="B2940" s="2"/>
      <c r="C2940" s="9"/>
      <c r="D2940" s="13"/>
      <c r="E2940" s="13"/>
      <c r="F2940" s="10"/>
      <c r="G2940" s="11"/>
      <c r="H2940" s="5"/>
      <c r="I2940" s="5"/>
      <c r="J2940" s="5"/>
      <c r="K2940" s="5"/>
      <c r="L2940" s="1"/>
      <c r="M2940" s="14"/>
      <c r="N2940" s="14"/>
      <c r="O2940" s="9"/>
      <c r="P2940" s="9"/>
      <c r="Q2940" s="12"/>
      <c r="R2940" s="5"/>
      <c r="S2940" s="2"/>
      <c r="T2940" s="5"/>
      <c r="U2940" s="1"/>
      <c r="V2940" s="1"/>
      <c r="W2940" s="14"/>
      <c r="X2940" s="2"/>
      <c r="Y2940" s="6"/>
      <c r="Z2940" s="1"/>
      <c r="AA2940" s="6"/>
      <c r="AB2940" s="1"/>
      <c r="AC2940" s="10"/>
      <c r="AD2940" s="7"/>
      <c r="AE2940" s="1"/>
      <c r="AF2940" s="1"/>
      <c r="AG2940" s="1"/>
      <c r="AH2940" s="5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6"/>
      <c r="BR2940" s="1"/>
      <c r="BS2940" s="1"/>
      <c r="BT2940" s="1"/>
      <c r="BU2940" s="1"/>
      <c r="BV2940" s="1"/>
      <c r="BW2940" s="1"/>
    </row>
    <row r="2941" spans="1:75" x14ac:dyDescent="0.2">
      <c r="A2941" s="96"/>
      <c r="B2941" s="2"/>
      <c r="C2941" s="9"/>
      <c r="D2941" s="13"/>
      <c r="E2941" s="13"/>
      <c r="F2941" s="10"/>
      <c r="G2941" s="11"/>
      <c r="H2941" s="5"/>
      <c r="I2941" s="5"/>
      <c r="J2941" s="5"/>
      <c r="K2941" s="5"/>
      <c r="L2941" s="1"/>
      <c r="M2941" s="14"/>
      <c r="N2941" s="14"/>
      <c r="O2941" s="9"/>
      <c r="P2941" s="9"/>
      <c r="Q2941" s="12"/>
      <c r="R2941" s="5"/>
      <c r="S2941" s="2"/>
      <c r="T2941" s="5"/>
      <c r="U2941" s="1"/>
      <c r="V2941" s="1"/>
      <c r="W2941" s="14"/>
      <c r="X2941" s="2"/>
      <c r="Y2941" s="6"/>
      <c r="Z2941" s="1"/>
      <c r="AA2941" s="6"/>
      <c r="AB2941" s="1"/>
      <c r="AC2941" s="10"/>
      <c r="AD2941" s="7"/>
      <c r="AE2941" s="1"/>
      <c r="AF2941" s="1"/>
      <c r="AG2941" s="1"/>
      <c r="AH2941" s="5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6"/>
      <c r="BR2941" s="1"/>
      <c r="BS2941" s="1"/>
      <c r="BT2941" s="1"/>
      <c r="BU2941" s="1"/>
      <c r="BV2941" s="1"/>
      <c r="BW2941" s="1"/>
    </row>
    <row r="2942" spans="1:75" x14ac:dyDescent="0.2">
      <c r="A2942" s="96"/>
      <c r="B2942" s="2"/>
      <c r="C2942" s="9"/>
      <c r="D2942" s="13"/>
      <c r="E2942" s="13"/>
      <c r="F2942" s="10"/>
      <c r="G2942" s="11"/>
      <c r="H2942" s="5"/>
      <c r="I2942" s="5"/>
      <c r="J2942" s="5"/>
      <c r="K2942" s="5"/>
      <c r="L2942" s="1"/>
      <c r="M2942" s="14"/>
      <c r="N2942" s="14"/>
      <c r="O2942" s="9"/>
      <c r="P2942" s="9"/>
      <c r="Q2942" s="12"/>
      <c r="R2942" s="5"/>
      <c r="S2942" s="2"/>
      <c r="T2942" s="5"/>
      <c r="U2942" s="1"/>
      <c r="V2942" s="1"/>
      <c r="W2942" s="14"/>
      <c r="X2942" s="2"/>
      <c r="Y2942" s="6"/>
      <c r="Z2942" s="1"/>
      <c r="AA2942" s="6"/>
      <c r="AB2942" s="1"/>
      <c r="AC2942" s="10"/>
      <c r="AD2942" s="7"/>
      <c r="AE2942" s="1"/>
      <c r="AF2942" s="1"/>
      <c r="AG2942" s="1"/>
      <c r="AH2942" s="5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6"/>
      <c r="BR2942" s="1"/>
      <c r="BS2942" s="1"/>
      <c r="BT2942" s="1"/>
      <c r="BU2942" s="1"/>
      <c r="BV2942" s="1"/>
      <c r="BW2942" s="1"/>
    </row>
    <row r="2943" spans="1:75" x14ac:dyDescent="0.2">
      <c r="A2943" s="96"/>
      <c r="B2943" s="2"/>
      <c r="C2943" s="9"/>
      <c r="D2943" s="13"/>
      <c r="E2943" s="13"/>
      <c r="F2943" s="10"/>
      <c r="G2943" s="11"/>
      <c r="H2943" s="5"/>
      <c r="I2943" s="5"/>
      <c r="J2943" s="5"/>
      <c r="K2943" s="5"/>
      <c r="L2943" s="1"/>
      <c r="M2943" s="14"/>
      <c r="N2943" s="14"/>
      <c r="O2943" s="9"/>
      <c r="P2943" s="9"/>
      <c r="Q2943" s="12"/>
      <c r="R2943" s="5"/>
      <c r="S2943" s="2"/>
      <c r="T2943" s="5"/>
      <c r="U2943" s="1"/>
      <c r="V2943" s="1"/>
      <c r="W2943" s="14"/>
      <c r="X2943" s="2"/>
      <c r="Y2943" s="6"/>
      <c r="Z2943" s="1"/>
      <c r="AA2943" s="6"/>
      <c r="AB2943" s="1"/>
      <c r="AC2943" s="10"/>
      <c r="AD2943" s="7"/>
      <c r="AE2943" s="1"/>
      <c r="AF2943" s="1"/>
      <c r="AG2943" s="1"/>
      <c r="AH2943" s="5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6"/>
      <c r="BR2943" s="1"/>
      <c r="BS2943" s="1"/>
      <c r="BT2943" s="1"/>
      <c r="BU2943" s="1"/>
      <c r="BV2943" s="1"/>
      <c r="BW2943" s="1"/>
    </row>
    <row r="2944" spans="1:75" x14ac:dyDescent="0.2">
      <c r="A2944" s="96"/>
      <c r="B2944" s="2"/>
      <c r="C2944" s="9"/>
      <c r="D2944" s="13"/>
      <c r="E2944" s="13"/>
      <c r="F2944" s="10"/>
      <c r="G2944" s="11"/>
      <c r="H2944" s="5"/>
      <c r="I2944" s="5"/>
      <c r="J2944" s="5"/>
      <c r="K2944" s="5"/>
      <c r="L2944" s="1"/>
      <c r="M2944" s="14"/>
      <c r="N2944" s="14"/>
      <c r="O2944" s="9"/>
      <c r="P2944" s="9"/>
      <c r="Q2944" s="12"/>
      <c r="R2944" s="5"/>
      <c r="S2944" s="2"/>
      <c r="T2944" s="5"/>
      <c r="U2944" s="1"/>
      <c r="V2944" s="1"/>
      <c r="W2944" s="14"/>
      <c r="X2944" s="2"/>
      <c r="Y2944" s="6"/>
      <c r="Z2944" s="1"/>
      <c r="AA2944" s="6"/>
      <c r="AB2944" s="1"/>
      <c r="AC2944" s="10"/>
      <c r="AD2944" s="7"/>
      <c r="AE2944" s="1"/>
      <c r="AF2944" s="1"/>
      <c r="AG2944" s="1"/>
      <c r="AH2944" s="5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6"/>
      <c r="BR2944" s="1"/>
      <c r="BS2944" s="1"/>
      <c r="BT2944" s="1"/>
      <c r="BU2944" s="1"/>
      <c r="BV2944" s="1"/>
      <c r="BW2944" s="1"/>
    </row>
    <row r="2945" spans="1:75" x14ac:dyDescent="0.2">
      <c r="A2945" s="96"/>
      <c r="B2945" s="2"/>
      <c r="C2945" s="9"/>
      <c r="D2945" s="13"/>
      <c r="E2945" s="13"/>
      <c r="F2945" s="10"/>
      <c r="G2945" s="11"/>
      <c r="H2945" s="5"/>
      <c r="I2945" s="5"/>
      <c r="J2945" s="5"/>
      <c r="K2945" s="5"/>
      <c r="L2945" s="1"/>
      <c r="M2945" s="14"/>
      <c r="N2945" s="14"/>
      <c r="O2945" s="9"/>
      <c r="P2945" s="9"/>
      <c r="Q2945" s="12"/>
      <c r="R2945" s="5"/>
      <c r="S2945" s="2"/>
      <c r="T2945" s="5"/>
      <c r="U2945" s="1"/>
      <c r="V2945" s="1"/>
      <c r="W2945" s="14"/>
      <c r="X2945" s="2"/>
      <c r="Y2945" s="6"/>
      <c r="Z2945" s="1"/>
      <c r="AA2945" s="6"/>
      <c r="AB2945" s="1"/>
      <c r="AC2945" s="10"/>
      <c r="AD2945" s="7"/>
      <c r="AE2945" s="1"/>
      <c r="AF2945" s="1"/>
      <c r="AG2945" s="1"/>
      <c r="AH2945" s="5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6"/>
      <c r="BR2945" s="1"/>
      <c r="BS2945" s="1"/>
      <c r="BT2945" s="1"/>
      <c r="BU2945" s="1"/>
      <c r="BV2945" s="1"/>
      <c r="BW2945" s="1"/>
    </row>
    <row r="2946" spans="1:75" x14ac:dyDescent="0.2">
      <c r="A2946" s="96"/>
      <c r="B2946" s="2"/>
      <c r="C2946" s="9"/>
      <c r="D2946" s="13"/>
      <c r="E2946" s="13"/>
      <c r="F2946" s="10"/>
      <c r="G2946" s="11"/>
      <c r="H2946" s="5"/>
      <c r="I2946" s="5"/>
      <c r="J2946" s="5"/>
      <c r="K2946" s="5"/>
      <c r="L2946" s="1"/>
      <c r="M2946" s="14"/>
      <c r="N2946" s="14"/>
      <c r="O2946" s="9"/>
      <c r="P2946" s="9"/>
      <c r="Q2946" s="12"/>
      <c r="R2946" s="5"/>
      <c r="S2946" s="2"/>
      <c r="T2946" s="5"/>
      <c r="U2946" s="1"/>
      <c r="V2946" s="1"/>
      <c r="W2946" s="14"/>
      <c r="X2946" s="2"/>
      <c r="Y2946" s="6"/>
      <c r="Z2946" s="1"/>
      <c r="AA2946" s="6"/>
      <c r="AB2946" s="1"/>
      <c r="AC2946" s="10"/>
      <c r="AD2946" s="7"/>
      <c r="AE2946" s="1"/>
      <c r="AF2946" s="1"/>
      <c r="AG2946" s="1"/>
      <c r="AH2946" s="5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6"/>
      <c r="BR2946" s="1"/>
      <c r="BS2946" s="1"/>
      <c r="BT2946" s="1"/>
      <c r="BU2946" s="1"/>
      <c r="BV2946" s="1"/>
      <c r="BW2946" s="1"/>
    </row>
    <row r="2947" spans="1:75" x14ac:dyDescent="0.2">
      <c r="A2947" s="96"/>
      <c r="B2947" s="2"/>
      <c r="C2947" s="9"/>
      <c r="D2947" s="13"/>
      <c r="E2947" s="13"/>
      <c r="F2947" s="10"/>
      <c r="G2947" s="11"/>
      <c r="H2947" s="5"/>
      <c r="I2947" s="5"/>
      <c r="J2947" s="5"/>
      <c r="K2947" s="5"/>
      <c r="L2947" s="1"/>
      <c r="M2947" s="14"/>
      <c r="N2947" s="14"/>
      <c r="O2947" s="9"/>
      <c r="P2947" s="9"/>
      <c r="Q2947" s="12"/>
      <c r="R2947" s="5"/>
      <c r="S2947" s="2"/>
      <c r="T2947" s="5"/>
      <c r="U2947" s="1"/>
      <c r="V2947" s="1"/>
      <c r="W2947" s="14"/>
      <c r="X2947" s="2"/>
      <c r="Y2947" s="6"/>
      <c r="Z2947" s="1"/>
      <c r="AA2947" s="6"/>
      <c r="AB2947" s="1"/>
      <c r="AC2947" s="10"/>
      <c r="AD2947" s="7"/>
      <c r="AE2947" s="1"/>
      <c r="AF2947" s="1"/>
      <c r="AG2947" s="1"/>
      <c r="AH2947" s="5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6"/>
      <c r="BR2947" s="1"/>
      <c r="BS2947" s="1"/>
      <c r="BT2947" s="1"/>
      <c r="BU2947" s="1"/>
      <c r="BV2947" s="1"/>
      <c r="BW2947" s="1"/>
    </row>
    <row r="2948" spans="1:75" x14ac:dyDescent="0.2">
      <c r="A2948" s="96"/>
      <c r="B2948" s="2"/>
      <c r="C2948" s="9"/>
      <c r="D2948" s="13"/>
      <c r="E2948" s="13"/>
      <c r="F2948" s="10"/>
      <c r="G2948" s="11"/>
      <c r="H2948" s="5"/>
      <c r="I2948" s="5"/>
      <c r="J2948" s="5"/>
      <c r="K2948" s="5"/>
      <c r="L2948" s="1"/>
      <c r="M2948" s="14"/>
      <c r="N2948" s="14"/>
      <c r="O2948" s="9"/>
      <c r="P2948" s="9"/>
      <c r="Q2948" s="12"/>
      <c r="R2948" s="5"/>
      <c r="S2948" s="2"/>
      <c r="T2948" s="5"/>
      <c r="U2948" s="1"/>
      <c r="V2948" s="1"/>
      <c r="W2948" s="14"/>
      <c r="X2948" s="2"/>
      <c r="Y2948" s="6"/>
      <c r="Z2948" s="1"/>
      <c r="AA2948" s="6"/>
      <c r="AB2948" s="1"/>
      <c r="AC2948" s="10"/>
      <c r="AD2948" s="7"/>
      <c r="AE2948" s="1"/>
      <c r="AF2948" s="1"/>
      <c r="AG2948" s="1"/>
      <c r="AH2948" s="5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6"/>
      <c r="BR2948" s="1"/>
      <c r="BS2948" s="1"/>
      <c r="BT2948" s="1"/>
      <c r="BU2948" s="1"/>
      <c r="BV2948" s="1"/>
      <c r="BW2948" s="1"/>
    </row>
    <row r="2949" spans="1:75" x14ac:dyDescent="0.2">
      <c r="A2949" s="96"/>
      <c r="B2949" s="2"/>
      <c r="C2949" s="9"/>
      <c r="D2949" s="13"/>
      <c r="E2949" s="13"/>
      <c r="F2949" s="10"/>
      <c r="G2949" s="11"/>
      <c r="H2949" s="5"/>
      <c r="I2949" s="5"/>
      <c r="J2949" s="5"/>
      <c r="K2949" s="5"/>
      <c r="L2949" s="1"/>
      <c r="M2949" s="14"/>
      <c r="N2949" s="14"/>
      <c r="O2949" s="9"/>
      <c r="P2949" s="9"/>
      <c r="Q2949" s="12"/>
      <c r="R2949" s="5"/>
      <c r="S2949" s="2"/>
      <c r="T2949" s="5"/>
      <c r="U2949" s="1"/>
      <c r="V2949" s="1"/>
      <c r="W2949" s="14"/>
      <c r="X2949" s="2"/>
      <c r="Y2949" s="6"/>
      <c r="Z2949" s="1"/>
      <c r="AA2949" s="6"/>
      <c r="AB2949" s="1"/>
      <c r="AC2949" s="10"/>
      <c r="AD2949" s="7"/>
      <c r="AE2949" s="1"/>
      <c r="AF2949" s="1"/>
      <c r="AG2949" s="1"/>
      <c r="AH2949" s="5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6"/>
      <c r="BR2949" s="1"/>
      <c r="BS2949" s="1"/>
      <c r="BT2949" s="1"/>
      <c r="BU2949" s="1"/>
      <c r="BV2949" s="1"/>
      <c r="BW2949" s="1"/>
    </row>
    <row r="2950" spans="1:75" x14ac:dyDescent="0.2">
      <c r="A2950" s="96"/>
      <c r="B2950" s="2"/>
      <c r="C2950" s="9"/>
      <c r="D2950" s="13"/>
      <c r="E2950" s="13"/>
      <c r="F2950" s="10"/>
      <c r="G2950" s="11"/>
      <c r="H2950" s="5"/>
      <c r="I2950" s="5"/>
      <c r="J2950" s="5"/>
      <c r="K2950" s="5"/>
      <c r="L2950" s="1"/>
      <c r="M2950" s="14"/>
      <c r="N2950" s="14"/>
      <c r="O2950" s="9"/>
      <c r="P2950" s="9"/>
      <c r="Q2950" s="12"/>
      <c r="R2950" s="5"/>
      <c r="S2950" s="2"/>
      <c r="T2950" s="5"/>
      <c r="U2950" s="1"/>
      <c r="V2950" s="1"/>
      <c r="W2950" s="14"/>
      <c r="X2950" s="2"/>
      <c r="Y2950" s="6"/>
      <c r="Z2950" s="1"/>
      <c r="AA2950" s="6"/>
      <c r="AB2950" s="1"/>
      <c r="AC2950" s="10"/>
      <c r="AD2950" s="7"/>
      <c r="AE2950" s="1"/>
      <c r="AF2950" s="1"/>
      <c r="AG2950" s="1"/>
      <c r="AH2950" s="5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6"/>
      <c r="BR2950" s="1"/>
      <c r="BS2950" s="1"/>
      <c r="BT2950" s="1"/>
      <c r="BU2950" s="1"/>
      <c r="BV2950" s="1"/>
      <c r="BW2950" s="1"/>
    </row>
    <row r="2951" spans="1:75" x14ac:dyDescent="0.2">
      <c r="A2951" s="96"/>
      <c r="B2951" s="2"/>
      <c r="C2951" s="9"/>
      <c r="D2951" s="13"/>
      <c r="E2951" s="13"/>
      <c r="F2951" s="10"/>
      <c r="G2951" s="11"/>
      <c r="H2951" s="5"/>
      <c r="I2951" s="5"/>
      <c r="J2951" s="5"/>
      <c r="K2951" s="5"/>
      <c r="L2951" s="1"/>
      <c r="M2951" s="14"/>
      <c r="N2951" s="14"/>
      <c r="O2951" s="9"/>
      <c r="P2951" s="9"/>
      <c r="Q2951" s="12"/>
      <c r="R2951" s="5"/>
      <c r="S2951" s="2"/>
      <c r="T2951" s="5"/>
      <c r="U2951" s="1"/>
      <c r="V2951" s="1"/>
      <c r="W2951" s="14"/>
      <c r="X2951" s="2"/>
      <c r="Y2951" s="6"/>
      <c r="Z2951" s="1"/>
      <c r="AA2951" s="6"/>
      <c r="AB2951" s="1"/>
      <c r="AC2951" s="10"/>
      <c r="AD2951" s="7"/>
      <c r="AE2951" s="1"/>
      <c r="AF2951" s="1"/>
      <c r="AG2951" s="1"/>
      <c r="AH2951" s="5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6"/>
      <c r="BR2951" s="1"/>
      <c r="BS2951" s="1"/>
      <c r="BT2951" s="1"/>
      <c r="BU2951" s="1"/>
      <c r="BV2951" s="1"/>
      <c r="BW2951" s="1"/>
    </row>
    <row r="2952" spans="1:75" x14ac:dyDescent="0.2">
      <c r="A2952" s="96"/>
      <c r="B2952" s="2"/>
      <c r="C2952" s="9"/>
      <c r="D2952" s="13"/>
      <c r="E2952" s="13"/>
      <c r="F2952" s="10"/>
      <c r="G2952" s="11"/>
      <c r="H2952" s="5"/>
      <c r="I2952" s="5"/>
      <c r="J2952" s="5"/>
      <c r="K2952" s="5"/>
      <c r="L2952" s="1"/>
      <c r="M2952" s="14"/>
      <c r="N2952" s="14"/>
      <c r="O2952" s="9"/>
      <c r="P2952" s="9"/>
      <c r="Q2952" s="12"/>
      <c r="R2952" s="5"/>
      <c r="S2952" s="2"/>
      <c r="T2952" s="5"/>
      <c r="U2952" s="1"/>
      <c r="V2952" s="1"/>
      <c r="W2952" s="14"/>
      <c r="X2952" s="2"/>
      <c r="Y2952" s="6"/>
      <c r="Z2952" s="1"/>
      <c r="AA2952" s="6"/>
      <c r="AB2952" s="1"/>
      <c r="AC2952" s="10"/>
      <c r="AD2952" s="7"/>
      <c r="AE2952" s="1"/>
      <c r="AF2952" s="1"/>
      <c r="AG2952" s="1"/>
      <c r="AH2952" s="5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6"/>
      <c r="BR2952" s="1"/>
      <c r="BS2952" s="1"/>
      <c r="BT2952" s="1"/>
      <c r="BU2952" s="1"/>
      <c r="BV2952" s="1"/>
      <c r="BW2952" s="1"/>
    </row>
    <row r="2953" spans="1:75" x14ac:dyDescent="0.2">
      <c r="A2953" s="96"/>
      <c r="B2953" s="2"/>
      <c r="C2953" s="9"/>
      <c r="D2953" s="13"/>
      <c r="E2953" s="13"/>
      <c r="F2953" s="10"/>
      <c r="G2953" s="11"/>
      <c r="H2953" s="5"/>
      <c r="I2953" s="5"/>
      <c r="J2953" s="5"/>
      <c r="K2953" s="5"/>
      <c r="L2953" s="1"/>
      <c r="M2953" s="14"/>
      <c r="N2953" s="14"/>
      <c r="O2953" s="9"/>
      <c r="P2953" s="9"/>
      <c r="Q2953" s="12"/>
      <c r="R2953" s="5"/>
      <c r="S2953" s="2"/>
      <c r="T2953" s="5"/>
      <c r="U2953" s="1"/>
      <c r="V2953" s="1"/>
      <c r="W2953" s="14"/>
      <c r="X2953" s="2"/>
      <c r="Y2953" s="6"/>
      <c r="Z2953" s="1"/>
      <c r="AA2953" s="6"/>
      <c r="AB2953" s="1"/>
      <c r="AC2953" s="10"/>
      <c r="AD2953" s="7"/>
      <c r="AE2953" s="1"/>
      <c r="AF2953" s="1"/>
      <c r="AG2953" s="1"/>
      <c r="AH2953" s="5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6"/>
      <c r="BR2953" s="1"/>
      <c r="BS2953" s="1"/>
      <c r="BT2953" s="1"/>
      <c r="BU2953" s="1"/>
      <c r="BV2953" s="1"/>
      <c r="BW2953" s="1"/>
    </row>
    <row r="2954" spans="1:75" x14ac:dyDescent="0.2">
      <c r="A2954" s="96"/>
      <c r="B2954" s="2"/>
      <c r="C2954" s="9"/>
      <c r="D2954" s="13"/>
      <c r="E2954" s="13"/>
      <c r="F2954" s="10"/>
      <c r="G2954" s="11"/>
      <c r="H2954" s="5"/>
      <c r="I2954" s="5"/>
      <c r="J2954" s="5"/>
      <c r="K2954" s="5"/>
      <c r="L2954" s="1"/>
      <c r="M2954" s="14"/>
      <c r="N2954" s="14"/>
      <c r="O2954" s="9"/>
      <c r="P2954" s="9"/>
      <c r="Q2954" s="12"/>
      <c r="R2954" s="5"/>
      <c r="S2954" s="2"/>
      <c r="T2954" s="5"/>
      <c r="U2954" s="1"/>
      <c r="V2954" s="1"/>
      <c r="W2954" s="14"/>
      <c r="X2954" s="2"/>
      <c r="Y2954" s="6"/>
      <c r="Z2954" s="1"/>
      <c r="AA2954" s="6"/>
      <c r="AB2954" s="1"/>
      <c r="AC2954" s="10"/>
      <c r="AD2954" s="7"/>
      <c r="AE2954" s="1"/>
      <c r="AF2954" s="1"/>
      <c r="AG2954" s="1"/>
      <c r="AH2954" s="5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6"/>
      <c r="BR2954" s="1"/>
      <c r="BS2954" s="1"/>
      <c r="BT2954" s="1"/>
      <c r="BU2954" s="1"/>
      <c r="BV2954" s="1"/>
      <c r="BW2954" s="1"/>
    </row>
    <row r="2955" spans="1:75" x14ac:dyDescent="0.2">
      <c r="A2955" s="96"/>
      <c r="B2955" s="2"/>
      <c r="C2955" s="9"/>
      <c r="D2955" s="13"/>
      <c r="E2955" s="13"/>
      <c r="F2955" s="10"/>
      <c r="G2955" s="11"/>
      <c r="H2955" s="5"/>
      <c r="I2955" s="5"/>
      <c r="J2955" s="5"/>
      <c r="K2955" s="5"/>
      <c r="L2955" s="1"/>
      <c r="M2955" s="14"/>
      <c r="N2955" s="14"/>
      <c r="O2955" s="9"/>
      <c r="P2955" s="9"/>
      <c r="Q2955" s="12"/>
      <c r="R2955" s="5"/>
      <c r="S2955" s="2"/>
      <c r="T2955" s="5"/>
      <c r="U2955" s="1"/>
      <c r="V2955" s="1"/>
      <c r="W2955" s="14"/>
      <c r="X2955" s="2"/>
      <c r="Y2955" s="6"/>
      <c r="Z2955" s="1"/>
      <c r="AA2955" s="6"/>
      <c r="AB2955" s="1"/>
      <c r="AC2955" s="10"/>
      <c r="AD2955" s="7"/>
      <c r="AE2955" s="1"/>
      <c r="AF2955" s="1"/>
      <c r="AG2955" s="1"/>
      <c r="AH2955" s="5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6"/>
      <c r="BR2955" s="1"/>
      <c r="BS2955" s="1"/>
      <c r="BT2955" s="1"/>
      <c r="BU2955" s="1"/>
      <c r="BV2955" s="1"/>
      <c r="BW2955" s="1"/>
    </row>
    <row r="2956" spans="1:75" x14ac:dyDescent="0.2">
      <c r="A2956" s="96"/>
      <c r="B2956" s="2"/>
      <c r="C2956" s="9"/>
      <c r="D2956" s="13"/>
      <c r="E2956" s="13"/>
      <c r="F2956" s="10"/>
      <c r="G2956" s="11"/>
      <c r="H2956" s="5"/>
      <c r="I2956" s="5"/>
      <c r="J2956" s="5"/>
      <c r="K2956" s="5"/>
      <c r="L2956" s="1"/>
      <c r="M2956" s="14"/>
      <c r="N2956" s="14"/>
      <c r="O2956" s="9"/>
      <c r="P2956" s="9"/>
      <c r="Q2956" s="12"/>
      <c r="R2956" s="5"/>
      <c r="S2956" s="2"/>
      <c r="T2956" s="5"/>
      <c r="U2956" s="1"/>
      <c r="V2956" s="1"/>
      <c r="W2956" s="14"/>
      <c r="X2956" s="2"/>
      <c r="Y2956" s="6"/>
      <c r="Z2956" s="1"/>
      <c r="AA2956" s="6"/>
      <c r="AB2956" s="1"/>
      <c r="AC2956" s="10"/>
      <c r="AD2956" s="7"/>
      <c r="AE2956" s="1"/>
      <c r="AF2956" s="1"/>
      <c r="AG2956" s="1"/>
      <c r="AH2956" s="5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6"/>
      <c r="BR2956" s="1"/>
      <c r="BS2956" s="1"/>
      <c r="BT2956" s="1"/>
      <c r="BU2956" s="1"/>
      <c r="BV2956" s="1"/>
      <c r="BW2956" s="1"/>
    </row>
    <row r="2957" spans="1:75" x14ac:dyDescent="0.2">
      <c r="A2957" s="96"/>
      <c r="B2957" s="2"/>
      <c r="C2957" s="9"/>
      <c r="D2957" s="13"/>
      <c r="E2957" s="13"/>
      <c r="F2957" s="10"/>
      <c r="G2957" s="11"/>
      <c r="H2957" s="5"/>
      <c r="I2957" s="5"/>
      <c r="J2957" s="5"/>
      <c r="K2957" s="5"/>
      <c r="L2957" s="1"/>
      <c r="M2957" s="14"/>
      <c r="N2957" s="14"/>
      <c r="O2957" s="9"/>
      <c r="P2957" s="9"/>
      <c r="Q2957" s="12"/>
      <c r="R2957" s="5"/>
      <c r="S2957" s="2"/>
      <c r="T2957" s="5"/>
      <c r="U2957" s="1"/>
      <c r="V2957" s="1"/>
      <c r="W2957" s="14"/>
      <c r="X2957" s="2"/>
      <c r="Y2957" s="6"/>
      <c r="Z2957" s="1"/>
      <c r="AA2957" s="6"/>
      <c r="AB2957" s="1"/>
      <c r="AC2957" s="10"/>
      <c r="AD2957" s="7"/>
      <c r="AE2957" s="1"/>
      <c r="AF2957" s="1"/>
      <c r="AG2957" s="1"/>
      <c r="AH2957" s="5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6"/>
      <c r="BR2957" s="1"/>
      <c r="BS2957" s="1"/>
      <c r="BT2957" s="1"/>
      <c r="BU2957" s="1"/>
      <c r="BV2957" s="1"/>
      <c r="BW2957" s="1"/>
    </row>
    <row r="2958" spans="1:75" x14ac:dyDescent="0.2">
      <c r="A2958" s="96"/>
      <c r="B2958" s="2"/>
      <c r="C2958" s="9"/>
      <c r="D2958" s="13"/>
      <c r="E2958" s="13"/>
      <c r="F2958" s="10"/>
      <c r="G2958" s="11"/>
      <c r="H2958" s="5"/>
      <c r="I2958" s="5"/>
      <c r="J2958" s="5"/>
      <c r="K2958" s="5"/>
      <c r="L2958" s="1"/>
      <c r="M2958" s="14"/>
      <c r="N2958" s="14"/>
      <c r="O2958" s="9"/>
      <c r="P2958" s="9"/>
      <c r="Q2958" s="12"/>
      <c r="R2958" s="5"/>
      <c r="S2958" s="2"/>
      <c r="T2958" s="5"/>
      <c r="U2958" s="1"/>
      <c r="V2958" s="1"/>
      <c r="W2958" s="14"/>
      <c r="X2958" s="2"/>
      <c r="Y2958" s="6"/>
      <c r="Z2958" s="1"/>
      <c r="AA2958" s="6"/>
      <c r="AB2958" s="1"/>
      <c r="AC2958" s="10"/>
      <c r="AD2958" s="7"/>
      <c r="AE2958" s="1"/>
      <c r="AF2958" s="1"/>
      <c r="AG2958" s="1"/>
      <c r="AH2958" s="5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6"/>
      <c r="BR2958" s="1"/>
      <c r="BS2958" s="1"/>
      <c r="BT2958" s="1"/>
      <c r="BU2958" s="1"/>
      <c r="BV2958" s="1"/>
      <c r="BW2958" s="1"/>
    </row>
    <row r="2959" spans="1:75" x14ac:dyDescent="0.2">
      <c r="A2959" s="96"/>
      <c r="B2959" s="2"/>
      <c r="C2959" s="9"/>
      <c r="D2959" s="13"/>
      <c r="E2959" s="13"/>
      <c r="F2959" s="10"/>
      <c r="G2959" s="11"/>
      <c r="H2959" s="5"/>
      <c r="I2959" s="5"/>
      <c r="J2959" s="5"/>
      <c r="K2959" s="5"/>
      <c r="L2959" s="1"/>
      <c r="M2959" s="14"/>
      <c r="N2959" s="14"/>
      <c r="O2959" s="9"/>
      <c r="P2959" s="9"/>
      <c r="Q2959" s="12"/>
      <c r="R2959" s="5"/>
      <c r="S2959" s="2"/>
      <c r="T2959" s="5"/>
      <c r="U2959" s="1"/>
      <c r="V2959" s="1"/>
      <c r="W2959" s="14"/>
      <c r="X2959" s="2"/>
      <c r="Y2959" s="6"/>
      <c r="Z2959" s="1"/>
      <c r="AA2959" s="6"/>
      <c r="AB2959" s="1"/>
      <c r="AC2959" s="10"/>
      <c r="AD2959" s="7"/>
      <c r="AE2959" s="1"/>
      <c r="AF2959" s="1"/>
      <c r="AG2959" s="1"/>
      <c r="AH2959" s="5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6"/>
      <c r="BR2959" s="1"/>
      <c r="BS2959" s="1"/>
      <c r="BT2959" s="1"/>
      <c r="BU2959" s="1"/>
      <c r="BV2959" s="1"/>
      <c r="BW2959" s="1"/>
    </row>
    <row r="2960" spans="1:75" x14ac:dyDescent="0.2">
      <c r="A2960" s="96"/>
      <c r="B2960" s="2"/>
      <c r="C2960" s="9"/>
      <c r="D2960" s="13"/>
      <c r="E2960" s="13"/>
      <c r="F2960" s="10"/>
      <c r="G2960" s="11"/>
      <c r="H2960" s="5"/>
      <c r="I2960" s="5"/>
      <c r="J2960" s="5"/>
      <c r="K2960" s="5"/>
      <c r="L2960" s="1"/>
      <c r="M2960" s="14"/>
      <c r="N2960" s="14"/>
      <c r="O2960" s="9"/>
      <c r="P2960" s="9"/>
      <c r="Q2960" s="12"/>
      <c r="R2960" s="5"/>
      <c r="S2960" s="2"/>
      <c r="T2960" s="5"/>
      <c r="U2960" s="1"/>
      <c r="V2960" s="1"/>
      <c r="W2960" s="14"/>
      <c r="X2960" s="2"/>
      <c r="Y2960" s="6"/>
      <c r="Z2960" s="1"/>
      <c r="AA2960" s="6"/>
      <c r="AB2960" s="1"/>
      <c r="AC2960" s="10"/>
      <c r="AD2960" s="7"/>
      <c r="AE2960" s="1"/>
      <c r="AF2960" s="1"/>
      <c r="AG2960" s="1"/>
      <c r="AH2960" s="5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6"/>
      <c r="BR2960" s="1"/>
      <c r="BS2960" s="1"/>
      <c r="BT2960" s="1"/>
      <c r="BU2960" s="1"/>
      <c r="BV2960" s="1"/>
      <c r="BW2960" s="1"/>
    </row>
    <row r="2961" spans="1:75" x14ac:dyDescent="0.2">
      <c r="A2961" s="96"/>
      <c r="B2961" s="2"/>
      <c r="C2961" s="9"/>
      <c r="D2961" s="13"/>
      <c r="E2961" s="13"/>
      <c r="F2961" s="10"/>
      <c r="G2961" s="11"/>
      <c r="H2961" s="5"/>
      <c r="I2961" s="5"/>
      <c r="J2961" s="5"/>
      <c r="K2961" s="5"/>
      <c r="L2961" s="1"/>
      <c r="M2961" s="14"/>
      <c r="N2961" s="14"/>
      <c r="O2961" s="9"/>
      <c r="P2961" s="9"/>
      <c r="Q2961" s="12"/>
      <c r="R2961" s="5"/>
      <c r="S2961" s="2"/>
      <c r="T2961" s="5"/>
      <c r="U2961" s="1"/>
      <c r="V2961" s="1"/>
      <c r="W2961" s="14"/>
      <c r="X2961" s="2"/>
      <c r="Y2961" s="6"/>
      <c r="Z2961" s="1"/>
      <c r="AA2961" s="6"/>
      <c r="AB2961" s="1"/>
      <c r="AC2961" s="10"/>
      <c r="AD2961" s="7"/>
      <c r="AE2961" s="1"/>
      <c r="AF2961" s="1"/>
      <c r="AG2961" s="1"/>
      <c r="AH2961" s="5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6"/>
      <c r="BR2961" s="1"/>
      <c r="BS2961" s="1"/>
      <c r="BT2961" s="1"/>
      <c r="BU2961" s="1"/>
      <c r="BV2961" s="1"/>
      <c r="BW2961" s="1"/>
    </row>
    <row r="2962" spans="1:75" x14ac:dyDescent="0.2">
      <c r="A2962" s="96"/>
      <c r="B2962" s="2"/>
      <c r="C2962" s="9"/>
      <c r="D2962" s="13"/>
      <c r="E2962" s="13"/>
      <c r="F2962" s="10"/>
      <c r="G2962" s="11"/>
      <c r="H2962" s="5"/>
      <c r="I2962" s="5"/>
      <c r="J2962" s="5"/>
      <c r="K2962" s="5"/>
      <c r="L2962" s="1"/>
      <c r="M2962" s="14"/>
      <c r="N2962" s="14"/>
      <c r="O2962" s="9"/>
      <c r="P2962" s="9"/>
      <c r="Q2962" s="12"/>
      <c r="R2962" s="5"/>
      <c r="S2962" s="2"/>
      <c r="T2962" s="5"/>
      <c r="U2962" s="1"/>
      <c r="V2962" s="1"/>
      <c r="W2962" s="14"/>
      <c r="X2962" s="2"/>
      <c r="Y2962" s="6"/>
      <c r="Z2962" s="1"/>
      <c r="AA2962" s="6"/>
      <c r="AB2962" s="1"/>
      <c r="AC2962" s="10"/>
      <c r="AD2962" s="7"/>
      <c r="AE2962" s="1"/>
      <c r="AF2962" s="1"/>
      <c r="AG2962" s="1"/>
      <c r="AH2962" s="5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6"/>
      <c r="BR2962" s="1"/>
      <c r="BS2962" s="1"/>
      <c r="BT2962" s="1"/>
      <c r="BU2962" s="1"/>
      <c r="BV2962" s="1"/>
      <c r="BW2962" s="1"/>
    </row>
    <row r="2963" spans="1:75" x14ac:dyDescent="0.2">
      <c r="A2963" s="96"/>
      <c r="B2963" s="2"/>
      <c r="C2963" s="9"/>
      <c r="D2963" s="13"/>
      <c r="E2963" s="13"/>
      <c r="F2963" s="10"/>
      <c r="G2963" s="11"/>
      <c r="H2963" s="5"/>
      <c r="I2963" s="5"/>
      <c r="J2963" s="5"/>
      <c r="K2963" s="5"/>
      <c r="L2963" s="1"/>
      <c r="M2963" s="14"/>
      <c r="N2963" s="14"/>
      <c r="O2963" s="9"/>
      <c r="P2963" s="9"/>
      <c r="Q2963" s="12"/>
      <c r="R2963" s="5"/>
      <c r="S2963" s="2"/>
      <c r="T2963" s="5"/>
      <c r="U2963" s="1"/>
      <c r="V2963" s="1"/>
      <c r="W2963" s="14"/>
      <c r="X2963" s="2"/>
      <c r="Y2963" s="6"/>
      <c r="Z2963" s="1"/>
      <c r="AA2963" s="6"/>
      <c r="AB2963" s="1"/>
      <c r="AC2963" s="10"/>
      <c r="AD2963" s="7"/>
      <c r="AE2963" s="1"/>
      <c r="AF2963" s="1"/>
      <c r="AG2963" s="1"/>
      <c r="AH2963" s="5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6"/>
      <c r="BR2963" s="1"/>
      <c r="BS2963" s="1"/>
      <c r="BT2963" s="1"/>
      <c r="BU2963" s="1"/>
      <c r="BV2963" s="1"/>
      <c r="BW2963" s="1"/>
    </row>
    <row r="2964" spans="1:75" x14ac:dyDescent="0.2">
      <c r="A2964" s="96"/>
      <c r="B2964" s="2"/>
      <c r="C2964" s="9"/>
      <c r="D2964" s="13"/>
      <c r="E2964" s="13"/>
      <c r="F2964" s="10"/>
      <c r="G2964" s="11"/>
      <c r="H2964" s="5"/>
      <c r="I2964" s="5"/>
      <c r="J2964" s="5"/>
      <c r="K2964" s="5"/>
      <c r="L2964" s="1"/>
      <c r="M2964" s="14"/>
      <c r="N2964" s="14"/>
      <c r="O2964" s="9"/>
      <c r="P2964" s="9"/>
      <c r="Q2964" s="12"/>
      <c r="R2964" s="5"/>
      <c r="S2964" s="2"/>
      <c r="T2964" s="5"/>
      <c r="U2964" s="1"/>
      <c r="V2964" s="1"/>
      <c r="W2964" s="14"/>
      <c r="X2964" s="2"/>
      <c r="Y2964" s="6"/>
      <c r="Z2964" s="1"/>
      <c r="AA2964" s="6"/>
      <c r="AB2964" s="1"/>
      <c r="AC2964" s="10"/>
      <c r="AD2964" s="7"/>
      <c r="AE2964" s="1"/>
      <c r="AF2964" s="1"/>
      <c r="AG2964" s="1"/>
      <c r="AH2964" s="5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6"/>
      <c r="BR2964" s="1"/>
      <c r="BS2964" s="1"/>
      <c r="BT2964" s="1"/>
      <c r="BU2964" s="1"/>
      <c r="BV2964" s="1"/>
      <c r="BW2964" s="1"/>
    </row>
    <row r="2965" spans="1:75" x14ac:dyDescent="0.2">
      <c r="A2965" s="96"/>
      <c r="B2965" s="2"/>
      <c r="C2965" s="9"/>
      <c r="D2965" s="13"/>
      <c r="E2965" s="13"/>
      <c r="F2965" s="10"/>
      <c r="G2965" s="11"/>
      <c r="H2965" s="5"/>
      <c r="I2965" s="5"/>
      <c r="J2965" s="5"/>
      <c r="K2965" s="5"/>
      <c r="L2965" s="1"/>
      <c r="M2965" s="14"/>
      <c r="N2965" s="14"/>
      <c r="O2965" s="9"/>
      <c r="P2965" s="9"/>
      <c r="Q2965" s="12"/>
      <c r="R2965" s="5"/>
      <c r="S2965" s="2"/>
      <c r="T2965" s="5"/>
      <c r="U2965" s="1"/>
      <c r="V2965" s="1"/>
      <c r="W2965" s="14"/>
      <c r="X2965" s="2"/>
      <c r="Y2965" s="6"/>
      <c r="Z2965" s="1"/>
      <c r="AA2965" s="6"/>
      <c r="AB2965" s="1"/>
      <c r="AC2965" s="10"/>
      <c r="AD2965" s="7"/>
      <c r="AE2965" s="1"/>
      <c r="AF2965" s="1"/>
      <c r="AG2965" s="1"/>
      <c r="AH2965" s="5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6"/>
      <c r="BR2965" s="1"/>
      <c r="BS2965" s="1"/>
      <c r="BT2965" s="1"/>
      <c r="BU2965" s="1"/>
      <c r="BV2965" s="1"/>
      <c r="BW2965" s="1"/>
    </row>
    <row r="2966" spans="1:75" x14ac:dyDescent="0.2">
      <c r="A2966" s="96"/>
      <c r="B2966" s="2"/>
      <c r="C2966" s="9"/>
      <c r="D2966" s="13"/>
      <c r="E2966" s="13"/>
      <c r="F2966" s="10"/>
      <c r="G2966" s="11"/>
      <c r="H2966" s="5"/>
      <c r="I2966" s="5"/>
      <c r="J2966" s="5"/>
      <c r="K2966" s="5"/>
      <c r="L2966" s="1"/>
      <c r="M2966" s="14"/>
      <c r="N2966" s="14"/>
      <c r="O2966" s="9"/>
      <c r="P2966" s="9"/>
      <c r="Q2966" s="12"/>
      <c r="R2966" s="5"/>
      <c r="S2966" s="2"/>
      <c r="T2966" s="5"/>
      <c r="U2966" s="1"/>
      <c r="V2966" s="1"/>
      <c r="W2966" s="14"/>
      <c r="X2966" s="2"/>
      <c r="Y2966" s="6"/>
      <c r="Z2966" s="1"/>
      <c r="AA2966" s="6"/>
      <c r="AB2966" s="1"/>
      <c r="AC2966" s="10"/>
      <c r="AD2966" s="7"/>
      <c r="AE2966" s="1"/>
      <c r="AF2966" s="1"/>
      <c r="AG2966" s="1"/>
      <c r="AH2966" s="5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6"/>
      <c r="BR2966" s="1"/>
      <c r="BS2966" s="1"/>
      <c r="BT2966" s="1"/>
      <c r="BU2966" s="1"/>
      <c r="BV2966" s="1"/>
      <c r="BW2966" s="1"/>
    </row>
    <row r="2967" spans="1:75" x14ac:dyDescent="0.2">
      <c r="A2967" s="96"/>
      <c r="B2967" s="2"/>
      <c r="C2967" s="9"/>
      <c r="D2967" s="13"/>
      <c r="E2967" s="13"/>
      <c r="F2967" s="10"/>
      <c r="G2967" s="11"/>
      <c r="H2967" s="5"/>
      <c r="I2967" s="5"/>
      <c r="J2967" s="5"/>
      <c r="K2967" s="5"/>
      <c r="L2967" s="1"/>
      <c r="M2967" s="14"/>
      <c r="N2967" s="14"/>
      <c r="O2967" s="9"/>
      <c r="P2967" s="9"/>
      <c r="Q2967" s="12"/>
      <c r="R2967" s="5"/>
      <c r="S2967" s="2"/>
      <c r="T2967" s="5"/>
      <c r="U2967" s="1"/>
      <c r="V2967" s="1"/>
      <c r="W2967" s="14"/>
      <c r="X2967" s="2"/>
      <c r="Y2967" s="6"/>
      <c r="Z2967" s="1"/>
      <c r="AA2967" s="6"/>
      <c r="AB2967" s="1"/>
      <c r="AC2967" s="10"/>
      <c r="AD2967" s="7"/>
      <c r="AE2967" s="1"/>
      <c r="AF2967" s="1"/>
      <c r="AG2967" s="1"/>
      <c r="AH2967" s="5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6"/>
      <c r="BR2967" s="1"/>
      <c r="BS2967" s="1"/>
      <c r="BT2967" s="1"/>
      <c r="BU2967" s="1"/>
      <c r="BV2967" s="1"/>
      <c r="BW2967" s="1"/>
    </row>
    <row r="2968" spans="1:75" x14ac:dyDescent="0.2">
      <c r="A2968" s="96"/>
      <c r="B2968" s="2"/>
      <c r="C2968" s="9"/>
      <c r="D2968" s="13"/>
      <c r="E2968" s="13"/>
      <c r="F2968" s="10"/>
      <c r="G2968" s="11"/>
      <c r="H2968" s="5"/>
      <c r="I2968" s="5"/>
      <c r="J2968" s="5"/>
      <c r="K2968" s="5"/>
      <c r="L2968" s="1"/>
      <c r="M2968" s="14"/>
      <c r="N2968" s="14"/>
      <c r="O2968" s="9"/>
      <c r="P2968" s="9"/>
      <c r="Q2968" s="12"/>
      <c r="R2968" s="5"/>
      <c r="S2968" s="2"/>
      <c r="T2968" s="5"/>
      <c r="U2968" s="1"/>
      <c r="V2968" s="1"/>
      <c r="W2968" s="14"/>
      <c r="X2968" s="2"/>
      <c r="Y2968" s="6"/>
      <c r="Z2968" s="1"/>
      <c r="AA2968" s="6"/>
      <c r="AB2968" s="1"/>
      <c r="AC2968" s="10"/>
      <c r="AD2968" s="7"/>
      <c r="AE2968" s="1"/>
      <c r="AF2968" s="1"/>
      <c r="AG2968" s="1"/>
      <c r="AH2968" s="5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6"/>
      <c r="BR2968" s="1"/>
      <c r="BS2968" s="1"/>
      <c r="BT2968" s="1"/>
      <c r="BU2968" s="1"/>
      <c r="BV2968" s="1"/>
      <c r="BW2968" s="1"/>
    </row>
    <row r="2969" spans="1:75" x14ac:dyDescent="0.2">
      <c r="A2969" s="96"/>
      <c r="B2969" s="2"/>
      <c r="C2969" s="9"/>
      <c r="D2969" s="13"/>
      <c r="E2969" s="13"/>
      <c r="F2969" s="10"/>
      <c r="G2969" s="11"/>
      <c r="H2969" s="5"/>
      <c r="I2969" s="5"/>
      <c r="J2969" s="5"/>
      <c r="K2969" s="5"/>
      <c r="L2969" s="1"/>
      <c r="M2969" s="14"/>
      <c r="N2969" s="14"/>
      <c r="O2969" s="9"/>
      <c r="P2969" s="9"/>
      <c r="Q2969" s="12"/>
      <c r="R2969" s="5"/>
      <c r="S2969" s="2"/>
      <c r="T2969" s="5"/>
      <c r="U2969" s="1"/>
      <c r="V2969" s="1"/>
      <c r="W2969" s="14"/>
      <c r="X2969" s="2"/>
      <c r="Y2969" s="6"/>
      <c r="Z2969" s="1"/>
      <c r="AA2969" s="6"/>
      <c r="AB2969" s="1"/>
      <c r="AC2969" s="10"/>
      <c r="AD2969" s="7"/>
      <c r="AE2969" s="1"/>
      <c r="AF2969" s="1"/>
      <c r="AG2969" s="1"/>
      <c r="AH2969" s="5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6"/>
      <c r="BR2969" s="1"/>
      <c r="BS2969" s="1"/>
      <c r="BT2969" s="1"/>
      <c r="BU2969" s="1"/>
      <c r="BV2969" s="1"/>
      <c r="BW2969" s="1"/>
    </row>
    <row r="2970" spans="1:75" x14ac:dyDescent="0.2">
      <c r="A2970" s="96"/>
      <c r="B2970" s="2"/>
      <c r="C2970" s="9"/>
      <c r="D2970" s="13"/>
      <c r="E2970" s="13"/>
      <c r="F2970" s="10"/>
      <c r="G2970" s="11"/>
      <c r="H2970" s="5"/>
      <c r="I2970" s="5"/>
      <c r="J2970" s="5"/>
      <c r="K2970" s="5"/>
      <c r="L2970" s="1"/>
      <c r="M2970" s="14"/>
      <c r="N2970" s="14"/>
      <c r="O2970" s="9"/>
      <c r="P2970" s="9"/>
      <c r="Q2970" s="12"/>
      <c r="R2970" s="5"/>
      <c r="S2970" s="2"/>
      <c r="T2970" s="5"/>
      <c r="U2970" s="1"/>
      <c r="V2970" s="1"/>
      <c r="W2970" s="14"/>
      <c r="X2970" s="2"/>
      <c r="Y2970" s="6"/>
      <c r="Z2970" s="1"/>
      <c r="AA2970" s="6"/>
      <c r="AB2970" s="1"/>
      <c r="AC2970" s="10"/>
      <c r="AD2970" s="7"/>
      <c r="AE2970" s="1"/>
      <c r="AF2970" s="1"/>
      <c r="AG2970" s="1"/>
      <c r="AH2970" s="5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6"/>
      <c r="BR2970" s="1"/>
      <c r="BS2970" s="1"/>
      <c r="BT2970" s="1"/>
      <c r="BU2970" s="1"/>
      <c r="BV2970" s="1"/>
      <c r="BW2970" s="1"/>
    </row>
    <row r="2971" spans="1:75" x14ac:dyDescent="0.2">
      <c r="A2971" s="96"/>
      <c r="B2971" s="2"/>
      <c r="C2971" s="9"/>
      <c r="D2971" s="13"/>
      <c r="E2971" s="13"/>
      <c r="F2971" s="10"/>
      <c r="G2971" s="11"/>
      <c r="H2971" s="5"/>
      <c r="I2971" s="5"/>
      <c r="J2971" s="5"/>
      <c r="K2971" s="5"/>
      <c r="L2971" s="1"/>
      <c r="M2971" s="14"/>
      <c r="N2971" s="14"/>
      <c r="O2971" s="9"/>
      <c r="P2971" s="9"/>
      <c r="Q2971" s="12"/>
      <c r="R2971" s="5"/>
      <c r="S2971" s="2"/>
      <c r="T2971" s="5"/>
      <c r="U2971" s="1"/>
      <c r="V2971" s="1"/>
      <c r="W2971" s="14"/>
      <c r="X2971" s="2"/>
      <c r="Y2971" s="6"/>
      <c r="Z2971" s="1"/>
      <c r="AA2971" s="6"/>
      <c r="AB2971" s="1"/>
      <c r="AC2971" s="10"/>
      <c r="AD2971" s="7"/>
      <c r="AE2971" s="1"/>
      <c r="AF2971" s="1"/>
      <c r="AG2971" s="1"/>
      <c r="AH2971" s="5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6"/>
      <c r="BR2971" s="1"/>
      <c r="BS2971" s="1"/>
      <c r="BT2971" s="1"/>
      <c r="BU2971" s="1"/>
      <c r="BV2971" s="1"/>
      <c r="BW2971" s="1"/>
    </row>
    <row r="2972" spans="1:75" x14ac:dyDescent="0.2">
      <c r="A2972" s="96"/>
      <c r="B2972" s="2"/>
      <c r="C2972" s="9"/>
      <c r="D2972" s="13"/>
      <c r="E2972" s="13"/>
      <c r="F2972" s="10"/>
      <c r="G2972" s="11"/>
      <c r="H2972" s="5"/>
      <c r="I2972" s="5"/>
      <c r="J2972" s="5"/>
      <c r="K2972" s="5"/>
      <c r="L2972" s="1"/>
      <c r="M2972" s="14"/>
      <c r="N2972" s="14"/>
      <c r="O2972" s="9"/>
      <c r="P2972" s="9"/>
      <c r="Q2972" s="12"/>
      <c r="R2972" s="5"/>
      <c r="S2972" s="2"/>
      <c r="T2972" s="5"/>
      <c r="U2972" s="1"/>
      <c r="V2972" s="1"/>
      <c r="W2972" s="14"/>
      <c r="X2972" s="2"/>
      <c r="Y2972" s="6"/>
      <c r="Z2972" s="1"/>
      <c r="AA2972" s="6"/>
      <c r="AB2972" s="1"/>
      <c r="AC2972" s="10"/>
      <c r="AD2972" s="7"/>
      <c r="AE2972" s="1"/>
      <c r="AF2972" s="1"/>
      <c r="AG2972" s="1"/>
      <c r="AH2972" s="5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6"/>
      <c r="BR2972" s="1"/>
      <c r="BS2972" s="1"/>
      <c r="BT2972" s="1"/>
      <c r="BU2972" s="1"/>
      <c r="BV2972" s="1"/>
      <c r="BW2972" s="1"/>
    </row>
    <row r="2973" spans="1:75" x14ac:dyDescent="0.2">
      <c r="A2973" s="96"/>
      <c r="B2973" s="2"/>
      <c r="C2973" s="9"/>
      <c r="D2973" s="13"/>
      <c r="E2973" s="13"/>
      <c r="F2973" s="10"/>
      <c r="G2973" s="11"/>
      <c r="H2973" s="5"/>
      <c r="I2973" s="5"/>
      <c r="J2973" s="5"/>
      <c r="K2973" s="5"/>
      <c r="L2973" s="1"/>
      <c r="M2973" s="14"/>
      <c r="N2973" s="14"/>
      <c r="O2973" s="9"/>
      <c r="P2973" s="9"/>
      <c r="Q2973" s="12"/>
      <c r="R2973" s="5"/>
      <c r="S2973" s="2"/>
      <c r="T2973" s="5"/>
      <c r="U2973" s="1"/>
      <c r="V2973" s="1"/>
      <c r="W2973" s="14"/>
      <c r="X2973" s="2"/>
      <c r="Y2973" s="6"/>
      <c r="Z2973" s="1"/>
      <c r="AA2973" s="6"/>
      <c r="AB2973" s="1"/>
      <c r="AC2973" s="10"/>
      <c r="AD2973" s="7"/>
      <c r="AE2973" s="1"/>
      <c r="AF2973" s="1"/>
      <c r="AG2973" s="1"/>
      <c r="AH2973" s="5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6"/>
      <c r="BR2973" s="1"/>
      <c r="BS2973" s="1"/>
      <c r="BT2973" s="1"/>
      <c r="BU2973" s="1"/>
      <c r="BV2973" s="1"/>
      <c r="BW2973" s="1"/>
    </row>
    <row r="2974" spans="1:75" x14ac:dyDescent="0.2">
      <c r="A2974" s="96"/>
      <c r="B2974" s="2"/>
      <c r="C2974" s="9"/>
      <c r="D2974" s="13"/>
      <c r="E2974" s="13"/>
      <c r="F2974" s="10"/>
      <c r="G2974" s="11"/>
      <c r="H2974" s="5"/>
      <c r="I2974" s="5"/>
      <c r="J2974" s="5"/>
      <c r="K2974" s="5"/>
      <c r="L2974" s="1"/>
      <c r="M2974" s="14"/>
      <c r="N2974" s="14"/>
      <c r="O2974" s="9"/>
      <c r="P2974" s="9"/>
      <c r="Q2974" s="12"/>
      <c r="R2974" s="5"/>
      <c r="S2974" s="2"/>
      <c r="T2974" s="5"/>
      <c r="U2974" s="1"/>
      <c r="V2974" s="1"/>
      <c r="W2974" s="14"/>
      <c r="X2974" s="2"/>
      <c r="Y2974" s="6"/>
      <c r="Z2974" s="1"/>
      <c r="AA2974" s="6"/>
      <c r="AB2974" s="1"/>
      <c r="AC2974" s="10"/>
      <c r="AD2974" s="7"/>
      <c r="AE2974" s="1"/>
      <c r="AF2974" s="1"/>
      <c r="AG2974" s="1"/>
      <c r="AH2974" s="5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6"/>
      <c r="BR2974" s="1"/>
      <c r="BS2974" s="1"/>
      <c r="BT2974" s="1"/>
      <c r="BU2974" s="1"/>
      <c r="BV2974" s="1"/>
      <c r="BW2974" s="1"/>
    </row>
    <row r="2975" spans="1:75" x14ac:dyDescent="0.2">
      <c r="A2975" s="96"/>
      <c r="B2975" s="2"/>
      <c r="C2975" s="9"/>
      <c r="D2975" s="13"/>
      <c r="E2975" s="13"/>
      <c r="F2975" s="10"/>
      <c r="G2975" s="11"/>
      <c r="H2975" s="5"/>
      <c r="I2975" s="5"/>
      <c r="J2975" s="5"/>
      <c r="K2975" s="5"/>
      <c r="L2975" s="1"/>
      <c r="M2975" s="14"/>
      <c r="N2975" s="14"/>
      <c r="O2975" s="9"/>
      <c r="P2975" s="9"/>
      <c r="Q2975" s="12"/>
      <c r="R2975" s="5"/>
      <c r="S2975" s="2"/>
      <c r="T2975" s="5"/>
      <c r="U2975" s="1"/>
      <c r="V2975" s="1"/>
      <c r="W2975" s="14"/>
      <c r="X2975" s="2"/>
      <c r="Y2975" s="6"/>
      <c r="Z2975" s="1"/>
      <c r="AA2975" s="6"/>
      <c r="AB2975" s="1"/>
      <c r="AC2975" s="10"/>
      <c r="AD2975" s="7"/>
      <c r="AE2975" s="1"/>
      <c r="AF2975" s="1"/>
      <c r="AG2975" s="1"/>
      <c r="AH2975" s="5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6"/>
      <c r="BR2975" s="1"/>
      <c r="BS2975" s="1"/>
      <c r="BT2975" s="1"/>
      <c r="BU2975" s="1"/>
      <c r="BV2975" s="1"/>
      <c r="BW2975" s="1"/>
    </row>
    <row r="2976" spans="1:75" x14ac:dyDescent="0.2">
      <c r="A2976" s="96"/>
      <c r="B2976" s="2"/>
      <c r="C2976" s="9"/>
      <c r="D2976" s="13"/>
      <c r="E2976" s="13"/>
      <c r="F2976" s="10"/>
      <c r="G2976" s="11"/>
      <c r="H2976" s="5"/>
      <c r="I2976" s="5"/>
      <c r="J2976" s="5"/>
      <c r="K2976" s="5"/>
      <c r="L2976" s="1"/>
      <c r="M2976" s="14"/>
      <c r="N2976" s="14"/>
      <c r="O2976" s="9"/>
      <c r="P2976" s="9"/>
      <c r="Q2976" s="12"/>
      <c r="R2976" s="5"/>
      <c r="S2976" s="2"/>
      <c r="T2976" s="5"/>
      <c r="U2976" s="1"/>
      <c r="V2976" s="1"/>
      <c r="W2976" s="14"/>
      <c r="X2976" s="2"/>
      <c r="Y2976" s="6"/>
      <c r="Z2976" s="1"/>
      <c r="AA2976" s="6"/>
      <c r="AB2976" s="1"/>
      <c r="AC2976" s="10"/>
      <c r="AD2976" s="7"/>
      <c r="AE2976" s="1"/>
      <c r="AF2976" s="1"/>
      <c r="AG2976" s="1"/>
      <c r="AH2976" s="5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6"/>
      <c r="BR2976" s="1"/>
      <c r="BS2976" s="1"/>
      <c r="BT2976" s="1"/>
      <c r="BU2976" s="1"/>
      <c r="BV2976" s="1"/>
      <c r="BW2976" s="1"/>
    </row>
    <row r="2977" spans="1:75" x14ac:dyDescent="0.2">
      <c r="A2977" s="96"/>
      <c r="B2977" s="2"/>
      <c r="C2977" s="9"/>
      <c r="D2977" s="13"/>
      <c r="E2977" s="13"/>
      <c r="F2977" s="10"/>
      <c r="G2977" s="11"/>
      <c r="H2977" s="5"/>
      <c r="I2977" s="5"/>
      <c r="J2977" s="5"/>
      <c r="K2977" s="5"/>
      <c r="L2977" s="1"/>
      <c r="M2977" s="14"/>
      <c r="N2977" s="14"/>
      <c r="O2977" s="9"/>
      <c r="P2977" s="9"/>
      <c r="Q2977" s="12"/>
      <c r="R2977" s="5"/>
      <c r="S2977" s="2"/>
      <c r="T2977" s="5"/>
      <c r="U2977" s="1"/>
      <c r="V2977" s="1"/>
      <c r="W2977" s="14"/>
      <c r="X2977" s="2"/>
      <c r="Y2977" s="6"/>
      <c r="Z2977" s="1"/>
      <c r="AA2977" s="6"/>
      <c r="AB2977" s="1"/>
      <c r="AC2977" s="10"/>
      <c r="AD2977" s="7"/>
      <c r="AE2977" s="1"/>
      <c r="AF2977" s="1"/>
      <c r="AG2977" s="1"/>
      <c r="AH2977" s="5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6"/>
      <c r="BR2977" s="1"/>
      <c r="BS2977" s="1"/>
      <c r="BT2977" s="1"/>
      <c r="BU2977" s="1"/>
      <c r="BV2977" s="1"/>
      <c r="BW2977" s="1"/>
    </row>
    <row r="2978" spans="1:75" x14ac:dyDescent="0.2">
      <c r="A2978" s="96"/>
      <c r="B2978" s="2"/>
      <c r="C2978" s="9"/>
      <c r="D2978" s="13"/>
      <c r="E2978" s="13"/>
      <c r="F2978" s="10"/>
      <c r="G2978" s="11"/>
      <c r="H2978" s="5"/>
      <c r="I2978" s="5"/>
      <c r="J2978" s="5"/>
      <c r="K2978" s="5"/>
      <c r="L2978" s="1"/>
      <c r="M2978" s="14"/>
      <c r="N2978" s="14"/>
      <c r="O2978" s="9"/>
      <c r="P2978" s="9"/>
      <c r="Q2978" s="12"/>
      <c r="R2978" s="5"/>
      <c r="S2978" s="2"/>
      <c r="T2978" s="5"/>
      <c r="U2978" s="1"/>
      <c r="V2978" s="1"/>
      <c r="W2978" s="14"/>
      <c r="X2978" s="2"/>
      <c r="Y2978" s="6"/>
      <c r="Z2978" s="1"/>
      <c r="AA2978" s="6"/>
      <c r="AB2978" s="1"/>
      <c r="AC2978" s="10"/>
      <c r="AD2978" s="7"/>
      <c r="AE2978" s="1"/>
      <c r="AF2978" s="1"/>
      <c r="AG2978" s="1"/>
      <c r="AH2978" s="5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6"/>
      <c r="BR2978" s="1"/>
      <c r="BS2978" s="1"/>
      <c r="BT2978" s="1"/>
      <c r="BU2978" s="1"/>
      <c r="BV2978" s="1"/>
      <c r="BW2978" s="1"/>
    </row>
    <row r="2979" spans="1:75" x14ac:dyDescent="0.2">
      <c r="A2979" s="96"/>
      <c r="B2979" s="2"/>
      <c r="C2979" s="9"/>
      <c r="D2979" s="13"/>
      <c r="E2979" s="13"/>
      <c r="F2979" s="10"/>
      <c r="G2979" s="11"/>
      <c r="H2979" s="5"/>
      <c r="I2979" s="5"/>
      <c r="J2979" s="5"/>
      <c r="K2979" s="5"/>
      <c r="L2979" s="1"/>
      <c r="M2979" s="14"/>
      <c r="N2979" s="14"/>
      <c r="O2979" s="9"/>
      <c r="P2979" s="9"/>
      <c r="Q2979" s="12"/>
      <c r="R2979" s="5"/>
      <c r="S2979" s="2"/>
      <c r="T2979" s="5"/>
      <c r="U2979" s="1"/>
      <c r="V2979" s="1"/>
      <c r="W2979" s="14"/>
      <c r="X2979" s="2"/>
      <c r="Y2979" s="6"/>
      <c r="Z2979" s="1"/>
      <c r="AA2979" s="6"/>
      <c r="AB2979" s="1"/>
      <c r="AC2979" s="10"/>
      <c r="AD2979" s="7"/>
      <c r="AE2979" s="1"/>
      <c r="AF2979" s="1"/>
      <c r="AG2979" s="1"/>
      <c r="AH2979" s="5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6"/>
      <c r="BR2979" s="1"/>
      <c r="BS2979" s="1"/>
      <c r="BT2979" s="1"/>
      <c r="BU2979" s="1"/>
      <c r="BV2979" s="1"/>
      <c r="BW2979" s="1"/>
    </row>
    <row r="2980" spans="1:75" x14ac:dyDescent="0.2">
      <c r="A2980" s="96"/>
      <c r="B2980" s="2"/>
      <c r="C2980" s="9"/>
      <c r="D2980" s="13"/>
      <c r="E2980" s="13"/>
      <c r="F2980" s="10"/>
      <c r="G2980" s="11"/>
      <c r="H2980" s="5"/>
      <c r="I2980" s="5"/>
      <c r="J2980" s="5"/>
      <c r="K2980" s="5"/>
      <c r="L2980" s="1"/>
      <c r="M2980" s="14"/>
      <c r="N2980" s="14"/>
      <c r="O2980" s="9"/>
      <c r="P2980" s="9"/>
      <c r="Q2980" s="12"/>
      <c r="R2980" s="5"/>
      <c r="S2980" s="2"/>
      <c r="T2980" s="5"/>
      <c r="U2980" s="1"/>
      <c r="V2980" s="1"/>
      <c r="W2980" s="14"/>
      <c r="X2980" s="2"/>
      <c r="Y2980" s="6"/>
      <c r="Z2980" s="1"/>
      <c r="AA2980" s="6"/>
      <c r="AB2980" s="1"/>
      <c r="AC2980" s="10"/>
      <c r="AD2980" s="7"/>
      <c r="AE2980" s="1"/>
      <c r="AF2980" s="1"/>
      <c r="AG2980" s="1"/>
      <c r="AH2980" s="5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6"/>
      <c r="BR2980" s="1"/>
      <c r="BS2980" s="1"/>
      <c r="BT2980" s="1"/>
      <c r="BU2980" s="1"/>
      <c r="BV2980" s="1"/>
      <c r="BW2980" s="1"/>
    </row>
    <row r="2981" spans="1:75" x14ac:dyDescent="0.2">
      <c r="A2981" s="96"/>
      <c r="B2981" s="2"/>
      <c r="C2981" s="9"/>
      <c r="D2981" s="13"/>
      <c r="E2981" s="13"/>
      <c r="F2981" s="10"/>
      <c r="G2981" s="11"/>
      <c r="H2981" s="5"/>
      <c r="I2981" s="5"/>
      <c r="J2981" s="5"/>
      <c r="K2981" s="5"/>
      <c r="L2981" s="1"/>
      <c r="M2981" s="14"/>
      <c r="N2981" s="14"/>
      <c r="O2981" s="9"/>
      <c r="P2981" s="9"/>
      <c r="Q2981" s="12"/>
      <c r="R2981" s="5"/>
      <c r="S2981" s="2"/>
      <c r="T2981" s="5"/>
      <c r="U2981" s="1"/>
      <c r="V2981" s="1"/>
      <c r="W2981" s="14"/>
      <c r="X2981" s="2"/>
      <c r="Y2981" s="6"/>
      <c r="Z2981" s="1"/>
      <c r="AA2981" s="6"/>
      <c r="AB2981" s="1"/>
      <c r="AC2981" s="10"/>
      <c r="AD2981" s="7"/>
      <c r="AE2981" s="1"/>
      <c r="AF2981" s="1"/>
      <c r="AG2981" s="1"/>
      <c r="AH2981" s="5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6"/>
      <c r="BR2981" s="1"/>
      <c r="BS2981" s="1"/>
      <c r="BT2981" s="1"/>
      <c r="BU2981" s="1"/>
      <c r="BV2981" s="1"/>
      <c r="BW2981" s="1"/>
    </row>
    <row r="2982" spans="1:75" x14ac:dyDescent="0.2">
      <c r="A2982" s="96"/>
      <c r="B2982" s="2"/>
      <c r="C2982" s="9"/>
      <c r="D2982" s="13"/>
      <c r="E2982" s="13"/>
      <c r="F2982" s="10"/>
      <c r="G2982" s="11"/>
      <c r="H2982" s="5"/>
      <c r="I2982" s="5"/>
      <c r="J2982" s="5"/>
      <c r="K2982" s="5"/>
      <c r="L2982" s="1"/>
      <c r="M2982" s="14"/>
      <c r="N2982" s="14"/>
      <c r="O2982" s="9"/>
      <c r="P2982" s="9"/>
      <c r="Q2982" s="12"/>
      <c r="R2982" s="5"/>
      <c r="S2982" s="2"/>
      <c r="T2982" s="5"/>
      <c r="U2982" s="1"/>
      <c r="V2982" s="1"/>
      <c r="W2982" s="14"/>
      <c r="X2982" s="2"/>
      <c r="Y2982" s="6"/>
      <c r="Z2982" s="1"/>
      <c r="AA2982" s="6"/>
      <c r="AB2982" s="1"/>
      <c r="AC2982" s="10"/>
      <c r="AD2982" s="7"/>
      <c r="AE2982" s="1"/>
      <c r="AF2982" s="1"/>
      <c r="AG2982" s="1"/>
      <c r="AH2982" s="5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6"/>
      <c r="BR2982" s="1"/>
      <c r="BS2982" s="1"/>
      <c r="BT2982" s="1"/>
      <c r="BU2982" s="1"/>
      <c r="BV2982" s="1"/>
      <c r="BW2982" s="1"/>
    </row>
    <row r="2983" spans="1:75" x14ac:dyDescent="0.2">
      <c r="A2983" s="96"/>
      <c r="B2983" s="2"/>
      <c r="C2983" s="9"/>
      <c r="D2983" s="13"/>
      <c r="E2983" s="13"/>
      <c r="F2983" s="10"/>
      <c r="G2983" s="11"/>
      <c r="H2983" s="5"/>
      <c r="I2983" s="5"/>
      <c r="J2983" s="5"/>
      <c r="K2983" s="5"/>
      <c r="L2983" s="1"/>
      <c r="M2983" s="14"/>
      <c r="N2983" s="14"/>
      <c r="O2983" s="9"/>
      <c r="P2983" s="9"/>
      <c r="Q2983" s="12"/>
      <c r="R2983" s="5"/>
      <c r="S2983" s="2"/>
      <c r="T2983" s="5"/>
      <c r="U2983" s="1"/>
      <c r="V2983" s="1"/>
      <c r="W2983" s="14"/>
      <c r="X2983" s="2"/>
      <c r="Y2983" s="6"/>
      <c r="Z2983" s="1"/>
      <c r="AA2983" s="6"/>
      <c r="AB2983" s="1"/>
      <c r="AC2983" s="10"/>
      <c r="AD2983" s="7"/>
      <c r="AE2983" s="1"/>
      <c r="AF2983" s="1"/>
      <c r="AG2983" s="1"/>
      <c r="AH2983" s="5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6"/>
      <c r="BR2983" s="1"/>
      <c r="BS2983" s="1"/>
      <c r="BT2983" s="1"/>
      <c r="BU2983" s="1"/>
      <c r="BV2983" s="1"/>
      <c r="BW2983" s="1"/>
    </row>
    <row r="2984" spans="1:75" x14ac:dyDescent="0.2">
      <c r="A2984" s="96"/>
      <c r="B2984" s="2"/>
      <c r="C2984" s="9"/>
      <c r="D2984" s="13"/>
      <c r="E2984" s="13"/>
      <c r="F2984" s="10"/>
      <c r="G2984" s="11"/>
      <c r="H2984" s="5"/>
      <c r="I2984" s="5"/>
      <c r="J2984" s="5"/>
      <c r="K2984" s="5"/>
      <c r="L2984" s="1"/>
      <c r="M2984" s="14"/>
      <c r="N2984" s="14"/>
      <c r="O2984" s="9"/>
      <c r="P2984" s="9"/>
      <c r="Q2984" s="12"/>
      <c r="R2984" s="5"/>
      <c r="S2984" s="2"/>
      <c r="T2984" s="5"/>
      <c r="U2984" s="1"/>
      <c r="V2984" s="1"/>
      <c r="W2984" s="14"/>
      <c r="X2984" s="2"/>
      <c r="Y2984" s="6"/>
      <c r="Z2984" s="1"/>
      <c r="AA2984" s="6"/>
      <c r="AB2984" s="1"/>
      <c r="AC2984" s="10"/>
      <c r="AD2984" s="7"/>
      <c r="AE2984" s="1"/>
      <c r="AF2984" s="1"/>
      <c r="AG2984" s="1"/>
      <c r="AH2984" s="5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6"/>
      <c r="BR2984" s="1"/>
      <c r="BS2984" s="1"/>
      <c r="BT2984" s="1"/>
      <c r="BU2984" s="1"/>
      <c r="BV2984" s="1"/>
      <c r="BW2984" s="1"/>
    </row>
    <row r="2985" spans="1:75" x14ac:dyDescent="0.2">
      <c r="A2985" s="96"/>
      <c r="B2985" s="2"/>
      <c r="C2985" s="9"/>
      <c r="D2985" s="13"/>
      <c r="E2985" s="13"/>
      <c r="F2985" s="10"/>
      <c r="G2985" s="11"/>
      <c r="H2985" s="5"/>
      <c r="I2985" s="5"/>
      <c r="J2985" s="5"/>
      <c r="K2985" s="5"/>
      <c r="L2985" s="1"/>
      <c r="M2985" s="14"/>
      <c r="N2985" s="14"/>
      <c r="O2985" s="9"/>
      <c r="P2985" s="9"/>
      <c r="Q2985" s="12"/>
      <c r="R2985" s="5"/>
      <c r="S2985" s="2"/>
      <c r="T2985" s="5"/>
      <c r="U2985" s="1"/>
      <c r="V2985" s="1"/>
      <c r="W2985" s="14"/>
      <c r="X2985" s="2"/>
      <c r="Y2985" s="6"/>
      <c r="Z2985" s="1"/>
      <c r="AA2985" s="6"/>
      <c r="AB2985" s="1"/>
      <c r="AC2985" s="10"/>
      <c r="AD2985" s="7"/>
      <c r="AE2985" s="1"/>
      <c r="AF2985" s="1"/>
      <c r="AG2985" s="1"/>
      <c r="AH2985" s="5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6"/>
      <c r="BR2985" s="1"/>
      <c r="BS2985" s="1"/>
      <c r="BT2985" s="1"/>
      <c r="BU2985" s="1"/>
      <c r="BV2985" s="1"/>
      <c r="BW2985" s="1"/>
    </row>
    <row r="2986" spans="1:75" x14ac:dyDescent="0.2">
      <c r="A2986" s="96"/>
      <c r="B2986" s="2"/>
      <c r="C2986" s="9"/>
      <c r="D2986" s="13"/>
      <c r="E2986" s="13"/>
      <c r="F2986" s="10"/>
      <c r="G2986" s="11"/>
      <c r="H2986" s="5"/>
      <c r="I2986" s="5"/>
      <c r="J2986" s="5"/>
      <c r="K2986" s="5"/>
      <c r="L2986" s="1"/>
      <c r="M2986" s="14"/>
      <c r="N2986" s="14"/>
      <c r="O2986" s="9"/>
      <c r="P2986" s="9"/>
      <c r="Q2986" s="12"/>
      <c r="R2986" s="5"/>
      <c r="S2986" s="2"/>
      <c r="T2986" s="5"/>
      <c r="U2986" s="1"/>
      <c r="V2986" s="1"/>
      <c r="W2986" s="14"/>
      <c r="X2986" s="2"/>
      <c r="Y2986" s="6"/>
      <c r="Z2986" s="1"/>
      <c r="AA2986" s="6"/>
      <c r="AB2986" s="1"/>
      <c r="AC2986" s="10"/>
      <c r="AD2986" s="7"/>
      <c r="AE2986" s="1"/>
      <c r="AF2986" s="1"/>
      <c r="AG2986" s="1"/>
      <c r="AH2986" s="5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6"/>
      <c r="BR2986" s="1"/>
      <c r="BS2986" s="1"/>
      <c r="BT2986" s="1"/>
      <c r="BU2986" s="1"/>
      <c r="BV2986" s="1"/>
      <c r="BW2986" s="1"/>
    </row>
    <row r="2987" spans="1:75" x14ac:dyDescent="0.2">
      <c r="A2987" s="96"/>
      <c r="B2987" s="2"/>
      <c r="C2987" s="9"/>
      <c r="D2987" s="13"/>
      <c r="E2987" s="13"/>
      <c r="F2987" s="10"/>
      <c r="G2987" s="11"/>
      <c r="H2987" s="5"/>
      <c r="I2987" s="5"/>
      <c r="J2987" s="5"/>
      <c r="K2987" s="5"/>
      <c r="L2987" s="1"/>
      <c r="M2987" s="14"/>
      <c r="N2987" s="14"/>
      <c r="O2987" s="9"/>
      <c r="P2987" s="9"/>
      <c r="Q2987" s="12"/>
      <c r="R2987" s="5"/>
      <c r="S2987" s="2"/>
      <c r="T2987" s="5"/>
      <c r="U2987" s="1"/>
      <c r="V2987" s="1"/>
      <c r="W2987" s="14"/>
      <c r="X2987" s="2"/>
      <c r="Y2987" s="6"/>
      <c r="Z2987" s="1"/>
      <c r="AA2987" s="6"/>
      <c r="AB2987" s="1"/>
      <c r="AC2987" s="10"/>
      <c r="AD2987" s="7"/>
      <c r="AE2987" s="1"/>
      <c r="AF2987" s="1"/>
      <c r="AG2987" s="1"/>
      <c r="AH2987" s="5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6"/>
      <c r="BR2987" s="1"/>
      <c r="BS2987" s="1"/>
      <c r="BT2987" s="1"/>
      <c r="BU2987" s="1"/>
      <c r="BV2987" s="1"/>
      <c r="BW2987" s="1"/>
    </row>
    <row r="2988" spans="1:75" x14ac:dyDescent="0.2">
      <c r="A2988" s="96"/>
      <c r="B2988" s="2"/>
      <c r="C2988" s="9"/>
      <c r="D2988" s="13"/>
      <c r="E2988" s="13"/>
      <c r="F2988" s="10"/>
      <c r="G2988" s="11"/>
      <c r="H2988" s="5"/>
      <c r="I2988" s="5"/>
      <c r="J2988" s="5"/>
      <c r="K2988" s="5"/>
      <c r="L2988" s="1"/>
      <c r="M2988" s="14"/>
      <c r="N2988" s="14"/>
      <c r="O2988" s="9"/>
      <c r="P2988" s="9"/>
      <c r="Q2988" s="12"/>
      <c r="R2988" s="5"/>
      <c r="S2988" s="2"/>
      <c r="T2988" s="5"/>
      <c r="U2988" s="1"/>
      <c r="V2988" s="1"/>
      <c r="W2988" s="14"/>
      <c r="X2988" s="2"/>
      <c r="Y2988" s="6"/>
      <c r="Z2988" s="1"/>
      <c r="AA2988" s="6"/>
      <c r="AB2988" s="1"/>
      <c r="AC2988" s="10"/>
      <c r="AD2988" s="7"/>
      <c r="AE2988" s="1"/>
      <c r="AF2988" s="1"/>
      <c r="AG2988" s="1"/>
      <c r="AH2988" s="5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6"/>
      <c r="BR2988" s="1"/>
      <c r="BS2988" s="1"/>
      <c r="BT2988" s="1"/>
      <c r="BU2988" s="1"/>
      <c r="BV2988" s="1"/>
      <c r="BW2988" s="1"/>
    </row>
    <row r="2989" spans="1:75" x14ac:dyDescent="0.2">
      <c r="A2989" s="96"/>
      <c r="B2989" s="2"/>
      <c r="C2989" s="9"/>
      <c r="D2989" s="13"/>
      <c r="E2989" s="13"/>
      <c r="F2989" s="10"/>
      <c r="G2989" s="11"/>
      <c r="H2989" s="5"/>
      <c r="I2989" s="5"/>
      <c r="J2989" s="5"/>
      <c r="K2989" s="5"/>
      <c r="L2989" s="1"/>
      <c r="M2989" s="14"/>
      <c r="N2989" s="14"/>
      <c r="O2989" s="9"/>
      <c r="P2989" s="9"/>
      <c r="Q2989" s="12"/>
      <c r="R2989" s="5"/>
      <c r="S2989" s="2"/>
      <c r="T2989" s="5"/>
      <c r="U2989" s="1"/>
      <c r="V2989" s="1"/>
      <c r="W2989" s="14"/>
      <c r="X2989" s="2"/>
      <c r="Y2989" s="6"/>
      <c r="Z2989" s="1"/>
      <c r="AA2989" s="6"/>
      <c r="AB2989" s="1"/>
      <c r="AC2989" s="10"/>
      <c r="AD2989" s="7"/>
      <c r="AE2989" s="1"/>
      <c r="AF2989" s="1"/>
      <c r="AG2989" s="1"/>
      <c r="AH2989" s="5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6"/>
      <c r="BR2989" s="1"/>
      <c r="BS2989" s="1"/>
      <c r="BT2989" s="1"/>
      <c r="BU2989" s="1"/>
      <c r="BV2989" s="1"/>
      <c r="BW2989" s="1"/>
    </row>
    <row r="2990" spans="1:75" x14ac:dyDescent="0.2">
      <c r="A2990" s="96"/>
      <c r="B2990" s="2"/>
      <c r="C2990" s="9"/>
      <c r="D2990" s="13"/>
      <c r="E2990" s="13"/>
      <c r="F2990" s="10"/>
      <c r="G2990" s="11"/>
      <c r="H2990" s="5"/>
      <c r="I2990" s="5"/>
      <c r="J2990" s="5"/>
      <c r="K2990" s="5"/>
      <c r="L2990" s="1"/>
      <c r="M2990" s="14"/>
      <c r="N2990" s="14"/>
      <c r="O2990" s="9"/>
      <c r="P2990" s="9"/>
      <c r="Q2990" s="12"/>
      <c r="R2990" s="5"/>
      <c r="S2990" s="2"/>
      <c r="T2990" s="5"/>
      <c r="U2990" s="1"/>
      <c r="V2990" s="1"/>
      <c r="W2990" s="14"/>
      <c r="X2990" s="2"/>
      <c r="Y2990" s="6"/>
      <c r="Z2990" s="1"/>
      <c r="AA2990" s="6"/>
      <c r="AB2990" s="1"/>
      <c r="AC2990" s="10"/>
      <c r="AD2990" s="7"/>
      <c r="AE2990" s="1"/>
      <c r="AF2990" s="1"/>
      <c r="AG2990" s="1"/>
      <c r="AH2990" s="5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6"/>
      <c r="BR2990" s="1"/>
      <c r="BS2990" s="1"/>
      <c r="BT2990" s="1"/>
      <c r="BU2990" s="1"/>
      <c r="BV2990" s="1"/>
      <c r="BW2990" s="1"/>
    </row>
    <row r="2991" spans="1:75" x14ac:dyDescent="0.2">
      <c r="A2991" s="96"/>
      <c r="B2991" s="2"/>
      <c r="C2991" s="9"/>
      <c r="D2991" s="13"/>
      <c r="E2991" s="13"/>
      <c r="F2991" s="10"/>
      <c r="G2991" s="11"/>
      <c r="H2991" s="5"/>
      <c r="I2991" s="5"/>
      <c r="J2991" s="5"/>
      <c r="K2991" s="5"/>
      <c r="L2991" s="1"/>
      <c r="M2991" s="14"/>
      <c r="N2991" s="14"/>
      <c r="O2991" s="9"/>
      <c r="P2991" s="9"/>
      <c r="Q2991" s="12"/>
      <c r="R2991" s="5"/>
      <c r="S2991" s="2"/>
      <c r="T2991" s="5"/>
      <c r="U2991" s="1"/>
      <c r="V2991" s="1"/>
      <c r="W2991" s="14"/>
      <c r="X2991" s="2"/>
      <c r="Y2991" s="6"/>
      <c r="Z2991" s="1"/>
      <c r="AA2991" s="6"/>
      <c r="AB2991" s="1"/>
      <c r="AC2991" s="10"/>
      <c r="AD2991" s="7"/>
      <c r="AE2991" s="1"/>
      <c r="AF2991" s="1"/>
      <c r="AG2991" s="1"/>
      <c r="AH2991" s="5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6"/>
      <c r="BR2991" s="1"/>
      <c r="BS2991" s="1"/>
      <c r="BT2991" s="1"/>
      <c r="BU2991" s="1"/>
      <c r="BV2991" s="1"/>
      <c r="BW2991" s="1"/>
    </row>
    <row r="2992" spans="1:75" x14ac:dyDescent="0.2">
      <c r="A2992" s="96"/>
      <c r="B2992" s="2"/>
      <c r="C2992" s="9"/>
      <c r="D2992" s="13"/>
      <c r="E2992" s="13"/>
      <c r="F2992" s="10"/>
      <c r="G2992" s="11"/>
      <c r="H2992" s="5"/>
      <c r="I2992" s="5"/>
      <c r="J2992" s="5"/>
      <c r="K2992" s="5"/>
      <c r="L2992" s="1"/>
      <c r="M2992" s="14"/>
      <c r="N2992" s="14"/>
      <c r="O2992" s="9"/>
      <c r="P2992" s="9"/>
      <c r="Q2992" s="12"/>
      <c r="R2992" s="5"/>
      <c r="S2992" s="2"/>
      <c r="T2992" s="5"/>
      <c r="U2992" s="1"/>
      <c r="V2992" s="1"/>
      <c r="W2992" s="14"/>
      <c r="X2992" s="2"/>
      <c r="Y2992" s="6"/>
      <c r="Z2992" s="1"/>
      <c r="AA2992" s="6"/>
      <c r="AB2992" s="1"/>
      <c r="AC2992" s="10"/>
      <c r="AD2992" s="7"/>
      <c r="AE2992" s="1"/>
      <c r="AF2992" s="1"/>
      <c r="AG2992" s="1"/>
      <c r="AH2992" s="5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6"/>
      <c r="BR2992" s="1"/>
      <c r="BS2992" s="1"/>
      <c r="BT2992" s="1"/>
      <c r="BU2992" s="1"/>
      <c r="BV2992" s="1"/>
      <c r="BW2992" s="1"/>
    </row>
    <row r="2993" spans="1:75" x14ac:dyDescent="0.2">
      <c r="A2993" s="96"/>
      <c r="B2993" s="2"/>
      <c r="C2993" s="9"/>
      <c r="D2993" s="13"/>
      <c r="E2993" s="13"/>
      <c r="F2993" s="10"/>
      <c r="G2993" s="11"/>
      <c r="H2993" s="5"/>
      <c r="I2993" s="5"/>
      <c r="J2993" s="5"/>
      <c r="K2993" s="5"/>
      <c r="L2993" s="1"/>
      <c r="M2993" s="14"/>
      <c r="N2993" s="14"/>
      <c r="O2993" s="9"/>
      <c r="P2993" s="9"/>
      <c r="Q2993" s="12"/>
      <c r="R2993" s="5"/>
      <c r="S2993" s="2"/>
      <c r="T2993" s="5"/>
      <c r="U2993" s="1"/>
      <c r="V2993" s="1"/>
      <c r="W2993" s="14"/>
      <c r="X2993" s="2"/>
      <c r="Y2993" s="6"/>
      <c r="Z2993" s="1"/>
      <c r="AA2993" s="6"/>
      <c r="AB2993" s="1"/>
      <c r="AC2993" s="10"/>
      <c r="AD2993" s="7"/>
      <c r="AE2993" s="1"/>
      <c r="AF2993" s="1"/>
      <c r="AG2993" s="1"/>
      <c r="AH2993" s="5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6"/>
      <c r="BR2993" s="1"/>
      <c r="BS2993" s="1"/>
      <c r="BT2993" s="1"/>
      <c r="BU2993" s="1"/>
      <c r="BV2993" s="1"/>
      <c r="BW2993" s="1"/>
    </row>
    <row r="2994" spans="1:75" x14ac:dyDescent="0.2">
      <c r="A2994" s="96"/>
      <c r="B2994" s="2"/>
      <c r="C2994" s="9"/>
      <c r="D2994" s="13"/>
      <c r="E2994" s="13"/>
      <c r="F2994" s="10"/>
      <c r="G2994" s="11"/>
      <c r="H2994" s="5"/>
      <c r="I2994" s="5"/>
      <c r="J2994" s="5"/>
      <c r="K2994" s="5"/>
      <c r="L2994" s="1"/>
      <c r="M2994" s="14"/>
      <c r="N2994" s="14"/>
      <c r="O2994" s="9"/>
      <c r="P2994" s="9"/>
      <c r="Q2994" s="12"/>
      <c r="R2994" s="5"/>
      <c r="S2994" s="2"/>
      <c r="T2994" s="5"/>
      <c r="U2994" s="1"/>
      <c r="V2994" s="1"/>
      <c r="W2994" s="14"/>
      <c r="X2994" s="2"/>
      <c r="Y2994" s="6"/>
      <c r="Z2994" s="1"/>
      <c r="AA2994" s="6"/>
      <c r="AB2994" s="1"/>
      <c r="AC2994" s="10"/>
      <c r="AD2994" s="7"/>
      <c r="AE2994" s="1"/>
      <c r="AF2994" s="1"/>
      <c r="AG2994" s="1"/>
      <c r="AH2994" s="5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6"/>
      <c r="BR2994" s="1"/>
      <c r="BS2994" s="1"/>
      <c r="BT2994" s="1"/>
      <c r="BU2994" s="1"/>
      <c r="BV2994" s="1"/>
      <c r="BW2994" s="1"/>
    </row>
    <row r="2995" spans="1:75" x14ac:dyDescent="0.2">
      <c r="A2995" s="96"/>
      <c r="B2995" s="2"/>
      <c r="C2995" s="9"/>
      <c r="D2995" s="13"/>
      <c r="E2995" s="13"/>
      <c r="F2995" s="10"/>
      <c r="G2995" s="11"/>
      <c r="H2995" s="5"/>
      <c r="I2995" s="5"/>
      <c r="J2995" s="5"/>
      <c r="K2995" s="5"/>
      <c r="L2995" s="1"/>
      <c r="M2995" s="14"/>
      <c r="N2995" s="14"/>
      <c r="O2995" s="9"/>
      <c r="P2995" s="9"/>
      <c r="Q2995" s="12"/>
      <c r="R2995" s="5"/>
      <c r="S2995" s="2"/>
      <c r="T2995" s="5"/>
      <c r="U2995" s="1"/>
      <c r="V2995" s="1"/>
      <c r="W2995" s="14"/>
      <c r="X2995" s="2"/>
      <c r="Y2995" s="6"/>
      <c r="Z2995" s="1"/>
      <c r="AA2995" s="6"/>
      <c r="AB2995" s="1"/>
      <c r="AC2995" s="10"/>
      <c r="AD2995" s="7"/>
      <c r="AE2995" s="1"/>
      <c r="AF2995" s="1"/>
      <c r="AG2995" s="1"/>
      <c r="AH2995" s="5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6"/>
      <c r="BR2995" s="1"/>
      <c r="BS2995" s="1"/>
      <c r="BT2995" s="1"/>
      <c r="BU2995" s="1"/>
      <c r="BV2995" s="1"/>
      <c r="BW2995" s="1"/>
    </row>
    <row r="2996" spans="1:75" x14ac:dyDescent="0.2">
      <c r="A2996" s="96"/>
      <c r="B2996" s="2"/>
      <c r="C2996" s="9"/>
      <c r="D2996" s="13"/>
      <c r="E2996" s="13"/>
      <c r="F2996" s="10"/>
      <c r="G2996" s="11"/>
      <c r="H2996" s="5"/>
      <c r="I2996" s="5"/>
      <c r="J2996" s="5"/>
      <c r="K2996" s="5"/>
      <c r="L2996" s="1"/>
      <c r="M2996" s="14"/>
      <c r="N2996" s="14"/>
      <c r="O2996" s="9"/>
      <c r="P2996" s="9"/>
      <c r="Q2996" s="12"/>
      <c r="R2996" s="5"/>
      <c r="S2996" s="2"/>
      <c r="T2996" s="5"/>
      <c r="U2996" s="1"/>
      <c r="V2996" s="1"/>
      <c r="W2996" s="14"/>
      <c r="X2996" s="2"/>
      <c r="Y2996" s="6"/>
      <c r="Z2996" s="1"/>
      <c r="AA2996" s="6"/>
      <c r="AB2996" s="1"/>
      <c r="AC2996" s="10"/>
      <c r="AD2996" s="7"/>
      <c r="AE2996" s="1"/>
      <c r="AF2996" s="1"/>
      <c r="AG2996" s="1"/>
      <c r="AH2996" s="5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6"/>
      <c r="BR2996" s="1"/>
      <c r="BS2996" s="1"/>
      <c r="BT2996" s="1"/>
      <c r="BU2996" s="1"/>
      <c r="BV2996" s="1"/>
      <c r="BW2996" s="1"/>
    </row>
    <row r="2997" spans="1:75" x14ac:dyDescent="0.2">
      <c r="A2997" s="96"/>
      <c r="B2997" s="2"/>
      <c r="C2997" s="9"/>
      <c r="D2997" s="13"/>
      <c r="E2997" s="13"/>
      <c r="F2997" s="10"/>
      <c r="G2997" s="11"/>
      <c r="H2997" s="5"/>
      <c r="I2997" s="5"/>
      <c r="J2997" s="5"/>
      <c r="K2997" s="5"/>
      <c r="L2997" s="1"/>
      <c r="M2997" s="14"/>
      <c r="N2997" s="14"/>
      <c r="O2997" s="9"/>
      <c r="P2997" s="9"/>
      <c r="Q2997" s="12"/>
      <c r="R2997" s="5"/>
      <c r="S2997" s="2"/>
      <c r="T2997" s="5"/>
      <c r="U2997" s="1"/>
      <c r="V2997" s="1"/>
      <c r="W2997" s="14"/>
      <c r="X2997" s="2"/>
      <c r="Y2997" s="6"/>
      <c r="Z2997" s="1"/>
      <c r="AA2997" s="6"/>
      <c r="AB2997" s="1"/>
      <c r="AC2997" s="10"/>
      <c r="AD2997" s="7"/>
      <c r="AE2997" s="1"/>
      <c r="AF2997" s="1"/>
      <c r="AG2997" s="1"/>
      <c r="AH2997" s="5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6"/>
      <c r="BR2997" s="1"/>
      <c r="BS2997" s="1"/>
      <c r="BT2997" s="1"/>
      <c r="BU2997" s="1"/>
      <c r="BV2997" s="1"/>
      <c r="BW2997" s="1"/>
    </row>
    <row r="2998" spans="1:75" x14ac:dyDescent="0.2">
      <c r="A2998" s="96"/>
      <c r="B2998" s="2"/>
      <c r="C2998" s="9"/>
      <c r="D2998" s="13"/>
      <c r="E2998" s="13"/>
      <c r="F2998" s="10"/>
      <c r="G2998" s="11"/>
      <c r="H2998" s="5"/>
      <c r="I2998" s="5"/>
      <c r="J2998" s="5"/>
      <c r="K2998" s="5"/>
      <c r="L2998" s="1"/>
      <c r="M2998" s="14"/>
      <c r="N2998" s="14"/>
      <c r="O2998" s="9"/>
      <c r="P2998" s="9"/>
      <c r="Q2998" s="12"/>
      <c r="R2998" s="5"/>
      <c r="S2998" s="2"/>
      <c r="T2998" s="5"/>
      <c r="U2998" s="1"/>
      <c r="V2998" s="1"/>
      <c r="W2998" s="14"/>
      <c r="X2998" s="2"/>
      <c r="Y2998" s="6"/>
      <c r="Z2998" s="1"/>
      <c r="AA2998" s="6"/>
      <c r="AB2998" s="1"/>
      <c r="AC2998" s="10"/>
      <c r="AD2998" s="7"/>
      <c r="AE2998" s="1"/>
      <c r="AF2998" s="1"/>
      <c r="AG2998" s="1"/>
      <c r="AH2998" s="5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6"/>
      <c r="BR2998" s="1"/>
      <c r="BS2998" s="1"/>
      <c r="BT2998" s="1"/>
      <c r="BU2998" s="1"/>
      <c r="BV2998" s="1"/>
      <c r="BW2998" s="1"/>
    </row>
    <row r="2999" spans="1:75" x14ac:dyDescent="0.2">
      <c r="A2999" s="96"/>
      <c r="B2999" s="2"/>
      <c r="C2999" s="9"/>
      <c r="D2999" s="13"/>
      <c r="E2999" s="13"/>
      <c r="F2999" s="10"/>
      <c r="G2999" s="11"/>
      <c r="H2999" s="5"/>
      <c r="I2999" s="5"/>
      <c r="J2999" s="5"/>
      <c r="K2999" s="5"/>
      <c r="L2999" s="1"/>
      <c r="M2999" s="14"/>
      <c r="N2999" s="14"/>
      <c r="O2999" s="9"/>
      <c r="P2999" s="9"/>
      <c r="Q2999" s="12"/>
      <c r="R2999" s="5"/>
      <c r="S2999" s="2"/>
      <c r="T2999" s="5"/>
      <c r="U2999" s="1"/>
      <c r="V2999" s="1"/>
      <c r="W2999" s="14"/>
      <c r="X2999" s="2"/>
      <c r="Y2999" s="6"/>
      <c r="Z2999" s="1"/>
      <c r="AA2999" s="6"/>
      <c r="AB2999" s="1"/>
      <c r="AC2999" s="10"/>
      <c r="AD2999" s="7"/>
      <c r="AE2999" s="1"/>
      <c r="AF2999" s="1"/>
      <c r="AG2999" s="1"/>
      <c r="AH2999" s="5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6"/>
      <c r="BR2999" s="1"/>
      <c r="BS2999" s="1"/>
      <c r="BT2999" s="1"/>
      <c r="BU2999" s="1"/>
      <c r="BV2999" s="1"/>
      <c r="BW2999" s="1"/>
    </row>
    <row r="3000" spans="1:75" x14ac:dyDescent="0.2">
      <c r="A3000" s="96"/>
      <c r="B3000" s="2"/>
      <c r="C3000" s="9"/>
      <c r="D3000" s="13"/>
      <c r="E3000" s="13"/>
      <c r="F3000" s="10"/>
      <c r="G3000" s="11"/>
      <c r="H3000" s="5"/>
      <c r="I3000" s="5"/>
      <c r="J3000" s="5"/>
      <c r="K3000" s="5"/>
      <c r="L3000" s="1"/>
      <c r="M3000" s="14"/>
      <c r="N3000" s="14"/>
      <c r="O3000" s="9"/>
      <c r="P3000" s="9"/>
      <c r="Q3000" s="12"/>
      <c r="R3000" s="5"/>
      <c r="S3000" s="2"/>
      <c r="T3000" s="5"/>
      <c r="U3000" s="1"/>
      <c r="V3000" s="1"/>
      <c r="W3000" s="14"/>
      <c r="X3000" s="2"/>
      <c r="Y3000" s="6"/>
      <c r="Z3000" s="1"/>
      <c r="AA3000" s="6"/>
      <c r="AB3000" s="1"/>
      <c r="AC3000" s="10"/>
      <c r="AD3000" s="7"/>
      <c r="AE3000" s="1"/>
      <c r="AF3000" s="1"/>
      <c r="AG3000" s="1"/>
      <c r="AH3000" s="5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6"/>
      <c r="BR3000" s="1"/>
      <c r="BS3000" s="1"/>
      <c r="BT3000" s="1"/>
      <c r="BU3000" s="1"/>
      <c r="BV3000" s="1"/>
      <c r="BW3000" s="1"/>
    </row>
    <row r="3001" spans="1:75" x14ac:dyDescent="0.2">
      <c r="A3001" s="96"/>
      <c r="B3001" s="2"/>
      <c r="C3001" s="9"/>
      <c r="D3001" s="13"/>
      <c r="E3001" s="13"/>
      <c r="F3001" s="10"/>
      <c r="G3001" s="11"/>
      <c r="H3001" s="5"/>
      <c r="I3001" s="5"/>
      <c r="J3001" s="5"/>
      <c r="K3001" s="5"/>
      <c r="L3001" s="1"/>
      <c r="M3001" s="14"/>
      <c r="N3001" s="14"/>
      <c r="O3001" s="9"/>
      <c r="P3001" s="9"/>
      <c r="Q3001" s="12"/>
      <c r="R3001" s="5"/>
      <c r="S3001" s="2"/>
      <c r="T3001" s="5"/>
      <c r="U3001" s="1"/>
      <c r="V3001" s="1"/>
      <c r="W3001" s="14"/>
      <c r="X3001" s="2"/>
      <c r="Y3001" s="6"/>
      <c r="Z3001" s="1"/>
      <c r="AA3001" s="6"/>
      <c r="AB3001" s="1"/>
      <c r="AC3001" s="10"/>
      <c r="AD3001" s="7"/>
      <c r="AE3001" s="1"/>
      <c r="AF3001" s="1"/>
      <c r="AG3001" s="1"/>
      <c r="AH3001" s="5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6"/>
      <c r="BR3001" s="1"/>
      <c r="BS3001" s="1"/>
      <c r="BT3001" s="1"/>
      <c r="BU3001" s="1"/>
      <c r="BV3001" s="1"/>
      <c r="BW3001" s="1"/>
    </row>
    <row r="3002" spans="1:75" x14ac:dyDescent="0.2">
      <c r="A3002" s="96"/>
      <c r="B3002" s="2"/>
      <c r="C3002" s="9"/>
      <c r="D3002" s="13"/>
      <c r="E3002" s="13"/>
      <c r="F3002" s="10"/>
      <c r="G3002" s="11"/>
      <c r="H3002" s="5"/>
      <c r="I3002" s="5"/>
      <c r="J3002" s="5"/>
      <c r="K3002" s="5"/>
      <c r="L3002" s="1"/>
      <c r="M3002" s="14"/>
      <c r="N3002" s="14"/>
      <c r="O3002" s="9"/>
      <c r="P3002" s="9"/>
      <c r="Q3002" s="12"/>
      <c r="R3002" s="5"/>
      <c r="S3002" s="2"/>
      <c r="T3002" s="5"/>
      <c r="U3002" s="1"/>
      <c r="V3002" s="1"/>
      <c r="W3002" s="14"/>
      <c r="X3002" s="2"/>
      <c r="Y3002" s="6"/>
      <c r="Z3002" s="1"/>
      <c r="AA3002" s="6"/>
      <c r="AB3002" s="1"/>
      <c r="AC3002" s="10"/>
      <c r="AD3002" s="7"/>
      <c r="AE3002" s="1"/>
      <c r="AF3002" s="1"/>
      <c r="AG3002" s="1"/>
      <c r="AH3002" s="5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6"/>
      <c r="BR3002" s="1"/>
      <c r="BS3002" s="1"/>
      <c r="BT3002" s="1"/>
      <c r="BU3002" s="1"/>
      <c r="BV3002" s="1"/>
      <c r="BW3002" s="1"/>
    </row>
    <row r="3003" spans="1:75" x14ac:dyDescent="0.2">
      <c r="A3003" s="96"/>
      <c r="B3003" s="2"/>
      <c r="C3003" s="9"/>
      <c r="D3003" s="13"/>
      <c r="E3003" s="13"/>
      <c r="F3003" s="10"/>
      <c r="G3003" s="11"/>
      <c r="H3003" s="5"/>
      <c r="I3003" s="5"/>
      <c r="J3003" s="5"/>
      <c r="K3003" s="5"/>
      <c r="L3003" s="1"/>
      <c r="M3003" s="14"/>
      <c r="N3003" s="14"/>
      <c r="O3003" s="9"/>
      <c r="P3003" s="9"/>
      <c r="Q3003" s="12"/>
      <c r="R3003" s="5"/>
      <c r="S3003" s="2"/>
      <c r="T3003" s="5"/>
      <c r="U3003" s="1"/>
      <c r="V3003" s="1"/>
      <c r="W3003" s="14"/>
      <c r="X3003" s="2"/>
      <c r="Y3003" s="6"/>
      <c r="Z3003" s="1"/>
      <c r="AA3003" s="6"/>
      <c r="AB3003" s="1"/>
      <c r="AC3003" s="10"/>
      <c r="AD3003" s="7"/>
      <c r="AE3003" s="1"/>
      <c r="AF3003" s="1"/>
      <c r="AG3003" s="1"/>
      <c r="AH3003" s="5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6"/>
      <c r="BR3003" s="1"/>
      <c r="BS3003" s="1"/>
      <c r="BT3003" s="1"/>
      <c r="BU3003" s="1"/>
      <c r="BV3003" s="1"/>
      <c r="BW3003" s="1"/>
    </row>
    <row r="3004" spans="1:75" x14ac:dyDescent="0.2">
      <c r="A3004" s="96"/>
      <c r="B3004" s="2"/>
      <c r="C3004" s="9"/>
      <c r="D3004" s="13"/>
      <c r="E3004" s="13"/>
      <c r="F3004" s="10"/>
      <c r="G3004" s="11"/>
      <c r="H3004" s="5"/>
      <c r="I3004" s="5"/>
      <c r="J3004" s="5"/>
      <c r="K3004" s="5"/>
      <c r="L3004" s="1"/>
      <c r="M3004" s="14"/>
      <c r="N3004" s="14"/>
      <c r="O3004" s="9"/>
      <c r="P3004" s="9"/>
      <c r="Q3004" s="12"/>
      <c r="R3004" s="5"/>
      <c r="S3004" s="2"/>
      <c r="T3004" s="5"/>
      <c r="U3004" s="1"/>
      <c r="V3004" s="1"/>
      <c r="W3004" s="14"/>
      <c r="X3004" s="2"/>
      <c r="Y3004" s="6"/>
      <c r="Z3004" s="1"/>
      <c r="AA3004" s="6"/>
      <c r="AB3004" s="1"/>
      <c r="AC3004" s="10"/>
      <c r="AD3004" s="7"/>
      <c r="AE3004" s="1"/>
      <c r="AF3004" s="1"/>
      <c r="AG3004" s="1"/>
      <c r="AH3004" s="5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6"/>
      <c r="BR3004" s="1"/>
      <c r="BS3004" s="1"/>
      <c r="BT3004" s="1"/>
      <c r="BU3004" s="1"/>
      <c r="BV3004" s="1"/>
      <c r="BW3004" s="1"/>
    </row>
    <row r="3005" spans="1:75" x14ac:dyDescent="0.2">
      <c r="A3005" s="96"/>
      <c r="B3005" s="2"/>
      <c r="C3005" s="9"/>
      <c r="D3005" s="13"/>
      <c r="E3005" s="13"/>
      <c r="F3005" s="10"/>
      <c r="G3005" s="11"/>
      <c r="H3005" s="5"/>
      <c r="I3005" s="5"/>
      <c r="J3005" s="5"/>
      <c r="K3005" s="5"/>
      <c r="L3005" s="1"/>
      <c r="M3005" s="14"/>
      <c r="N3005" s="14"/>
      <c r="O3005" s="9"/>
      <c r="P3005" s="9"/>
      <c r="Q3005" s="12"/>
      <c r="R3005" s="5"/>
      <c r="S3005" s="2"/>
      <c r="T3005" s="5"/>
      <c r="U3005" s="1"/>
      <c r="V3005" s="1"/>
      <c r="W3005" s="14"/>
      <c r="X3005" s="2"/>
      <c r="Y3005" s="6"/>
      <c r="Z3005" s="1"/>
      <c r="AA3005" s="6"/>
      <c r="AB3005" s="1"/>
      <c r="AC3005" s="10"/>
      <c r="AD3005" s="7"/>
      <c r="AE3005" s="1"/>
      <c r="AF3005" s="1"/>
      <c r="AG3005" s="1"/>
      <c r="AH3005" s="5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6"/>
      <c r="BR3005" s="1"/>
      <c r="BS3005" s="1"/>
      <c r="BT3005" s="1"/>
      <c r="BU3005" s="1"/>
      <c r="BV3005" s="1"/>
      <c r="BW3005" s="1"/>
    </row>
    <row r="3006" spans="1:75" x14ac:dyDescent="0.2">
      <c r="A3006" s="96"/>
      <c r="B3006" s="2"/>
      <c r="C3006" s="9"/>
      <c r="D3006" s="13"/>
      <c r="E3006" s="13"/>
      <c r="F3006" s="10"/>
      <c r="G3006" s="11"/>
      <c r="H3006" s="5"/>
      <c r="I3006" s="5"/>
      <c r="J3006" s="5"/>
      <c r="K3006" s="5"/>
      <c r="L3006" s="1"/>
      <c r="M3006" s="14"/>
      <c r="N3006" s="14"/>
      <c r="O3006" s="9"/>
      <c r="P3006" s="9"/>
      <c r="Q3006" s="12"/>
      <c r="R3006" s="5"/>
      <c r="S3006" s="2"/>
      <c r="T3006" s="5"/>
      <c r="U3006" s="1"/>
      <c r="V3006" s="1"/>
      <c r="W3006" s="14"/>
      <c r="X3006" s="2"/>
      <c r="Y3006" s="6"/>
      <c r="Z3006" s="1"/>
      <c r="AA3006" s="6"/>
      <c r="AB3006" s="1"/>
      <c r="AC3006" s="10"/>
      <c r="AD3006" s="7"/>
      <c r="AE3006" s="1"/>
      <c r="AF3006" s="1"/>
      <c r="AG3006" s="1"/>
      <c r="AH3006" s="5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6"/>
      <c r="BR3006" s="1"/>
      <c r="BS3006" s="1"/>
      <c r="BT3006" s="1"/>
      <c r="BU3006" s="1"/>
      <c r="BV3006" s="1"/>
      <c r="BW3006" s="1"/>
    </row>
    <row r="3007" spans="1:75" x14ac:dyDescent="0.2">
      <c r="A3007" s="96"/>
      <c r="B3007" s="2"/>
      <c r="C3007" s="9"/>
      <c r="D3007" s="13"/>
      <c r="E3007" s="13"/>
      <c r="F3007" s="10"/>
      <c r="G3007" s="11"/>
      <c r="H3007" s="5"/>
      <c r="I3007" s="5"/>
      <c r="J3007" s="5"/>
      <c r="K3007" s="5"/>
      <c r="L3007" s="1"/>
      <c r="M3007" s="14"/>
      <c r="N3007" s="14"/>
      <c r="O3007" s="9"/>
      <c r="P3007" s="9"/>
      <c r="Q3007" s="12"/>
      <c r="R3007" s="5"/>
      <c r="S3007" s="2"/>
      <c r="T3007" s="5"/>
      <c r="U3007" s="1"/>
      <c r="V3007" s="1"/>
      <c r="W3007" s="14"/>
      <c r="X3007" s="2"/>
      <c r="Y3007" s="6"/>
      <c r="Z3007" s="1"/>
      <c r="AA3007" s="6"/>
      <c r="AB3007" s="1"/>
      <c r="AC3007" s="10"/>
      <c r="AD3007" s="7"/>
      <c r="AE3007" s="1"/>
      <c r="AF3007" s="1"/>
      <c r="AG3007" s="1"/>
      <c r="AH3007" s="5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6"/>
      <c r="BR3007" s="1"/>
      <c r="BS3007" s="1"/>
      <c r="BT3007" s="1"/>
      <c r="BU3007" s="1"/>
      <c r="BV3007" s="1"/>
      <c r="BW3007" s="1"/>
    </row>
    <row r="3008" spans="1:75" x14ac:dyDescent="0.2">
      <c r="A3008" s="96"/>
      <c r="B3008" s="2"/>
      <c r="C3008" s="9"/>
      <c r="D3008" s="13"/>
      <c r="E3008" s="13"/>
      <c r="F3008" s="10"/>
      <c r="G3008" s="11"/>
      <c r="H3008" s="5"/>
      <c r="I3008" s="5"/>
      <c r="J3008" s="5"/>
      <c r="K3008" s="5"/>
      <c r="L3008" s="1"/>
      <c r="M3008" s="14"/>
      <c r="N3008" s="14"/>
      <c r="O3008" s="9"/>
      <c r="P3008" s="9"/>
      <c r="Q3008" s="12"/>
      <c r="R3008" s="5"/>
      <c r="S3008" s="2"/>
      <c r="T3008" s="5"/>
      <c r="U3008" s="1"/>
      <c r="V3008" s="1"/>
      <c r="W3008" s="14"/>
      <c r="X3008" s="2"/>
      <c r="Y3008" s="6"/>
      <c r="Z3008" s="1"/>
      <c r="AA3008" s="6"/>
      <c r="AB3008" s="1"/>
      <c r="AC3008" s="10"/>
      <c r="AD3008" s="7"/>
      <c r="AE3008" s="1"/>
      <c r="AF3008" s="1"/>
      <c r="AG3008" s="1"/>
      <c r="AH3008" s="5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6"/>
      <c r="BR3008" s="1"/>
      <c r="BS3008" s="1"/>
      <c r="BT3008" s="1"/>
      <c r="BU3008" s="1"/>
      <c r="BV3008" s="1"/>
      <c r="BW3008" s="1"/>
    </row>
    <row r="3009" spans="1:75" x14ac:dyDescent="0.2">
      <c r="A3009" s="96"/>
      <c r="B3009" s="2"/>
      <c r="C3009" s="9"/>
      <c r="D3009" s="13"/>
      <c r="E3009" s="13"/>
      <c r="F3009" s="10"/>
      <c r="G3009" s="11"/>
      <c r="H3009" s="5"/>
      <c r="I3009" s="5"/>
      <c r="J3009" s="5"/>
      <c r="K3009" s="5"/>
      <c r="L3009" s="1"/>
      <c r="M3009" s="14"/>
      <c r="N3009" s="14"/>
      <c r="O3009" s="9"/>
      <c r="P3009" s="9"/>
      <c r="Q3009" s="12"/>
      <c r="R3009" s="5"/>
      <c r="S3009" s="2"/>
      <c r="T3009" s="5"/>
      <c r="U3009" s="1"/>
      <c r="V3009" s="1"/>
      <c r="W3009" s="14"/>
      <c r="X3009" s="2"/>
      <c r="Y3009" s="6"/>
      <c r="Z3009" s="1"/>
      <c r="AA3009" s="6"/>
      <c r="AB3009" s="1"/>
      <c r="AC3009" s="10"/>
      <c r="AD3009" s="7"/>
      <c r="AE3009" s="1"/>
      <c r="AF3009" s="1"/>
      <c r="AG3009" s="1"/>
      <c r="AH3009" s="5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6"/>
      <c r="BR3009" s="1"/>
      <c r="BS3009" s="1"/>
      <c r="BT3009" s="1"/>
      <c r="BU3009" s="1"/>
      <c r="BV3009" s="1"/>
      <c r="BW3009" s="1"/>
    </row>
    <row r="3010" spans="1:75" x14ac:dyDescent="0.2">
      <c r="A3010" s="96"/>
      <c r="B3010" s="2"/>
      <c r="C3010" s="9"/>
      <c r="D3010" s="13"/>
      <c r="E3010" s="13"/>
      <c r="F3010" s="10"/>
      <c r="G3010" s="11"/>
      <c r="H3010" s="5"/>
      <c r="I3010" s="5"/>
      <c r="J3010" s="5"/>
      <c r="K3010" s="5"/>
      <c r="L3010" s="1"/>
      <c r="M3010" s="14"/>
      <c r="N3010" s="14"/>
      <c r="O3010" s="9"/>
      <c r="P3010" s="9"/>
      <c r="Q3010" s="12"/>
      <c r="R3010" s="5"/>
      <c r="S3010" s="2"/>
      <c r="T3010" s="5"/>
      <c r="U3010" s="1"/>
      <c r="V3010" s="1"/>
      <c r="W3010" s="14"/>
      <c r="X3010" s="2"/>
      <c r="Y3010" s="6"/>
      <c r="Z3010" s="1"/>
      <c r="AA3010" s="6"/>
      <c r="AB3010" s="1"/>
      <c r="AC3010" s="10"/>
      <c r="AD3010" s="7"/>
      <c r="AE3010" s="1"/>
      <c r="AF3010" s="1"/>
      <c r="AG3010" s="1"/>
      <c r="AH3010" s="5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6"/>
      <c r="BR3010" s="1"/>
      <c r="BS3010" s="1"/>
      <c r="BT3010" s="1"/>
      <c r="BU3010" s="1"/>
      <c r="BV3010" s="1"/>
      <c r="BW3010" s="1"/>
    </row>
    <row r="3011" spans="1:75" x14ac:dyDescent="0.2">
      <c r="A3011" s="96"/>
      <c r="B3011" s="2"/>
      <c r="C3011" s="9"/>
      <c r="D3011" s="13"/>
      <c r="E3011" s="13"/>
      <c r="F3011" s="10"/>
      <c r="G3011" s="11"/>
      <c r="H3011" s="5"/>
      <c r="I3011" s="5"/>
      <c r="J3011" s="5"/>
      <c r="K3011" s="5"/>
      <c r="L3011" s="1"/>
      <c r="M3011" s="14"/>
      <c r="N3011" s="14"/>
      <c r="O3011" s="9"/>
      <c r="P3011" s="9"/>
      <c r="Q3011" s="12"/>
      <c r="R3011" s="5"/>
      <c r="S3011" s="2"/>
      <c r="T3011" s="5"/>
      <c r="U3011" s="1"/>
      <c r="V3011" s="1"/>
      <c r="W3011" s="14"/>
      <c r="X3011" s="2"/>
      <c r="Y3011" s="6"/>
      <c r="Z3011" s="1"/>
      <c r="AA3011" s="6"/>
      <c r="AB3011" s="1"/>
      <c r="AC3011" s="10"/>
      <c r="AD3011" s="7"/>
      <c r="AE3011" s="1"/>
      <c r="AF3011" s="1"/>
      <c r="AG3011" s="1"/>
      <c r="AH3011" s="5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6"/>
      <c r="BR3011" s="1"/>
      <c r="BS3011" s="1"/>
      <c r="BT3011" s="1"/>
      <c r="BU3011" s="1"/>
      <c r="BV3011" s="1"/>
      <c r="BW3011" s="1"/>
    </row>
    <row r="3012" spans="1:75" x14ac:dyDescent="0.2">
      <c r="A3012" s="96"/>
      <c r="B3012" s="2"/>
      <c r="C3012" s="9"/>
      <c r="D3012" s="13"/>
      <c r="E3012" s="13"/>
      <c r="F3012" s="10"/>
      <c r="G3012" s="11"/>
      <c r="H3012" s="5"/>
      <c r="I3012" s="5"/>
      <c r="J3012" s="5"/>
      <c r="K3012" s="5"/>
      <c r="L3012" s="1"/>
      <c r="M3012" s="14"/>
      <c r="N3012" s="14"/>
      <c r="O3012" s="9"/>
      <c r="P3012" s="9"/>
      <c r="Q3012" s="12"/>
      <c r="R3012" s="5"/>
      <c r="S3012" s="2"/>
      <c r="T3012" s="5"/>
      <c r="U3012" s="1"/>
      <c r="V3012" s="1"/>
      <c r="W3012" s="14"/>
      <c r="X3012" s="2"/>
      <c r="Y3012" s="6"/>
      <c r="Z3012" s="1"/>
      <c r="AA3012" s="6"/>
      <c r="AB3012" s="1"/>
      <c r="AC3012" s="10"/>
      <c r="AD3012" s="7"/>
      <c r="AE3012" s="1"/>
      <c r="AF3012" s="1"/>
      <c r="AG3012" s="1"/>
      <c r="AH3012" s="5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6"/>
      <c r="BR3012" s="1"/>
      <c r="BS3012" s="1"/>
      <c r="BT3012" s="1"/>
      <c r="BU3012" s="1"/>
      <c r="BV3012" s="1"/>
      <c r="BW3012" s="1"/>
    </row>
    <row r="3013" spans="1:75" x14ac:dyDescent="0.2">
      <c r="A3013" s="96"/>
      <c r="B3013" s="2"/>
      <c r="C3013" s="9"/>
      <c r="D3013" s="13"/>
      <c r="E3013" s="13"/>
      <c r="F3013" s="10"/>
      <c r="G3013" s="11"/>
      <c r="H3013" s="5"/>
      <c r="I3013" s="5"/>
      <c r="J3013" s="5"/>
      <c r="K3013" s="5"/>
      <c r="L3013" s="1"/>
      <c r="M3013" s="14"/>
      <c r="N3013" s="14"/>
      <c r="O3013" s="9"/>
      <c r="P3013" s="9"/>
      <c r="Q3013" s="12"/>
      <c r="R3013" s="5"/>
      <c r="S3013" s="2"/>
      <c r="T3013" s="5"/>
      <c r="U3013" s="1"/>
      <c r="V3013" s="1"/>
      <c r="W3013" s="14"/>
      <c r="X3013" s="2"/>
      <c r="Y3013" s="6"/>
      <c r="Z3013" s="1"/>
      <c r="AA3013" s="6"/>
      <c r="AB3013" s="1"/>
      <c r="AC3013" s="10"/>
      <c r="AD3013" s="7"/>
      <c r="AE3013" s="1"/>
      <c r="AF3013" s="1"/>
      <c r="AG3013" s="1"/>
      <c r="AH3013" s="5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6"/>
      <c r="BR3013" s="1"/>
      <c r="BS3013" s="1"/>
      <c r="BT3013" s="1"/>
      <c r="BU3013" s="1"/>
      <c r="BV3013" s="1"/>
      <c r="BW3013" s="1"/>
    </row>
    <row r="3014" spans="1:75" x14ac:dyDescent="0.2">
      <c r="A3014" s="96"/>
      <c r="B3014" s="2"/>
      <c r="C3014" s="9"/>
      <c r="D3014" s="13"/>
      <c r="E3014" s="13"/>
      <c r="F3014" s="10"/>
      <c r="G3014" s="11"/>
      <c r="H3014" s="5"/>
      <c r="I3014" s="5"/>
      <c r="J3014" s="5"/>
      <c r="K3014" s="5"/>
      <c r="L3014" s="1"/>
      <c r="M3014" s="14"/>
      <c r="N3014" s="14"/>
      <c r="O3014" s="9"/>
      <c r="P3014" s="9"/>
      <c r="Q3014" s="12"/>
      <c r="R3014" s="5"/>
      <c r="S3014" s="2"/>
      <c r="T3014" s="5"/>
      <c r="U3014" s="1"/>
      <c r="V3014" s="1"/>
      <c r="W3014" s="14"/>
      <c r="X3014" s="2"/>
      <c r="Y3014" s="6"/>
      <c r="Z3014" s="1"/>
      <c r="AA3014" s="6"/>
      <c r="AB3014" s="1"/>
      <c r="AC3014" s="10"/>
      <c r="AD3014" s="7"/>
      <c r="AE3014" s="1"/>
      <c r="AF3014" s="1"/>
      <c r="AG3014" s="1"/>
      <c r="AH3014" s="5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6"/>
      <c r="BR3014" s="1"/>
      <c r="BS3014" s="1"/>
      <c r="BT3014" s="1"/>
      <c r="BU3014" s="1"/>
      <c r="BV3014" s="1"/>
      <c r="BW3014" s="1"/>
    </row>
    <row r="3015" spans="1:75" x14ac:dyDescent="0.2">
      <c r="A3015" s="96"/>
      <c r="B3015" s="2"/>
      <c r="C3015" s="9"/>
      <c r="D3015" s="13"/>
      <c r="E3015" s="13"/>
      <c r="F3015" s="10"/>
      <c r="G3015" s="11"/>
      <c r="H3015" s="5"/>
      <c r="I3015" s="5"/>
      <c r="J3015" s="5"/>
      <c r="K3015" s="5"/>
      <c r="L3015" s="1"/>
      <c r="M3015" s="14"/>
      <c r="N3015" s="14"/>
      <c r="O3015" s="9"/>
      <c r="P3015" s="9"/>
      <c r="Q3015" s="12"/>
      <c r="R3015" s="5"/>
      <c r="S3015" s="2"/>
      <c r="T3015" s="5"/>
      <c r="U3015" s="1"/>
      <c r="V3015" s="1"/>
      <c r="W3015" s="14"/>
      <c r="X3015" s="2"/>
      <c r="Y3015" s="6"/>
      <c r="Z3015" s="1"/>
      <c r="AA3015" s="6"/>
      <c r="AB3015" s="1"/>
      <c r="AC3015" s="10"/>
      <c r="AD3015" s="7"/>
      <c r="AE3015" s="1"/>
      <c r="AF3015" s="1"/>
      <c r="AG3015" s="1"/>
      <c r="AH3015" s="5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6"/>
      <c r="BR3015" s="1"/>
      <c r="BS3015" s="1"/>
      <c r="BT3015" s="1"/>
      <c r="BU3015" s="1"/>
      <c r="BV3015" s="1"/>
      <c r="BW3015" s="1"/>
    </row>
    <row r="3016" spans="1:75" x14ac:dyDescent="0.2">
      <c r="A3016" s="96"/>
      <c r="B3016" s="2"/>
      <c r="C3016" s="9"/>
      <c r="D3016" s="13"/>
      <c r="E3016" s="13"/>
      <c r="F3016" s="10"/>
      <c r="G3016" s="11"/>
      <c r="H3016" s="5"/>
      <c r="I3016" s="5"/>
      <c r="J3016" s="5"/>
      <c r="K3016" s="5"/>
      <c r="L3016" s="1"/>
      <c r="M3016" s="14"/>
      <c r="N3016" s="14"/>
      <c r="O3016" s="9"/>
      <c r="P3016" s="9"/>
      <c r="Q3016" s="12"/>
      <c r="R3016" s="5"/>
      <c r="S3016" s="2"/>
      <c r="T3016" s="5"/>
      <c r="U3016" s="1"/>
      <c r="V3016" s="1"/>
      <c r="W3016" s="14"/>
      <c r="X3016" s="2"/>
      <c r="Y3016" s="6"/>
      <c r="Z3016" s="1"/>
      <c r="AA3016" s="6"/>
      <c r="AB3016" s="1"/>
      <c r="AC3016" s="10"/>
      <c r="AD3016" s="7"/>
      <c r="AE3016" s="1"/>
      <c r="AF3016" s="1"/>
      <c r="AG3016" s="1"/>
      <c r="AH3016" s="5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6"/>
      <c r="BR3016" s="1"/>
      <c r="BS3016" s="1"/>
      <c r="BT3016" s="1"/>
      <c r="BU3016" s="1"/>
      <c r="BV3016" s="1"/>
      <c r="BW3016" s="1"/>
    </row>
    <row r="3017" spans="1:75" x14ac:dyDescent="0.2">
      <c r="A3017" s="96"/>
      <c r="B3017" s="2"/>
      <c r="C3017" s="9"/>
      <c r="D3017" s="13"/>
      <c r="E3017" s="13"/>
      <c r="F3017" s="10"/>
      <c r="G3017" s="11"/>
      <c r="H3017" s="5"/>
      <c r="I3017" s="5"/>
      <c r="J3017" s="5"/>
      <c r="K3017" s="5"/>
      <c r="L3017" s="1"/>
      <c r="M3017" s="14"/>
      <c r="N3017" s="14"/>
      <c r="O3017" s="9"/>
      <c r="P3017" s="9"/>
      <c r="Q3017" s="12"/>
      <c r="R3017" s="5"/>
      <c r="S3017" s="2"/>
      <c r="T3017" s="5"/>
      <c r="U3017" s="1"/>
      <c r="V3017" s="1"/>
      <c r="W3017" s="14"/>
      <c r="X3017" s="2"/>
      <c r="Y3017" s="6"/>
      <c r="Z3017" s="1"/>
      <c r="AA3017" s="6"/>
      <c r="AB3017" s="1"/>
      <c r="AC3017" s="10"/>
      <c r="AD3017" s="7"/>
      <c r="AE3017" s="1"/>
      <c r="AF3017" s="1"/>
      <c r="AG3017" s="1"/>
      <c r="AH3017" s="5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6"/>
      <c r="BR3017" s="1"/>
      <c r="BS3017" s="1"/>
      <c r="BT3017" s="1"/>
      <c r="BU3017" s="1"/>
      <c r="BV3017" s="1"/>
      <c r="BW3017" s="1"/>
    </row>
    <row r="3018" spans="1:75" x14ac:dyDescent="0.2">
      <c r="A3018" s="96"/>
      <c r="B3018" s="2"/>
      <c r="C3018" s="9"/>
      <c r="D3018" s="13"/>
      <c r="E3018" s="13"/>
      <c r="F3018" s="10"/>
      <c r="G3018" s="11"/>
      <c r="H3018" s="5"/>
      <c r="I3018" s="5"/>
      <c r="J3018" s="5"/>
      <c r="K3018" s="5"/>
      <c r="L3018" s="1"/>
      <c r="M3018" s="14"/>
      <c r="N3018" s="14"/>
      <c r="O3018" s="9"/>
      <c r="P3018" s="9"/>
      <c r="Q3018" s="12"/>
      <c r="R3018" s="5"/>
      <c r="S3018" s="2"/>
      <c r="T3018" s="5"/>
      <c r="U3018" s="1"/>
      <c r="V3018" s="1"/>
      <c r="W3018" s="14"/>
      <c r="X3018" s="2"/>
      <c r="Y3018" s="6"/>
      <c r="Z3018" s="1"/>
      <c r="AA3018" s="6"/>
      <c r="AB3018" s="1"/>
      <c r="AC3018" s="10"/>
      <c r="AD3018" s="7"/>
      <c r="AE3018" s="1"/>
      <c r="AF3018" s="1"/>
      <c r="AG3018" s="1"/>
      <c r="AH3018" s="5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6"/>
      <c r="BR3018" s="1"/>
      <c r="BS3018" s="1"/>
      <c r="BT3018" s="1"/>
      <c r="BU3018" s="1"/>
      <c r="BV3018" s="1"/>
      <c r="BW3018" s="1"/>
    </row>
    <row r="3019" spans="1:75" x14ac:dyDescent="0.2">
      <c r="A3019" s="96"/>
      <c r="B3019" s="2"/>
      <c r="C3019" s="9"/>
      <c r="D3019" s="13"/>
      <c r="E3019" s="13"/>
      <c r="F3019" s="10"/>
      <c r="G3019" s="11"/>
      <c r="H3019" s="5"/>
      <c r="I3019" s="5"/>
      <c r="J3019" s="5"/>
      <c r="K3019" s="5"/>
      <c r="L3019" s="1"/>
      <c r="M3019" s="14"/>
      <c r="N3019" s="14"/>
      <c r="O3019" s="9"/>
      <c r="P3019" s="9"/>
      <c r="Q3019" s="12"/>
      <c r="R3019" s="5"/>
      <c r="S3019" s="2"/>
      <c r="T3019" s="5"/>
      <c r="U3019" s="1"/>
      <c r="V3019" s="1"/>
      <c r="W3019" s="14"/>
      <c r="X3019" s="2"/>
      <c r="Y3019" s="6"/>
      <c r="Z3019" s="1"/>
      <c r="AA3019" s="6"/>
      <c r="AB3019" s="1"/>
      <c r="AC3019" s="10"/>
      <c r="AD3019" s="7"/>
      <c r="AE3019" s="1"/>
      <c r="AF3019" s="1"/>
      <c r="AG3019" s="1"/>
      <c r="AH3019" s="5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6"/>
      <c r="BR3019" s="1"/>
      <c r="BS3019" s="1"/>
      <c r="BT3019" s="1"/>
      <c r="BU3019" s="1"/>
      <c r="BV3019" s="1"/>
      <c r="BW3019" s="1"/>
    </row>
    <row r="3020" spans="1:75" x14ac:dyDescent="0.2">
      <c r="A3020" s="96"/>
      <c r="B3020" s="2"/>
      <c r="C3020" s="9"/>
      <c r="D3020" s="13"/>
      <c r="E3020" s="13"/>
      <c r="F3020" s="10"/>
      <c r="G3020" s="11"/>
      <c r="H3020" s="5"/>
      <c r="I3020" s="5"/>
      <c r="J3020" s="5"/>
      <c r="K3020" s="5"/>
      <c r="L3020" s="1"/>
      <c r="M3020" s="14"/>
      <c r="N3020" s="14"/>
      <c r="O3020" s="9"/>
      <c r="P3020" s="9"/>
      <c r="Q3020" s="12"/>
      <c r="R3020" s="5"/>
      <c r="S3020" s="2"/>
      <c r="T3020" s="5"/>
      <c r="U3020" s="1"/>
      <c r="V3020" s="1"/>
      <c r="W3020" s="14"/>
      <c r="X3020" s="2"/>
      <c r="Y3020" s="6"/>
      <c r="Z3020" s="1"/>
      <c r="AA3020" s="6"/>
      <c r="AB3020" s="1"/>
      <c r="AC3020" s="10"/>
      <c r="AD3020" s="7"/>
      <c r="AE3020" s="1"/>
      <c r="AF3020" s="1"/>
      <c r="AG3020" s="1"/>
      <c r="AH3020" s="5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6"/>
      <c r="BR3020" s="1"/>
      <c r="BS3020" s="1"/>
      <c r="BT3020" s="1"/>
      <c r="BU3020" s="1"/>
      <c r="BV3020" s="1"/>
      <c r="BW3020" s="1"/>
    </row>
    <row r="3021" spans="1:75" x14ac:dyDescent="0.2">
      <c r="A3021" s="96"/>
      <c r="B3021" s="2"/>
      <c r="C3021" s="9"/>
      <c r="D3021" s="13"/>
      <c r="E3021" s="13"/>
      <c r="F3021" s="10"/>
      <c r="G3021" s="11"/>
      <c r="H3021" s="5"/>
      <c r="I3021" s="5"/>
      <c r="J3021" s="5"/>
      <c r="K3021" s="5"/>
      <c r="L3021" s="1"/>
      <c r="M3021" s="14"/>
      <c r="N3021" s="14"/>
      <c r="O3021" s="9"/>
      <c r="P3021" s="9"/>
      <c r="Q3021" s="12"/>
      <c r="R3021" s="5"/>
      <c r="S3021" s="2"/>
      <c r="T3021" s="5"/>
      <c r="U3021" s="1"/>
      <c r="V3021" s="1"/>
      <c r="W3021" s="14"/>
      <c r="X3021" s="2"/>
      <c r="Y3021" s="6"/>
      <c r="Z3021" s="1"/>
      <c r="AA3021" s="6"/>
      <c r="AB3021" s="1"/>
      <c r="AC3021" s="10"/>
      <c r="AD3021" s="7"/>
      <c r="AE3021" s="1"/>
      <c r="AF3021" s="1"/>
      <c r="AG3021" s="1"/>
      <c r="AH3021" s="5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6"/>
      <c r="BR3021" s="1"/>
      <c r="BS3021" s="1"/>
      <c r="BT3021" s="1"/>
      <c r="BU3021" s="1"/>
      <c r="BV3021" s="1"/>
      <c r="BW3021" s="1"/>
    </row>
    <row r="3022" spans="1:75" x14ac:dyDescent="0.2">
      <c r="A3022" s="96"/>
      <c r="B3022" s="2"/>
      <c r="C3022" s="9"/>
      <c r="D3022" s="13"/>
      <c r="E3022" s="13"/>
      <c r="F3022" s="10"/>
      <c r="G3022" s="11"/>
      <c r="H3022" s="5"/>
      <c r="I3022" s="5"/>
      <c r="J3022" s="5"/>
      <c r="K3022" s="5"/>
      <c r="L3022" s="1"/>
      <c r="M3022" s="14"/>
      <c r="N3022" s="14"/>
      <c r="O3022" s="9"/>
      <c r="P3022" s="9"/>
      <c r="Q3022" s="12"/>
      <c r="R3022" s="5"/>
      <c r="S3022" s="2"/>
      <c r="T3022" s="5"/>
      <c r="U3022" s="1"/>
      <c r="V3022" s="1"/>
      <c r="W3022" s="14"/>
      <c r="X3022" s="2"/>
      <c r="Y3022" s="6"/>
      <c r="Z3022" s="1"/>
      <c r="AA3022" s="6"/>
      <c r="AB3022" s="1"/>
      <c r="AC3022" s="10"/>
      <c r="AD3022" s="7"/>
      <c r="AE3022" s="1"/>
      <c r="AF3022" s="1"/>
      <c r="AG3022" s="1"/>
      <c r="AH3022" s="5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6"/>
      <c r="BR3022" s="1"/>
      <c r="BS3022" s="1"/>
      <c r="BT3022" s="1"/>
      <c r="BU3022" s="1"/>
      <c r="BV3022" s="1"/>
      <c r="BW3022" s="1"/>
    </row>
    <row r="3023" spans="1:75" x14ac:dyDescent="0.2">
      <c r="A3023" s="96"/>
      <c r="B3023" s="2"/>
      <c r="C3023" s="9"/>
      <c r="D3023" s="13"/>
      <c r="E3023" s="13"/>
      <c r="F3023" s="10"/>
      <c r="G3023" s="11"/>
      <c r="H3023" s="5"/>
      <c r="I3023" s="5"/>
      <c r="J3023" s="5"/>
      <c r="K3023" s="5"/>
      <c r="L3023" s="1"/>
      <c r="M3023" s="14"/>
      <c r="N3023" s="14"/>
      <c r="O3023" s="9"/>
      <c r="P3023" s="9"/>
      <c r="Q3023" s="12"/>
      <c r="R3023" s="5"/>
      <c r="S3023" s="2"/>
      <c r="T3023" s="5"/>
      <c r="U3023" s="1"/>
      <c r="V3023" s="1"/>
      <c r="W3023" s="14"/>
      <c r="X3023" s="2"/>
      <c r="Y3023" s="6"/>
      <c r="Z3023" s="1"/>
      <c r="AA3023" s="6"/>
      <c r="AB3023" s="1"/>
      <c r="AC3023" s="10"/>
      <c r="AD3023" s="7"/>
      <c r="AE3023" s="1"/>
      <c r="AF3023" s="1"/>
      <c r="AG3023" s="1"/>
      <c r="AH3023" s="5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6"/>
      <c r="BR3023" s="1"/>
      <c r="BS3023" s="1"/>
      <c r="BT3023" s="1"/>
      <c r="BU3023" s="1"/>
      <c r="BV3023" s="1"/>
      <c r="BW3023" s="1"/>
    </row>
    <row r="3024" spans="1:75" x14ac:dyDescent="0.2">
      <c r="A3024" s="96"/>
      <c r="B3024" s="2"/>
      <c r="C3024" s="9"/>
      <c r="D3024" s="13"/>
      <c r="E3024" s="13"/>
      <c r="F3024" s="10"/>
      <c r="G3024" s="11"/>
      <c r="H3024" s="5"/>
      <c r="I3024" s="5"/>
      <c r="J3024" s="5"/>
      <c r="K3024" s="5"/>
      <c r="L3024" s="1"/>
      <c r="M3024" s="14"/>
      <c r="N3024" s="14"/>
      <c r="O3024" s="9"/>
      <c r="P3024" s="9"/>
      <c r="Q3024" s="12"/>
      <c r="R3024" s="5"/>
      <c r="S3024" s="2"/>
      <c r="T3024" s="5"/>
      <c r="U3024" s="1"/>
      <c r="V3024" s="1"/>
      <c r="W3024" s="14"/>
      <c r="X3024" s="2"/>
      <c r="Y3024" s="6"/>
      <c r="Z3024" s="1"/>
      <c r="AA3024" s="6"/>
      <c r="AB3024" s="1"/>
      <c r="AC3024" s="10"/>
      <c r="AD3024" s="7"/>
      <c r="AE3024" s="1"/>
      <c r="AF3024" s="1"/>
      <c r="AG3024" s="1"/>
      <c r="AH3024" s="5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6"/>
      <c r="BR3024" s="1"/>
      <c r="BS3024" s="1"/>
      <c r="BT3024" s="1"/>
      <c r="BU3024" s="1"/>
      <c r="BV3024" s="1"/>
      <c r="BW3024" s="1"/>
    </row>
    <row r="3025" spans="1:75" x14ac:dyDescent="0.2">
      <c r="A3025" s="96"/>
      <c r="B3025" s="2"/>
      <c r="C3025" s="9"/>
      <c r="D3025" s="13"/>
      <c r="E3025" s="13"/>
      <c r="F3025" s="10"/>
      <c r="G3025" s="11"/>
      <c r="H3025" s="5"/>
      <c r="I3025" s="5"/>
      <c r="J3025" s="5"/>
      <c r="K3025" s="5"/>
      <c r="L3025" s="1"/>
      <c r="M3025" s="14"/>
      <c r="N3025" s="14"/>
      <c r="O3025" s="9"/>
      <c r="P3025" s="9"/>
      <c r="Q3025" s="12"/>
      <c r="R3025" s="5"/>
      <c r="S3025" s="2"/>
      <c r="T3025" s="5"/>
      <c r="U3025" s="1"/>
      <c r="V3025" s="1"/>
      <c r="W3025" s="14"/>
      <c r="X3025" s="2"/>
      <c r="Y3025" s="6"/>
      <c r="Z3025" s="1"/>
      <c r="AA3025" s="6"/>
      <c r="AB3025" s="1"/>
      <c r="AC3025" s="10"/>
      <c r="AD3025" s="7"/>
      <c r="AE3025" s="1"/>
      <c r="AF3025" s="1"/>
      <c r="AG3025" s="1"/>
      <c r="AH3025" s="5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6"/>
      <c r="BR3025" s="1"/>
      <c r="BS3025" s="1"/>
      <c r="BT3025" s="1"/>
      <c r="BU3025" s="1"/>
      <c r="BV3025" s="1"/>
      <c r="BW3025" s="1"/>
    </row>
    <row r="3026" spans="1:75" x14ac:dyDescent="0.2">
      <c r="A3026" s="96"/>
      <c r="B3026" s="2"/>
      <c r="C3026" s="9"/>
      <c r="D3026" s="13"/>
      <c r="E3026" s="13"/>
      <c r="F3026" s="10"/>
      <c r="G3026" s="11"/>
      <c r="H3026" s="5"/>
      <c r="I3026" s="5"/>
      <c r="J3026" s="5"/>
      <c r="K3026" s="5"/>
      <c r="L3026" s="1"/>
      <c r="M3026" s="14"/>
      <c r="N3026" s="14"/>
      <c r="O3026" s="9"/>
      <c r="P3026" s="9"/>
      <c r="Q3026" s="12"/>
      <c r="R3026" s="5"/>
      <c r="S3026" s="2"/>
      <c r="T3026" s="5"/>
      <c r="U3026" s="1"/>
      <c r="V3026" s="1"/>
      <c r="W3026" s="14"/>
      <c r="X3026" s="2"/>
      <c r="Y3026" s="6"/>
      <c r="Z3026" s="1"/>
      <c r="AA3026" s="6"/>
      <c r="AB3026" s="1"/>
      <c r="AC3026" s="10"/>
      <c r="AD3026" s="7"/>
      <c r="AE3026" s="1"/>
      <c r="AF3026" s="1"/>
      <c r="AG3026" s="1"/>
      <c r="AH3026" s="5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6"/>
      <c r="BR3026" s="1"/>
      <c r="BS3026" s="1"/>
      <c r="BT3026" s="1"/>
      <c r="BU3026" s="1"/>
      <c r="BV3026" s="1"/>
      <c r="BW3026" s="1"/>
    </row>
    <row r="3027" spans="1:75" x14ac:dyDescent="0.2">
      <c r="A3027" s="96"/>
      <c r="B3027" s="2"/>
      <c r="C3027" s="9"/>
      <c r="D3027" s="13"/>
      <c r="E3027" s="13"/>
      <c r="F3027" s="10"/>
      <c r="G3027" s="11"/>
      <c r="H3027" s="5"/>
      <c r="I3027" s="5"/>
      <c r="J3027" s="5"/>
      <c r="K3027" s="5"/>
      <c r="L3027" s="1"/>
      <c r="M3027" s="14"/>
      <c r="N3027" s="14"/>
      <c r="O3027" s="9"/>
      <c r="P3027" s="9"/>
      <c r="Q3027" s="12"/>
      <c r="R3027" s="5"/>
      <c r="S3027" s="2"/>
      <c r="T3027" s="5"/>
      <c r="U3027" s="1"/>
      <c r="V3027" s="1"/>
      <c r="W3027" s="14"/>
      <c r="X3027" s="2"/>
      <c r="Y3027" s="6"/>
      <c r="Z3027" s="1"/>
      <c r="AA3027" s="6"/>
      <c r="AB3027" s="1"/>
      <c r="AC3027" s="10"/>
      <c r="AD3027" s="7"/>
      <c r="AE3027" s="1"/>
      <c r="AF3027" s="1"/>
      <c r="AG3027" s="1"/>
      <c r="AH3027" s="5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6"/>
      <c r="BR3027" s="1"/>
      <c r="BS3027" s="1"/>
      <c r="BT3027" s="1"/>
      <c r="BU3027" s="1"/>
      <c r="BV3027" s="1"/>
      <c r="BW3027" s="1"/>
    </row>
    <row r="3028" spans="1:75" x14ac:dyDescent="0.2">
      <c r="A3028" s="96"/>
      <c r="B3028" s="2"/>
      <c r="C3028" s="9"/>
      <c r="D3028" s="13"/>
      <c r="E3028" s="13"/>
      <c r="F3028" s="10"/>
      <c r="G3028" s="11"/>
      <c r="H3028" s="5"/>
      <c r="I3028" s="5"/>
      <c r="J3028" s="5"/>
      <c r="K3028" s="5"/>
      <c r="L3028" s="1"/>
      <c r="M3028" s="14"/>
      <c r="N3028" s="14"/>
      <c r="O3028" s="9"/>
      <c r="P3028" s="9"/>
      <c r="Q3028" s="12"/>
      <c r="R3028" s="5"/>
      <c r="S3028" s="2"/>
      <c r="T3028" s="5"/>
      <c r="U3028" s="1"/>
      <c r="V3028" s="1"/>
      <c r="W3028" s="14"/>
      <c r="X3028" s="2"/>
      <c r="Y3028" s="6"/>
      <c r="Z3028" s="1"/>
      <c r="AA3028" s="6"/>
      <c r="AB3028" s="1"/>
      <c r="AC3028" s="10"/>
      <c r="AD3028" s="7"/>
      <c r="AE3028" s="1"/>
      <c r="AF3028" s="1"/>
      <c r="AG3028" s="1"/>
      <c r="AH3028" s="5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6"/>
      <c r="BR3028" s="1"/>
      <c r="BS3028" s="1"/>
      <c r="BT3028" s="1"/>
      <c r="BU3028" s="1"/>
      <c r="BV3028" s="1"/>
      <c r="BW3028" s="1"/>
    </row>
    <row r="3029" spans="1:75" x14ac:dyDescent="0.2">
      <c r="A3029" s="96"/>
      <c r="B3029" s="2"/>
      <c r="C3029" s="9"/>
      <c r="D3029" s="13"/>
      <c r="E3029" s="13"/>
      <c r="F3029" s="10"/>
      <c r="G3029" s="11"/>
      <c r="H3029" s="5"/>
      <c r="I3029" s="5"/>
      <c r="J3029" s="5"/>
      <c r="K3029" s="5"/>
      <c r="L3029" s="1"/>
      <c r="M3029" s="14"/>
      <c r="N3029" s="14"/>
      <c r="O3029" s="9"/>
      <c r="P3029" s="9"/>
      <c r="Q3029" s="12"/>
      <c r="R3029" s="5"/>
      <c r="S3029" s="2"/>
      <c r="T3029" s="5"/>
      <c r="U3029" s="1"/>
      <c r="V3029" s="1"/>
      <c r="W3029" s="14"/>
      <c r="X3029" s="2"/>
      <c r="Y3029" s="6"/>
      <c r="Z3029" s="1"/>
      <c r="AA3029" s="6"/>
      <c r="AB3029" s="1"/>
      <c r="AC3029" s="10"/>
      <c r="AD3029" s="7"/>
      <c r="AE3029" s="1"/>
      <c r="AF3029" s="1"/>
      <c r="AG3029" s="1"/>
      <c r="AH3029" s="5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6"/>
      <c r="BR3029" s="1"/>
      <c r="BS3029" s="1"/>
      <c r="BT3029" s="1"/>
      <c r="BU3029" s="1"/>
      <c r="BV3029" s="1"/>
      <c r="BW3029" s="1"/>
    </row>
    <row r="3030" spans="1:75" x14ac:dyDescent="0.2">
      <c r="A3030" s="96"/>
      <c r="B3030" s="2"/>
      <c r="C3030" s="9"/>
      <c r="D3030" s="13"/>
      <c r="E3030" s="13"/>
      <c r="F3030" s="10"/>
      <c r="G3030" s="11"/>
      <c r="H3030" s="5"/>
      <c r="I3030" s="5"/>
      <c r="J3030" s="5"/>
      <c r="K3030" s="5"/>
      <c r="L3030" s="1"/>
      <c r="M3030" s="14"/>
      <c r="N3030" s="14"/>
      <c r="O3030" s="9"/>
      <c r="P3030" s="9"/>
      <c r="Q3030" s="12"/>
      <c r="R3030" s="5"/>
      <c r="S3030" s="2"/>
      <c r="T3030" s="5"/>
      <c r="U3030" s="1"/>
      <c r="V3030" s="1"/>
      <c r="W3030" s="14"/>
      <c r="X3030" s="2"/>
      <c r="Y3030" s="6"/>
      <c r="Z3030" s="1"/>
      <c r="AA3030" s="6"/>
      <c r="AB3030" s="1"/>
      <c r="AC3030" s="10"/>
      <c r="AD3030" s="7"/>
      <c r="AE3030" s="1"/>
      <c r="AF3030" s="1"/>
      <c r="AG3030" s="1"/>
      <c r="AH3030" s="5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6"/>
      <c r="BR3030" s="1"/>
      <c r="BS3030" s="1"/>
      <c r="BT3030" s="1"/>
      <c r="BU3030" s="1"/>
      <c r="BV3030" s="1"/>
      <c r="BW3030" s="1"/>
    </row>
    <row r="3031" spans="1:75" x14ac:dyDescent="0.2">
      <c r="A3031" s="96"/>
      <c r="B3031" s="2"/>
      <c r="C3031" s="9"/>
      <c r="D3031" s="13"/>
      <c r="E3031" s="13"/>
      <c r="F3031" s="10"/>
      <c r="G3031" s="11"/>
      <c r="H3031" s="5"/>
      <c r="I3031" s="5"/>
      <c r="J3031" s="5"/>
      <c r="K3031" s="5"/>
      <c r="L3031" s="1"/>
      <c r="M3031" s="14"/>
      <c r="N3031" s="14"/>
      <c r="O3031" s="9"/>
      <c r="P3031" s="9"/>
      <c r="Q3031" s="12"/>
      <c r="R3031" s="5"/>
      <c r="S3031" s="2"/>
      <c r="T3031" s="5"/>
      <c r="U3031" s="1"/>
      <c r="V3031" s="1"/>
      <c r="W3031" s="14"/>
      <c r="X3031" s="2"/>
      <c r="Y3031" s="6"/>
      <c r="Z3031" s="1"/>
      <c r="AA3031" s="6"/>
      <c r="AB3031" s="1"/>
      <c r="AC3031" s="10"/>
      <c r="AD3031" s="7"/>
      <c r="AE3031" s="1"/>
      <c r="AF3031" s="1"/>
      <c r="AG3031" s="1"/>
      <c r="AH3031" s="5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6"/>
      <c r="BR3031" s="1"/>
      <c r="BS3031" s="1"/>
      <c r="BT3031" s="1"/>
      <c r="BU3031" s="1"/>
      <c r="BV3031" s="1"/>
      <c r="BW3031" s="1"/>
    </row>
    <row r="3032" spans="1:75" x14ac:dyDescent="0.2">
      <c r="A3032" s="96"/>
      <c r="B3032" s="2"/>
      <c r="C3032" s="9"/>
      <c r="D3032" s="13"/>
      <c r="E3032" s="13"/>
      <c r="F3032" s="10"/>
      <c r="G3032" s="11"/>
      <c r="H3032" s="5"/>
      <c r="I3032" s="5"/>
      <c r="J3032" s="5"/>
      <c r="K3032" s="5"/>
      <c r="L3032" s="1"/>
      <c r="M3032" s="14"/>
      <c r="N3032" s="14"/>
      <c r="O3032" s="9"/>
      <c r="P3032" s="9"/>
      <c r="Q3032" s="12"/>
      <c r="R3032" s="5"/>
      <c r="S3032" s="2"/>
      <c r="T3032" s="5"/>
      <c r="U3032" s="1"/>
      <c r="V3032" s="1"/>
      <c r="W3032" s="14"/>
      <c r="X3032" s="2"/>
      <c r="Y3032" s="6"/>
      <c r="Z3032" s="1"/>
      <c r="AA3032" s="6"/>
      <c r="AB3032" s="1"/>
      <c r="AC3032" s="10"/>
      <c r="AD3032" s="7"/>
      <c r="AE3032" s="1"/>
      <c r="AF3032" s="1"/>
      <c r="AG3032" s="1"/>
      <c r="AH3032" s="5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6"/>
      <c r="BR3032" s="1"/>
      <c r="BS3032" s="1"/>
      <c r="BT3032" s="1"/>
      <c r="BU3032" s="1"/>
      <c r="BV3032" s="1"/>
      <c r="BW3032" s="1"/>
    </row>
    <row r="3033" spans="1:75" x14ac:dyDescent="0.2">
      <c r="A3033" s="96"/>
      <c r="B3033" s="2"/>
      <c r="C3033" s="9"/>
      <c r="D3033" s="13"/>
      <c r="E3033" s="13"/>
      <c r="F3033" s="10"/>
      <c r="G3033" s="11"/>
      <c r="H3033" s="5"/>
      <c r="I3033" s="5"/>
      <c r="J3033" s="5"/>
      <c r="K3033" s="5"/>
      <c r="L3033" s="1"/>
      <c r="M3033" s="14"/>
      <c r="N3033" s="14"/>
      <c r="O3033" s="9"/>
      <c r="P3033" s="9"/>
      <c r="Q3033" s="12"/>
      <c r="R3033" s="5"/>
      <c r="S3033" s="2"/>
      <c r="T3033" s="5"/>
      <c r="U3033" s="1"/>
      <c r="V3033" s="1"/>
      <c r="W3033" s="14"/>
      <c r="X3033" s="2"/>
      <c r="Y3033" s="6"/>
      <c r="Z3033" s="1"/>
      <c r="AA3033" s="6"/>
      <c r="AB3033" s="1"/>
      <c r="AC3033" s="10"/>
      <c r="AD3033" s="7"/>
      <c r="AE3033" s="1"/>
      <c r="AF3033" s="1"/>
      <c r="AG3033" s="1"/>
      <c r="AH3033" s="5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6"/>
      <c r="BR3033" s="1"/>
      <c r="BS3033" s="1"/>
      <c r="BT3033" s="1"/>
      <c r="BU3033" s="1"/>
      <c r="BV3033" s="1"/>
      <c r="BW3033" s="1"/>
    </row>
    <row r="3034" spans="1:75" x14ac:dyDescent="0.2">
      <c r="A3034" s="96"/>
      <c r="B3034" s="2"/>
      <c r="C3034" s="9"/>
      <c r="D3034" s="13"/>
      <c r="E3034" s="13"/>
      <c r="F3034" s="10"/>
      <c r="G3034" s="11"/>
      <c r="H3034" s="5"/>
      <c r="I3034" s="5"/>
      <c r="J3034" s="5"/>
      <c r="K3034" s="5"/>
      <c r="L3034" s="1"/>
      <c r="M3034" s="14"/>
      <c r="N3034" s="14"/>
      <c r="O3034" s="9"/>
      <c r="P3034" s="9"/>
      <c r="Q3034" s="12"/>
      <c r="R3034" s="5"/>
      <c r="S3034" s="2"/>
      <c r="T3034" s="5"/>
      <c r="U3034" s="1"/>
      <c r="V3034" s="1"/>
      <c r="W3034" s="14"/>
      <c r="X3034" s="2"/>
      <c r="Y3034" s="6"/>
      <c r="Z3034" s="1"/>
      <c r="AA3034" s="6"/>
      <c r="AB3034" s="1"/>
      <c r="AC3034" s="10"/>
      <c r="AD3034" s="7"/>
      <c r="AE3034" s="1"/>
      <c r="AF3034" s="1"/>
      <c r="AG3034" s="1"/>
      <c r="AH3034" s="5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6"/>
      <c r="BR3034" s="1"/>
      <c r="BS3034" s="1"/>
      <c r="BT3034" s="1"/>
      <c r="BU3034" s="1"/>
      <c r="BV3034" s="1"/>
      <c r="BW3034" s="1"/>
    </row>
    <row r="3035" spans="1:75" x14ac:dyDescent="0.2">
      <c r="A3035" s="96"/>
      <c r="B3035" s="2"/>
      <c r="C3035" s="9"/>
      <c r="D3035" s="13"/>
      <c r="E3035" s="13"/>
      <c r="F3035" s="10"/>
      <c r="G3035" s="11"/>
      <c r="H3035" s="5"/>
      <c r="I3035" s="5"/>
      <c r="J3035" s="5"/>
      <c r="K3035" s="5"/>
      <c r="L3035" s="1"/>
      <c r="M3035" s="14"/>
      <c r="N3035" s="14"/>
      <c r="O3035" s="9"/>
      <c r="P3035" s="9"/>
      <c r="Q3035" s="12"/>
      <c r="R3035" s="5"/>
      <c r="S3035" s="2"/>
      <c r="T3035" s="5"/>
      <c r="U3035" s="1"/>
      <c r="V3035" s="1"/>
      <c r="W3035" s="14"/>
      <c r="X3035" s="2"/>
      <c r="Y3035" s="6"/>
      <c r="Z3035" s="1"/>
      <c r="AA3035" s="6"/>
      <c r="AB3035" s="1"/>
      <c r="AC3035" s="10"/>
      <c r="AD3035" s="7"/>
      <c r="AE3035" s="1"/>
      <c r="AF3035" s="1"/>
      <c r="AG3035" s="1"/>
      <c r="AH3035" s="5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6"/>
      <c r="BR3035" s="1"/>
      <c r="BS3035" s="1"/>
      <c r="BT3035" s="1"/>
      <c r="BU3035" s="1"/>
      <c r="BV3035" s="1"/>
      <c r="BW3035" s="1"/>
    </row>
    <row r="3036" spans="1:75" x14ac:dyDescent="0.2">
      <c r="A3036" s="96"/>
      <c r="B3036" s="2"/>
      <c r="C3036" s="9"/>
      <c r="D3036" s="13"/>
      <c r="E3036" s="13"/>
      <c r="F3036" s="10"/>
      <c r="G3036" s="11"/>
      <c r="H3036" s="5"/>
      <c r="I3036" s="5"/>
      <c r="J3036" s="5"/>
      <c r="K3036" s="5"/>
      <c r="L3036" s="1"/>
      <c r="M3036" s="14"/>
      <c r="N3036" s="14"/>
      <c r="O3036" s="9"/>
      <c r="P3036" s="9"/>
      <c r="Q3036" s="12"/>
      <c r="R3036" s="5"/>
      <c r="S3036" s="2"/>
      <c r="T3036" s="5"/>
      <c r="U3036" s="1"/>
      <c r="V3036" s="1"/>
      <c r="W3036" s="14"/>
      <c r="X3036" s="2"/>
      <c r="Y3036" s="6"/>
      <c r="Z3036" s="1"/>
      <c r="AA3036" s="6"/>
      <c r="AB3036" s="1"/>
      <c r="AC3036" s="10"/>
      <c r="AD3036" s="7"/>
      <c r="AE3036" s="1"/>
      <c r="AF3036" s="1"/>
      <c r="AG3036" s="1"/>
      <c r="AH3036" s="5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6"/>
      <c r="BR3036" s="1"/>
      <c r="BS3036" s="1"/>
      <c r="BT3036" s="1"/>
      <c r="BU3036" s="1"/>
      <c r="BV3036" s="1"/>
      <c r="BW3036" s="1"/>
    </row>
    <row r="3037" spans="1:75" x14ac:dyDescent="0.2">
      <c r="A3037" s="96"/>
      <c r="B3037" s="2"/>
      <c r="C3037" s="9"/>
      <c r="D3037" s="13"/>
      <c r="E3037" s="13"/>
      <c r="F3037" s="10"/>
      <c r="G3037" s="11"/>
      <c r="H3037" s="5"/>
      <c r="I3037" s="5"/>
      <c r="J3037" s="5"/>
      <c r="K3037" s="5"/>
      <c r="L3037" s="1"/>
      <c r="M3037" s="14"/>
      <c r="N3037" s="14"/>
      <c r="O3037" s="9"/>
      <c r="P3037" s="9"/>
      <c r="Q3037" s="12"/>
      <c r="R3037" s="5"/>
      <c r="S3037" s="2"/>
      <c r="T3037" s="5"/>
      <c r="U3037" s="1"/>
      <c r="V3037" s="1"/>
      <c r="W3037" s="14"/>
      <c r="X3037" s="2"/>
      <c r="Y3037" s="6"/>
      <c r="Z3037" s="1"/>
      <c r="AA3037" s="6"/>
      <c r="AB3037" s="1"/>
      <c r="AC3037" s="10"/>
      <c r="AD3037" s="7"/>
      <c r="AE3037" s="1"/>
      <c r="AF3037" s="1"/>
      <c r="AG3037" s="1"/>
      <c r="AH3037" s="5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6"/>
      <c r="BR3037" s="1"/>
      <c r="BS3037" s="1"/>
      <c r="BT3037" s="1"/>
      <c r="BU3037" s="1"/>
      <c r="BV3037" s="1"/>
      <c r="BW3037" s="1"/>
    </row>
    <row r="3038" spans="1:75" x14ac:dyDescent="0.2">
      <c r="A3038" s="96"/>
      <c r="B3038" s="2"/>
      <c r="C3038" s="9"/>
      <c r="D3038" s="13"/>
      <c r="E3038" s="13"/>
      <c r="F3038" s="10"/>
      <c r="G3038" s="11"/>
      <c r="H3038" s="5"/>
      <c r="I3038" s="5"/>
      <c r="J3038" s="5"/>
      <c r="K3038" s="5"/>
      <c r="L3038" s="1"/>
      <c r="M3038" s="14"/>
      <c r="N3038" s="14"/>
      <c r="O3038" s="9"/>
      <c r="P3038" s="9"/>
      <c r="Q3038" s="12"/>
      <c r="R3038" s="5"/>
      <c r="S3038" s="2"/>
      <c r="T3038" s="5"/>
      <c r="U3038" s="1"/>
      <c r="V3038" s="1"/>
      <c r="W3038" s="14"/>
      <c r="X3038" s="2"/>
      <c r="Y3038" s="6"/>
      <c r="Z3038" s="1"/>
      <c r="AA3038" s="6"/>
      <c r="AB3038" s="1"/>
      <c r="AC3038" s="10"/>
      <c r="AD3038" s="7"/>
      <c r="AE3038" s="1"/>
      <c r="AF3038" s="1"/>
      <c r="AG3038" s="1"/>
      <c r="AH3038" s="5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6"/>
      <c r="BR3038" s="1"/>
      <c r="BS3038" s="1"/>
      <c r="BT3038" s="1"/>
      <c r="BU3038" s="1"/>
      <c r="BV3038" s="1"/>
      <c r="BW3038" s="1"/>
    </row>
    <row r="3039" spans="1:75" x14ac:dyDescent="0.2">
      <c r="A3039" s="96"/>
      <c r="B3039" s="2"/>
      <c r="C3039" s="9"/>
      <c r="D3039" s="13"/>
      <c r="E3039" s="13"/>
      <c r="F3039" s="10"/>
      <c r="G3039" s="11"/>
      <c r="H3039" s="5"/>
      <c r="I3039" s="5"/>
      <c r="J3039" s="5"/>
      <c r="K3039" s="5"/>
      <c r="L3039" s="1"/>
      <c r="M3039" s="14"/>
      <c r="N3039" s="14"/>
      <c r="O3039" s="9"/>
      <c r="P3039" s="9"/>
      <c r="Q3039" s="12"/>
      <c r="R3039" s="5"/>
      <c r="S3039" s="2"/>
      <c r="T3039" s="5"/>
      <c r="U3039" s="1"/>
      <c r="V3039" s="1"/>
      <c r="W3039" s="14"/>
      <c r="X3039" s="2"/>
      <c r="Y3039" s="6"/>
      <c r="Z3039" s="1"/>
      <c r="AA3039" s="6"/>
      <c r="AB3039" s="1"/>
      <c r="AC3039" s="10"/>
      <c r="AD3039" s="7"/>
      <c r="AE3039" s="1"/>
      <c r="AF3039" s="1"/>
      <c r="AG3039" s="1"/>
      <c r="AH3039" s="5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6"/>
      <c r="BR3039" s="1"/>
      <c r="BS3039" s="1"/>
      <c r="BT3039" s="1"/>
      <c r="BU3039" s="1"/>
      <c r="BV3039" s="1"/>
      <c r="BW3039" s="1"/>
    </row>
    <row r="3040" spans="1:75" x14ac:dyDescent="0.2">
      <c r="A3040" s="96"/>
      <c r="B3040" s="2"/>
      <c r="C3040" s="9"/>
      <c r="D3040" s="13"/>
      <c r="E3040" s="13"/>
      <c r="F3040" s="10"/>
      <c r="G3040" s="11"/>
      <c r="H3040" s="5"/>
      <c r="I3040" s="5"/>
      <c r="J3040" s="5"/>
      <c r="K3040" s="5"/>
      <c r="L3040" s="1"/>
      <c r="M3040" s="14"/>
      <c r="N3040" s="14"/>
      <c r="O3040" s="9"/>
      <c r="P3040" s="9"/>
      <c r="Q3040" s="12"/>
      <c r="R3040" s="5"/>
      <c r="S3040" s="2"/>
      <c r="T3040" s="5"/>
      <c r="U3040" s="1"/>
      <c r="V3040" s="1"/>
      <c r="W3040" s="14"/>
      <c r="X3040" s="2"/>
      <c r="Y3040" s="6"/>
      <c r="Z3040" s="1"/>
      <c r="AA3040" s="6"/>
      <c r="AB3040" s="1"/>
      <c r="AC3040" s="10"/>
      <c r="AD3040" s="7"/>
      <c r="AE3040" s="1"/>
      <c r="AF3040" s="1"/>
      <c r="AG3040" s="1"/>
      <c r="AH3040" s="5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6"/>
      <c r="BR3040" s="1"/>
      <c r="BS3040" s="1"/>
      <c r="BT3040" s="1"/>
      <c r="BU3040" s="1"/>
      <c r="BV3040" s="1"/>
      <c r="BW3040" s="1"/>
    </row>
    <row r="3041" spans="1:75" x14ac:dyDescent="0.2">
      <c r="A3041" s="96"/>
      <c r="B3041" s="2"/>
      <c r="C3041" s="9"/>
      <c r="D3041" s="13"/>
      <c r="E3041" s="13"/>
      <c r="F3041" s="10"/>
      <c r="G3041" s="11"/>
      <c r="H3041" s="5"/>
      <c r="I3041" s="5"/>
      <c r="J3041" s="5"/>
      <c r="K3041" s="5"/>
      <c r="L3041" s="1"/>
      <c r="M3041" s="14"/>
      <c r="N3041" s="14"/>
      <c r="O3041" s="9"/>
      <c r="P3041" s="9"/>
      <c r="Q3041" s="12"/>
      <c r="R3041" s="5"/>
      <c r="S3041" s="2"/>
      <c r="T3041" s="5"/>
      <c r="U3041" s="1"/>
      <c r="V3041" s="1"/>
      <c r="W3041" s="14"/>
      <c r="X3041" s="2"/>
      <c r="Y3041" s="6"/>
      <c r="Z3041" s="1"/>
      <c r="AA3041" s="6"/>
      <c r="AB3041" s="1"/>
      <c r="AC3041" s="10"/>
      <c r="AD3041" s="7"/>
      <c r="AE3041" s="1"/>
      <c r="AF3041" s="1"/>
      <c r="AG3041" s="1"/>
      <c r="AH3041" s="5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6"/>
      <c r="BR3041" s="1"/>
      <c r="BS3041" s="1"/>
      <c r="BT3041" s="1"/>
      <c r="BU3041" s="1"/>
      <c r="BV3041" s="1"/>
      <c r="BW3041" s="1"/>
    </row>
    <row r="3042" spans="1:75" x14ac:dyDescent="0.2">
      <c r="A3042" s="96"/>
      <c r="B3042" s="2"/>
      <c r="C3042" s="9"/>
      <c r="D3042" s="13"/>
      <c r="E3042" s="13"/>
      <c r="F3042" s="10"/>
      <c r="G3042" s="11"/>
      <c r="H3042" s="5"/>
      <c r="I3042" s="5"/>
      <c r="J3042" s="5"/>
      <c r="K3042" s="5"/>
      <c r="L3042" s="1"/>
      <c r="M3042" s="14"/>
      <c r="N3042" s="14"/>
      <c r="O3042" s="9"/>
      <c r="P3042" s="9"/>
      <c r="Q3042" s="12"/>
      <c r="R3042" s="5"/>
      <c r="S3042" s="2"/>
      <c r="T3042" s="5"/>
      <c r="U3042" s="1"/>
      <c r="V3042" s="1"/>
      <c r="W3042" s="14"/>
      <c r="X3042" s="2"/>
      <c r="Y3042" s="6"/>
      <c r="Z3042" s="1"/>
      <c r="AA3042" s="6"/>
      <c r="AB3042" s="1"/>
      <c r="AC3042" s="10"/>
      <c r="AD3042" s="7"/>
      <c r="AE3042" s="1"/>
      <c r="AF3042" s="1"/>
      <c r="AG3042" s="1"/>
      <c r="AH3042" s="5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6"/>
      <c r="BR3042" s="1"/>
      <c r="BS3042" s="1"/>
      <c r="BT3042" s="1"/>
      <c r="BU3042" s="1"/>
      <c r="BV3042" s="1"/>
      <c r="BW3042" s="1"/>
    </row>
    <row r="3043" spans="1:75" x14ac:dyDescent="0.2">
      <c r="A3043" s="96"/>
      <c r="B3043" s="2"/>
      <c r="C3043" s="9"/>
      <c r="D3043" s="13"/>
      <c r="E3043" s="13"/>
      <c r="F3043" s="10"/>
      <c r="G3043" s="11"/>
      <c r="H3043" s="5"/>
      <c r="I3043" s="5"/>
      <c r="J3043" s="5"/>
      <c r="K3043" s="5"/>
      <c r="L3043" s="1"/>
      <c r="M3043" s="14"/>
      <c r="N3043" s="14"/>
      <c r="O3043" s="9"/>
      <c r="P3043" s="9"/>
      <c r="Q3043" s="12"/>
      <c r="R3043" s="5"/>
      <c r="S3043" s="2"/>
      <c r="T3043" s="5"/>
      <c r="U3043" s="1"/>
      <c r="V3043" s="1"/>
      <c r="W3043" s="14"/>
      <c r="X3043" s="2"/>
      <c r="Y3043" s="6"/>
      <c r="Z3043" s="1"/>
      <c r="AA3043" s="6"/>
      <c r="AB3043" s="1"/>
      <c r="AC3043" s="10"/>
      <c r="AD3043" s="7"/>
      <c r="AE3043" s="1"/>
      <c r="AF3043" s="1"/>
      <c r="AG3043" s="1"/>
      <c r="AH3043" s="5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6"/>
      <c r="BR3043" s="1"/>
      <c r="BS3043" s="1"/>
      <c r="BT3043" s="1"/>
      <c r="BU3043" s="1"/>
      <c r="BV3043" s="1"/>
      <c r="BW3043" s="1"/>
    </row>
    <row r="3044" spans="1:75" x14ac:dyDescent="0.2">
      <c r="A3044" s="96"/>
      <c r="B3044" s="2"/>
      <c r="C3044" s="9"/>
      <c r="D3044" s="13"/>
      <c r="E3044" s="13"/>
      <c r="F3044" s="10"/>
      <c r="G3044" s="11"/>
      <c r="H3044" s="5"/>
      <c r="I3044" s="5"/>
      <c r="J3044" s="5"/>
      <c r="K3044" s="5"/>
      <c r="L3044" s="1"/>
      <c r="M3044" s="14"/>
      <c r="N3044" s="14"/>
      <c r="O3044" s="9"/>
      <c r="P3044" s="9"/>
      <c r="Q3044" s="12"/>
      <c r="R3044" s="5"/>
      <c r="S3044" s="2"/>
      <c r="T3044" s="5"/>
      <c r="U3044" s="1"/>
      <c r="V3044" s="1"/>
      <c r="W3044" s="14"/>
      <c r="X3044" s="2"/>
      <c r="Y3044" s="6"/>
      <c r="Z3044" s="1"/>
      <c r="AA3044" s="6"/>
      <c r="AB3044" s="1"/>
      <c r="AC3044" s="10"/>
      <c r="AD3044" s="7"/>
      <c r="AE3044" s="1"/>
      <c r="AF3044" s="1"/>
      <c r="AG3044" s="1"/>
      <c r="AH3044" s="5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6"/>
      <c r="BR3044" s="1"/>
      <c r="BS3044" s="1"/>
      <c r="BT3044" s="1"/>
      <c r="BU3044" s="1"/>
      <c r="BV3044" s="1"/>
      <c r="BW3044" s="1"/>
    </row>
    <row r="3045" spans="1:75" x14ac:dyDescent="0.2">
      <c r="A3045" s="96"/>
      <c r="B3045" s="2"/>
      <c r="C3045" s="9"/>
      <c r="D3045" s="13"/>
      <c r="E3045" s="13"/>
      <c r="F3045" s="10"/>
      <c r="G3045" s="11"/>
      <c r="H3045" s="5"/>
      <c r="I3045" s="5"/>
      <c r="J3045" s="5"/>
      <c r="K3045" s="5"/>
      <c r="L3045" s="1"/>
      <c r="M3045" s="14"/>
      <c r="N3045" s="14"/>
      <c r="O3045" s="9"/>
      <c r="P3045" s="9"/>
      <c r="Q3045" s="12"/>
      <c r="R3045" s="5"/>
      <c r="S3045" s="2"/>
      <c r="T3045" s="5"/>
      <c r="U3045" s="1"/>
      <c r="V3045" s="1"/>
      <c r="W3045" s="14"/>
      <c r="X3045" s="2"/>
      <c r="Y3045" s="6"/>
      <c r="Z3045" s="1"/>
      <c r="AA3045" s="6"/>
      <c r="AB3045" s="1"/>
      <c r="AC3045" s="10"/>
      <c r="AD3045" s="7"/>
      <c r="AE3045" s="1"/>
      <c r="AF3045" s="1"/>
      <c r="AG3045" s="1"/>
      <c r="AH3045" s="5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6"/>
      <c r="BR3045" s="1"/>
      <c r="BS3045" s="1"/>
      <c r="BT3045" s="1"/>
      <c r="BU3045" s="1"/>
      <c r="BV3045" s="1"/>
      <c r="BW3045" s="1"/>
    </row>
    <row r="3046" spans="1:75" x14ac:dyDescent="0.2">
      <c r="A3046" s="96"/>
      <c r="B3046" s="2"/>
      <c r="C3046" s="9"/>
      <c r="D3046" s="13"/>
      <c r="E3046" s="13"/>
      <c r="F3046" s="10"/>
      <c r="G3046" s="11"/>
      <c r="H3046" s="5"/>
      <c r="I3046" s="5"/>
      <c r="J3046" s="5"/>
      <c r="K3046" s="5"/>
      <c r="L3046" s="1"/>
      <c r="M3046" s="14"/>
      <c r="N3046" s="14"/>
      <c r="O3046" s="9"/>
      <c r="P3046" s="9"/>
      <c r="Q3046" s="12"/>
      <c r="R3046" s="5"/>
      <c r="S3046" s="2"/>
      <c r="T3046" s="5"/>
      <c r="U3046" s="1"/>
      <c r="V3046" s="1"/>
      <c r="W3046" s="14"/>
      <c r="X3046" s="2"/>
      <c r="Y3046" s="6"/>
      <c r="Z3046" s="1"/>
      <c r="AA3046" s="6"/>
      <c r="AB3046" s="1"/>
      <c r="AC3046" s="10"/>
      <c r="AD3046" s="7"/>
      <c r="AE3046" s="1"/>
      <c r="AF3046" s="1"/>
      <c r="AG3046" s="1"/>
      <c r="AH3046" s="5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6"/>
      <c r="BR3046" s="1"/>
      <c r="BS3046" s="1"/>
      <c r="BT3046" s="1"/>
      <c r="BU3046" s="1"/>
      <c r="BV3046" s="1"/>
      <c r="BW3046" s="1"/>
    </row>
    <row r="3047" spans="1:75" x14ac:dyDescent="0.2">
      <c r="A3047" s="96"/>
      <c r="B3047" s="2"/>
      <c r="C3047" s="9"/>
      <c r="D3047" s="13"/>
      <c r="E3047" s="13"/>
      <c r="F3047" s="10"/>
      <c r="G3047" s="11"/>
      <c r="H3047" s="5"/>
      <c r="I3047" s="5"/>
      <c r="J3047" s="5"/>
      <c r="K3047" s="5"/>
      <c r="L3047" s="1"/>
      <c r="M3047" s="14"/>
      <c r="N3047" s="14"/>
      <c r="O3047" s="9"/>
      <c r="P3047" s="9"/>
      <c r="Q3047" s="12"/>
      <c r="R3047" s="5"/>
      <c r="S3047" s="2"/>
      <c r="T3047" s="5"/>
      <c r="U3047" s="1"/>
      <c r="V3047" s="1"/>
      <c r="W3047" s="14"/>
      <c r="X3047" s="2"/>
      <c r="Y3047" s="6"/>
      <c r="Z3047" s="1"/>
      <c r="AA3047" s="6"/>
      <c r="AB3047" s="1"/>
      <c r="AC3047" s="10"/>
      <c r="AD3047" s="7"/>
      <c r="AE3047" s="1"/>
      <c r="AF3047" s="1"/>
      <c r="AG3047" s="1"/>
      <c r="AH3047" s="5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6"/>
      <c r="BR3047" s="1"/>
      <c r="BS3047" s="1"/>
      <c r="BT3047" s="1"/>
      <c r="BU3047" s="1"/>
      <c r="BV3047" s="1"/>
      <c r="BW3047" s="1"/>
    </row>
    <row r="3048" spans="1:75" x14ac:dyDescent="0.2">
      <c r="A3048" s="96"/>
      <c r="B3048" s="2"/>
      <c r="C3048" s="9"/>
      <c r="D3048" s="13"/>
      <c r="E3048" s="13"/>
      <c r="F3048" s="10"/>
      <c r="G3048" s="11"/>
      <c r="H3048" s="5"/>
      <c r="I3048" s="5"/>
      <c r="J3048" s="5"/>
      <c r="K3048" s="5"/>
      <c r="L3048" s="1"/>
      <c r="M3048" s="14"/>
      <c r="N3048" s="14"/>
      <c r="O3048" s="9"/>
      <c r="P3048" s="9"/>
      <c r="Q3048" s="12"/>
      <c r="R3048" s="5"/>
      <c r="S3048" s="2"/>
      <c r="T3048" s="5"/>
      <c r="U3048" s="1"/>
      <c r="V3048" s="1"/>
      <c r="W3048" s="14"/>
      <c r="X3048" s="2"/>
      <c r="Y3048" s="6"/>
      <c r="Z3048" s="1"/>
      <c r="AA3048" s="6"/>
      <c r="AB3048" s="1"/>
      <c r="AC3048" s="10"/>
      <c r="AD3048" s="7"/>
      <c r="AE3048" s="1"/>
      <c r="AF3048" s="1"/>
      <c r="AG3048" s="1"/>
      <c r="AH3048" s="5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6"/>
      <c r="BR3048" s="1"/>
      <c r="BS3048" s="1"/>
      <c r="BT3048" s="1"/>
      <c r="BU3048" s="1"/>
      <c r="BV3048" s="1"/>
      <c r="BW3048" s="1"/>
    </row>
    <row r="3049" spans="1:75" x14ac:dyDescent="0.2">
      <c r="A3049" s="96"/>
      <c r="B3049" s="2"/>
      <c r="C3049" s="9"/>
      <c r="D3049" s="13"/>
      <c r="E3049" s="13"/>
      <c r="F3049" s="10"/>
      <c r="G3049" s="11"/>
      <c r="H3049" s="5"/>
      <c r="I3049" s="5"/>
      <c r="J3049" s="5"/>
      <c r="K3049" s="5"/>
      <c r="L3049" s="1"/>
      <c r="M3049" s="14"/>
      <c r="N3049" s="14"/>
      <c r="O3049" s="9"/>
      <c r="P3049" s="9"/>
      <c r="Q3049" s="12"/>
      <c r="R3049" s="5"/>
      <c r="S3049" s="2"/>
      <c r="T3049" s="5"/>
      <c r="U3049" s="1"/>
      <c r="V3049" s="1"/>
      <c r="W3049" s="14"/>
      <c r="X3049" s="2"/>
      <c r="Y3049" s="6"/>
      <c r="Z3049" s="1"/>
      <c r="AA3049" s="6"/>
      <c r="AB3049" s="1"/>
      <c r="AC3049" s="10"/>
      <c r="AD3049" s="7"/>
      <c r="AE3049" s="1"/>
      <c r="AF3049" s="1"/>
      <c r="AG3049" s="1"/>
      <c r="AH3049" s="5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6"/>
      <c r="BR3049" s="1"/>
      <c r="BS3049" s="1"/>
      <c r="BT3049" s="1"/>
      <c r="BU3049" s="1"/>
      <c r="BV3049" s="1"/>
      <c r="BW3049" s="1"/>
    </row>
    <row r="3050" spans="1:75" x14ac:dyDescent="0.2">
      <c r="A3050" s="96"/>
      <c r="B3050" s="2"/>
      <c r="C3050" s="9"/>
      <c r="D3050" s="13"/>
      <c r="E3050" s="13"/>
      <c r="F3050" s="10"/>
      <c r="G3050" s="11"/>
      <c r="H3050" s="5"/>
      <c r="I3050" s="5"/>
      <c r="J3050" s="5"/>
      <c r="K3050" s="5"/>
      <c r="L3050" s="1"/>
      <c r="M3050" s="14"/>
      <c r="N3050" s="14"/>
      <c r="O3050" s="9"/>
      <c r="P3050" s="9"/>
      <c r="Q3050" s="12"/>
      <c r="R3050" s="5"/>
      <c r="S3050" s="2"/>
      <c r="T3050" s="5"/>
      <c r="U3050" s="1"/>
      <c r="V3050" s="1"/>
      <c r="W3050" s="14"/>
      <c r="X3050" s="2"/>
      <c r="Y3050" s="6"/>
      <c r="Z3050" s="1"/>
      <c r="AA3050" s="6"/>
      <c r="AB3050" s="1"/>
      <c r="AC3050" s="10"/>
      <c r="AD3050" s="7"/>
      <c r="AE3050" s="1"/>
      <c r="AF3050" s="1"/>
      <c r="AG3050" s="1"/>
      <c r="AH3050" s="5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6"/>
      <c r="BR3050" s="1"/>
      <c r="BS3050" s="1"/>
      <c r="BT3050" s="1"/>
      <c r="BU3050" s="1"/>
      <c r="BV3050" s="1"/>
      <c r="BW3050" s="1"/>
    </row>
    <row r="3051" spans="1:75" x14ac:dyDescent="0.2">
      <c r="A3051" s="96"/>
      <c r="B3051" s="2"/>
      <c r="C3051" s="9"/>
      <c r="D3051" s="13"/>
      <c r="E3051" s="13"/>
      <c r="F3051" s="10"/>
      <c r="G3051" s="11"/>
      <c r="H3051" s="5"/>
      <c r="I3051" s="5"/>
      <c r="J3051" s="5"/>
      <c r="K3051" s="5"/>
      <c r="L3051" s="1"/>
      <c r="M3051" s="14"/>
      <c r="N3051" s="14"/>
      <c r="O3051" s="9"/>
      <c r="P3051" s="9"/>
      <c r="Q3051" s="12"/>
      <c r="R3051" s="5"/>
      <c r="S3051" s="2"/>
      <c r="T3051" s="5"/>
      <c r="U3051" s="1"/>
      <c r="V3051" s="1"/>
      <c r="W3051" s="14"/>
      <c r="X3051" s="2"/>
      <c r="Y3051" s="6"/>
      <c r="Z3051" s="1"/>
      <c r="AA3051" s="6"/>
      <c r="AB3051" s="1"/>
      <c r="AC3051" s="10"/>
      <c r="AD3051" s="7"/>
      <c r="AE3051" s="1"/>
      <c r="AF3051" s="1"/>
      <c r="AG3051" s="1"/>
      <c r="AH3051" s="5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6"/>
      <c r="BR3051" s="1"/>
      <c r="BS3051" s="1"/>
      <c r="BT3051" s="1"/>
      <c r="BU3051" s="1"/>
      <c r="BV3051" s="1"/>
      <c r="BW3051" s="1"/>
    </row>
    <row r="3052" spans="1:75" x14ac:dyDescent="0.2">
      <c r="A3052" s="96"/>
      <c r="B3052" s="2"/>
      <c r="C3052" s="9"/>
      <c r="D3052" s="13"/>
      <c r="E3052" s="13"/>
      <c r="F3052" s="10"/>
      <c r="G3052" s="11"/>
      <c r="H3052" s="5"/>
      <c r="I3052" s="5"/>
      <c r="J3052" s="5"/>
      <c r="K3052" s="5"/>
      <c r="L3052" s="1"/>
      <c r="M3052" s="14"/>
      <c r="N3052" s="14"/>
      <c r="O3052" s="9"/>
      <c r="P3052" s="9"/>
      <c r="Q3052" s="12"/>
      <c r="R3052" s="5"/>
      <c r="S3052" s="2"/>
      <c r="T3052" s="5"/>
      <c r="U3052" s="1"/>
      <c r="V3052" s="1"/>
      <c r="W3052" s="14"/>
      <c r="X3052" s="2"/>
      <c r="Y3052" s="6"/>
      <c r="Z3052" s="1"/>
      <c r="AA3052" s="6"/>
      <c r="AB3052" s="1"/>
      <c r="AC3052" s="10"/>
      <c r="AD3052" s="7"/>
      <c r="AE3052" s="1"/>
      <c r="AF3052" s="1"/>
      <c r="AG3052" s="1"/>
      <c r="AH3052" s="5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6"/>
      <c r="BR3052" s="1"/>
      <c r="BS3052" s="1"/>
      <c r="BT3052" s="1"/>
      <c r="BU3052" s="1"/>
      <c r="BV3052" s="1"/>
      <c r="BW3052" s="1"/>
    </row>
    <row r="3053" spans="1:75" x14ac:dyDescent="0.2">
      <c r="A3053" s="96"/>
      <c r="B3053" s="2"/>
      <c r="C3053" s="9"/>
      <c r="D3053" s="13"/>
      <c r="E3053" s="13"/>
      <c r="F3053" s="10"/>
      <c r="G3053" s="11"/>
      <c r="H3053" s="5"/>
      <c r="I3053" s="5"/>
      <c r="J3053" s="5"/>
      <c r="K3053" s="5"/>
      <c r="L3053" s="1"/>
      <c r="M3053" s="14"/>
      <c r="N3053" s="14"/>
      <c r="O3053" s="9"/>
      <c r="P3053" s="9"/>
      <c r="Q3053" s="12"/>
      <c r="R3053" s="5"/>
      <c r="S3053" s="2"/>
      <c r="T3053" s="5"/>
      <c r="U3053" s="1"/>
      <c r="V3053" s="1"/>
      <c r="W3053" s="14"/>
      <c r="X3053" s="2"/>
      <c r="Y3053" s="6"/>
      <c r="Z3053" s="1"/>
      <c r="AA3053" s="6"/>
      <c r="AB3053" s="1"/>
      <c r="AC3053" s="10"/>
      <c r="AD3053" s="7"/>
      <c r="AE3053" s="1"/>
      <c r="AF3053" s="1"/>
      <c r="AG3053" s="1"/>
      <c r="AH3053" s="5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6"/>
      <c r="BR3053" s="1"/>
      <c r="BS3053" s="1"/>
      <c r="BT3053" s="1"/>
      <c r="BU3053" s="1"/>
      <c r="BV3053" s="1"/>
      <c r="BW3053" s="1"/>
    </row>
    <row r="3054" spans="1:75" x14ac:dyDescent="0.2">
      <c r="A3054" s="96"/>
      <c r="B3054" s="2"/>
      <c r="C3054" s="9"/>
      <c r="D3054" s="13"/>
      <c r="E3054" s="13"/>
      <c r="F3054" s="10"/>
      <c r="G3054" s="11"/>
      <c r="H3054" s="5"/>
      <c r="I3054" s="5"/>
      <c r="J3054" s="5"/>
      <c r="K3054" s="5"/>
      <c r="L3054" s="1"/>
      <c r="M3054" s="14"/>
      <c r="N3054" s="14"/>
      <c r="O3054" s="9"/>
      <c r="P3054" s="9"/>
      <c r="Q3054" s="12"/>
      <c r="R3054" s="5"/>
      <c r="S3054" s="2"/>
      <c r="T3054" s="5"/>
      <c r="U3054" s="1"/>
      <c r="V3054" s="1"/>
      <c r="W3054" s="14"/>
      <c r="X3054" s="2"/>
      <c r="Y3054" s="6"/>
      <c r="Z3054" s="1"/>
      <c r="AA3054" s="6"/>
      <c r="AB3054" s="1"/>
      <c r="AC3054" s="10"/>
      <c r="AD3054" s="7"/>
      <c r="AE3054" s="1"/>
      <c r="AF3054" s="1"/>
      <c r="AG3054" s="1"/>
      <c r="AH3054" s="5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6"/>
      <c r="BR3054" s="1"/>
      <c r="BS3054" s="1"/>
      <c r="BT3054" s="1"/>
      <c r="BU3054" s="1"/>
      <c r="BV3054" s="1"/>
      <c r="BW3054" s="1"/>
    </row>
    <row r="3055" spans="1:75" x14ac:dyDescent="0.2">
      <c r="A3055" s="96"/>
      <c r="B3055" s="2"/>
      <c r="C3055" s="9"/>
      <c r="D3055" s="13"/>
      <c r="E3055" s="13"/>
      <c r="F3055" s="10"/>
      <c r="G3055" s="11"/>
      <c r="H3055" s="5"/>
      <c r="I3055" s="5"/>
      <c r="J3055" s="5"/>
      <c r="K3055" s="5"/>
      <c r="L3055" s="1"/>
      <c r="M3055" s="14"/>
      <c r="N3055" s="14"/>
      <c r="O3055" s="9"/>
      <c r="P3055" s="9"/>
      <c r="Q3055" s="12"/>
      <c r="R3055" s="5"/>
      <c r="S3055" s="2"/>
      <c r="T3055" s="5"/>
      <c r="U3055" s="1"/>
      <c r="V3055" s="1"/>
      <c r="W3055" s="14"/>
      <c r="X3055" s="2"/>
      <c r="Y3055" s="6"/>
      <c r="Z3055" s="1"/>
      <c r="AA3055" s="6"/>
      <c r="AB3055" s="1"/>
      <c r="AC3055" s="10"/>
      <c r="AD3055" s="7"/>
      <c r="AE3055" s="1"/>
      <c r="AF3055" s="1"/>
      <c r="AG3055" s="1"/>
      <c r="AH3055" s="5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6"/>
      <c r="BR3055" s="1"/>
      <c r="BS3055" s="1"/>
      <c r="BT3055" s="1"/>
      <c r="BU3055" s="1"/>
      <c r="BV3055" s="1"/>
      <c r="BW3055" s="1"/>
    </row>
    <row r="3056" spans="1:75" x14ac:dyDescent="0.2">
      <c r="A3056" s="96"/>
      <c r="B3056" s="2"/>
      <c r="C3056" s="9"/>
      <c r="D3056" s="13"/>
      <c r="E3056" s="13"/>
      <c r="F3056" s="10"/>
      <c r="G3056" s="11"/>
      <c r="H3056" s="5"/>
      <c r="I3056" s="5"/>
      <c r="J3056" s="5"/>
      <c r="K3056" s="5"/>
      <c r="L3056" s="1"/>
      <c r="M3056" s="14"/>
      <c r="N3056" s="14"/>
      <c r="O3056" s="9"/>
      <c r="P3056" s="9"/>
      <c r="Q3056" s="12"/>
      <c r="R3056" s="5"/>
      <c r="S3056" s="2"/>
      <c r="T3056" s="5"/>
      <c r="U3056" s="1"/>
      <c r="V3056" s="1"/>
      <c r="W3056" s="14"/>
      <c r="X3056" s="2"/>
      <c r="Y3056" s="6"/>
      <c r="Z3056" s="1"/>
      <c r="AA3056" s="6"/>
      <c r="AB3056" s="1"/>
      <c r="AC3056" s="10"/>
      <c r="AD3056" s="7"/>
      <c r="AE3056" s="1"/>
      <c r="AF3056" s="1"/>
      <c r="AG3056" s="1"/>
      <c r="AH3056" s="5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6"/>
      <c r="BR3056" s="1"/>
      <c r="BS3056" s="1"/>
      <c r="BT3056" s="1"/>
      <c r="BU3056" s="1"/>
      <c r="BV3056" s="1"/>
      <c r="BW3056" s="1"/>
    </row>
    <row r="3057" spans="1:75" x14ac:dyDescent="0.2">
      <c r="A3057" s="96"/>
      <c r="B3057" s="2"/>
      <c r="C3057" s="9"/>
      <c r="D3057" s="13"/>
      <c r="E3057" s="13"/>
      <c r="F3057" s="10"/>
      <c r="G3057" s="11"/>
      <c r="H3057" s="5"/>
      <c r="I3057" s="5"/>
      <c r="J3057" s="5"/>
      <c r="K3057" s="5"/>
      <c r="L3057" s="1"/>
      <c r="M3057" s="14"/>
      <c r="N3057" s="14"/>
      <c r="O3057" s="9"/>
      <c r="P3057" s="9"/>
      <c r="Q3057" s="12"/>
      <c r="R3057" s="5"/>
      <c r="S3057" s="2"/>
      <c r="T3057" s="5"/>
      <c r="U3057" s="1"/>
      <c r="V3057" s="1"/>
      <c r="W3057" s="14"/>
      <c r="X3057" s="2"/>
      <c r="Y3057" s="6"/>
      <c r="Z3057" s="1"/>
      <c r="AA3057" s="6"/>
      <c r="AB3057" s="1"/>
      <c r="AC3057" s="10"/>
      <c r="AD3057" s="7"/>
      <c r="AE3057" s="1"/>
      <c r="AF3057" s="1"/>
      <c r="AG3057" s="1"/>
      <c r="AH3057" s="5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6"/>
      <c r="BR3057" s="1"/>
      <c r="BS3057" s="1"/>
      <c r="BT3057" s="1"/>
      <c r="BU3057" s="1"/>
      <c r="BV3057" s="1"/>
      <c r="BW3057" s="1"/>
    </row>
    <row r="3058" spans="1:75" x14ac:dyDescent="0.2">
      <c r="A3058" s="96"/>
      <c r="B3058" s="2"/>
      <c r="C3058" s="9"/>
      <c r="D3058" s="13"/>
      <c r="E3058" s="13"/>
      <c r="F3058" s="10"/>
      <c r="G3058" s="11"/>
      <c r="H3058" s="5"/>
      <c r="I3058" s="5"/>
      <c r="J3058" s="5"/>
      <c r="K3058" s="5"/>
      <c r="L3058" s="1"/>
      <c r="M3058" s="14"/>
      <c r="N3058" s="14"/>
      <c r="O3058" s="9"/>
      <c r="P3058" s="9"/>
      <c r="Q3058" s="12"/>
      <c r="R3058" s="5"/>
      <c r="S3058" s="2"/>
      <c r="T3058" s="5"/>
      <c r="U3058" s="1"/>
      <c r="V3058" s="1"/>
      <c r="W3058" s="14"/>
      <c r="X3058" s="2"/>
      <c r="Y3058" s="6"/>
      <c r="Z3058" s="1"/>
      <c r="AA3058" s="6"/>
      <c r="AB3058" s="1"/>
      <c r="AC3058" s="10"/>
      <c r="AD3058" s="7"/>
      <c r="AE3058" s="1"/>
      <c r="AF3058" s="1"/>
      <c r="AG3058" s="1"/>
      <c r="AH3058" s="5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6"/>
      <c r="BR3058" s="1"/>
      <c r="BS3058" s="1"/>
      <c r="BT3058" s="1"/>
      <c r="BU3058" s="1"/>
      <c r="BV3058" s="1"/>
      <c r="BW3058" s="1"/>
    </row>
    <row r="3059" spans="1:75" x14ac:dyDescent="0.2">
      <c r="A3059" s="96"/>
      <c r="B3059" s="2"/>
      <c r="C3059" s="9"/>
      <c r="D3059" s="13"/>
      <c r="E3059" s="13"/>
      <c r="F3059" s="10"/>
      <c r="G3059" s="11"/>
      <c r="H3059" s="5"/>
      <c r="I3059" s="5"/>
      <c r="J3059" s="5"/>
      <c r="K3059" s="5"/>
      <c r="L3059" s="1"/>
      <c r="M3059" s="14"/>
      <c r="N3059" s="14"/>
      <c r="O3059" s="9"/>
      <c r="P3059" s="9"/>
      <c r="Q3059" s="12"/>
      <c r="R3059" s="5"/>
      <c r="S3059" s="2"/>
      <c r="T3059" s="5"/>
      <c r="U3059" s="1"/>
      <c r="V3059" s="1"/>
      <c r="W3059" s="14"/>
      <c r="X3059" s="2"/>
      <c r="Y3059" s="6"/>
      <c r="Z3059" s="1"/>
      <c r="AA3059" s="6"/>
      <c r="AB3059" s="1"/>
      <c r="AC3059" s="10"/>
      <c r="AD3059" s="7"/>
      <c r="AE3059" s="1"/>
      <c r="AF3059" s="1"/>
      <c r="AG3059" s="1"/>
      <c r="AH3059" s="5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6"/>
      <c r="BR3059" s="1"/>
      <c r="BS3059" s="1"/>
      <c r="BT3059" s="1"/>
      <c r="BU3059" s="1"/>
      <c r="BV3059" s="1"/>
      <c r="BW3059" s="1"/>
    </row>
    <row r="3060" spans="1:75" x14ac:dyDescent="0.2">
      <c r="A3060" s="96"/>
      <c r="B3060" s="2"/>
      <c r="C3060" s="9"/>
      <c r="D3060" s="13"/>
      <c r="E3060" s="13"/>
      <c r="F3060" s="10"/>
      <c r="G3060" s="11"/>
      <c r="H3060" s="5"/>
      <c r="I3060" s="5"/>
      <c r="J3060" s="5"/>
      <c r="K3060" s="5"/>
      <c r="L3060" s="1"/>
      <c r="M3060" s="14"/>
      <c r="N3060" s="14"/>
      <c r="O3060" s="9"/>
      <c r="P3060" s="9"/>
      <c r="Q3060" s="12"/>
      <c r="R3060" s="5"/>
      <c r="S3060" s="2"/>
      <c r="T3060" s="5"/>
      <c r="U3060" s="1"/>
      <c r="V3060" s="1"/>
      <c r="W3060" s="14"/>
      <c r="X3060" s="2"/>
      <c r="Y3060" s="6"/>
      <c r="Z3060" s="1"/>
      <c r="AA3060" s="6"/>
      <c r="AB3060" s="1"/>
      <c r="AC3060" s="10"/>
      <c r="AD3060" s="7"/>
      <c r="AE3060" s="1"/>
      <c r="AF3060" s="1"/>
      <c r="AG3060" s="1"/>
      <c r="AH3060" s="5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6"/>
      <c r="BR3060" s="1"/>
      <c r="BS3060" s="1"/>
      <c r="BT3060" s="1"/>
      <c r="BU3060" s="1"/>
      <c r="BV3060" s="1"/>
      <c r="BW3060" s="1"/>
    </row>
    <row r="3061" spans="1:75" x14ac:dyDescent="0.2">
      <c r="A3061" s="96"/>
      <c r="B3061" s="2"/>
      <c r="C3061" s="9"/>
      <c r="D3061" s="13"/>
      <c r="E3061" s="13"/>
      <c r="F3061" s="10"/>
      <c r="G3061" s="11"/>
      <c r="H3061" s="5"/>
      <c r="I3061" s="5"/>
      <c r="J3061" s="5"/>
      <c r="K3061" s="5"/>
      <c r="L3061" s="1"/>
      <c r="M3061" s="14"/>
      <c r="N3061" s="14"/>
      <c r="O3061" s="9"/>
      <c r="P3061" s="9"/>
      <c r="Q3061" s="12"/>
      <c r="R3061" s="5"/>
      <c r="S3061" s="2"/>
      <c r="T3061" s="5"/>
      <c r="U3061" s="1"/>
      <c r="V3061" s="1"/>
      <c r="W3061" s="14"/>
      <c r="X3061" s="2"/>
      <c r="Y3061" s="6"/>
      <c r="Z3061" s="1"/>
      <c r="AA3061" s="6"/>
      <c r="AB3061" s="1"/>
      <c r="AC3061" s="10"/>
      <c r="AD3061" s="7"/>
      <c r="AE3061" s="1"/>
      <c r="AF3061" s="1"/>
      <c r="AG3061" s="1"/>
      <c r="AH3061" s="5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6"/>
      <c r="BR3061" s="1"/>
      <c r="BS3061" s="1"/>
      <c r="BT3061" s="1"/>
      <c r="BU3061" s="1"/>
      <c r="BV3061" s="1"/>
      <c r="BW3061" s="1"/>
    </row>
    <row r="3062" spans="1:75" x14ac:dyDescent="0.2">
      <c r="A3062" s="96"/>
      <c r="B3062" s="2"/>
      <c r="C3062" s="9"/>
      <c r="D3062" s="13"/>
      <c r="E3062" s="13"/>
      <c r="F3062" s="10"/>
      <c r="G3062" s="11"/>
      <c r="H3062" s="5"/>
      <c r="I3062" s="5"/>
      <c r="J3062" s="5"/>
      <c r="K3062" s="5"/>
      <c r="L3062" s="1"/>
      <c r="M3062" s="14"/>
      <c r="N3062" s="14"/>
      <c r="O3062" s="9"/>
      <c r="P3062" s="9"/>
      <c r="Q3062" s="12"/>
      <c r="R3062" s="5"/>
      <c r="S3062" s="2"/>
      <c r="T3062" s="5"/>
      <c r="U3062" s="1"/>
      <c r="V3062" s="1"/>
      <c r="W3062" s="14"/>
      <c r="X3062" s="2"/>
      <c r="Y3062" s="6"/>
      <c r="Z3062" s="1"/>
      <c r="AA3062" s="6"/>
      <c r="AB3062" s="1"/>
      <c r="AC3062" s="10"/>
      <c r="AD3062" s="7"/>
      <c r="AE3062" s="1"/>
      <c r="AF3062" s="1"/>
      <c r="AG3062" s="1"/>
      <c r="AH3062" s="5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6"/>
      <c r="BR3062" s="1"/>
      <c r="BS3062" s="1"/>
      <c r="BT3062" s="1"/>
      <c r="BU3062" s="1"/>
      <c r="BV3062" s="1"/>
      <c r="BW3062" s="1"/>
    </row>
    <row r="3063" spans="1:75" x14ac:dyDescent="0.2">
      <c r="A3063" s="96"/>
      <c r="B3063" s="2"/>
      <c r="C3063" s="9"/>
      <c r="D3063" s="13"/>
      <c r="E3063" s="13"/>
      <c r="F3063" s="10"/>
      <c r="G3063" s="11"/>
      <c r="H3063" s="5"/>
      <c r="I3063" s="5"/>
      <c r="J3063" s="5"/>
      <c r="K3063" s="5"/>
      <c r="L3063" s="1"/>
      <c r="M3063" s="14"/>
      <c r="N3063" s="14"/>
      <c r="O3063" s="9"/>
      <c r="P3063" s="9"/>
      <c r="Q3063" s="12"/>
      <c r="R3063" s="5"/>
      <c r="S3063" s="2"/>
      <c r="T3063" s="5"/>
      <c r="U3063" s="1"/>
      <c r="V3063" s="1"/>
      <c r="W3063" s="14"/>
      <c r="X3063" s="2"/>
      <c r="Y3063" s="6"/>
      <c r="Z3063" s="1"/>
      <c r="AA3063" s="6"/>
      <c r="AB3063" s="1"/>
      <c r="AC3063" s="10"/>
      <c r="AD3063" s="7"/>
      <c r="AE3063" s="1"/>
      <c r="AF3063" s="1"/>
      <c r="AG3063" s="1"/>
      <c r="AH3063" s="5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6"/>
      <c r="BR3063" s="1"/>
      <c r="BS3063" s="1"/>
      <c r="BT3063" s="1"/>
      <c r="BU3063" s="1"/>
      <c r="BV3063" s="1"/>
      <c r="BW3063" s="1"/>
    </row>
    <row r="3064" spans="1:75" x14ac:dyDescent="0.2">
      <c r="A3064" s="96"/>
      <c r="B3064" s="2"/>
      <c r="C3064" s="9"/>
      <c r="D3064" s="13"/>
      <c r="E3064" s="13"/>
      <c r="F3064" s="10"/>
      <c r="G3064" s="11"/>
      <c r="H3064" s="5"/>
      <c r="I3064" s="5"/>
      <c r="J3064" s="5"/>
      <c r="K3064" s="5"/>
      <c r="L3064" s="1"/>
      <c r="M3064" s="14"/>
      <c r="N3064" s="14"/>
      <c r="O3064" s="9"/>
      <c r="P3064" s="9"/>
      <c r="Q3064" s="12"/>
      <c r="R3064" s="5"/>
      <c r="S3064" s="2"/>
      <c r="T3064" s="5"/>
      <c r="U3064" s="1"/>
      <c r="V3064" s="1"/>
      <c r="W3064" s="14"/>
      <c r="X3064" s="2"/>
      <c r="Y3064" s="6"/>
      <c r="Z3064" s="1"/>
      <c r="AA3064" s="6"/>
      <c r="AB3064" s="1"/>
      <c r="AC3064" s="10"/>
      <c r="AD3064" s="7"/>
      <c r="AE3064" s="1"/>
      <c r="AF3064" s="1"/>
      <c r="AG3064" s="1"/>
      <c r="AH3064" s="5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6"/>
      <c r="BR3064" s="1"/>
      <c r="BS3064" s="1"/>
      <c r="BT3064" s="1"/>
      <c r="BU3064" s="1"/>
      <c r="BV3064" s="1"/>
      <c r="BW3064" s="1"/>
    </row>
    <row r="3065" spans="1:75" x14ac:dyDescent="0.2">
      <c r="A3065" s="96"/>
      <c r="B3065" s="2"/>
      <c r="C3065" s="9"/>
      <c r="D3065" s="13"/>
      <c r="E3065" s="13"/>
      <c r="F3065" s="10"/>
      <c r="G3065" s="11"/>
      <c r="H3065" s="5"/>
      <c r="I3065" s="5"/>
      <c r="J3065" s="5"/>
      <c r="K3065" s="5"/>
      <c r="L3065" s="1"/>
      <c r="M3065" s="14"/>
      <c r="N3065" s="14"/>
      <c r="O3065" s="9"/>
      <c r="P3065" s="9"/>
      <c r="Q3065" s="12"/>
      <c r="R3065" s="5"/>
      <c r="S3065" s="2"/>
      <c r="T3065" s="5"/>
      <c r="U3065" s="1"/>
      <c r="V3065" s="1"/>
      <c r="W3065" s="14"/>
      <c r="X3065" s="2"/>
      <c r="Y3065" s="6"/>
      <c r="Z3065" s="1"/>
      <c r="AA3065" s="6"/>
      <c r="AB3065" s="1"/>
      <c r="AC3065" s="10"/>
      <c r="AD3065" s="7"/>
      <c r="AE3065" s="1"/>
      <c r="AF3065" s="1"/>
      <c r="AG3065" s="1"/>
      <c r="AH3065" s="5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6"/>
      <c r="BR3065" s="1"/>
      <c r="BS3065" s="1"/>
      <c r="BT3065" s="1"/>
      <c r="BU3065" s="1"/>
      <c r="BV3065" s="1"/>
      <c r="BW3065" s="1"/>
    </row>
    <row r="3066" spans="1:75" x14ac:dyDescent="0.2">
      <c r="A3066" s="96"/>
      <c r="B3066" s="2"/>
      <c r="C3066" s="9"/>
      <c r="D3066" s="13"/>
      <c r="E3066" s="13"/>
      <c r="F3066" s="10"/>
      <c r="G3066" s="11"/>
      <c r="H3066" s="5"/>
      <c r="I3066" s="5"/>
      <c r="J3066" s="5"/>
      <c r="K3066" s="5"/>
      <c r="L3066" s="1"/>
      <c r="M3066" s="14"/>
      <c r="N3066" s="14"/>
      <c r="O3066" s="9"/>
      <c r="P3066" s="9"/>
      <c r="Q3066" s="12"/>
      <c r="R3066" s="5"/>
      <c r="S3066" s="2"/>
      <c r="T3066" s="5"/>
      <c r="U3066" s="1"/>
      <c r="V3066" s="1"/>
      <c r="W3066" s="14"/>
      <c r="X3066" s="2"/>
      <c r="Y3066" s="6"/>
      <c r="Z3066" s="1"/>
      <c r="AA3066" s="6"/>
      <c r="AB3066" s="1"/>
      <c r="AC3066" s="10"/>
      <c r="AD3066" s="7"/>
      <c r="AE3066" s="1"/>
      <c r="AF3066" s="1"/>
      <c r="AG3066" s="1"/>
      <c r="AH3066" s="5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6"/>
      <c r="BR3066" s="1"/>
      <c r="BS3066" s="1"/>
      <c r="BT3066" s="1"/>
      <c r="BU3066" s="1"/>
      <c r="BV3066" s="1"/>
      <c r="BW3066" s="1"/>
    </row>
    <row r="3067" spans="1:75" x14ac:dyDescent="0.2">
      <c r="A3067" s="96"/>
      <c r="B3067" s="2"/>
      <c r="C3067" s="9"/>
      <c r="D3067" s="13"/>
      <c r="E3067" s="13"/>
      <c r="F3067" s="10"/>
      <c r="G3067" s="11"/>
      <c r="H3067" s="5"/>
      <c r="I3067" s="5"/>
      <c r="J3067" s="5"/>
      <c r="K3067" s="5"/>
      <c r="L3067" s="1"/>
      <c r="M3067" s="14"/>
      <c r="N3067" s="14"/>
      <c r="O3067" s="9"/>
      <c r="P3067" s="9"/>
      <c r="Q3067" s="12"/>
      <c r="R3067" s="5"/>
      <c r="S3067" s="2"/>
      <c r="T3067" s="5"/>
      <c r="U3067" s="1"/>
      <c r="V3067" s="1"/>
      <c r="W3067" s="14"/>
      <c r="X3067" s="2"/>
      <c r="Y3067" s="6"/>
      <c r="Z3067" s="1"/>
      <c r="AA3067" s="6"/>
      <c r="AB3067" s="1"/>
      <c r="AC3067" s="10"/>
      <c r="AD3067" s="7"/>
      <c r="AE3067" s="1"/>
      <c r="AF3067" s="1"/>
      <c r="AG3067" s="1"/>
      <c r="AH3067" s="5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6"/>
      <c r="BR3067" s="1"/>
      <c r="BS3067" s="1"/>
      <c r="BT3067" s="1"/>
      <c r="BU3067" s="1"/>
      <c r="BV3067" s="1"/>
      <c r="BW3067" s="1"/>
    </row>
    <row r="3068" spans="1:75" x14ac:dyDescent="0.2">
      <c r="A3068" s="96"/>
      <c r="B3068" s="2"/>
      <c r="C3068" s="9"/>
      <c r="D3068" s="13"/>
      <c r="E3068" s="13"/>
      <c r="F3068" s="10"/>
      <c r="G3068" s="11"/>
      <c r="H3068" s="5"/>
      <c r="I3068" s="5"/>
      <c r="J3068" s="5"/>
      <c r="K3068" s="5"/>
      <c r="L3068" s="1"/>
      <c r="M3068" s="14"/>
      <c r="N3068" s="14"/>
      <c r="O3068" s="9"/>
      <c r="P3068" s="9"/>
      <c r="Q3068" s="12"/>
      <c r="R3068" s="5"/>
      <c r="S3068" s="2"/>
      <c r="T3068" s="5"/>
      <c r="U3068" s="1"/>
      <c r="V3068" s="1"/>
      <c r="W3068" s="14"/>
      <c r="X3068" s="2"/>
      <c r="Y3068" s="6"/>
      <c r="Z3068" s="1"/>
      <c r="AA3068" s="6"/>
      <c r="AB3068" s="1"/>
      <c r="AC3068" s="10"/>
      <c r="AD3068" s="7"/>
      <c r="AE3068" s="1"/>
      <c r="AF3068" s="1"/>
      <c r="AG3068" s="1"/>
      <c r="AH3068" s="5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6"/>
      <c r="BR3068" s="1"/>
      <c r="BS3068" s="1"/>
      <c r="BT3068" s="1"/>
      <c r="BU3068" s="1"/>
      <c r="BV3068" s="1"/>
      <c r="BW3068" s="1"/>
    </row>
    <row r="3069" spans="1:75" x14ac:dyDescent="0.2">
      <c r="A3069" s="96"/>
      <c r="B3069" s="2"/>
      <c r="C3069" s="9"/>
      <c r="D3069" s="13"/>
      <c r="E3069" s="13"/>
      <c r="F3069" s="10"/>
      <c r="G3069" s="11"/>
      <c r="H3069" s="5"/>
      <c r="I3069" s="5"/>
      <c r="J3069" s="5"/>
      <c r="K3069" s="5"/>
      <c r="L3069" s="1"/>
      <c r="M3069" s="14"/>
      <c r="N3069" s="14"/>
      <c r="O3069" s="9"/>
      <c r="P3069" s="9"/>
      <c r="Q3069" s="12"/>
      <c r="R3069" s="5"/>
      <c r="S3069" s="2"/>
      <c r="T3069" s="5"/>
      <c r="U3069" s="1"/>
      <c r="V3069" s="1"/>
      <c r="W3069" s="14"/>
      <c r="X3069" s="2"/>
      <c r="Y3069" s="6"/>
      <c r="Z3069" s="1"/>
      <c r="AA3069" s="6"/>
      <c r="AB3069" s="1"/>
      <c r="AC3069" s="10"/>
      <c r="AD3069" s="7"/>
      <c r="AE3069" s="1"/>
      <c r="AF3069" s="1"/>
      <c r="AG3069" s="1"/>
      <c r="AH3069" s="5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6"/>
      <c r="BR3069" s="1"/>
      <c r="BS3069" s="1"/>
      <c r="BT3069" s="1"/>
      <c r="BU3069" s="1"/>
      <c r="BV3069" s="1"/>
      <c r="BW3069" s="1"/>
    </row>
    <row r="3070" spans="1:75" x14ac:dyDescent="0.2">
      <c r="A3070" s="96"/>
      <c r="B3070" s="2"/>
      <c r="C3070" s="9"/>
      <c r="D3070" s="13"/>
      <c r="E3070" s="13"/>
      <c r="F3070" s="10"/>
      <c r="G3070" s="11"/>
      <c r="H3070" s="5"/>
      <c r="I3070" s="5"/>
      <c r="J3070" s="5"/>
      <c r="K3070" s="5"/>
      <c r="L3070" s="1"/>
      <c r="M3070" s="14"/>
      <c r="N3070" s="14"/>
      <c r="O3070" s="9"/>
      <c r="P3070" s="9"/>
      <c r="Q3070" s="12"/>
      <c r="R3070" s="5"/>
      <c r="S3070" s="2"/>
      <c r="T3070" s="5"/>
      <c r="U3070" s="1"/>
      <c r="V3070" s="1"/>
      <c r="W3070" s="14"/>
      <c r="X3070" s="2"/>
      <c r="Y3070" s="6"/>
      <c r="Z3070" s="1"/>
      <c r="AA3070" s="6"/>
      <c r="AB3070" s="1"/>
      <c r="AC3070" s="10"/>
      <c r="AD3070" s="7"/>
      <c r="AE3070" s="1"/>
      <c r="AF3070" s="1"/>
      <c r="AG3070" s="1"/>
      <c r="AH3070" s="5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6"/>
      <c r="BR3070" s="1"/>
      <c r="BS3070" s="1"/>
      <c r="BT3070" s="1"/>
      <c r="BU3070" s="1"/>
      <c r="BV3070" s="1"/>
      <c r="BW3070" s="1"/>
    </row>
    <row r="3071" spans="1:75" x14ac:dyDescent="0.2">
      <c r="A3071" s="96"/>
      <c r="B3071" s="2"/>
      <c r="C3071" s="9"/>
      <c r="D3071" s="13"/>
      <c r="E3071" s="13"/>
      <c r="F3071" s="10"/>
      <c r="G3071" s="11"/>
      <c r="H3071" s="5"/>
      <c r="I3071" s="5"/>
      <c r="J3071" s="5"/>
      <c r="K3071" s="5"/>
      <c r="L3071" s="1"/>
      <c r="M3071" s="14"/>
      <c r="N3071" s="14"/>
      <c r="O3071" s="9"/>
      <c r="P3071" s="9"/>
      <c r="Q3071" s="12"/>
      <c r="R3071" s="5"/>
      <c r="S3071" s="2"/>
      <c r="T3071" s="5"/>
      <c r="U3071" s="1"/>
      <c r="V3071" s="1"/>
      <c r="W3071" s="14"/>
      <c r="X3071" s="2"/>
      <c r="Y3071" s="6"/>
      <c r="Z3071" s="1"/>
      <c r="AA3071" s="6"/>
      <c r="AB3071" s="1"/>
      <c r="AC3071" s="10"/>
      <c r="AD3071" s="7"/>
      <c r="AE3071" s="1"/>
      <c r="AF3071" s="1"/>
      <c r="AG3071" s="1"/>
      <c r="AH3071" s="5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6"/>
      <c r="BR3071" s="1"/>
      <c r="BS3071" s="1"/>
      <c r="BT3071" s="1"/>
      <c r="BU3071" s="1"/>
      <c r="BV3071" s="1"/>
      <c r="BW3071" s="1"/>
    </row>
    <row r="3072" spans="1:75" x14ac:dyDescent="0.2">
      <c r="A3072" s="96"/>
      <c r="B3072" s="2"/>
      <c r="C3072" s="9"/>
      <c r="D3072" s="13"/>
      <c r="E3072" s="13"/>
      <c r="F3072" s="10"/>
      <c r="G3072" s="11"/>
      <c r="H3072" s="5"/>
      <c r="I3072" s="5"/>
      <c r="J3072" s="5"/>
      <c r="K3072" s="5"/>
      <c r="L3072" s="1"/>
      <c r="M3072" s="14"/>
      <c r="N3072" s="14"/>
      <c r="O3072" s="9"/>
      <c r="P3072" s="9"/>
      <c r="Q3072" s="12"/>
      <c r="R3072" s="5"/>
      <c r="S3072" s="2"/>
      <c r="T3072" s="5"/>
      <c r="U3072" s="1"/>
      <c r="V3072" s="1"/>
      <c r="W3072" s="14"/>
      <c r="X3072" s="2"/>
      <c r="Y3072" s="6"/>
      <c r="Z3072" s="1"/>
      <c r="AA3072" s="6"/>
      <c r="AB3072" s="1"/>
      <c r="AC3072" s="10"/>
      <c r="AD3072" s="7"/>
      <c r="AE3072" s="1"/>
      <c r="AF3072" s="1"/>
      <c r="AG3072" s="1"/>
      <c r="AH3072" s="5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6"/>
      <c r="BR3072" s="1"/>
      <c r="BS3072" s="1"/>
      <c r="BT3072" s="1"/>
      <c r="BU3072" s="1"/>
      <c r="BV3072" s="1"/>
      <c r="BW3072" s="1"/>
    </row>
    <row r="3073" spans="1:75" x14ac:dyDescent="0.2">
      <c r="A3073" s="96"/>
      <c r="B3073" s="2"/>
      <c r="C3073" s="9"/>
      <c r="D3073" s="13"/>
      <c r="E3073" s="13"/>
      <c r="F3073" s="10"/>
      <c r="G3073" s="11"/>
      <c r="H3073" s="5"/>
      <c r="I3073" s="5"/>
      <c r="J3073" s="5"/>
      <c r="K3073" s="5"/>
      <c r="L3073" s="1"/>
      <c r="M3073" s="14"/>
      <c r="N3073" s="14"/>
      <c r="O3073" s="9"/>
      <c r="P3073" s="9"/>
      <c r="Q3073" s="12"/>
      <c r="R3073" s="5"/>
      <c r="S3073" s="2"/>
      <c r="T3073" s="5"/>
      <c r="U3073" s="1"/>
      <c r="V3073" s="1"/>
      <c r="W3073" s="14"/>
      <c r="X3073" s="2"/>
      <c r="Y3073" s="6"/>
      <c r="Z3073" s="1"/>
      <c r="AA3073" s="6"/>
      <c r="AB3073" s="1"/>
      <c r="AC3073" s="10"/>
      <c r="AD3073" s="7"/>
      <c r="AE3073" s="1"/>
      <c r="AF3073" s="1"/>
      <c r="AG3073" s="1"/>
      <c r="AH3073" s="5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6"/>
      <c r="BR3073" s="1"/>
      <c r="BS3073" s="1"/>
      <c r="BT3073" s="1"/>
      <c r="BU3073" s="1"/>
      <c r="BV3073" s="1"/>
      <c r="BW3073" s="1"/>
    </row>
    <row r="3074" spans="1:75" x14ac:dyDescent="0.2">
      <c r="A3074" s="96"/>
      <c r="B3074" s="2"/>
      <c r="C3074" s="9"/>
      <c r="D3074" s="13"/>
      <c r="E3074" s="13"/>
      <c r="F3074" s="10"/>
      <c r="G3074" s="11"/>
      <c r="H3074" s="5"/>
      <c r="I3074" s="5"/>
      <c r="J3074" s="5"/>
      <c r="K3074" s="5"/>
      <c r="L3074" s="1"/>
      <c r="M3074" s="14"/>
      <c r="N3074" s="14"/>
      <c r="O3074" s="9"/>
      <c r="P3074" s="9"/>
      <c r="Q3074" s="12"/>
      <c r="R3074" s="5"/>
      <c r="S3074" s="2"/>
      <c r="T3074" s="5"/>
      <c r="U3074" s="1"/>
      <c r="V3074" s="1"/>
      <c r="W3074" s="14"/>
      <c r="X3074" s="2"/>
      <c r="Y3074" s="6"/>
      <c r="Z3074" s="1"/>
      <c r="AA3074" s="6"/>
      <c r="AB3074" s="1"/>
      <c r="AC3074" s="10"/>
      <c r="AD3074" s="7"/>
      <c r="AE3074" s="1"/>
      <c r="AF3074" s="1"/>
      <c r="AG3074" s="1"/>
      <c r="AH3074" s="5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6"/>
      <c r="BR3074" s="1"/>
      <c r="BS3074" s="1"/>
      <c r="BT3074" s="1"/>
      <c r="BU3074" s="1"/>
      <c r="BV3074" s="1"/>
      <c r="BW3074" s="1"/>
    </row>
    <row r="3075" spans="1:75" x14ac:dyDescent="0.2">
      <c r="A3075" s="96"/>
      <c r="B3075" s="2"/>
      <c r="C3075" s="9"/>
      <c r="D3075" s="13"/>
      <c r="E3075" s="13"/>
      <c r="F3075" s="10"/>
      <c r="G3075" s="11"/>
      <c r="H3075" s="5"/>
      <c r="I3075" s="5"/>
      <c r="J3075" s="5"/>
      <c r="K3075" s="5"/>
      <c r="L3075" s="1"/>
      <c r="M3075" s="14"/>
      <c r="N3075" s="14"/>
      <c r="O3075" s="9"/>
      <c r="P3075" s="9"/>
      <c r="Q3075" s="12"/>
      <c r="R3075" s="5"/>
      <c r="S3075" s="2"/>
      <c r="T3075" s="5"/>
      <c r="U3075" s="1"/>
      <c r="V3075" s="1"/>
      <c r="W3075" s="14"/>
      <c r="X3075" s="2"/>
      <c r="Y3075" s="6"/>
      <c r="Z3075" s="1"/>
      <c r="AA3075" s="6"/>
      <c r="AB3075" s="1"/>
      <c r="AC3075" s="10"/>
      <c r="AD3075" s="7"/>
      <c r="AE3075" s="1"/>
      <c r="AF3075" s="1"/>
      <c r="AG3075" s="1"/>
      <c r="AH3075" s="5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6"/>
      <c r="BR3075" s="1"/>
      <c r="BS3075" s="1"/>
      <c r="BT3075" s="1"/>
      <c r="BU3075" s="1"/>
      <c r="BV3075" s="1"/>
      <c r="BW3075" s="1"/>
    </row>
    <row r="3076" spans="1:75" x14ac:dyDescent="0.2">
      <c r="A3076" s="96"/>
      <c r="B3076" s="2"/>
      <c r="C3076" s="9"/>
      <c r="D3076" s="13"/>
      <c r="E3076" s="13"/>
      <c r="F3076" s="10"/>
      <c r="G3076" s="11"/>
      <c r="H3076" s="5"/>
      <c r="I3076" s="5"/>
      <c r="J3076" s="5"/>
      <c r="K3076" s="5"/>
      <c r="L3076" s="1"/>
      <c r="M3076" s="14"/>
      <c r="N3076" s="14"/>
      <c r="O3076" s="9"/>
      <c r="P3076" s="9"/>
      <c r="Q3076" s="12"/>
      <c r="R3076" s="5"/>
      <c r="S3076" s="2"/>
      <c r="T3076" s="5"/>
      <c r="U3076" s="1"/>
      <c r="V3076" s="1"/>
      <c r="W3076" s="14"/>
      <c r="X3076" s="2"/>
      <c r="Y3076" s="6"/>
      <c r="Z3076" s="1"/>
      <c r="AA3076" s="6"/>
      <c r="AB3076" s="1"/>
      <c r="AC3076" s="10"/>
      <c r="AD3076" s="7"/>
      <c r="AE3076" s="1"/>
      <c r="AF3076" s="1"/>
      <c r="AG3076" s="1"/>
      <c r="AH3076" s="5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6"/>
      <c r="BR3076" s="1"/>
      <c r="BS3076" s="1"/>
      <c r="BT3076" s="1"/>
      <c r="BU3076" s="1"/>
      <c r="BV3076" s="1"/>
      <c r="BW3076" s="1"/>
    </row>
    <row r="3077" spans="1:75" x14ac:dyDescent="0.2">
      <c r="A3077" s="96"/>
      <c r="B3077" s="2"/>
      <c r="C3077" s="9"/>
      <c r="D3077" s="13"/>
      <c r="E3077" s="13"/>
      <c r="F3077" s="10"/>
      <c r="G3077" s="11"/>
      <c r="H3077" s="5"/>
      <c r="I3077" s="5"/>
      <c r="J3077" s="5"/>
      <c r="K3077" s="5"/>
      <c r="L3077" s="1"/>
      <c r="M3077" s="14"/>
      <c r="N3077" s="14"/>
      <c r="O3077" s="9"/>
      <c r="P3077" s="9"/>
      <c r="Q3077" s="12"/>
      <c r="R3077" s="5"/>
      <c r="S3077" s="2"/>
      <c r="T3077" s="5"/>
      <c r="U3077" s="1"/>
      <c r="V3077" s="1"/>
      <c r="W3077" s="14"/>
      <c r="X3077" s="2"/>
      <c r="Y3077" s="6"/>
      <c r="Z3077" s="1"/>
      <c r="AA3077" s="6"/>
      <c r="AB3077" s="1"/>
      <c r="AC3077" s="10"/>
      <c r="AD3077" s="7"/>
      <c r="AE3077" s="1"/>
      <c r="AF3077" s="1"/>
      <c r="AG3077" s="1"/>
      <c r="AH3077" s="5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6"/>
      <c r="BR3077" s="1"/>
      <c r="BS3077" s="1"/>
      <c r="BT3077" s="1"/>
      <c r="BU3077" s="1"/>
      <c r="BV3077" s="1"/>
      <c r="BW3077" s="1"/>
    </row>
    <row r="3078" spans="1:75" x14ac:dyDescent="0.2">
      <c r="A3078" s="96"/>
      <c r="B3078" s="2"/>
      <c r="C3078" s="9"/>
      <c r="D3078" s="13"/>
      <c r="E3078" s="13"/>
      <c r="F3078" s="10"/>
      <c r="G3078" s="11"/>
      <c r="H3078" s="5"/>
      <c r="I3078" s="5"/>
      <c r="J3078" s="5"/>
      <c r="K3078" s="5"/>
      <c r="L3078" s="1"/>
      <c r="M3078" s="14"/>
      <c r="N3078" s="14"/>
      <c r="O3078" s="9"/>
      <c r="P3078" s="9"/>
      <c r="Q3078" s="12"/>
      <c r="R3078" s="5"/>
      <c r="S3078" s="2"/>
      <c r="T3078" s="5"/>
      <c r="U3078" s="1"/>
      <c r="V3078" s="1"/>
      <c r="W3078" s="14"/>
      <c r="X3078" s="2"/>
      <c r="Y3078" s="6"/>
      <c r="Z3078" s="1"/>
      <c r="AA3078" s="6"/>
      <c r="AB3078" s="1"/>
      <c r="AC3078" s="10"/>
      <c r="AD3078" s="7"/>
      <c r="AE3078" s="1"/>
      <c r="AF3078" s="1"/>
      <c r="AG3078" s="1"/>
      <c r="AH3078" s="5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6"/>
      <c r="BR3078" s="1"/>
      <c r="BS3078" s="1"/>
      <c r="BT3078" s="1"/>
      <c r="BU3078" s="1"/>
      <c r="BV3078" s="1"/>
      <c r="BW3078" s="1"/>
    </row>
    <row r="3079" spans="1:75" x14ac:dyDescent="0.2">
      <c r="A3079" s="96"/>
      <c r="B3079" s="2"/>
      <c r="C3079" s="9"/>
      <c r="D3079" s="13"/>
      <c r="E3079" s="13"/>
      <c r="F3079" s="10"/>
      <c r="G3079" s="11"/>
      <c r="H3079" s="5"/>
      <c r="I3079" s="5"/>
      <c r="J3079" s="5"/>
      <c r="K3079" s="5"/>
      <c r="L3079" s="1"/>
      <c r="M3079" s="14"/>
      <c r="N3079" s="14"/>
      <c r="O3079" s="9"/>
      <c r="P3079" s="9"/>
      <c r="Q3079" s="12"/>
      <c r="R3079" s="5"/>
      <c r="S3079" s="2"/>
      <c r="T3079" s="5"/>
      <c r="U3079" s="1"/>
      <c r="V3079" s="1"/>
      <c r="W3079" s="14"/>
      <c r="X3079" s="2"/>
      <c r="Y3079" s="6"/>
      <c r="Z3079" s="1"/>
      <c r="AA3079" s="6"/>
      <c r="AB3079" s="1"/>
      <c r="AC3079" s="10"/>
      <c r="AD3079" s="7"/>
      <c r="AE3079" s="1"/>
      <c r="AF3079" s="1"/>
      <c r="AG3079" s="1"/>
      <c r="AH3079" s="5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6"/>
      <c r="BR3079" s="1"/>
      <c r="BS3079" s="1"/>
      <c r="BT3079" s="1"/>
      <c r="BU3079" s="1"/>
      <c r="BV3079" s="1"/>
      <c r="BW3079" s="1"/>
    </row>
    <row r="3080" spans="1:75" x14ac:dyDescent="0.2">
      <c r="A3080" s="96"/>
      <c r="B3080" s="2"/>
      <c r="C3080" s="9"/>
      <c r="D3080" s="13"/>
      <c r="E3080" s="13"/>
      <c r="F3080" s="10"/>
      <c r="G3080" s="11"/>
      <c r="H3080" s="5"/>
      <c r="I3080" s="5"/>
      <c r="J3080" s="5"/>
      <c r="K3080" s="5"/>
      <c r="L3080" s="1"/>
      <c r="M3080" s="14"/>
      <c r="N3080" s="14"/>
      <c r="O3080" s="9"/>
      <c r="P3080" s="9"/>
      <c r="Q3080" s="12"/>
      <c r="R3080" s="5"/>
      <c r="S3080" s="2"/>
      <c r="T3080" s="5"/>
      <c r="U3080" s="1"/>
      <c r="V3080" s="1"/>
      <c r="W3080" s="14"/>
      <c r="X3080" s="2"/>
      <c r="Y3080" s="6"/>
      <c r="Z3080" s="1"/>
      <c r="AA3080" s="6"/>
      <c r="AB3080" s="1"/>
      <c r="AC3080" s="10"/>
      <c r="AD3080" s="7"/>
      <c r="AE3080" s="1"/>
      <c r="AF3080" s="1"/>
      <c r="AG3080" s="1"/>
      <c r="AH3080" s="5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6"/>
      <c r="BR3080" s="1"/>
      <c r="BS3080" s="1"/>
      <c r="BT3080" s="1"/>
      <c r="BU3080" s="1"/>
      <c r="BV3080" s="1"/>
      <c r="BW3080" s="1"/>
    </row>
    <row r="3081" spans="1:75" x14ac:dyDescent="0.2">
      <c r="A3081" s="96"/>
      <c r="B3081" s="2"/>
      <c r="C3081" s="9"/>
      <c r="D3081" s="13"/>
      <c r="E3081" s="13"/>
      <c r="F3081" s="10"/>
      <c r="G3081" s="11"/>
      <c r="H3081" s="5"/>
      <c r="I3081" s="5"/>
      <c r="J3081" s="5"/>
      <c r="K3081" s="5"/>
      <c r="L3081" s="1"/>
      <c r="M3081" s="14"/>
      <c r="N3081" s="14"/>
      <c r="O3081" s="9"/>
      <c r="P3081" s="9"/>
      <c r="Q3081" s="12"/>
      <c r="R3081" s="5"/>
      <c r="S3081" s="2"/>
      <c r="T3081" s="5"/>
      <c r="U3081" s="1"/>
      <c r="V3081" s="1"/>
      <c r="W3081" s="14"/>
      <c r="X3081" s="2"/>
      <c r="Y3081" s="6"/>
      <c r="Z3081" s="1"/>
      <c r="AA3081" s="6"/>
      <c r="AB3081" s="1"/>
      <c r="AC3081" s="10"/>
      <c r="AD3081" s="7"/>
      <c r="AE3081" s="1"/>
      <c r="AF3081" s="1"/>
      <c r="AG3081" s="1"/>
      <c r="AH3081" s="5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6"/>
      <c r="BR3081" s="1"/>
      <c r="BS3081" s="1"/>
      <c r="BT3081" s="1"/>
      <c r="BU3081" s="1"/>
      <c r="BV3081" s="1"/>
      <c r="BW3081" s="1"/>
    </row>
    <row r="3082" spans="1:75" x14ac:dyDescent="0.2">
      <c r="A3082" s="96"/>
      <c r="B3082" s="2"/>
      <c r="C3082" s="9"/>
      <c r="D3082" s="13"/>
      <c r="E3082" s="13"/>
      <c r="F3082" s="10"/>
      <c r="G3082" s="11"/>
      <c r="H3082" s="5"/>
      <c r="I3082" s="5"/>
      <c r="J3082" s="5"/>
      <c r="K3082" s="5"/>
      <c r="L3082" s="1"/>
      <c r="M3082" s="14"/>
      <c r="N3082" s="14"/>
      <c r="O3082" s="9"/>
      <c r="P3082" s="9"/>
      <c r="Q3082" s="12"/>
      <c r="R3082" s="5"/>
      <c r="S3082" s="2"/>
      <c r="T3082" s="5"/>
      <c r="U3082" s="1"/>
      <c r="V3082" s="1"/>
      <c r="W3082" s="14"/>
      <c r="X3082" s="2"/>
      <c r="Y3082" s="6"/>
      <c r="Z3082" s="1"/>
      <c r="AA3082" s="6"/>
      <c r="AB3082" s="1"/>
      <c r="AC3082" s="10"/>
      <c r="AD3082" s="7"/>
      <c r="AE3082" s="1"/>
      <c r="AF3082" s="1"/>
      <c r="AG3082" s="1"/>
      <c r="AH3082" s="5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6"/>
      <c r="BR3082" s="1"/>
      <c r="BS3082" s="1"/>
      <c r="BT3082" s="1"/>
      <c r="BU3082" s="1"/>
      <c r="BV3082" s="1"/>
      <c r="BW3082" s="1"/>
    </row>
    <row r="3083" spans="1:75" x14ac:dyDescent="0.2">
      <c r="A3083" s="96"/>
      <c r="B3083" s="2"/>
      <c r="C3083" s="9"/>
      <c r="D3083" s="13"/>
      <c r="E3083" s="13"/>
      <c r="F3083" s="10"/>
      <c r="G3083" s="11"/>
      <c r="H3083" s="5"/>
      <c r="I3083" s="5"/>
      <c r="J3083" s="5"/>
      <c r="K3083" s="5"/>
      <c r="L3083" s="1"/>
      <c r="M3083" s="14"/>
      <c r="N3083" s="14"/>
      <c r="O3083" s="9"/>
      <c r="P3083" s="9"/>
      <c r="Q3083" s="12"/>
      <c r="R3083" s="5"/>
      <c r="S3083" s="2"/>
      <c r="T3083" s="5"/>
      <c r="U3083" s="1"/>
      <c r="V3083" s="1"/>
      <c r="W3083" s="14"/>
      <c r="X3083" s="2"/>
      <c r="Y3083" s="6"/>
      <c r="Z3083" s="1"/>
      <c r="AA3083" s="6"/>
      <c r="AB3083" s="1"/>
      <c r="AC3083" s="10"/>
      <c r="AD3083" s="7"/>
      <c r="AE3083" s="1"/>
      <c r="AF3083" s="1"/>
      <c r="AG3083" s="1"/>
      <c r="AH3083" s="5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6"/>
      <c r="BR3083" s="1"/>
      <c r="BS3083" s="1"/>
      <c r="BT3083" s="1"/>
      <c r="BU3083" s="1"/>
      <c r="BV3083" s="1"/>
      <c r="BW3083" s="1"/>
    </row>
    <row r="3084" spans="1:75" x14ac:dyDescent="0.2">
      <c r="A3084" s="96"/>
      <c r="B3084" s="2"/>
      <c r="C3084" s="9"/>
      <c r="D3084" s="13"/>
      <c r="E3084" s="13"/>
      <c r="F3084" s="10"/>
      <c r="G3084" s="11"/>
      <c r="H3084" s="5"/>
      <c r="I3084" s="5"/>
      <c r="J3084" s="5"/>
      <c r="K3084" s="5"/>
      <c r="L3084" s="1"/>
      <c r="M3084" s="14"/>
      <c r="N3084" s="14"/>
      <c r="O3084" s="9"/>
      <c r="P3084" s="9"/>
      <c r="Q3084" s="12"/>
      <c r="R3084" s="5"/>
      <c r="S3084" s="2"/>
      <c r="T3084" s="5"/>
      <c r="U3084" s="1"/>
      <c r="V3084" s="1"/>
      <c r="W3084" s="14"/>
      <c r="X3084" s="2"/>
      <c r="Y3084" s="6"/>
      <c r="Z3084" s="1"/>
      <c r="AA3084" s="6"/>
      <c r="AB3084" s="1"/>
      <c r="AC3084" s="10"/>
      <c r="AD3084" s="7"/>
      <c r="AE3084" s="1"/>
      <c r="AF3084" s="1"/>
      <c r="AG3084" s="1"/>
      <c r="AH3084" s="5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6"/>
      <c r="BR3084" s="1"/>
      <c r="BS3084" s="1"/>
      <c r="BT3084" s="1"/>
      <c r="BU3084" s="1"/>
      <c r="BV3084" s="1"/>
      <c r="BW3084" s="1"/>
    </row>
    <row r="3085" spans="1:75" x14ac:dyDescent="0.2">
      <c r="A3085" s="96"/>
      <c r="B3085" s="2"/>
      <c r="C3085" s="9"/>
      <c r="D3085" s="13"/>
      <c r="E3085" s="13"/>
      <c r="F3085" s="10"/>
      <c r="G3085" s="11"/>
      <c r="H3085" s="5"/>
      <c r="I3085" s="5"/>
      <c r="J3085" s="5"/>
      <c r="K3085" s="5"/>
      <c r="L3085" s="1"/>
      <c r="M3085" s="14"/>
      <c r="N3085" s="14"/>
      <c r="O3085" s="9"/>
      <c r="P3085" s="9"/>
      <c r="Q3085" s="12"/>
      <c r="R3085" s="5"/>
      <c r="S3085" s="2"/>
      <c r="T3085" s="5"/>
      <c r="U3085" s="1"/>
      <c r="V3085" s="1"/>
      <c r="W3085" s="14"/>
      <c r="X3085" s="2"/>
      <c r="Y3085" s="6"/>
      <c r="Z3085" s="1"/>
      <c r="AA3085" s="6"/>
      <c r="AB3085" s="1"/>
      <c r="AC3085" s="10"/>
      <c r="AD3085" s="7"/>
      <c r="AE3085" s="1"/>
      <c r="AF3085" s="1"/>
      <c r="AG3085" s="1"/>
      <c r="AH3085" s="5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6"/>
      <c r="BR3085" s="1"/>
      <c r="BS3085" s="1"/>
      <c r="BT3085" s="1"/>
      <c r="BU3085" s="1"/>
      <c r="BV3085" s="1"/>
      <c r="BW3085" s="1"/>
    </row>
    <row r="3086" spans="1:75" x14ac:dyDescent="0.2">
      <c r="A3086" s="96"/>
      <c r="B3086" s="2"/>
      <c r="C3086" s="9"/>
      <c r="D3086" s="13"/>
      <c r="E3086" s="13"/>
      <c r="F3086" s="10"/>
      <c r="G3086" s="11"/>
      <c r="H3086" s="5"/>
      <c r="I3086" s="5"/>
      <c r="J3086" s="5"/>
      <c r="K3086" s="5"/>
      <c r="L3086" s="1"/>
      <c r="M3086" s="14"/>
      <c r="N3086" s="14"/>
      <c r="O3086" s="9"/>
      <c r="P3086" s="9"/>
      <c r="Q3086" s="12"/>
      <c r="R3086" s="5"/>
      <c r="S3086" s="2"/>
      <c r="T3086" s="5"/>
      <c r="U3086" s="1"/>
      <c r="V3086" s="1"/>
      <c r="W3086" s="14"/>
      <c r="X3086" s="2"/>
      <c r="Y3086" s="6"/>
      <c r="Z3086" s="1"/>
      <c r="AA3086" s="6"/>
      <c r="AB3086" s="1"/>
      <c r="AC3086" s="10"/>
      <c r="AD3086" s="7"/>
      <c r="AE3086" s="1"/>
      <c r="AF3086" s="1"/>
      <c r="AG3086" s="1"/>
      <c r="AH3086" s="5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6"/>
      <c r="BR3086" s="1"/>
      <c r="BS3086" s="1"/>
      <c r="BT3086" s="1"/>
      <c r="BU3086" s="1"/>
      <c r="BV3086" s="1"/>
      <c r="BW3086" s="1"/>
    </row>
    <row r="3087" spans="1:75" x14ac:dyDescent="0.2">
      <c r="A3087" s="96"/>
      <c r="B3087" s="2"/>
      <c r="C3087" s="9"/>
      <c r="D3087" s="13"/>
      <c r="E3087" s="13"/>
      <c r="F3087" s="10"/>
      <c r="G3087" s="11"/>
      <c r="H3087" s="5"/>
      <c r="I3087" s="5"/>
      <c r="J3087" s="5"/>
      <c r="K3087" s="5"/>
      <c r="L3087" s="1"/>
      <c r="M3087" s="14"/>
      <c r="N3087" s="14"/>
      <c r="O3087" s="9"/>
      <c r="P3087" s="9"/>
      <c r="Q3087" s="12"/>
      <c r="R3087" s="5"/>
      <c r="S3087" s="2"/>
      <c r="T3087" s="5"/>
      <c r="U3087" s="1"/>
      <c r="V3087" s="1"/>
      <c r="W3087" s="14"/>
      <c r="X3087" s="2"/>
      <c r="Y3087" s="6"/>
      <c r="Z3087" s="1"/>
      <c r="AA3087" s="6"/>
      <c r="AB3087" s="1"/>
      <c r="AC3087" s="10"/>
      <c r="AD3087" s="7"/>
      <c r="AE3087" s="1"/>
      <c r="AF3087" s="1"/>
      <c r="AG3087" s="1"/>
      <c r="AH3087" s="5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6"/>
      <c r="BR3087" s="1"/>
      <c r="BS3087" s="1"/>
      <c r="BT3087" s="1"/>
      <c r="BU3087" s="1"/>
      <c r="BV3087" s="1"/>
      <c r="BW3087" s="1"/>
    </row>
    <row r="3088" spans="1:75" x14ac:dyDescent="0.2">
      <c r="A3088" s="96"/>
      <c r="B3088" s="2"/>
      <c r="C3088" s="9"/>
      <c r="D3088" s="13"/>
      <c r="E3088" s="13"/>
      <c r="F3088" s="10"/>
      <c r="G3088" s="11"/>
      <c r="H3088" s="5"/>
      <c r="I3088" s="5"/>
      <c r="J3088" s="5"/>
      <c r="K3088" s="5"/>
      <c r="L3088" s="1"/>
      <c r="M3088" s="14"/>
      <c r="N3088" s="14"/>
      <c r="O3088" s="9"/>
      <c r="P3088" s="9"/>
      <c r="Q3088" s="12"/>
      <c r="R3088" s="5"/>
      <c r="S3088" s="2"/>
      <c r="T3088" s="5"/>
      <c r="U3088" s="1"/>
      <c r="V3088" s="1"/>
      <c r="W3088" s="14"/>
      <c r="X3088" s="2"/>
      <c r="Y3088" s="6"/>
      <c r="Z3088" s="1"/>
      <c r="AA3088" s="6"/>
      <c r="AB3088" s="1"/>
      <c r="AC3088" s="10"/>
      <c r="AD3088" s="7"/>
      <c r="AE3088" s="1"/>
      <c r="AF3088" s="1"/>
      <c r="AG3088" s="1"/>
      <c r="AH3088" s="5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6"/>
      <c r="BR3088" s="1"/>
      <c r="BS3088" s="1"/>
      <c r="BT3088" s="1"/>
      <c r="BU3088" s="1"/>
      <c r="BV3088" s="1"/>
      <c r="BW3088" s="1"/>
    </row>
    <row r="3089" spans="1:75" x14ac:dyDescent="0.2">
      <c r="A3089" s="96"/>
      <c r="B3089" s="2"/>
      <c r="C3089" s="9"/>
      <c r="D3089" s="13"/>
      <c r="E3089" s="13"/>
      <c r="F3089" s="10"/>
      <c r="G3089" s="11"/>
      <c r="H3089" s="5"/>
      <c r="I3089" s="5"/>
      <c r="J3089" s="5"/>
      <c r="K3089" s="5"/>
      <c r="L3089" s="1"/>
      <c r="M3089" s="14"/>
      <c r="N3089" s="14"/>
      <c r="O3089" s="9"/>
      <c r="P3089" s="9"/>
      <c r="Q3089" s="12"/>
      <c r="R3089" s="5"/>
      <c r="S3089" s="2"/>
      <c r="T3089" s="5"/>
      <c r="U3089" s="1"/>
      <c r="V3089" s="1"/>
      <c r="W3089" s="14"/>
      <c r="X3089" s="2"/>
      <c r="Y3089" s="6"/>
      <c r="Z3089" s="1"/>
      <c r="AA3089" s="6"/>
      <c r="AB3089" s="1"/>
      <c r="AC3089" s="10"/>
      <c r="AD3089" s="7"/>
      <c r="AE3089" s="1"/>
      <c r="AF3089" s="1"/>
      <c r="AG3089" s="1"/>
      <c r="AH3089" s="5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6"/>
      <c r="BR3089" s="1"/>
      <c r="BS3089" s="1"/>
      <c r="BT3089" s="1"/>
      <c r="BU3089" s="1"/>
      <c r="BV3089" s="1"/>
      <c r="BW3089" s="1"/>
    </row>
    <row r="3090" spans="1:75" x14ac:dyDescent="0.2">
      <c r="A3090" s="96"/>
      <c r="B3090" s="2"/>
      <c r="C3090" s="9"/>
      <c r="D3090" s="13"/>
      <c r="E3090" s="13"/>
      <c r="F3090" s="10"/>
      <c r="G3090" s="11"/>
      <c r="H3090" s="5"/>
      <c r="I3090" s="5"/>
      <c r="J3090" s="5"/>
      <c r="K3090" s="5"/>
      <c r="L3090" s="1"/>
      <c r="M3090" s="14"/>
      <c r="N3090" s="14"/>
      <c r="O3090" s="9"/>
      <c r="P3090" s="9"/>
      <c r="Q3090" s="12"/>
      <c r="R3090" s="5"/>
      <c r="S3090" s="2"/>
      <c r="T3090" s="5"/>
      <c r="U3090" s="1"/>
      <c r="V3090" s="1"/>
      <c r="W3090" s="14"/>
      <c r="X3090" s="2"/>
      <c r="Y3090" s="6"/>
      <c r="Z3090" s="1"/>
      <c r="AA3090" s="6"/>
      <c r="AB3090" s="1"/>
      <c r="AC3090" s="10"/>
      <c r="AD3090" s="7"/>
      <c r="AE3090" s="1"/>
      <c r="AF3090" s="1"/>
      <c r="AG3090" s="1"/>
      <c r="AH3090" s="5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6"/>
      <c r="BR3090" s="1"/>
      <c r="BS3090" s="1"/>
      <c r="BT3090" s="1"/>
      <c r="BU3090" s="1"/>
      <c r="BV3090" s="1"/>
      <c r="BW3090" s="1"/>
    </row>
    <row r="3091" spans="1:75" x14ac:dyDescent="0.2">
      <c r="A3091" s="96"/>
      <c r="B3091" s="2"/>
      <c r="C3091" s="9"/>
      <c r="D3091" s="13"/>
      <c r="E3091" s="13"/>
      <c r="F3091" s="10"/>
      <c r="G3091" s="11"/>
      <c r="H3091" s="5"/>
      <c r="I3091" s="5"/>
      <c r="J3091" s="5"/>
      <c r="K3091" s="5"/>
      <c r="L3091" s="1"/>
      <c r="M3091" s="14"/>
      <c r="N3091" s="14"/>
      <c r="O3091" s="9"/>
      <c r="P3091" s="9"/>
      <c r="Q3091" s="12"/>
      <c r="R3091" s="5"/>
      <c r="S3091" s="2"/>
      <c r="T3091" s="5"/>
      <c r="U3091" s="1"/>
      <c r="V3091" s="1"/>
      <c r="W3091" s="14"/>
      <c r="X3091" s="2"/>
      <c r="Y3091" s="6"/>
      <c r="Z3091" s="1"/>
      <c r="AA3091" s="6"/>
      <c r="AB3091" s="1"/>
      <c r="AC3091" s="10"/>
      <c r="AD3091" s="7"/>
      <c r="AE3091" s="1"/>
      <c r="AF3091" s="1"/>
      <c r="AG3091" s="1"/>
      <c r="AH3091" s="5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6"/>
      <c r="BR3091" s="1"/>
      <c r="BS3091" s="1"/>
      <c r="BT3091" s="1"/>
      <c r="BU3091" s="1"/>
      <c r="BV3091" s="1"/>
      <c r="BW3091" s="1"/>
    </row>
    <row r="3092" spans="1:75" x14ac:dyDescent="0.2">
      <c r="A3092" s="96"/>
      <c r="B3092" s="2"/>
      <c r="C3092" s="9"/>
      <c r="D3092" s="13"/>
      <c r="E3092" s="13"/>
      <c r="F3092" s="10"/>
      <c r="G3092" s="11"/>
      <c r="H3092" s="5"/>
      <c r="I3092" s="5"/>
      <c r="J3092" s="5"/>
      <c r="K3092" s="5"/>
      <c r="L3092" s="1"/>
      <c r="M3092" s="14"/>
      <c r="N3092" s="14"/>
      <c r="O3092" s="9"/>
      <c r="P3092" s="9"/>
      <c r="Q3092" s="12"/>
      <c r="R3092" s="5"/>
      <c r="S3092" s="2"/>
      <c r="T3092" s="5"/>
      <c r="U3092" s="1"/>
      <c r="V3092" s="1"/>
      <c r="W3092" s="14"/>
      <c r="X3092" s="2"/>
      <c r="Y3092" s="6"/>
      <c r="Z3092" s="1"/>
      <c r="AA3092" s="6"/>
      <c r="AB3092" s="1"/>
      <c r="AC3092" s="10"/>
      <c r="AD3092" s="7"/>
      <c r="AE3092" s="1"/>
      <c r="AF3092" s="1"/>
      <c r="AG3092" s="1"/>
      <c r="AH3092" s="5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6"/>
      <c r="BR3092" s="1"/>
      <c r="BS3092" s="1"/>
      <c r="BT3092" s="1"/>
      <c r="BU3092" s="1"/>
      <c r="BV3092" s="1"/>
      <c r="BW3092" s="1"/>
    </row>
    <row r="3093" spans="1:75" x14ac:dyDescent="0.2">
      <c r="A3093" s="96"/>
      <c r="B3093" s="2"/>
      <c r="C3093" s="9"/>
      <c r="D3093" s="13"/>
      <c r="E3093" s="13"/>
      <c r="F3093" s="10"/>
      <c r="G3093" s="11"/>
      <c r="H3093" s="5"/>
      <c r="I3093" s="5"/>
      <c r="J3093" s="5"/>
      <c r="K3093" s="5"/>
      <c r="L3093" s="1"/>
      <c r="M3093" s="14"/>
      <c r="N3093" s="14"/>
      <c r="O3093" s="9"/>
      <c r="P3093" s="9"/>
      <c r="Q3093" s="12"/>
      <c r="R3093" s="5"/>
      <c r="S3093" s="2"/>
      <c r="T3093" s="5"/>
      <c r="U3093" s="1"/>
      <c r="V3093" s="1"/>
      <c r="W3093" s="14"/>
      <c r="X3093" s="2"/>
      <c r="Y3093" s="6"/>
      <c r="Z3093" s="1"/>
      <c r="AA3093" s="6"/>
      <c r="AB3093" s="1"/>
      <c r="AC3093" s="10"/>
      <c r="AD3093" s="7"/>
      <c r="AE3093" s="1"/>
      <c r="AF3093" s="1"/>
      <c r="AG3093" s="1"/>
      <c r="AH3093" s="5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6"/>
      <c r="BR3093" s="1"/>
      <c r="BS3093" s="1"/>
      <c r="BT3093" s="1"/>
      <c r="BU3093" s="1"/>
      <c r="BV3093" s="1"/>
      <c r="BW3093" s="1"/>
    </row>
    <row r="3094" spans="1:75" x14ac:dyDescent="0.2">
      <c r="A3094" s="96"/>
      <c r="B3094" s="2"/>
      <c r="C3094" s="9"/>
      <c r="D3094" s="13"/>
      <c r="E3094" s="13"/>
      <c r="F3094" s="10"/>
      <c r="G3094" s="11"/>
      <c r="H3094" s="5"/>
      <c r="I3094" s="5"/>
      <c r="J3094" s="5"/>
      <c r="K3094" s="5"/>
      <c r="L3094" s="1"/>
      <c r="M3094" s="14"/>
      <c r="N3094" s="14"/>
      <c r="O3094" s="9"/>
      <c r="P3094" s="9"/>
      <c r="Q3094" s="12"/>
      <c r="R3094" s="5"/>
      <c r="S3094" s="2"/>
      <c r="T3094" s="5"/>
      <c r="U3094" s="1"/>
      <c r="V3094" s="1"/>
      <c r="W3094" s="14"/>
      <c r="X3094" s="2"/>
      <c r="Y3094" s="6"/>
      <c r="Z3094" s="1"/>
      <c r="AA3094" s="6"/>
      <c r="AB3094" s="1"/>
      <c r="AC3094" s="10"/>
      <c r="AD3094" s="7"/>
      <c r="AE3094" s="1"/>
      <c r="AF3094" s="1"/>
      <c r="AG3094" s="1"/>
      <c r="AH3094" s="5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6"/>
      <c r="BR3094" s="1"/>
      <c r="BS3094" s="1"/>
      <c r="BT3094" s="1"/>
      <c r="BU3094" s="1"/>
      <c r="BV3094" s="1"/>
      <c r="BW3094" s="1"/>
    </row>
    <row r="3095" spans="1:75" x14ac:dyDescent="0.2">
      <c r="A3095" s="96"/>
      <c r="B3095" s="2"/>
      <c r="C3095" s="9"/>
      <c r="D3095" s="13"/>
      <c r="E3095" s="13"/>
      <c r="F3095" s="10"/>
      <c r="G3095" s="11"/>
      <c r="H3095" s="5"/>
      <c r="I3095" s="5"/>
      <c r="J3095" s="5"/>
      <c r="K3095" s="5"/>
      <c r="L3095" s="1"/>
      <c r="M3095" s="14"/>
      <c r="N3095" s="14"/>
      <c r="O3095" s="9"/>
      <c r="P3095" s="9"/>
      <c r="Q3095" s="12"/>
      <c r="R3095" s="5"/>
      <c r="S3095" s="2"/>
      <c r="T3095" s="5"/>
      <c r="U3095" s="1"/>
      <c r="V3095" s="1"/>
      <c r="W3095" s="14"/>
      <c r="X3095" s="2"/>
      <c r="Y3095" s="6"/>
      <c r="Z3095" s="1"/>
      <c r="AA3095" s="6"/>
      <c r="AB3095" s="1"/>
      <c r="AC3095" s="10"/>
      <c r="AD3095" s="7"/>
      <c r="AE3095" s="1"/>
      <c r="AF3095" s="1"/>
      <c r="AG3095" s="1"/>
      <c r="AH3095" s="5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6"/>
      <c r="BR3095" s="1"/>
      <c r="BS3095" s="1"/>
      <c r="BT3095" s="1"/>
      <c r="BU3095" s="1"/>
      <c r="BV3095" s="1"/>
      <c r="BW3095" s="1"/>
    </row>
    <row r="3096" spans="1:75" x14ac:dyDescent="0.2">
      <c r="A3096" s="96"/>
      <c r="B3096" s="2"/>
      <c r="C3096" s="9"/>
      <c r="D3096" s="13"/>
      <c r="E3096" s="13"/>
      <c r="F3096" s="10"/>
      <c r="G3096" s="11"/>
      <c r="H3096" s="5"/>
      <c r="I3096" s="5"/>
      <c r="J3096" s="5"/>
      <c r="K3096" s="5"/>
      <c r="L3096" s="1"/>
      <c r="M3096" s="14"/>
      <c r="N3096" s="14"/>
      <c r="O3096" s="9"/>
      <c r="P3096" s="9"/>
      <c r="Q3096" s="12"/>
      <c r="R3096" s="5"/>
      <c r="S3096" s="2"/>
      <c r="T3096" s="5"/>
      <c r="U3096" s="1"/>
      <c r="V3096" s="1"/>
      <c r="W3096" s="14"/>
      <c r="X3096" s="2"/>
      <c r="Y3096" s="6"/>
      <c r="Z3096" s="1"/>
      <c r="AA3096" s="6"/>
      <c r="AB3096" s="1"/>
      <c r="AC3096" s="10"/>
      <c r="AD3096" s="7"/>
      <c r="AE3096" s="1"/>
      <c r="AF3096" s="1"/>
      <c r="AG3096" s="1"/>
      <c r="AH3096" s="5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6"/>
      <c r="BR3096" s="1"/>
      <c r="BS3096" s="1"/>
      <c r="BT3096" s="1"/>
      <c r="BU3096" s="1"/>
      <c r="BV3096" s="1"/>
      <c r="BW3096" s="1"/>
    </row>
    <row r="3097" spans="1:75" x14ac:dyDescent="0.2">
      <c r="A3097" s="96"/>
      <c r="B3097" s="2"/>
      <c r="C3097" s="9"/>
      <c r="D3097" s="13"/>
      <c r="E3097" s="13"/>
      <c r="F3097" s="10"/>
      <c r="G3097" s="11"/>
      <c r="H3097" s="5"/>
      <c r="I3097" s="5"/>
      <c r="J3097" s="5"/>
      <c r="K3097" s="5"/>
      <c r="L3097" s="1"/>
      <c r="M3097" s="14"/>
      <c r="N3097" s="14"/>
      <c r="O3097" s="9"/>
      <c r="P3097" s="9"/>
      <c r="Q3097" s="12"/>
      <c r="R3097" s="5"/>
      <c r="S3097" s="2"/>
      <c r="T3097" s="5"/>
      <c r="U3097" s="1"/>
      <c r="V3097" s="1"/>
      <c r="W3097" s="14"/>
      <c r="X3097" s="2"/>
      <c r="Y3097" s="6"/>
      <c r="Z3097" s="1"/>
      <c r="AA3097" s="6"/>
      <c r="AB3097" s="1"/>
      <c r="AC3097" s="10"/>
      <c r="AD3097" s="7"/>
      <c r="AE3097" s="1"/>
      <c r="AF3097" s="1"/>
      <c r="AG3097" s="1"/>
      <c r="AH3097" s="5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6"/>
      <c r="BR3097" s="1"/>
      <c r="BS3097" s="1"/>
      <c r="BT3097" s="1"/>
      <c r="BU3097" s="1"/>
      <c r="BV3097" s="1"/>
      <c r="BW3097" s="1"/>
    </row>
    <row r="3098" spans="1:75" x14ac:dyDescent="0.2">
      <c r="A3098" s="96"/>
      <c r="B3098" s="2"/>
      <c r="C3098" s="9"/>
      <c r="D3098" s="13"/>
      <c r="E3098" s="13"/>
      <c r="F3098" s="10"/>
      <c r="G3098" s="11"/>
      <c r="H3098" s="5"/>
      <c r="I3098" s="5"/>
      <c r="J3098" s="5"/>
      <c r="K3098" s="5"/>
      <c r="L3098" s="1"/>
      <c r="M3098" s="14"/>
      <c r="N3098" s="14"/>
      <c r="O3098" s="9"/>
      <c r="P3098" s="9"/>
      <c r="Q3098" s="12"/>
      <c r="R3098" s="5"/>
      <c r="S3098" s="2"/>
      <c r="T3098" s="5"/>
      <c r="U3098" s="1"/>
      <c r="V3098" s="1"/>
      <c r="W3098" s="14"/>
      <c r="X3098" s="2"/>
      <c r="Y3098" s="6"/>
      <c r="Z3098" s="1"/>
      <c r="AA3098" s="6"/>
      <c r="AB3098" s="1"/>
      <c r="AC3098" s="10"/>
      <c r="AD3098" s="7"/>
      <c r="AE3098" s="1"/>
      <c r="AF3098" s="1"/>
      <c r="AG3098" s="1"/>
      <c r="AH3098" s="5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6"/>
      <c r="BR3098" s="1"/>
      <c r="BS3098" s="1"/>
      <c r="BT3098" s="1"/>
      <c r="BU3098" s="1"/>
      <c r="BV3098" s="1"/>
      <c r="BW3098" s="1"/>
    </row>
    <row r="3099" spans="1:75" x14ac:dyDescent="0.2">
      <c r="A3099" s="96"/>
      <c r="B3099" s="2"/>
      <c r="C3099" s="9"/>
      <c r="D3099" s="13"/>
      <c r="E3099" s="13"/>
      <c r="F3099" s="10"/>
      <c r="G3099" s="11"/>
      <c r="H3099" s="5"/>
      <c r="I3099" s="5"/>
      <c r="J3099" s="5"/>
      <c r="K3099" s="5"/>
      <c r="L3099" s="1"/>
      <c r="M3099" s="14"/>
      <c r="N3099" s="14"/>
      <c r="O3099" s="9"/>
      <c r="P3099" s="9"/>
      <c r="Q3099" s="12"/>
      <c r="R3099" s="5"/>
      <c r="S3099" s="2"/>
      <c r="T3099" s="5"/>
      <c r="U3099" s="1"/>
      <c r="V3099" s="1"/>
      <c r="W3099" s="14"/>
      <c r="X3099" s="2"/>
      <c r="Y3099" s="6"/>
      <c r="Z3099" s="1"/>
      <c r="AA3099" s="6"/>
      <c r="AB3099" s="1"/>
      <c r="AC3099" s="10"/>
      <c r="AD3099" s="7"/>
      <c r="AE3099" s="1"/>
      <c r="AF3099" s="1"/>
      <c r="AG3099" s="1"/>
      <c r="AH3099" s="5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6"/>
      <c r="BR3099" s="1"/>
      <c r="BS3099" s="1"/>
      <c r="BT3099" s="1"/>
      <c r="BU3099" s="1"/>
      <c r="BV3099" s="1"/>
      <c r="BW3099" s="1"/>
    </row>
    <row r="3100" spans="1:75" x14ac:dyDescent="0.2">
      <c r="A3100" s="96"/>
      <c r="B3100" s="2"/>
      <c r="C3100" s="9"/>
      <c r="D3100" s="13"/>
      <c r="E3100" s="13"/>
      <c r="F3100" s="10"/>
      <c r="G3100" s="11"/>
      <c r="H3100" s="5"/>
      <c r="I3100" s="5"/>
      <c r="J3100" s="5"/>
      <c r="K3100" s="5"/>
      <c r="L3100" s="1"/>
      <c r="M3100" s="14"/>
      <c r="N3100" s="14"/>
      <c r="O3100" s="9"/>
      <c r="P3100" s="9"/>
      <c r="Q3100" s="12"/>
      <c r="R3100" s="5"/>
      <c r="S3100" s="2"/>
      <c r="T3100" s="5"/>
      <c r="U3100" s="1"/>
      <c r="V3100" s="1"/>
      <c r="W3100" s="14"/>
      <c r="X3100" s="2"/>
      <c r="Y3100" s="6"/>
      <c r="Z3100" s="1"/>
      <c r="AA3100" s="6"/>
      <c r="AB3100" s="1"/>
      <c r="AC3100" s="10"/>
      <c r="AD3100" s="7"/>
      <c r="AE3100" s="1"/>
      <c r="AF3100" s="1"/>
      <c r="AG3100" s="1"/>
      <c r="AH3100" s="5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6"/>
      <c r="BR3100" s="1"/>
      <c r="BS3100" s="1"/>
      <c r="BT3100" s="1"/>
      <c r="BU3100" s="1"/>
      <c r="BV3100" s="1"/>
      <c r="BW3100" s="1"/>
    </row>
    <row r="3101" spans="1:75" x14ac:dyDescent="0.2">
      <c r="A3101" s="96"/>
      <c r="B3101" s="2"/>
      <c r="C3101" s="9"/>
      <c r="D3101" s="13"/>
      <c r="E3101" s="13"/>
      <c r="F3101" s="10"/>
      <c r="G3101" s="11"/>
      <c r="H3101" s="5"/>
      <c r="I3101" s="5"/>
      <c r="J3101" s="5"/>
      <c r="K3101" s="5"/>
      <c r="L3101" s="1"/>
      <c r="M3101" s="14"/>
      <c r="N3101" s="14"/>
      <c r="O3101" s="9"/>
      <c r="P3101" s="9"/>
      <c r="Q3101" s="12"/>
      <c r="R3101" s="5"/>
      <c r="S3101" s="2"/>
      <c r="T3101" s="5"/>
      <c r="U3101" s="1"/>
      <c r="V3101" s="1"/>
      <c r="W3101" s="14"/>
      <c r="X3101" s="2"/>
      <c r="Y3101" s="6"/>
      <c r="Z3101" s="1"/>
      <c r="AA3101" s="6"/>
      <c r="AB3101" s="1"/>
      <c r="AC3101" s="10"/>
      <c r="AD3101" s="7"/>
      <c r="AE3101" s="1"/>
      <c r="AF3101" s="1"/>
      <c r="AG3101" s="1"/>
      <c r="AH3101" s="5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6"/>
      <c r="BR3101" s="1"/>
      <c r="BS3101" s="1"/>
      <c r="BT3101" s="1"/>
      <c r="BU3101" s="1"/>
      <c r="BV3101" s="1"/>
      <c r="BW3101" s="1"/>
    </row>
    <row r="3102" spans="1:75" x14ac:dyDescent="0.2">
      <c r="A3102" s="96"/>
      <c r="B3102" s="2"/>
      <c r="C3102" s="9"/>
      <c r="D3102" s="13"/>
      <c r="E3102" s="13"/>
      <c r="F3102" s="10"/>
      <c r="G3102" s="11"/>
      <c r="H3102" s="5"/>
      <c r="I3102" s="5"/>
      <c r="J3102" s="5"/>
      <c r="K3102" s="5"/>
      <c r="L3102" s="1"/>
      <c r="M3102" s="14"/>
      <c r="N3102" s="14"/>
      <c r="O3102" s="9"/>
      <c r="P3102" s="9"/>
      <c r="Q3102" s="12"/>
      <c r="R3102" s="5"/>
      <c r="S3102" s="2"/>
      <c r="T3102" s="5"/>
      <c r="U3102" s="1"/>
      <c r="V3102" s="1"/>
      <c r="W3102" s="14"/>
      <c r="X3102" s="2"/>
      <c r="Y3102" s="6"/>
      <c r="Z3102" s="1"/>
      <c r="AA3102" s="6"/>
      <c r="AB3102" s="1"/>
      <c r="AC3102" s="10"/>
      <c r="AD3102" s="7"/>
      <c r="AE3102" s="1"/>
      <c r="AF3102" s="1"/>
      <c r="AG3102" s="1"/>
      <c r="AH3102" s="5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6"/>
      <c r="BR3102" s="1"/>
      <c r="BS3102" s="1"/>
      <c r="BT3102" s="1"/>
      <c r="BU3102" s="1"/>
      <c r="BV3102" s="1"/>
      <c r="BW3102" s="1"/>
    </row>
    <row r="3103" spans="1:75" x14ac:dyDescent="0.2">
      <c r="A3103" s="96"/>
      <c r="B3103" s="2"/>
      <c r="C3103" s="9"/>
      <c r="D3103" s="13"/>
      <c r="E3103" s="13"/>
      <c r="F3103" s="10"/>
      <c r="G3103" s="11"/>
      <c r="H3103" s="5"/>
      <c r="I3103" s="5"/>
      <c r="J3103" s="5"/>
      <c r="K3103" s="5"/>
      <c r="L3103" s="1"/>
      <c r="M3103" s="14"/>
      <c r="N3103" s="14"/>
      <c r="O3103" s="9"/>
      <c r="P3103" s="9"/>
      <c r="Q3103" s="12"/>
      <c r="R3103" s="5"/>
      <c r="S3103" s="2"/>
      <c r="T3103" s="5"/>
      <c r="U3103" s="1"/>
      <c r="V3103" s="1"/>
      <c r="W3103" s="14"/>
      <c r="X3103" s="2"/>
      <c r="Y3103" s="6"/>
      <c r="Z3103" s="1"/>
      <c r="AA3103" s="6"/>
      <c r="AB3103" s="1"/>
      <c r="AC3103" s="10"/>
      <c r="AD3103" s="7"/>
      <c r="AE3103" s="1"/>
      <c r="AF3103" s="1"/>
      <c r="AG3103" s="1"/>
      <c r="AH3103" s="5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6"/>
      <c r="BR3103" s="1"/>
      <c r="BS3103" s="1"/>
      <c r="BT3103" s="1"/>
      <c r="BU3103" s="1"/>
      <c r="BV3103" s="1"/>
      <c r="BW3103" s="1"/>
    </row>
    <row r="3104" spans="1:75" x14ac:dyDescent="0.2">
      <c r="A3104" s="96"/>
      <c r="B3104" s="2"/>
      <c r="C3104" s="9"/>
      <c r="D3104" s="13"/>
      <c r="E3104" s="13"/>
      <c r="F3104" s="10"/>
      <c r="G3104" s="11"/>
      <c r="H3104" s="5"/>
      <c r="I3104" s="5"/>
      <c r="J3104" s="5"/>
      <c r="K3104" s="5"/>
      <c r="L3104" s="1"/>
      <c r="M3104" s="14"/>
      <c r="N3104" s="14"/>
      <c r="O3104" s="9"/>
      <c r="P3104" s="9"/>
      <c r="Q3104" s="12"/>
      <c r="R3104" s="5"/>
      <c r="S3104" s="2"/>
      <c r="T3104" s="5"/>
      <c r="U3104" s="1"/>
      <c r="V3104" s="1"/>
      <c r="W3104" s="14"/>
      <c r="X3104" s="2"/>
      <c r="Y3104" s="6"/>
      <c r="Z3104" s="1"/>
      <c r="AA3104" s="6"/>
      <c r="AB3104" s="1"/>
      <c r="AC3104" s="10"/>
      <c r="AD3104" s="7"/>
      <c r="AE3104" s="1"/>
      <c r="AF3104" s="1"/>
      <c r="AG3104" s="1"/>
      <c r="AH3104" s="5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6"/>
      <c r="BR3104" s="1"/>
      <c r="BS3104" s="1"/>
      <c r="BT3104" s="1"/>
      <c r="BU3104" s="1"/>
      <c r="BV3104" s="1"/>
      <c r="BW3104" s="1"/>
    </row>
    <row r="3105" spans="1:75" x14ac:dyDescent="0.2">
      <c r="A3105" s="96"/>
      <c r="B3105" s="2"/>
      <c r="C3105" s="9"/>
      <c r="D3105" s="13"/>
      <c r="E3105" s="13"/>
      <c r="F3105" s="10"/>
      <c r="G3105" s="11"/>
      <c r="H3105" s="5"/>
      <c r="I3105" s="5"/>
      <c r="J3105" s="5"/>
      <c r="K3105" s="5"/>
      <c r="L3105" s="1"/>
      <c r="M3105" s="14"/>
      <c r="N3105" s="14"/>
      <c r="O3105" s="9"/>
      <c r="P3105" s="9"/>
      <c r="Q3105" s="12"/>
      <c r="R3105" s="5"/>
      <c r="S3105" s="2"/>
      <c r="T3105" s="5"/>
      <c r="U3105" s="1"/>
      <c r="V3105" s="1"/>
      <c r="W3105" s="14"/>
      <c r="X3105" s="2"/>
      <c r="Y3105" s="6"/>
      <c r="Z3105" s="1"/>
      <c r="AA3105" s="6"/>
      <c r="AB3105" s="1"/>
      <c r="AC3105" s="10"/>
      <c r="AD3105" s="7"/>
      <c r="AE3105" s="1"/>
      <c r="AF3105" s="1"/>
      <c r="AG3105" s="1"/>
      <c r="AH3105" s="5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6"/>
      <c r="BR3105" s="1"/>
      <c r="BS3105" s="1"/>
      <c r="BT3105" s="1"/>
      <c r="BU3105" s="1"/>
      <c r="BV3105" s="1"/>
      <c r="BW3105" s="1"/>
    </row>
    <row r="3106" spans="1:75" x14ac:dyDescent="0.2">
      <c r="A3106" s="96"/>
      <c r="B3106" s="2"/>
      <c r="C3106" s="9"/>
      <c r="D3106" s="13"/>
      <c r="E3106" s="13"/>
      <c r="F3106" s="10"/>
      <c r="G3106" s="11"/>
      <c r="H3106" s="5"/>
      <c r="I3106" s="5"/>
      <c r="J3106" s="5"/>
      <c r="K3106" s="5"/>
      <c r="L3106" s="1"/>
      <c r="M3106" s="14"/>
      <c r="N3106" s="14"/>
      <c r="O3106" s="9"/>
      <c r="P3106" s="9"/>
      <c r="Q3106" s="12"/>
      <c r="R3106" s="5"/>
      <c r="S3106" s="2"/>
      <c r="T3106" s="5"/>
      <c r="U3106" s="1"/>
      <c r="V3106" s="1"/>
      <c r="W3106" s="14"/>
      <c r="X3106" s="2"/>
      <c r="Y3106" s="6"/>
      <c r="Z3106" s="1"/>
      <c r="AA3106" s="6"/>
      <c r="AB3106" s="1"/>
      <c r="AC3106" s="10"/>
      <c r="AD3106" s="7"/>
      <c r="AE3106" s="1"/>
      <c r="AF3106" s="1"/>
      <c r="AG3106" s="1"/>
      <c r="AH3106" s="5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6"/>
      <c r="BR3106" s="1"/>
      <c r="BS3106" s="1"/>
      <c r="BT3106" s="1"/>
      <c r="BU3106" s="1"/>
      <c r="BV3106" s="1"/>
      <c r="BW3106" s="1"/>
    </row>
    <row r="3107" spans="1:75" x14ac:dyDescent="0.2">
      <c r="A3107" s="96"/>
      <c r="B3107" s="2"/>
      <c r="C3107" s="9"/>
      <c r="D3107" s="13"/>
      <c r="E3107" s="13"/>
      <c r="F3107" s="10"/>
      <c r="G3107" s="11"/>
      <c r="H3107" s="5"/>
      <c r="I3107" s="5"/>
      <c r="J3107" s="5"/>
      <c r="K3107" s="5"/>
      <c r="L3107" s="1"/>
      <c r="M3107" s="14"/>
      <c r="N3107" s="14"/>
      <c r="O3107" s="9"/>
      <c r="P3107" s="9"/>
      <c r="Q3107" s="12"/>
      <c r="R3107" s="5"/>
      <c r="S3107" s="2"/>
      <c r="T3107" s="5"/>
      <c r="U3107" s="1"/>
      <c r="V3107" s="1"/>
      <c r="W3107" s="14"/>
      <c r="X3107" s="2"/>
      <c r="Y3107" s="6"/>
      <c r="Z3107" s="1"/>
      <c r="AA3107" s="6"/>
      <c r="AB3107" s="1"/>
      <c r="AC3107" s="10"/>
      <c r="AD3107" s="7"/>
      <c r="AE3107" s="1"/>
      <c r="AF3107" s="1"/>
      <c r="AG3107" s="1"/>
      <c r="AH3107" s="5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6"/>
      <c r="BR3107" s="1"/>
      <c r="BS3107" s="1"/>
      <c r="BT3107" s="1"/>
      <c r="BU3107" s="1"/>
      <c r="BV3107" s="1"/>
      <c r="BW3107" s="1"/>
    </row>
    <row r="3108" spans="1:75" x14ac:dyDescent="0.2">
      <c r="A3108" s="96"/>
      <c r="B3108" s="2"/>
      <c r="C3108" s="9"/>
      <c r="D3108" s="13"/>
      <c r="E3108" s="13"/>
      <c r="F3108" s="10"/>
      <c r="G3108" s="11"/>
      <c r="H3108" s="5"/>
      <c r="I3108" s="5"/>
      <c r="J3108" s="5"/>
      <c r="K3108" s="5"/>
      <c r="L3108" s="1"/>
      <c r="M3108" s="14"/>
      <c r="N3108" s="14"/>
      <c r="O3108" s="9"/>
      <c r="P3108" s="9"/>
      <c r="Q3108" s="12"/>
      <c r="R3108" s="5"/>
      <c r="S3108" s="2"/>
      <c r="T3108" s="5"/>
      <c r="U3108" s="1"/>
      <c r="V3108" s="1"/>
      <c r="W3108" s="14"/>
      <c r="X3108" s="2"/>
      <c r="Y3108" s="6"/>
      <c r="Z3108" s="1"/>
      <c r="AA3108" s="6"/>
      <c r="AB3108" s="1"/>
      <c r="AC3108" s="10"/>
      <c r="AD3108" s="7"/>
      <c r="AE3108" s="1"/>
      <c r="AF3108" s="1"/>
      <c r="AG3108" s="1"/>
      <c r="AH3108" s="5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6"/>
      <c r="BR3108" s="1"/>
      <c r="BS3108" s="1"/>
      <c r="BT3108" s="1"/>
      <c r="BU3108" s="1"/>
      <c r="BV3108" s="1"/>
      <c r="BW3108" s="1"/>
    </row>
    <row r="3109" spans="1:75" x14ac:dyDescent="0.2">
      <c r="A3109" s="96"/>
      <c r="B3109" s="2"/>
      <c r="C3109" s="9"/>
      <c r="D3109" s="13"/>
      <c r="E3109" s="13"/>
      <c r="F3109" s="10"/>
      <c r="G3109" s="11"/>
      <c r="H3109" s="5"/>
      <c r="I3109" s="5"/>
      <c r="J3109" s="5"/>
      <c r="K3109" s="5"/>
      <c r="L3109" s="1"/>
      <c r="M3109" s="14"/>
      <c r="N3109" s="14"/>
      <c r="O3109" s="9"/>
      <c r="P3109" s="9"/>
      <c r="Q3109" s="12"/>
      <c r="R3109" s="5"/>
      <c r="S3109" s="2"/>
      <c r="T3109" s="5"/>
      <c r="U3109" s="1"/>
      <c r="V3109" s="1"/>
      <c r="W3109" s="14"/>
      <c r="X3109" s="2"/>
      <c r="Y3109" s="6"/>
      <c r="Z3109" s="1"/>
      <c r="AA3109" s="6"/>
      <c r="AB3109" s="1"/>
      <c r="AC3109" s="10"/>
      <c r="AD3109" s="7"/>
      <c r="AE3109" s="1"/>
      <c r="AF3109" s="1"/>
      <c r="AG3109" s="1"/>
      <c r="AH3109" s="5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6"/>
      <c r="BR3109" s="1"/>
      <c r="BS3109" s="1"/>
      <c r="BT3109" s="1"/>
      <c r="BU3109" s="1"/>
      <c r="BV3109" s="1"/>
      <c r="BW3109" s="1"/>
    </row>
    <row r="3110" spans="1:75" x14ac:dyDescent="0.2">
      <c r="A3110" s="96"/>
      <c r="B3110" s="2"/>
      <c r="C3110" s="9"/>
      <c r="D3110" s="13"/>
      <c r="E3110" s="13"/>
      <c r="F3110" s="10"/>
      <c r="G3110" s="11"/>
      <c r="H3110" s="5"/>
      <c r="I3110" s="5"/>
      <c r="J3110" s="5"/>
      <c r="K3110" s="5"/>
      <c r="L3110" s="1"/>
      <c r="M3110" s="14"/>
      <c r="N3110" s="14"/>
      <c r="O3110" s="9"/>
      <c r="P3110" s="9"/>
      <c r="Q3110" s="12"/>
      <c r="R3110" s="5"/>
      <c r="S3110" s="2"/>
      <c r="T3110" s="5"/>
      <c r="U3110" s="1"/>
      <c r="V3110" s="1"/>
      <c r="W3110" s="14"/>
      <c r="X3110" s="2"/>
      <c r="Y3110" s="6"/>
      <c r="Z3110" s="1"/>
      <c r="AA3110" s="6"/>
      <c r="AB3110" s="1"/>
      <c r="AC3110" s="10"/>
      <c r="AD3110" s="7"/>
      <c r="AE3110" s="1"/>
      <c r="AF3110" s="1"/>
      <c r="AG3110" s="1"/>
      <c r="AH3110" s="5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6"/>
      <c r="BR3110" s="1"/>
      <c r="BS3110" s="1"/>
      <c r="BT3110" s="1"/>
      <c r="BU3110" s="1"/>
      <c r="BV3110" s="1"/>
      <c r="BW3110" s="1"/>
    </row>
    <row r="3111" spans="1:75" x14ac:dyDescent="0.2">
      <c r="A3111" s="96"/>
      <c r="B3111" s="2"/>
      <c r="C3111" s="9"/>
      <c r="D3111" s="13"/>
      <c r="E3111" s="13"/>
      <c r="F3111" s="10"/>
      <c r="G3111" s="11"/>
      <c r="H3111" s="5"/>
      <c r="I3111" s="5"/>
      <c r="J3111" s="5"/>
      <c r="K3111" s="5"/>
      <c r="L3111" s="1"/>
      <c r="M3111" s="14"/>
      <c r="N3111" s="14"/>
      <c r="O3111" s="9"/>
      <c r="P3111" s="9"/>
      <c r="Q3111" s="12"/>
      <c r="R3111" s="5"/>
      <c r="S3111" s="2"/>
      <c r="T3111" s="5"/>
      <c r="U3111" s="1"/>
      <c r="V3111" s="1"/>
      <c r="W3111" s="14"/>
      <c r="X3111" s="2"/>
      <c r="Y3111" s="6"/>
      <c r="Z3111" s="1"/>
      <c r="AA3111" s="6"/>
      <c r="AB3111" s="1"/>
      <c r="AC3111" s="10"/>
      <c r="AD3111" s="7"/>
      <c r="AE3111" s="1"/>
      <c r="AF3111" s="1"/>
      <c r="AG3111" s="1"/>
      <c r="AH3111" s="5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6"/>
      <c r="BR3111" s="1"/>
      <c r="BS3111" s="1"/>
      <c r="BT3111" s="1"/>
      <c r="BU3111" s="1"/>
      <c r="BV3111" s="1"/>
      <c r="BW3111" s="1"/>
    </row>
    <row r="3112" spans="1:75" x14ac:dyDescent="0.2">
      <c r="A3112" s="96"/>
      <c r="B3112" s="2"/>
      <c r="C3112" s="9"/>
      <c r="D3112" s="13"/>
      <c r="E3112" s="13"/>
      <c r="F3112" s="10"/>
      <c r="G3112" s="11"/>
      <c r="H3112" s="5"/>
      <c r="I3112" s="5"/>
      <c r="J3112" s="5"/>
      <c r="K3112" s="5"/>
      <c r="L3112" s="1"/>
      <c r="M3112" s="14"/>
      <c r="N3112" s="14"/>
      <c r="O3112" s="9"/>
      <c r="P3112" s="9"/>
      <c r="Q3112" s="12"/>
      <c r="R3112" s="5"/>
      <c r="S3112" s="2"/>
      <c r="T3112" s="5"/>
      <c r="U3112" s="1"/>
      <c r="V3112" s="1"/>
      <c r="W3112" s="14"/>
      <c r="X3112" s="2"/>
      <c r="Y3112" s="6"/>
      <c r="Z3112" s="1"/>
      <c r="AA3112" s="6"/>
      <c r="AB3112" s="1"/>
      <c r="AC3112" s="10"/>
      <c r="AD3112" s="7"/>
      <c r="AE3112" s="1"/>
      <c r="AF3112" s="1"/>
      <c r="AG3112" s="1"/>
      <c r="AH3112" s="5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6"/>
      <c r="BR3112" s="1"/>
      <c r="BS3112" s="1"/>
      <c r="BT3112" s="1"/>
      <c r="BU3112" s="1"/>
      <c r="BV3112" s="1"/>
      <c r="BW3112" s="1"/>
    </row>
    <row r="3113" spans="1:75" x14ac:dyDescent="0.2">
      <c r="A3113" s="96"/>
      <c r="B3113" s="2"/>
      <c r="C3113" s="9"/>
      <c r="D3113" s="13"/>
      <c r="E3113" s="13"/>
      <c r="F3113" s="10"/>
      <c r="G3113" s="11"/>
      <c r="H3113" s="5"/>
      <c r="I3113" s="5"/>
      <c r="J3113" s="5"/>
      <c r="K3113" s="5"/>
      <c r="L3113" s="1"/>
      <c r="M3113" s="14"/>
      <c r="N3113" s="14"/>
      <c r="O3113" s="9"/>
      <c r="P3113" s="9"/>
      <c r="Q3113" s="12"/>
      <c r="R3113" s="5"/>
      <c r="S3113" s="2"/>
      <c r="T3113" s="5"/>
      <c r="U3113" s="1"/>
      <c r="V3113" s="1"/>
      <c r="W3113" s="14"/>
      <c r="X3113" s="2"/>
      <c r="Y3113" s="6"/>
      <c r="Z3113" s="1"/>
      <c r="AA3113" s="6"/>
      <c r="AB3113" s="1"/>
      <c r="AC3113" s="10"/>
      <c r="AD3113" s="7"/>
      <c r="AE3113" s="1"/>
      <c r="AF3113" s="1"/>
      <c r="AG3113" s="1"/>
      <c r="AH3113" s="5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6"/>
      <c r="BR3113" s="1"/>
      <c r="BS3113" s="1"/>
      <c r="BT3113" s="1"/>
      <c r="BU3113" s="1"/>
      <c r="BV3113" s="1"/>
      <c r="BW3113" s="1"/>
    </row>
    <row r="3114" spans="1:75" x14ac:dyDescent="0.2">
      <c r="A3114" s="96"/>
      <c r="B3114" s="2"/>
      <c r="C3114" s="9"/>
      <c r="D3114" s="13"/>
      <c r="E3114" s="13"/>
      <c r="F3114" s="10"/>
      <c r="G3114" s="11"/>
      <c r="H3114" s="5"/>
      <c r="I3114" s="5"/>
      <c r="J3114" s="5"/>
      <c r="K3114" s="5"/>
      <c r="L3114" s="1"/>
      <c r="M3114" s="14"/>
      <c r="N3114" s="14"/>
      <c r="O3114" s="9"/>
      <c r="P3114" s="9"/>
      <c r="Q3114" s="12"/>
      <c r="R3114" s="5"/>
      <c r="S3114" s="2"/>
      <c r="T3114" s="5"/>
      <c r="U3114" s="1"/>
      <c r="V3114" s="1"/>
      <c r="W3114" s="14"/>
      <c r="X3114" s="2"/>
      <c r="Y3114" s="6"/>
      <c r="Z3114" s="1"/>
      <c r="AA3114" s="6"/>
      <c r="AB3114" s="1"/>
      <c r="AC3114" s="10"/>
      <c r="AD3114" s="7"/>
      <c r="AE3114" s="1"/>
      <c r="AF3114" s="1"/>
      <c r="AG3114" s="1"/>
      <c r="AH3114" s="5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6"/>
      <c r="BR3114" s="1"/>
      <c r="BS3114" s="1"/>
      <c r="BT3114" s="1"/>
      <c r="BU3114" s="1"/>
      <c r="BV3114" s="1"/>
      <c r="BW3114" s="1"/>
    </row>
    <row r="3115" spans="1:75" x14ac:dyDescent="0.2">
      <c r="A3115" s="96"/>
      <c r="B3115" s="2"/>
      <c r="C3115" s="9"/>
      <c r="D3115" s="13"/>
      <c r="E3115" s="13"/>
      <c r="F3115" s="10"/>
      <c r="G3115" s="11"/>
      <c r="H3115" s="5"/>
      <c r="I3115" s="5"/>
      <c r="J3115" s="5"/>
      <c r="K3115" s="5"/>
      <c r="L3115" s="1"/>
      <c r="M3115" s="14"/>
      <c r="N3115" s="14"/>
      <c r="O3115" s="9"/>
      <c r="P3115" s="9"/>
      <c r="Q3115" s="12"/>
      <c r="R3115" s="5"/>
      <c r="S3115" s="2"/>
      <c r="T3115" s="5"/>
      <c r="U3115" s="1"/>
      <c r="V3115" s="1"/>
      <c r="W3115" s="14"/>
      <c r="X3115" s="2"/>
      <c r="Y3115" s="6"/>
      <c r="Z3115" s="1"/>
      <c r="AA3115" s="6"/>
      <c r="AB3115" s="1"/>
      <c r="AC3115" s="10"/>
      <c r="AD3115" s="7"/>
      <c r="AE3115" s="1"/>
      <c r="AF3115" s="1"/>
      <c r="AG3115" s="1"/>
      <c r="AH3115" s="5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6"/>
      <c r="BR3115" s="1"/>
      <c r="BS3115" s="1"/>
      <c r="BT3115" s="1"/>
      <c r="BU3115" s="1"/>
      <c r="BV3115" s="1"/>
      <c r="BW3115" s="1"/>
    </row>
    <row r="3116" spans="1:75" x14ac:dyDescent="0.2">
      <c r="A3116" s="96"/>
      <c r="B3116" s="2"/>
      <c r="C3116" s="9"/>
      <c r="D3116" s="13"/>
      <c r="E3116" s="13"/>
      <c r="F3116" s="10"/>
      <c r="G3116" s="11"/>
      <c r="H3116" s="5"/>
      <c r="I3116" s="5"/>
      <c r="J3116" s="5"/>
      <c r="K3116" s="5"/>
      <c r="L3116" s="1"/>
      <c r="M3116" s="14"/>
      <c r="N3116" s="14"/>
      <c r="O3116" s="9"/>
      <c r="P3116" s="9"/>
      <c r="Q3116" s="12"/>
      <c r="R3116" s="5"/>
      <c r="S3116" s="2"/>
      <c r="T3116" s="5"/>
      <c r="U3116" s="1"/>
      <c r="V3116" s="1"/>
      <c r="W3116" s="14"/>
      <c r="X3116" s="2"/>
      <c r="Y3116" s="6"/>
      <c r="Z3116" s="1"/>
      <c r="AA3116" s="6"/>
      <c r="AB3116" s="1"/>
      <c r="AC3116" s="10"/>
      <c r="AD3116" s="7"/>
      <c r="AE3116" s="1"/>
      <c r="AF3116" s="1"/>
      <c r="AG3116" s="1"/>
      <c r="AH3116" s="5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6"/>
      <c r="BR3116" s="1"/>
      <c r="BS3116" s="1"/>
      <c r="BT3116" s="1"/>
      <c r="BU3116" s="1"/>
      <c r="BV3116" s="1"/>
      <c r="BW3116" s="1"/>
    </row>
    <row r="3117" spans="1:75" x14ac:dyDescent="0.2">
      <c r="A3117" s="96"/>
      <c r="B3117" s="2"/>
      <c r="C3117" s="9"/>
      <c r="D3117" s="13"/>
      <c r="E3117" s="13"/>
      <c r="F3117" s="10"/>
      <c r="G3117" s="11"/>
      <c r="H3117" s="5"/>
      <c r="I3117" s="5"/>
      <c r="J3117" s="5"/>
      <c r="K3117" s="5"/>
      <c r="L3117" s="1"/>
      <c r="M3117" s="14"/>
      <c r="N3117" s="14"/>
      <c r="O3117" s="9"/>
      <c r="P3117" s="9"/>
      <c r="Q3117" s="12"/>
      <c r="R3117" s="5"/>
      <c r="S3117" s="2"/>
      <c r="T3117" s="5"/>
      <c r="U3117" s="1"/>
      <c r="V3117" s="1"/>
      <c r="W3117" s="14"/>
      <c r="X3117" s="2"/>
      <c r="Y3117" s="6"/>
      <c r="Z3117" s="1"/>
      <c r="AA3117" s="6"/>
      <c r="AB3117" s="1"/>
      <c r="AC3117" s="10"/>
      <c r="AD3117" s="7"/>
      <c r="AE3117" s="1"/>
      <c r="AF3117" s="1"/>
      <c r="AG3117" s="1"/>
      <c r="AH3117" s="5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6"/>
      <c r="BR3117" s="1"/>
      <c r="BS3117" s="1"/>
      <c r="BT3117" s="1"/>
      <c r="BU3117" s="1"/>
      <c r="BV3117" s="1"/>
      <c r="BW3117" s="1"/>
    </row>
    <row r="3118" spans="1:75" x14ac:dyDescent="0.2">
      <c r="A3118" s="96"/>
      <c r="B3118" s="2"/>
      <c r="C3118" s="9"/>
      <c r="D3118" s="13"/>
      <c r="E3118" s="13"/>
      <c r="F3118" s="10"/>
      <c r="G3118" s="11"/>
      <c r="H3118" s="5"/>
      <c r="I3118" s="5"/>
      <c r="J3118" s="5"/>
      <c r="K3118" s="5"/>
      <c r="L3118" s="1"/>
      <c r="M3118" s="14"/>
      <c r="N3118" s="14"/>
      <c r="O3118" s="9"/>
      <c r="P3118" s="9"/>
      <c r="Q3118" s="12"/>
      <c r="R3118" s="5"/>
      <c r="S3118" s="2"/>
      <c r="T3118" s="5"/>
      <c r="U3118" s="1"/>
      <c r="V3118" s="1"/>
      <c r="W3118" s="14"/>
      <c r="X3118" s="2"/>
      <c r="Y3118" s="6"/>
      <c r="Z3118" s="1"/>
      <c r="AA3118" s="6"/>
      <c r="AB3118" s="1"/>
      <c r="AC3118" s="10"/>
      <c r="AD3118" s="7"/>
      <c r="AE3118" s="1"/>
      <c r="AF3118" s="1"/>
      <c r="AG3118" s="1"/>
      <c r="AH3118" s="5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6"/>
      <c r="BR3118" s="1"/>
      <c r="BS3118" s="1"/>
      <c r="BT3118" s="1"/>
      <c r="BU3118" s="1"/>
      <c r="BV3118" s="1"/>
      <c r="BW3118" s="1"/>
    </row>
    <row r="3119" spans="1:75" x14ac:dyDescent="0.2">
      <c r="A3119" s="96"/>
      <c r="B3119" s="2"/>
      <c r="C3119" s="9"/>
      <c r="D3119" s="13"/>
      <c r="E3119" s="13"/>
      <c r="F3119" s="10"/>
      <c r="G3119" s="11"/>
      <c r="H3119" s="5"/>
      <c r="I3119" s="5"/>
      <c r="J3119" s="5"/>
      <c r="K3119" s="5"/>
      <c r="L3119" s="1"/>
      <c r="M3119" s="14"/>
      <c r="N3119" s="14"/>
      <c r="O3119" s="9"/>
      <c r="P3119" s="9"/>
      <c r="Q3119" s="12"/>
      <c r="R3119" s="5"/>
      <c r="S3119" s="2"/>
      <c r="T3119" s="5"/>
      <c r="U3119" s="1"/>
      <c r="V3119" s="1"/>
      <c r="W3119" s="14"/>
      <c r="X3119" s="2"/>
      <c r="Y3119" s="6"/>
      <c r="Z3119" s="1"/>
      <c r="AA3119" s="6"/>
      <c r="AB3119" s="1"/>
      <c r="AC3119" s="10"/>
      <c r="AD3119" s="7"/>
      <c r="AE3119" s="1"/>
      <c r="AF3119" s="1"/>
      <c r="AG3119" s="1"/>
      <c r="AH3119" s="5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6"/>
      <c r="BR3119" s="1"/>
      <c r="BS3119" s="1"/>
      <c r="BT3119" s="1"/>
      <c r="BU3119" s="1"/>
      <c r="BV3119" s="1"/>
      <c r="BW3119" s="1"/>
    </row>
    <row r="3120" spans="1:75" x14ac:dyDescent="0.2">
      <c r="A3120" s="96"/>
      <c r="B3120" s="2"/>
      <c r="C3120" s="9"/>
      <c r="D3120" s="13"/>
      <c r="E3120" s="13"/>
      <c r="F3120" s="10"/>
      <c r="G3120" s="11"/>
      <c r="H3120" s="5"/>
      <c r="I3120" s="5"/>
      <c r="J3120" s="5"/>
      <c r="K3120" s="5"/>
      <c r="L3120" s="1"/>
      <c r="M3120" s="14"/>
      <c r="N3120" s="14"/>
      <c r="O3120" s="9"/>
      <c r="P3120" s="9"/>
      <c r="Q3120" s="12"/>
      <c r="R3120" s="5"/>
      <c r="S3120" s="2"/>
      <c r="T3120" s="5"/>
      <c r="U3120" s="1"/>
      <c r="V3120" s="1"/>
      <c r="W3120" s="14"/>
      <c r="X3120" s="2"/>
      <c r="Y3120" s="6"/>
      <c r="Z3120" s="1"/>
      <c r="AA3120" s="6"/>
      <c r="AB3120" s="1"/>
      <c r="AC3120" s="10"/>
      <c r="AD3120" s="7"/>
      <c r="AE3120" s="1"/>
      <c r="AF3120" s="1"/>
      <c r="AG3120" s="1"/>
      <c r="AH3120" s="5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6"/>
      <c r="BR3120" s="1"/>
      <c r="BS3120" s="1"/>
      <c r="BT3120" s="1"/>
      <c r="BU3120" s="1"/>
      <c r="BV3120" s="1"/>
      <c r="BW3120" s="1"/>
    </row>
    <row r="3121" spans="1:75" x14ac:dyDescent="0.2">
      <c r="A3121" s="96"/>
      <c r="B3121" s="2"/>
      <c r="C3121" s="9"/>
      <c r="D3121" s="13"/>
      <c r="E3121" s="13"/>
      <c r="F3121" s="10"/>
      <c r="G3121" s="11"/>
      <c r="H3121" s="5"/>
      <c r="I3121" s="5"/>
      <c r="J3121" s="5"/>
      <c r="K3121" s="5"/>
      <c r="L3121" s="1"/>
      <c r="M3121" s="14"/>
      <c r="N3121" s="14"/>
      <c r="O3121" s="9"/>
      <c r="P3121" s="9"/>
      <c r="Q3121" s="12"/>
      <c r="R3121" s="5"/>
      <c r="S3121" s="2"/>
      <c r="T3121" s="5"/>
      <c r="U3121" s="1"/>
      <c r="V3121" s="1"/>
      <c r="W3121" s="14"/>
      <c r="X3121" s="2"/>
      <c r="Y3121" s="6"/>
      <c r="Z3121" s="1"/>
      <c r="AA3121" s="6"/>
      <c r="AB3121" s="1"/>
      <c r="AC3121" s="10"/>
      <c r="AD3121" s="7"/>
      <c r="AE3121" s="1"/>
      <c r="AF3121" s="1"/>
      <c r="AG3121" s="1"/>
      <c r="AH3121" s="5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6"/>
      <c r="BR3121" s="1"/>
      <c r="BS3121" s="1"/>
      <c r="BT3121" s="1"/>
      <c r="BU3121" s="1"/>
      <c r="BV3121" s="1"/>
      <c r="BW3121" s="1"/>
    </row>
    <row r="3122" spans="1:75" x14ac:dyDescent="0.2">
      <c r="A3122" s="96"/>
      <c r="B3122" s="2"/>
      <c r="C3122" s="9"/>
      <c r="D3122" s="13"/>
      <c r="E3122" s="13"/>
      <c r="F3122" s="10"/>
      <c r="G3122" s="11"/>
      <c r="H3122" s="5"/>
      <c r="I3122" s="5"/>
      <c r="J3122" s="5"/>
      <c r="K3122" s="5"/>
      <c r="L3122" s="1"/>
      <c r="M3122" s="14"/>
      <c r="N3122" s="14"/>
      <c r="O3122" s="9"/>
      <c r="P3122" s="9"/>
      <c r="Q3122" s="12"/>
      <c r="R3122" s="5"/>
      <c r="S3122" s="2"/>
      <c r="T3122" s="5"/>
      <c r="U3122" s="1"/>
      <c r="V3122" s="1"/>
      <c r="W3122" s="14"/>
      <c r="X3122" s="2"/>
      <c r="Y3122" s="6"/>
      <c r="Z3122" s="1"/>
      <c r="AA3122" s="6"/>
      <c r="AB3122" s="1"/>
      <c r="AC3122" s="10"/>
      <c r="AD3122" s="7"/>
      <c r="AE3122" s="1"/>
      <c r="AF3122" s="1"/>
      <c r="AG3122" s="1"/>
      <c r="AH3122" s="5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6"/>
      <c r="BR3122" s="1"/>
      <c r="BS3122" s="1"/>
      <c r="BT3122" s="1"/>
      <c r="BU3122" s="1"/>
      <c r="BV3122" s="1"/>
      <c r="BW3122" s="1"/>
    </row>
    <row r="3123" spans="1:75" x14ac:dyDescent="0.2">
      <c r="A3123" s="96"/>
      <c r="B3123" s="2"/>
      <c r="C3123" s="9"/>
      <c r="D3123" s="13"/>
      <c r="E3123" s="13"/>
      <c r="F3123" s="10"/>
      <c r="G3123" s="11"/>
      <c r="H3123" s="5"/>
      <c r="I3123" s="5"/>
      <c r="J3123" s="5"/>
      <c r="K3123" s="5"/>
      <c r="L3123" s="1"/>
      <c r="M3123" s="14"/>
      <c r="N3123" s="14"/>
      <c r="O3123" s="9"/>
      <c r="P3123" s="9"/>
      <c r="Q3123" s="12"/>
      <c r="R3123" s="5"/>
      <c r="S3123" s="2"/>
      <c r="T3123" s="5"/>
      <c r="U3123" s="1"/>
      <c r="V3123" s="1"/>
      <c r="W3123" s="14"/>
      <c r="X3123" s="2"/>
      <c r="Y3123" s="6"/>
      <c r="Z3123" s="1"/>
      <c r="AA3123" s="6"/>
      <c r="AB3123" s="1"/>
      <c r="AC3123" s="10"/>
      <c r="AD3123" s="7"/>
      <c r="AE3123" s="1"/>
      <c r="AF3123" s="1"/>
      <c r="AG3123" s="1"/>
      <c r="AH3123" s="5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6"/>
      <c r="BR3123" s="1"/>
      <c r="BS3123" s="1"/>
      <c r="BT3123" s="1"/>
      <c r="BU3123" s="1"/>
      <c r="BV3123" s="1"/>
      <c r="BW3123" s="1"/>
    </row>
    <row r="3124" spans="1:75" x14ac:dyDescent="0.2">
      <c r="A3124" s="96"/>
      <c r="B3124" s="2"/>
      <c r="C3124" s="9"/>
      <c r="D3124" s="13"/>
      <c r="E3124" s="13"/>
      <c r="F3124" s="10"/>
      <c r="G3124" s="11"/>
      <c r="H3124" s="5"/>
      <c r="I3124" s="5"/>
      <c r="J3124" s="5"/>
      <c r="K3124" s="5"/>
      <c r="L3124" s="1"/>
      <c r="M3124" s="14"/>
      <c r="N3124" s="14"/>
      <c r="O3124" s="9"/>
      <c r="P3124" s="9"/>
      <c r="Q3124" s="12"/>
      <c r="R3124" s="5"/>
      <c r="S3124" s="2"/>
      <c r="T3124" s="5"/>
      <c r="U3124" s="1"/>
      <c r="V3124" s="1"/>
      <c r="W3124" s="14"/>
      <c r="X3124" s="2"/>
      <c r="Y3124" s="6"/>
      <c r="Z3124" s="1"/>
      <c r="AA3124" s="6"/>
      <c r="AB3124" s="1"/>
      <c r="AC3124" s="10"/>
      <c r="AD3124" s="7"/>
      <c r="AE3124" s="1"/>
      <c r="AF3124" s="1"/>
      <c r="AG3124" s="1"/>
      <c r="AH3124" s="5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6"/>
      <c r="BR3124" s="1"/>
      <c r="BS3124" s="1"/>
      <c r="BT3124" s="1"/>
      <c r="BU3124" s="1"/>
      <c r="BV3124" s="1"/>
      <c r="BW3124" s="1"/>
    </row>
    <row r="3125" spans="1:75" x14ac:dyDescent="0.2">
      <c r="A3125" s="96"/>
      <c r="B3125" s="2"/>
      <c r="C3125" s="9"/>
      <c r="D3125" s="13"/>
      <c r="E3125" s="13"/>
      <c r="F3125" s="10"/>
      <c r="G3125" s="11"/>
      <c r="H3125" s="5"/>
      <c r="I3125" s="5"/>
      <c r="J3125" s="5"/>
      <c r="K3125" s="5"/>
      <c r="L3125" s="1"/>
      <c r="M3125" s="14"/>
      <c r="N3125" s="14"/>
      <c r="O3125" s="9"/>
      <c r="P3125" s="9"/>
      <c r="Q3125" s="12"/>
      <c r="R3125" s="5"/>
      <c r="S3125" s="2"/>
      <c r="T3125" s="5"/>
      <c r="U3125" s="1"/>
      <c r="V3125" s="1"/>
      <c r="W3125" s="14"/>
      <c r="X3125" s="2"/>
      <c r="Y3125" s="6"/>
      <c r="Z3125" s="1"/>
      <c r="AA3125" s="6"/>
      <c r="AB3125" s="1"/>
      <c r="AC3125" s="10"/>
      <c r="AD3125" s="7"/>
      <c r="AE3125" s="1"/>
      <c r="AF3125" s="1"/>
      <c r="AG3125" s="1"/>
      <c r="AH3125" s="5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6"/>
      <c r="BR3125" s="1"/>
      <c r="BS3125" s="1"/>
      <c r="BT3125" s="1"/>
      <c r="BU3125" s="1"/>
      <c r="BV3125" s="1"/>
      <c r="BW3125" s="1"/>
    </row>
    <row r="3126" spans="1:75" x14ac:dyDescent="0.2">
      <c r="A3126" s="96"/>
      <c r="B3126" s="2"/>
      <c r="C3126" s="9"/>
      <c r="D3126" s="13"/>
      <c r="E3126" s="13"/>
      <c r="F3126" s="10"/>
      <c r="G3126" s="11"/>
      <c r="H3126" s="5"/>
      <c r="I3126" s="5"/>
      <c r="J3126" s="5"/>
      <c r="K3126" s="5"/>
      <c r="L3126" s="1"/>
      <c r="M3126" s="14"/>
      <c r="N3126" s="14"/>
      <c r="O3126" s="9"/>
      <c r="P3126" s="9"/>
      <c r="Q3126" s="12"/>
      <c r="R3126" s="5"/>
      <c r="S3126" s="2"/>
      <c r="T3126" s="5"/>
      <c r="U3126" s="1"/>
      <c r="V3126" s="1"/>
      <c r="W3126" s="14"/>
      <c r="X3126" s="2"/>
      <c r="Y3126" s="6"/>
      <c r="Z3126" s="1"/>
      <c r="AA3126" s="6"/>
      <c r="AB3126" s="1"/>
      <c r="AC3126" s="10"/>
      <c r="AD3126" s="7"/>
      <c r="AE3126" s="1"/>
      <c r="AF3126" s="1"/>
      <c r="AG3126" s="1"/>
      <c r="AH3126" s="5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6"/>
      <c r="BR3126" s="1"/>
      <c r="BS3126" s="1"/>
      <c r="BT3126" s="1"/>
      <c r="BU3126" s="1"/>
      <c r="BV3126" s="1"/>
      <c r="BW3126" s="1"/>
    </row>
    <row r="3127" spans="1:75" x14ac:dyDescent="0.2">
      <c r="A3127" s="96"/>
      <c r="B3127" s="2"/>
      <c r="C3127" s="9"/>
      <c r="D3127" s="13"/>
      <c r="E3127" s="13"/>
      <c r="F3127" s="10"/>
      <c r="G3127" s="11"/>
      <c r="H3127" s="5"/>
      <c r="I3127" s="5"/>
      <c r="J3127" s="5"/>
      <c r="K3127" s="5"/>
      <c r="L3127" s="1"/>
      <c r="M3127" s="14"/>
      <c r="N3127" s="14"/>
      <c r="O3127" s="9"/>
      <c r="P3127" s="9"/>
      <c r="Q3127" s="12"/>
      <c r="R3127" s="5"/>
      <c r="S3127" s="2"/>
      <c r="T3127" s="5"/>
      <c r="U3127" s="1"/>
      <c r="V3127" s="1"/>
      <c r="W3127" s="14"/>
      <c r="X3127" s="2"/>
      <c r="Y3127" s="6"/>
      <c r="Z3127" s="1"/>
      <c r="AA3127" s="6"/>
      <c r="AB3127" s="1"/>
      <c r="AC3127" s="10"/>
      <c r="AD3127" s="7"/>
      <c r="AE3127" s="1"/>
      <c r="AF3127" s="1"/>
      <c r="AG3127" s="1"/>
      <c r="AH3127" s="5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6"/>
      <c r="BR3127" s="1"/>
      <c r="BS3127" s="1"/>
      <c r="BT3127" s="1"/>
      <c r="BU3127" s="1"/>
      <c r="BV3127" s="1"/>
      <c r="BW3127" s="1"/>
    </row>
    <row r="3128" spans="1:75" x14ac:dyDescent="0.2">
      <c r="A3128" s="96"/>
      <c r="B3128" s="2"/>
      <c r="C3128" s="9"/>
      <c r="D3128" s="13"/>
      <c r="E3128" s="13"/>
      <c r="F3128" s="10"/>
      <c r="G3128" s="11"/>
      <c r="H3128" s="5"/>
      <c r="I3128" s="5"/>
      <c r="J3128" s="5"/>
      <c r="K3128" s="5"/>
      <c r="L3128" s="1"/>
      <c r="M3128" s="14"/>
      <c r="N3128" s="14"/>
      <c r="O3128" s="9"/>
      <c r="P3128" s="9"/>
      <c r="Q3128" s="12"/>
      <c r="R3128" s="5"/>
      <c r="S3128" s="2"/>
      <c r="T3128" s="5"/>
      <c r="U3128" s="1"/>
      <c r="V3128" s="1"/>
      <c r="W3128" s="14"/>
      <c r="X3128" s="2"/>
      <c r="Y3128" s="6"/>
      <c r="Z3128" s="1"/>
      <c r="AA3128" s="6"/>
      <c r="AB3128" s="1"/>
      <c r="AC3128" s="10"/>
      <c r="AD3128" s="7"/>
      <c r="AE3128" s="1"/>
      <c r="AF3128" s="1"/>
      <c r="AG3128" s="1"/>
      <c r="AH3128" s="5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6"/>
      <c r="BR3128" s="1"/>
      <c r="BS3128" s="1"/>
      <c r="BT3128" s="1"/>
      <c r="BU3128" s="1"/>
      <c r="BV3128" s="1"/>
      <c r="BW3128" s="1"/>
    </row>
    <row r="3129" spans="1:75" x14ac:dyDescent="0.2">
      <c r="A3129" s="96"/>
      <c r="B3129" s="2"/>
      <c r="C3129" s="9"/>
      <c r="D3129" s="13"/>
      <c r="E3129" s="13"/>
      <c r="F3129" s="10"/>
      <c r="G3129" s="11"/>
      <c r="H3129" s="5"/>
      <c r="I3129" s="5"/>
      <c r="J3129" s="5"/>
      <c r="K3129" s="5"/>
      <c r="L3129" s="1"/>
      <c r="M3129" s="14"/>
      <c r="N3129" s="14"/>
      <c r="O3129" s="9"/>
      <c r="P3129" s="9"/>
      <c r="Q3129" s="12"/>
      <c r="R3129" s="5"/>
      <c r="S3129" s="2"/>
      <c r="T3129" s="5"/>
      <c r="U3129" s="1"/>
      <c r="V3129" s="1"/>
      <c r="W3129" s="14"/>
      <c r="X3129" s="2"/>
      <c r="Y3129" s="6"/>
      <c r="Z3129" s="1"/>
      <c r="AA3129" s="6"/>
      <c r="AB3129" s="1"/>
      <c r="AC3129" s="10"/>
      <c r="AD3129" s="7"/>
      <c r="AE3129" s="1"/>
      <c r="AF3129" s="1"/>
      <c r="AG3129" s="1"/>
      <c r="AH3129" s="5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6"/>
      <c r="BR3129" s="1"/>
      <c r="BS3129" s="1"/>
      <c r="BT3129" s="1"/>
      <c r="BU3129" s="1"/>
      <c r="BV3129" s="1"/>
      <c r="BW3129" s="1"/>
    </row>
    <row r="3130" spans="1:75" x14ac:dyDescent="0.2">
      <c r="A3130" s="96"/>
      <c r="B3130" s="2"/>
      <c r="C3130" s="9"/>
      <c r="D3130" s="13"/>
      <c r="E3130" s="13"/>
      <c r="F3130" s="10"/>
      <c r="G3130" s="11"/>
      <c r="H3130" s="5"/>
      <c r="I3130" s="5"/>
      <c r="J3130" s="5"/>
      <c r="K3130" s="5"/>
      <c r="L3130" s="1"/>
      <c r="M3130" s="14"/>
      <c r="N3130" s="14"/>
      <c r="O3130" s="9"/>
      <c r="P3130" s="9"/>
      <c r="Q3130" s="12"/>
      <c r="R3130" s="5"/>
      <c r="S3130" s="2"/>
      <c r="T3130" s="5"/>
      <c r="U3130" s="1"/>
      <c r="V3130" s="1"/>
      <c r="W3130" s="14"/>
      <c r="X3130" s="2"/>
      <c r="Y3130" s="6"/>
      <c r="Z3130" s="1"/>
      <c r="AA3130" s="6"/>
      <c r="AB3130" s="1"/>
      <c r="AC3130" s="10"/>
      <c r="AD3130" s="7"/>
      <c r="AE3130" s="1"/>
      <c r="AF3130" s="1"/>
      <c r="AG3130" s="1"/>
      <c r="AH3130" s="5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6"/>
      <c r="BR3130" s="1"/>
      <c r="BS3130" s="1"/>
      <c r="BT3130" s="1"/>
      <c r="BU3130" s="1"/>
      <c r="BV3130" s="1"/>
      <c r="BW3130" s="1"/>
    </row>
    <row r="3131" spans="1:75" x14ac:dyDescent="0.2">
      <c r="A3131" s="96"/>
      <c r="B3131" s="2"/>
      <c r="C3131" s="9"/>
      <c r="D3131" s="13"/>
      <c r="E3131" s="13"/>
      <c r="F3131" s="10"/>
      <c r="G3131" s="11"/>
      <c r="H3131" s="5"/>
      <c r="I3131" s="5"/>
      <c r="J3131" s="5"/>
      <c r="K3131" s="5"/>
      <c r="L3131" s="1"/>
      <c r="M3131" s="14"/>
      <c r="N3131" s="14"/>
      <c r="O3131" s="9"/>
      <c r="P3131" s="9"/>
      <c r="Q3131" s="12"/>
      <c r="R3131" s="5"/>
      <c r="S3131" s="2"/>
      <c r="T3131" s="5"/>
      <c r="U3131" s="1"/>
      <c r="V3131" s="1"/>
      <c r="W3131" s="14"/>
      <c r="X3131" s="2"/>
      <c r="Y3131" s="6"/>
      <c r="Z3131" s="1"/>
      <c r="AA3131" s="6"/>
      <c r="AB3131" s="1"/>
      <c r="AC3131" s="10"/>
      <c r="AD3131" s="7"/>
      <c r="AE3131" s="1"/>
      <c r="AF3131" s="1"/>
      <c r="AG3131" s="1"/>
      <c r="AH3131" s="5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6"/>
      <c r="BR3131" s="1"/>
      <c r="BS3131" s="1"/>
      <c r="BT3131" s="1"/>
      <c r="BU3131" s="1"/>
      <c r="BV3131" s="1"/>
      <c r="BW3131" s="1"/>
    </row>
    <row r="3132" spans="1:75" x14ac:dyDescent="0.2">
      <c r="A3132" s="96"/>
      <c r="B3132" s="2"/>
      <c r="C3132" s="9"/>
      <c r="D3132" s="13"/>
      <c r="E3132" s="13"/>
      <c r="F3132" s="10"/>
      <c r="G3132" s="11"/>
      <c r="H3132" s="5"/>
      <c r="I3132" s="5"/>
      <c r="J3132" s="5"/>
      <c r="K3132" s="5"/>
      <c r="L3132" s="1"/>
      <c r="M3132" s="14"/>
      <c r="N3132" s="14"/>
      <c r="O3132" s="9"/>
      <c r="P3132" s="9"/>
      <c r="Q3132" s="12"/>
      <c r="R3132" s="5"/>
      <c r="S3132" s="2"/>
      <c r="T3132" s="5"/>
      <c r="U3132" s="1"/>
      <c r="V3132" s="1"/>
      <c r="W3132" s="14"/>
      <c r="X3132" s="2"/>
      <c r="Y3132" s="6"/>
      <c r="Z3132" s="1"/>
      <c r="AA3132" s="6"/>
      <c r="AB3132" s="1"/>
      <c r="AC3132" s="10"/>
      <c r="AD3132" s="7"/>
      <c r="AE3132" s="1"/>
      <c r="AF3132" s="1"/>
      <c r="AG3132" s="1"/>
      <c r="AH3132" s="5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6"/>
      <c r="BR3132" s="1"/>
      <c r="BS3132" s="1"/>
      <c r="BT3132" s="1"/>
      <c r="BU3132" s="1"/>
      <c r="BV3132" s="1"/>
      <c r="BW3132" s="1"/>
    </row>
    <row r="3133" spans="1:75" x14ac:dyDescent="0.2">
      <c r="A3133" s="96"/>
      <c r="B3133" s="2"/>
      <c r="C3133" s="9"/>
      <c r="D3133" s="13"/>
      <c r="E3133" s="13"/>
      <c r="F3133" s="10"/>
      <c r="G3133" s="11"/>
      <c r="H3133" s="5"/>
      <c r="I3133" s="5"/>
      <c r="J3133" s="5"/>
      <c r="K3133" s="5"/>
      <c r="L3133" s="1"/>
      <c r="M3133" s="14"/>
      <c r="N3133" s="14"/>
      <c r="O3133" s="9"/>
      <c r="P3133" s="9"/>
      <c r="Q3133" s="12"/>
      <c r="R3133" s="5"/>
      <c r="S3133" s="2"/>
      <c r="T3133" s="5"/>
      <c r="U3133" s="1"/>
      <c r="V3133" s="1"/>
      <c r="W3133" s="14"/>
      <c r="X3133" s="2"/>
      <c r="Y3133" s="6"/>
      <c r="Z3133" s="1"/>
      <c r="AA3133" s="6"/>
      <c r="AB3133" s="1"/>
      <c r="AC3133" s="10"/>
      <c r="AD3133" s="7"/>
      <c r="AE3133" s="1"/>
      <c r="AF3133" s="1"/>
      <c r="AG3133" s="1"/>
      <c r="AH3133" s="5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6"/>
      <c r="BR3133" s="1"/>
      <c r="BS3133" s="1"/>
      <c r="BT3133" s="1"/>
      <c r="BU3133" s="1"/>
      <c r="BV3133" s="1"/>
      <c r="BW3133" s="1"/>
    </row>
    <row r="3134" spans="1:75" x14ac:dyDescent="0.2">
      <c r="A3134" s="96"/>
      <c r="B3134" s="2"/>
      <c r="C3134" s="9"/>
      <c r="D3134" s="13"/>
      <c r="E3134" s="13"/>
      <c r="F3134" s="10"/>
      <c r="G3134" s="11"/>
      <c r="H3134" s="5"/>
      <c r="I3134" s="5"/>
      <c r="J3134" s="5"/>
      <c r="K3134" s="5"/>
      <c r="L3134" s="1"/>
      <c r="M3134" s="14"/>
      <c r="N3134" s="14"/>
      <c r="O3134" s="9"/>
      <c r="P3134" s="9"/>
      <c r="Q3134" s="12"/>
      <c r="R3134" s="5"/>
      <c r="S3134" s="2"/>
      <c r="T3134" s="5"/>
      <c r="U3134" s="1"/>
      <c r="V3134" s="1"/>
      <c r="W3134" s="14"/>
      <c r="X3134" s="2"/>
      <c r="Y3134" s="6"/>
      <c r="Z3134" s="1"/>
      <c r="AA3134" s="6"/>
      <c r="AB3134" s="1"/>
      <c r="AC3134" s="10"/>
      <c r="AD3134" s="7"/>
      <c r="AE3134" s="1"/>
      <c r="AF3134" s="1"/>
      <c r="AG3134" s="1"/>
      <c r="AH3134" s="5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6"/>
      <c r="BR3134" s="1"/>
      <c r="BS3134" s="1"/>
      <c r="BT3134" s="1"/>
      <c r="BU3134" s="1"/>
      <c r="BV3134" s="1"/>
      <c r="BW3134" s="1"/>
    </row>
    <row r="3135" spans="1:75" x14ac:dyDescent="0.2">
      <c r="A3135" s="96"/>
      <c r="B3135" s="2"/>
      <c r="C3135" s="9"/>
      <c r="D3135" s="13"/>
      <c r="E3135" s="13"/>
      <c r="F3135" s="10"/>
      <c r="G3135" s="11"/>
      <c r="H3135" s="5"/>
      <c r="I3135" s="5"/>
      <c r="J3135" s="5"/>
      <c r="K3135" s="5"/>
      <c r="L3135" s="1"/>
      <c r="M3135" s="14"/>
      <c r="N3135" s="14"/>
      <c r="O3135" s="9"/>
      <c r="P3135" s="9"/>
      <c r="Q3135" s="12"/>
      <c r="R3135" s="5"/>
      <c r="S3135" s="2"/>
      <c r="T3135" s="5"/>
      <c r="U3135" s="1"/>
      <c r="V3135" s="1"/>
      <c r="W3135" s="14"/>
      <c r="X3135" s="2"/>
      <c r="Y3135" s="6"/>
      <c r="Z3135" s="1"/>
      <c r="AA3135" s="6"/>
      <c r="AB3135" s="1"/>
      <c r="AC3135" s="10"/>
      <c r="AD3135" s="7"/>
      <c r="AE3135" s="1"/>
      <c r="AF3135" s="1"/>
      <c r="AG3135" s="1"/>
      <c r="AH3135" s="5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6"/>
      <c r="BR3135" s="1"/>
      <c r="BS3135" s="1"/>
      <c r="BT3135" s="1"/>
      <c r="BU3135" s="1"/>
      <c r="BV3135" s="1"/>
      <c r="BW3135" s="1"/>
    </row>
    <row r="3136" spans="1:75" x14ac:dyDescent="0.2">
      <c r="A3136" s="96"/>
      <c r="B3136" s="2"/>
      <c r="C3136" s="9"/>
      <c r="D3136" s="13"/>
      <c r="E3136" s="13"/>
      <c r="F3136" s="10"/>
      <c r="G3136" s="11"/>
      <c r="H3136" s="5"/>
      <c r="I3136" s="5"/>
      <c r="J3136" s="5"/>
      <c r="K3136" s="5"/>
      <c r="L3136" s="1"/>
      <c r="M3136" s="14"/>
      <c r="N3136" s="14"/>
      <c r="O3136" s="9"/>
      <c r="P3136" s="9"/>
      <c r="Q3136" s="12"/>
      <c r="R3136" s="5"/>
      <c r="S3136" s="2"/>
      <c r="T3136" s="5"/>
      <c r="U3136" s="1"/>
      <c r="V3136" s="1"/>
      <c r="W3136" s="14"/>
      <c r="X3136" s="2"/>
      <c r="Y3136" s="6"/>
      <c r="Z3136" s="1"/>
      <c r="AA3136" s="6"/>
      <c r="AB3136" s="1"/>
      <c r="AC3136" s="10"/>
      <c r="AD3136" s="7"/>
      <c r="AE3136" s="1"/>
      <c r="AF3136" s="1"/>
      <c r="AG3136" s="1"/>
      <c r="AH3136" s="5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6"/>
      <c r="BR3136" s="1"/>
      <c r="BS3136" s="1"/>
      <c r="BT3136" s="1"/>
      <c r="BU3136" s="1"/>
      <c r="BV3136" s="1"/>
      <c r="BW3136" s="1"/>
    </row>
    <row r="3137" spans="1:75" x14ac:dyDescent="0.2">
      <c r="A3137" s="96"/>
      <c r="B3137" s="2"/>
      <c r="C3137" s="9"/>
      <c r="D3137" s="13"/>
      <c r="E3137" s="13"/>
      <c r="F3137" s="10"/>
      <c r="G3137" s="11"/>
      <c r="H3137" s="5"/>
      <c r="I3137" s="5"/>
      <c r="J3137" s="5"/>
      <c r="K3137" s="5"/>
      <c r="L3137" s="1"/>
      <c r="M3137" s="14"/>
      <c r="N3137" s="14"/>
      <c r="O3137" s="9"/>
      <c r="P3137" s="9"/>
      <c r="Q3137" s="12"/>
      <c r="R3137" s="5"/>
      <c r="S3137" s="2"/>
      <c r="T3137" s="5"/>
      <c r="U3137" s="1"/>
      <c r="V3137" s="1"/>
      <c r="W3137" s="14"/>
      <c r="X3137" s="2"/>
      <c r="Y3137" s="6"/>
      <c r="Z3137" s="1"/>
      <c r="AA3137" s="6"/>
      <c r="AB3137" s="1"/>
      <c r="AC3137" s="10"/>
      <c r="AD3137" s="7"/>
      <c r="AE3137" s="1"/>
      <c r="AF3137" s="1"/>
      <c r="AG3137" s="1"/>
      <c r="AH3137" s="5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6"/>
      <c r="BR3137" s="1"/>
      <c r="BS3137" s="1"/>
      <c r="BT3137" s="1"/>
      <c r="BU3137" s="1"/>
      <c r="BV3137" s="1"/>
      <c r="BW3137" s="1"/>
    </row>
    <row r="3138" spans="1:75" x14ac:dyDescent="0.2">
      <c r="A3138" s="96"/>
      <c r="B3138" s="2"/>
      <c r="C3138" s="9"/>
      <c r="D3138" s="13"/>
      <c r="E3138" s="13"/>
      <c r="F3138" s="10"/>
      <c r="G3138" s="11"/>
      <c r="H3138" s="5"/>
      <c r="I3138" s="5"/>
      <c r="J3138" s="5"/>
      <c r="K3138" s="5"/>
      <c r="L3138" s="1"/>
      <c r="M3138" s="14"/>
      <c r="N3138" s="14"/>
      <c r="O3138" s="9"/>
      <c r="P3138" s="9"/>
      <c r="Q3138" s="12"/>
      <c r="R3138" s="5"/>
      <c r="S3138" s="2"/>
      <c r="T3138" s="5"/>
      <c r="U3138" s="1"/>
      <c r="V3138" s="1"/>
      <c r="W3138" s="14"/>
      <c r="X3138" s="2"/>
      <c r="Y3138" s="6"/>
      <c r="Z3138" s="1"/>
      <c r="AA3138" s="6"/>
      <c r="AB3138" s="1"/>
      <c r="AC3138" s="10"/>
      <c r="AD3138" s="7"/>
      <c r="AE3138" s="1"/>
      <c r="AF3138" s="1"/>
      <c r="AG3138" s="1"/>
      <c r="AH3138" s="5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6"/>
      <c r="BR3138" s="1"/>
      <c r="BS3138" s="1"/>
      <c r="BT3138" s="1"/>
      <c r="BU3138" s="1"/>
      <c r="BV3138" s="1"/>
      <c r="BW3138" s="1"/>
    </row>
    <row r="3139" spans="1:75" x14ac:dyDescent="0.2">
      <c r="A3139" s="96"/>
      <c r="B3139" s="2"/>
      <c r="C3139" s="9"/>
      <c r="D3139" s="13"/>
      <c r="E3139" s="13"/>
      <c r="F3139" s="10"/>
      <c r="G3139" s="11"/>
      <c r="H3139" s="5"/>
      <c r="I3139" s="5"/>
      <c r="J3139" s="5"/>
      <c r="K3139" s="5"/>
      <c r="L3139" s="1"/>
      <c r="M3139" s="14"/>
      <c r="N3139" s="14"/>
      <c r="O3139" s="9"/>
      <c r="P3139" s="9"/>
      <c r="Q3139" s="12"/>
      <c r="R3139" s="5"/>
      <c r="S3139" s="2"/>
      <c r="T3139" s="5"/>
      <c r="U3139" s="1"/>
      <c r="V3139" s="1"/>
      <c r="W3139" s="14"/>
      <c r="X3139" s="2"/>
      <c r="Y3139" s="6"/>
      <c r="Z3139" s="1"/>
      <c r="AA3139" s="6"/>
      <c r="AB3139" s="1"/>
      <c r="AC3139" s="10"/>
      <c r="AD3139" s="7"/>
      <c r="AE3139" s="1"/>
      <c r="AF3139" s="1"/>
      <c r="AG3139" s="1"/>
      <c r="AH3139" s="5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6"/>
      <c r="BR3139" s="1"/>
      <c r="BS3139" s="1"/>
      <c r="BT3139" s="1"/>
      <c r="BU3139" s="1"/>
      <c r="BV3139" s="1"/>
      <c r="BW3139" s="1"/>
    </row>
    <row r="3140" spans="1:75" x14ac:dyDescent="0.2">
      <c r="A3140" s="96"/>
      <c r="B3140" s="2"/>
      <c r="C3140" s="9"/>
      <c r="D3140" s="13"/>
      <c r="E3140" s="13"/>
      <c r="F3140" s="10"/>
      <c r="G3140" s="11"/>
      <c r="H3140" s="5"/>
      <c r="I3140" s="5"/>
      <c r="J3140" s="5"/>
      <c r="K3140" s="5"/>
      <c r="L3140" s="1"/>
      <c r="M3140" s="14"/>
      <c r="N3140" s="14"/>
      <c r="O3140" s="9"/>
      <c r="P3140" s="9"/>
      <c r="Q3140" s="12"/>
      <c r="R3140" s="5"/>
      <c r="S3140" s="2"/>
      <c r="T3140" s="5"/>
      <c r="U3140" s="1"/>
      <c r="V3140" s="1"/>
      <c r="W3140" s="14"/>
      <c r="X3140" s="2"/>
      <c r="Y3140" s="6"/>
      <c r="Z3140" s="1"/>
      <c r="AA3140" s="6"/>
      <c r="AB3140" s="1"/>
      <c r="AC3140" s="10"/>
      <c r="AD3140" s="7"/>
      <c r="AE3140" s="1"/>
      <c r="AF3140" s="1"/>
      <c r="AG3140" s="1"/>
      <c r="AH3140" s="5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6"/>
      <c r="BR3140" s="1"/>
      <c r="BS3140" s="1"/>
      <c r="BT3140" s="1"/>
      <c r="BU3140" s="1"/>
      <c r="BV3140" s="1"/>
      <c r="BW3140" s="1"/>
    </row>
    <row r="3141" spans="1:75" x14ac:dyDescent="0.2">
      <c r="A3141" s="96"/>
      <c r="B3141" s="2"/>
      <c r="C3141" s="9"/>
      <c r="D3141" s="13"/>
      <c r="E3141" s="13"/>
      <c r="F3141" s="10"/>
      <c r="G3141" s="11"/>
      <c r="H3141" s="5"/>
      <c r="I3141" s="5"/>
      <c r="J3141" s="5"/>
      <c r="K3141" s="5"/>
      <c r="L3141" s="1"/>
      <c r="M3141" s="14"/>
      <c r="N3141" s="14"/>
      <c r="O3141" s="9"/>
      <c r="P3141" s="9"/>
      <c r="Q3141" s="12"/>
      <c r="R3141" s="5"/>
      <c r="S3141" s="2"/>
      <c r="T3141" s="5"/>
      <c r="U3141" s="1"/>
      <c r="V3141" s="1"/>
      <c r="W3141" s="14"/>
      <c r="X3141" s="2"/>
      <c r="Y3141" s="6"/>
      <c r="Z3141" s="1"/>
      <c r="AA3141" s="6"/>
      <c r="AB3141" s="1"/>
      <c r="AC3141" s="10"/>
      <c r="AD3141" s="7"/>
      <c r="AE3141" s="1"/>
      <c r="AF3141" s="1"/>
      <c r="AG3141" s="1"/>
      <c r="AH3141" s="5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6"/>
      <c r="BR3141" s="1"/>
      <c r="BS3141" s="1"/>
      <c r="BT3141" s="1"/>
      <c r="BU3141" s="1"/>
      <c r="BV3141" s="1"/>
      <c r="BW3141" s="1"/>
    </row>
    <row r="3142" spans="1:75" x14ac:dyDescent="0.2">
      <c r="A3142" s="96"/>
      <c r="B3142" s="2"/>
      <c r="C3142" s="9"/>
      <c r="D3142" s="13"/>
      <c r="E3142" s="13"/>
      <c r="F3142" s="10"/>
      <c r="G3142" s="11"/>
      <c r="H3142" s="5"/>
      <c r="I3142" s="5"/>
      <c r="J3142" s="5"/>
      <c r="K3142" s="5"/>
      <c r="L3142" s="1"/>
      <c r="M3142" s="14"/>
      <c r="N3142" s="14"/>
      <c r="O3142" s="9"/>
      <c r="P3142" s="9"/>
      <c r="Q3142" s="12"/>
      <c r="R3142" s="5"/>
      <c r="S3142" s="2"/>
      <c r="T3142" s="5"/>
      <c r="U3142" s="1"/>
      <c r="V3142" s="1"/>
      <c r="W3142" s="14"/>
      <c r="X3142" s="2"/>
      <c r="Y3142" s="6"/>
      <c r="Z3142" s="1"/>
      <c r="AA3142" s="6"/>
      <c r="AB3142" s="1"/>
      <c r="AC3142" s="10"/>
      <c r="AD3142" s="7"/>
      <c r="AE3142" s="1"/>
      <c r="AF3142" s="1"/>
      <c r="AG3142" s="1"/>
      <c r="AH3142" s="5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6"/>
      <c r="BR3142" s="1"/>
      <c r="BS3142" s="1"/>
      <c r="BT3142" s="1"/>
      <c r="BU3142" s="1"/>
      <c r="BV3142" s="1"/>
      <c r="BW3142" s="1"/>
    </row>
    <row r="3143" spans="1:75" x14ac:dyDescent="0.2">
      <c r="A3143" s="96"/>
      <c r="B3143" s="2"/>
      <c r="C3143" s="9"/>
      <c r="D3143" s="13"/>
      <c r="E3143" s="13"/>
      <c r="F3143" s="10"/>
      <c r="G3143" s="11"/>
      <c r="H3143" s="5"/>
      <c r="I3143" s="5"/>
      <c r="J3143" s="5"/>
      <c r="K3143" s="5"/>
      <c r="L3143" s="1"/>
      <c r="M3143" s="14"/>
      <c r="N3143" s="14"/>
      <c r="O3143" s="9"/>
      <c r="P3143" s="9"/>
      <c r="Q3143" s="12"/>
      <c r="R3143" s="5"/>
      <c r="S3143" s="2"/>
      <c r="T3143" s="5"/>
      <c r="U3143" s="1"/>
      <c r="V3143" s="1"/>
      <c r="W3143" s="14"/>
      <c r="X3143" s="2"/>
      <c r="Y3143" s="6"/>
      <c r="Z3143" s="1"/>
      <c r="AA3143" s="6"/>
      <c r="AB3143" s="1"/>
      <c r="AC3143" s="10"/>
      <c r="AD3143" s="7"/>
      <c r="AE3143" s="1"/>
      <c r="AF3143" s="1"/>
      <c r="AG3143" s="1"/>
      <c r="AH3143" s="5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6"/>
      <c r="BR3143" s="1"/>
      <c r="BS3143" s="1"/>
      <c r="BT3143" s="1"/>
      <c r="BU3143" s="1"/>
      <c r="BV3143" s="1"/>
      <c r="BW3143" s="1"/>
    </row>
    <row r="3144" spans="1:75" x14ac:dyDescent="0.2">
      <c r="A3144" s="96"/>
      <c r="B3144" s="2"/>
      <c r="C3144" s="9"/>
      <c r="D3144" s="13"/>
      <c r="E3144" s="13"/>
      <c r="F3144" s="10"/>
      <c r="G3144" s="11"/>
      <c r="H3144" s="5"/>
      <c r="I3144" s="5"/>
      <c r="J3144" s="5"/>
      <c r="K3144" s="5"/>
      <c r="L3144" s="1"/>
      <c r="M3144" s="14"/>
      <c r="N3144" s="14"/>
      <c r="O3144" s="9"/>
      <c r="P3144" s="9"/>
      <c r="Q3144" s="12"/>
      <c r="R3144" s="5"/>
      <c r="S3144" s="2"/>
      <c r="T3144" s="5"/>
      <c r="U3144" s="1"/>
      <c r="V3144" s="1"/>
      <c r="W3144" s="14"/>
      <c r="X3144" s="2"/>
      <c r="Y3144" s="6"/>
      <c r="Z3144" s="1"/>
      <c r="AA3144" s="6"/>
      <c r="AB3144" s="1"/>
      <c r="AC3144" s="10"/>
      <c r="AD3144" s="7"/>
      <c r="AE3144" s="1"/>
      <c r="AF3144" s="1"/>
      <c r="AG3144" s="1"/>
      <c r="AH3144" s="5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6"/>
      <c r="BR3144" s="1"/>
      <c r="BS3144" s="1"/>
      <c r="BT3144" s="1"/>
      <c r="BU3144" s="1"/>
      <c r="BV3144" s="1"/>
      <c r="BW3144" s="1"/>
    </row>
    <row r="3145" spans="1:75" x14ac:dyDescent="0.2">
      <c r="A3145" s="96"/>
      <c r="B3145" s="2"/>
      <c r="C3145" s="9"/>
      <c r="D3145" s="13"/>
      <c r="E3145" s="13"/>
      <c r="F3145" s="10"/>
      <c r="G3145" s="11"/>
      <c r="H3145" s="5"/>
      <c r="I3145" s="5"/>
      <c r="J3145" s="5"/>
      <c r="K3145" s="5"/>
      <c r="L3145" s="1"/>
      <c r="M3145" s="14"/>
      <c r="N3145" s="14"/>
      <c r="O3145" s="9"/>
      <c r="P3145" s="9"/>
      <c r="Q3145" s="12"/>
      <c r="R3145" s="5"/>
      <c r="S3145" s="2"/>
      <c r="T3145" s="5"/>
      <c r="U3145" s="1"/>
      <c r="V3145" s="1"/>
      <c r="W3145" s="14"/>
      <c r="X3145" s="2"/>
      <c r="Y3145" s="6"/>
      <c r="Z3145" s="1"/>
      <c r="AA3145" s="6"/>
      <c r="AB3145" s="1"/>
      <c r="AC3145" s="10"/>
      <c r="AD3145" s="7"/>
      <c r="AE3145" s="1"/>
      <c r="AF3145" s="1"/>
      <c r="AG3145" s="1"/>
      <c r="AH3145" s="5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6"/>
      <c r="BR3145" s="1"/>
      <c r="BS3145" s="1"/>
      <c r="BT3145" s="1"/>
      <c r="BU3145" s="1"/>
      <c r="BV3145" s="1"/>
      <c r="BW3145" s="1"/>
    </row>
    <row r="3146" spans="1:75" x14ac:dyDescent="0.2">
      <c r="A3146" s="96"/>
      <c r="B3146" s="2"/>
      <c r="C3146" s="9"/>
      <c r="D3146" s="13"/>
      <c r="E3146" s="13"/>
      <c r="F3146" s="10"/>
      <c r="G3146" s="11"/>
      <c r="H3146" s="5"/>
      <c r="I3146" s="5"/>
      <c r="J3146" s="5"/>
      <c r="K3146" s="5"/>
      <c r="L3146" s="1"/>
      <c r="M3146" s="14"/>
      <c r="N3146" s="14"/>
      <c r="O3146" s="9"/>
      <c r="P3146" s="9"/>
      <c r="Q3146" s="12"/>
      <c r="R3146" s="5"/>
      <c r="S3146" s="2"/>
      <c r="T3146" s="5"/>
      <c r="U3146" s="1"/>
      <c r="V3146" s="1"/>
      <c r="W3146" s="14"/>
      <c r="X3146" s="2"/>
      <c r="Y3146" s="6"/>
      <c r="Z3146" s="1"/>
      <c r="AA3146" s="6"/>
      <c r="AB3146" s="1"/>
      <c r="AC3146" s="10"/>
      <c r="AD3146" s="7"/>
      <c r="AE3146" s="1"/>
      <c r="AF3146" s="1"/>
      <c r="AG3146" s="1"/>
      <c r="AH3146" s="5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6"/>
      <c r="BR3146" s="1"/>
      <c r="BS3146" s="1"/>
      <c r="BT3146" s="1"/>
      <c r="BU3146" s="1"/>
      <c r="BV3146" s="1"/>
      <c r="BW3146" s="1"/>
    </row>
    <row r="3147" spans="1:75" x14ac:dyDescent="0.2">
      <c r="A3147" s="96"/>
      <c r="B3147" s="2"/>
      <c r="C3147" s="9"/>
      <c r="D3147" s="13"/>
      <c r="E3147" s="13"/>
      <c r="F3147" s="10"/>
      <c r="G3147" s="11"/>
      <c r="H3147" s="5"/>
      <c r="I3147" s="5"/>
      <c r="J3147" s="5"/>
      <c r="K3147" s="5"/>
      <c r="L3147" s="1"/>
      <c r="M3147" s="14"/>
      <c r="N3147" s="14"/>
      <c r="O3147" s="9"/>
      <c r="P3147" s="9"/>
      <c r="Q3147" s="12"/>
      <c r="R3147" s="5"/>
      <c r="S3147" s="2"/>
      <c r="T3147" s="5"/>
      <c r="U3147" s="1"/>
      <c r="V3147" s="1"/>
      <c r="W3147" s="14"/>
      <c r="X3147" s="2"/>
      <c r="Y3147" s="6"/>
      <c r="Z3147" s="1"/>
      <c r="AA3147" s="6"/>
      <c r="AB3147" s="1"/>
      <c r="AC3147" s="10"/>
      <c r="AD3147" s="7"/>
      <c r="AE3147" s="1"/>
      <c r="AF3147" s="1"/>
      <c r="AG3147" s="1"/>
      <c r="AH3147" s="5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6"/>
      <c r="BR3147" s="1"/>
      <c r="BS3147" s="1"/>
      <c r="BT3147" s="1"/>
      <c r="BU3147" s="1"/>
      <c r="BV3147" s="1"/>
      <c r="BW3147" s="1"/>
    </row>
    <row r="3148" spans="1:75" x14ac:dyDescent="0.2">
      <c r="A3148" s="96"/>
      <c r="B3148" s="2"/>
      <c r="C3148" s="9"/>
      <c r="D3148" s="13"/>
      <c r="E3148" s="13"/>
      <c r="F3148" s="10"/>
      <c r="G3148" s="11"/>
      <c r="H3148" s="5"/>
      <c r="I3148" s="5"/>
      <c r="J3148" s="5"/>
      <c r="K3148" s="5"/>
      <c r="L3148" s="1"/>
      <c r="M3148" s="14"/>
      <c r="N3148" s="14"/>
      <c r="O3148" s="9"/>
      <c r="P3148" s="9"/>
      <c r="Q3148" s="12"/>
      <c r="R3148" s="5"/>
      <c r="S3148" s="2"/>
      <c r="T3148" s="5"/>
      <c r="U3148" s="1"/>
      <c r="V3148" s="1"/>
      <c r="W3148" s="14"/>
      <c r="X3148" s="2"/>
      <c r="Y3148" s="6"/>
      <c r="Z3148" s="1"/>
      <c r="AA3148" s="6"/>
      <c r="AB3148" s="1"/>
      <c r="AC3148" s="10"/>
      <c r="AD3148" s="7"/>
      <c r="AE3148" s="1"/>
      <c r="AF3148" s="1"/>
      <c r="AG3148" s="1"/>
      <c r="AH3148" s="5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6"/>
      <c r="BR3148" s="1"/>
      <c r="BS3148" s="1"/>
      <c r="BT3148" s="1"/>
      <c r="BU3148" s="1"/>
      <c r="BV3148" s="1"/>
      <c r="BW3148" s="1"/>
    </row>
    <row r="3149" spans="1:75" x14ac:dyDescent="0.2">
      <c r="A3149" s="96"/>
      <c r="B3149" s="2"/>
      <c r="C3149" s="9"/>
      <c r="D3149" s="13"/>
      <c r="E3149" s="13"/>
      <c r="F3149" s="10"/>
      <c r="G3149" s="11"/>
      <c r="H3149" s="5"/>
      <c r="I3149" s="5"/>
      <c r="J3149" s="5"/>
      <c r="K3149" s="5"/>
      <c r="L3149" s="1"/>
      <c r="M3149" s="14"/>
      <c r="N3149" s="14"/>
      <c r="O3149" s="9"/>
      <c r="P3149" s="9"/>
      <c r="Q3149" s="12"/>
      <c r="R3149" s="5"/>
      <c r="S3149" s="2"/>
      <c r="T3149" s="5"/>
      <c r="U3149" s="1"/>
      <c r="V3149" s="1"/>
      <c r="W3149" s="14"/>
      <c r="X3149" s="2"/>
      <c r="Y3149" s="6"/>
      <c r="Z3149" s="1"/>
      <c r="AA3149" s="6"/>
      <c r="AB3149" s="1"/>
      <c r="AC3149" s="10"/>
      <c r="AD3149" s="7"/>
      <c r="AE3149" s="1"/>
      <c r="AF3149" s="1"/>
      <c r="AG3149" s="1"/>
      <c r="AH3149" s="5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6"/>
      <c r="BR3149" s="1"/>
      <c r="BS3149" s="1"/>
      <c r="BT3149" s="1"/>
      <c r="BU3149" s="1"/>
      <c r="BV3149" s="1"/>
      <c r="BW3149" s="1"/>
    </row>
    <row r="3150" spans="1:75" x14ac:dyDescent="0.2">
      <c r="A3150" s="96"/>
      <c r="B3150" s="2"/>
      <c r="C3150" s="9"/>
      <c r="D3150" s="13"/>
      <c r="E3150" s="13"/>
      <c r="F3150" s="10"/>
      <c r="G3150" s="11"/>
      <c r="H3150" s="5"/>
      <c r="I3150" s="5"/>
      <c r="J3150" s="5"/>
      <c r="K3150" s="5"/>
      <c r="L3150" s="1"/>
      <c r="M3150" s="14"/>
      <c r="N3150" s="14"/>
      <c r="O3150" s="9"/>
      <c r="P3150" s="9"/>
      <c r="Q3150" s="12"/>
      <c r="R3150" s="5"/>
      <c r="S3150" s="2"/>
      <c r="T3150" s="5"/>
      <c r="U3150" s="1"/>
      <c r="V3150" s="1"/>
      <c r="W3150" s="14"/>
      <c r="X3150" s="2"/>
      <c r="Y3150" s="6"/>
      <c r="Z3150" s="1"/>
      <c r="AA3150" s="6"/>
      <c r="AB3150" s="1"/>
      <c r="AC3150" s="10"/>
      <c r="AD3150" s="7"/>
      <c r="AE3150" s="1"/>
      <c r="AF3150" s="1"/>
      <c r="AG3150" s="1"/>
      <c r="AH3150" s="5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6"/>
      <c r="BR3150" s="1"/>
      <c r="BS3150" s="1"/>
      <c r="BT3150" s="1"/>
      <c r="BU3150" s="1"/>
      <c r="BV3150" s="1"/>
      <c r="BW3150" s="1"/>
    </row>
    <row r="3151" spans="1:75" x14ac:dyDescent="0.2">
      <c r="A3151" s="96"/>
      <c r="B3151" s="2"/>
      <c r="C3151" s="9"/>
      <c r="D3151" s="13"/>
      <c r="E3151" s="13"/>
      <c r="F3151" s="10"/>
      <c r="G3151" s="11"/>
      <c r="H3151" s="5"/>
      <c r="I3151" s="5"/>
      <c r="J3151" s="5"/>
      <c r="K3151" s="5"/>
      <c r="L3151" s="1"/>
      <c r="M3151" s="14"/>
      <c r="N3151" s="14"/>
      <c r="O3151" s="9"/>
      <c r="P3151" s="9"/>
      <c r="Q3151" s="12"/>
      <c r="R3151" s="5"/>
      <c r="S3151" s="2"/>
      <c r="T3151" s="5"/>
      <c r="U3151" s="1"/>
      <c r="V3151" s="1"/>
      <c r="W3151" s="14"/>
      <c r="X3151" s="2"/>
      <c r="Y3151" s="6"/>
      <c r="Z3151" s="1"/>
      <c r="AA3151" s="6"/>
      <c r="AB3151" s="1"/>
      <c r="AC3151" s="10"/>
      <c r="AD3151" s="7"/>
      <c r="AE3151" s="1"/>
      <c r="AF3151" s="1"/>
      <c r="AG3151" s="1"/>
      <c r="AH3151" s="5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6"/>
      <c r="BR3151" s="1"/>
      <c r="BS3151" s="1"/>
      <c r="BT3151" s="1"/>
      <c r="BU3151" s="1"/>
      <c r="BV3151" s="1"/>
      <c r="BW3151" s="1"/>
    </row>
    <row r="3152" spans="1:75" x14ac:dyDescent="0.2">
      <c r="A3152" s="96"/>
      <c r="B3152" s="2"/>
      <c r="C3152" s="9"/>
      <c r="D3152" s="13"/>
      <c r="E3152" s="13"/>
      <c r="F3152" s="10"/>
      <c r="G3152" s="11"/>
      <c r="H3152" s="5"/>
      <c r="I3152" s="5"/>
      <c r="J3152" s="5"/>
      <c r="K3152" s="5"/>
      <c r="L3152" s="1"/>
      <c r="M3152" s="14"/>
      <c r="N3152" s="14"/>
      <c r="O3152" s="9"/>
      <c r="P3152" s="9"/>
      <c r="Q3152" s="12"/>
      <c r="R3152" s="5"/>
      <c r="S3152" s="2"/>
      <c r="T3152" s="5"/>
      <c r="U3152" s="1"/>
      <c r="V3152" s="1"/>
      <c r="W3152" s="14"/>
      <c r="X3152" s="2"/>
      <c r="Y3152" s="6"/>
      <c r="Z3152" s="1"/>
      <c r="AA3152" s="6"/>
      <c r="AB3152" s="1"/>
      <c r="AC3152" s="10"/>
      <c r="AD3152" s="7"/>
      <c r="AE3152" s="1"/>
      <c r="AF3152" s="1"/>
      <c r="AG3152" s="1"/>
      <c r="AH3152" s="5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6"/>
      <c r="BR3152" s="1"/>
      <c r="BS3152" s="1"/>
      <c r="BT3152" s="1"/>
      <c r="BU3152" s="1"/>
      <c r="BV3152" s="1"/>
      <c r="BW3152" s="1"/>
    </row>
    <row r="3153" spans="1:75" x14ac:dyDescent="0.2">
      <c r="A3153" s="96"/>
      <c r="B3153" s="2"/>
      <c r="C3153" s="9"/>
      <c r="D3153" s="13"/>
      <c r="E3153" s="13"/>
      <c r="F3153" s="10"/>
      <c r="G3153" s="11"/>
      <c r="H3153" s="5"/>
      <c r="I3153" s="5"/>
      <c r="J3153" s="5"/>
      <c r="K3153" s="5"/>
      <c r="L3153" s="1"/>
      <c r="M3153" s="14"/>
      <c r="N3153" s="14"/>
      <c r="O3153" s="9"/>
      <c r="P3153" s="9"/>
      <c r="Q3153" s="12"/>
      <c r="R3153" s="5"/>
      <c r="S3153" s="2"/>
      <c r="T3153" s="5"/>
      <c r="U3153" s="1"/>
      <c r="V3153" s="1"/>
      <c r="W3153" s="14"/>
      <c r="X3153" s="2"/>
      <c r="Y3153" s="6"/>
      <c r="Z3153" s="1"/>
      <c r="AA3153" s="6"/>
      <c r="AB3153" s="1"/>
      <c r="AC3153" s="10"/>
      <c r="AD3153" s="7"/>
      <c r="AE3153" s="1"/>
      <c r="AF3153" s="1"/>
      <c r="AG3153" s="1"/>
      <c r="AH3153" s="5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6"/>
      <c r="BR3153" s="1"/>
      <c r="BS3153" s="1"/>
      <c r="BT3153" s="1"/>
      <c r="BU3153" s="1"/>
      <c r="BV3153" s="1"/>
      <c r="BW3153" s="1"/>
    </row>
    <row r="3154" spans="1:75" x14ac:dyDescent="0.2">
      <c r="A3154" s="96"/>
      <c r="B3154" s="2"/>
      <c r="C3154" s="9"/>
      <c r="D3154" s="13"/>
      <c r="E3154" s="13"/>
      <c r="F3154" s="10"/>
      <c r="G3154" s="11"/>
      <c r="H3154" s="5"/>
      <c r="I3154" s="5"/>
      <c r="J3154" s="5"/>
      <c r="K3154" s="5"/>
      <c r="L3154" s="1"/>
      <c r="M3154" s="14"/>
      <c r="N3154" s="14"/>
      <c r="O3154" s="9"/>
      <c r="P3154" s="9"/>
      <c r="Q3154" s="12"/>
      <c r="R3154" s="5"/>
      <c r="S3154" s="2"/>
      <c r="T3154" s="5"/>
      <c r="U3154" s="1"/>
      <c r="V3154" s="1"/>
      <c r="W3154" s="14"/>
      <c r="X3154" s="2"/>
      <c r="Y3154" s="6"/>
      <c r="Z3154" s="1"/>
      <c r="AA3154" s="6"/>
      <c r="AB3154" s="1"/>
      <c r="AC3154" s="10"/>
      <c r="AD3154" s="7"/>
      <c r="AE3154" s="1"/>
      <c r="AF3154" s="1"/>
      <c r="AG3154" s="1"/>
      <c r="AH3154" s="5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6"/>
      <c r="BR3154" s="1"/>
      <c r="BS3154" s="1"/>
      <c r="BT3154" s="1"/>
      <c r="BU3154" s="1"/>
      <c r="BV3154" s="1"/>
      <c r="BW3154" s="1"/>
    </row>
    <row r="3155" spans="1:75" x14ac:dyDescent="0.2">
      <c r="A3155" s="96"/>
      <c r="B3155" s="2"/>
      <c r="C3155" s="9"/>
      <c r="D3155" s="13"/>
      <c r="E3155" s="13"/>
      <c r="F3155" s="10"/>
      <c r="G3155" s="11"/>
      <c r="H3155" s="5"/>
      <c r="I3155" s="5"/>
      <c r="J3155" s="5"/>
      <c r="K3155" s="5"/>
      <c r="L3155" s="1"/>
      <c r="M3155" s="14"/>
      <c r="N3155" s="14"/>
      <c r="O3155" s="9"/>
      <c r="P3155" s="9"/>
      <c r="Q3155" s="12"/>
      <c r="R3155" s="5"/>
      <c r="S3155" s="2"/>
      <c r="T3155" s="5"/>
      <c r="U3155" s="1"/>
      <c r="V3155" s="1"/>
      <c r="W3155" s="14"/>
      <c r="X3155" s="2"/>
      <c r="Y3155" s="6"/>
      <c r="Z3155" s="1"/>
      <c r="AA3155" s="6"/>
      <c r="AB3155" s="1"/>
      <c r="AC3155" s="10"/>
      <c r="AD3155" s="7"/>
      <c r="AE3155" s="1"/>
      <c r="AF3155" s="1"/>
      <c r="AG3155" s="1"/>
      <c r="AH3155" s="5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6"/>
      <c r="BR3155" s="1"/>
      <c r="BS3155" s="1"/>
      <c r="BT3155" s="1"/>
      <c r="BU3155" s="1"/>
      <c r="BV3155" s="1"/>
      <c r="BW3155" s="1"/>
    </row>
    <row r="3156" spans="1:75" x14ac:dyDescent="0.2">
      <c r="A3156" s="96"/>
      <c r="B3156" s="2"/>
      <c r="C3156" s="9"/>
      <c r="D3156" s="13"/>
      <c r="E3156" s="13"/>
      <c r="F3156" s="10"/>
      <c r="G3156" s="11"/>
      <c r="H3156" s="5"/>
      <c r="I3156" s="5"/>
      <c r="J3156" s="5"/>
      <c r="K3156" s="5"/>
      <c r="L3156" s="1"/>
      <c r="M3156" s="14"/>
      <c r="N3156" s="14"/>
      <c r="O3156" s="9"/>
      <c r="P3156" s="9"/>
      <c r="Q3156" s="12"/>
      <c r="R3156" s="5"/>
      <c r="S3156" s="2"/>
      <c r="T3156" s="5"/>
      <c r="U3156" s="1"/>
      <c r="V3156" s="1"/>
      <c r="W3156" s="14"/>
      <c r="X3156" s="2"/>
      <c r="Y3156" s="6"/>
      <c r="Z3156" s="1"/>
      <c r="AA3156" s="6"/>
      <c r="AB3156" s="1"/>
      <c r="AC3156" s="10"/>
      <c r="AD3156" s="7"/>
      <c r="AE3156" s="1"/>
      <c r="AF3156" s="1"/>
      <c r="AG3156" s="1"/>
      <c r="AH3156" s="5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6"/>
      <c r="BR3156" s="1"/>
      <c r="BS3156" s="1"/>
      <c r="BT3156" s="1"/>
      <c r="BU3156" s="1"/>
      <c r="BV3156" s="1"/>
      <c r="BW3156" s="1"/>
    </row>
    <row r="3157" spans="1:75" x14ac:dyDescent="0.2">
      <c r="A3157" s="96"/>
      <c r="B3157" s="2"/>
      <c r="C3157" s="9"/>
      <c r="D3157" s="13"/>
      <c r="E3157" s="13"/>
      <c r="F3157" s="10"/>
      <c r="G3157" s="11"/>
      <c r="H3157" s="5"/>
      <c r="I3157" s="5"/>
      <c r="J3157" s="5"/>
      <c r="K3157" s="5"/>
      <c r="L3157" s="1"/>
      <c r="M3157" s="14"/>
      <c r="N3157" s="14"/>
      <c r="O3157" s="9"/>
      <c r="P3157" s="9"/>
      <c r="Q3157" s="12"/>
      <c r="R3157" s="5"/>
      <c r="S3157" s="2"/>
      <c r="T3157" s="5"/>
      <c r="U3157" s="1"/>
      <c r="V3157" s="1"/>
      <c r="W3157" s="14"/>
      <c r="X3157" s="2"/>
      <c r="Y3157" s="6"/>
      <c r="Z3157" s="1"/>
      <c r="AA3157" s="6"/>
      <c r="AB3157" s="1"/>
      <c r="AC3157" s="10"/>
      <c r="AD3157" s="7"/>
      <c r="AE3157" s="1"/>
      <c r="AF3157" s="1"/>
      <c r="AG3157" s="1"/>
      <c r="AH3157" s="5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6"/>
      <c r="BR3157" s="1"/>
      <c r="BS3157" s="1"/>
      <c r="BT3157" s="1"/>
      <c r="BU3157" s="1"/>
      <c r="BV3157" s="1"/>
      <c r="BW3157" s="1"/>
    </row>
    <row r="3158" spans="1:75" x14ac:dyDescent="0.2">
      <c r="A3158" s="96"/>
      <c r="B3158" s="2"/>
      <c r="C3158" s="9"/>
      <c r="D3158" s="13"/>
      <c r="E3158" s="13"/>
      <c r="F3158" s="10"/>
      <c r="G3158" s="11"/>
      <c r="H3158" s="5"/>
      <c r="I3158" s="5"/>
      <c r="J3158" s="5"/>
      <c r="K3158" s="5"/>
      <c r="L3158" s="1"/>
      <c r="M3158" s="14"/>
      <c r="N3158" s="14"/>
      <c r="O3158" s="9"/>
      <c r="P3158" s="9"/>
      <c r="Q3158" s="12"/>
      <c r="R3158" s="5"/>
      <c r="S3158" s="2"/>
      <c r="T3158" s="5"/>
      <c r="U3158" s="1"/>
      <c r="V3158" s="1"/>
      <c r="W3158" s="14"/>
      <c r="X3158" s="2"/>
      <c r="Y3158" s="6"/>
      <c r="Z3158" s="1"/>
      <c r="AA3158" s="6"/>
      <c r="AB3158" s="1"/>
      <c r="AC3158" s="10"/>
      <c r="AD3158" s="7"/>
      <c r="AE3158" s="1"/>
      <c r="AF3158" s="1"/>
      <c r="AG3158" s="1"/>
      <c r="AH3158" s="5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6"/>
      <c r="BR3158" s="1"/>
      <c r="BS3158" s="1"/>
      <c r="BT3158" s="1"/>
      <c r="BU3158" s="1"/>
      <c r="BV3158" s="1"/>
      <c r="BW3158" s="1"/>
    </row>
    <row r="3159" spans="1:75" x14ac:dyDescent="0.2">
      <c r="A3159" s="96"/>
      <c r="B3159" s="2"/>
      <c r="C3159" s="9"/>
      <c r="D3159" s="13"/>
      <c r="E3159" s="13"/>
      <c r="F3159" s="10"/>
      <c r="G3159" s="11"/>
      <c r="H3159" s="5"/>
      <c r="I3159" s="5"/>
      <c r="J3159" s="5"/>
      <c r="K3159" s="5"/>
      <c r="L3159" s="1"/>
      <c r="M3159" s="14"/>
      <c r="N3159" s="14"/>
      <c r="O3159" s="9"/>
      <c r="P3159" s="9"/>
      <c r="Q3159" s="12"/>
      <c r="R3159" s="5"/>
      <c r="S3159" s="2"/>
      <c r="T3159" s="5"/>
      <c r="U3159" s="1"/>
      <c r="V3159" s="1"/>
      <c r="W3159" s="14"/>
      <c r="X3159" s="2"/>
      <c r="Y3159" s="6"/>
      <c r="Z3159" s="1"/>
      <c r="AA3159" s="6"/>
      <c r="AB3159" s="1"/>
      <c r="AC3159" s="10"/>
      <c r="AD3159" s="7"/>
      <c r="AE3159" s="1"/>
      <c r="AF3159" s="1"/>
      <c r="AG3159" s="1"/>
      <c r="AH3159" s="5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6"/>
      <c r="BR3159" s="1"/>
      <c r="BS3159" s="1"/>
      <c r="BT3159" s="1"/>
      <c r="BU3159" s="1"/>
      <c r="BV3159" s="1"/>
      <c r="BW3159" s="1"/>
    </row>
    <row r="3160" spans="1:75" x14ac:dyDescent="0.2">
      <c r="A3160" s="96"/>
      <c r="B3160" s="2"/>
      <c r="C3160" s="9"/>
      <c r="D3160" s="13"/>
      <c r="E3160" s="13"/>
      <c r="F3160" s="10"/>
      <c r="G3160" s="11"/>
      <c r="H3160" s="5"/>
      <c r="I3160" s="5"/>
      <c r="J3160" s="5"/>
      <c r="K3160" s="5"/>
      <c r="L3160" s="1"/>
      <c r="M3160" s="14"/>
      <c r="N3160" s="14"/>
      <c r="O3160" s="9"/>
      <c r="P3160" s="9"/>
      <c r="Q3160" s="12"/>
      <c r="R3160" s="5"/>
      <c r="S3160" s="2"/>
      <c r="T3160" s="5"/>
      <c r="U3160" s="1"/>
      <c r="V3160" s="1"/>
      <c r="W3160" s="14"/>
      <c r="X3160" s="2"/>
      <c r="Y3160" s="6"/>
      <c r="Z3160" s="1"/>
      <c r="AA3160" s="6"/>
      <c r="AB3160" s="1"/>
      <c r="AC3160" s="10"/>
      <c r="AD3160" s="7"/>
      <c r="AE3160" s="1"/>
      <c r="AF3160" s="1"/>
      <c r="AG3160" s="1"/>
      <c r="AH3160" s="5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6"/>
      <c r="BR3160" s="1"/>
      <c r="BS3160" s="1"/>
      <c r="BT3160" s="1"/>
      <c r="BU3160" s="1"/>
      <c r="BV3160" s="1"/>
      <c r="BW3160" s="1"/>
    </row>
    <row r="3161" spans="1:75" x14ac:dyDescent="0.2">
      <c r="A3161" s="96"/>
      <c r="B3161" s="2"/>
      <c r="C3161" s="9"/>
      <c r="D3161" s="13"/>
      <c r="E3161" s="13"/>
      <c r="F3161" s="10"/>
      <c r="G3161" s="11"/>
      <c r="H3161" s="5"/>
      <c r="I3161" s="5"/>
      <c r="J3161" s="5"/>
      <c r="K3161" s="5"/>
      <c r="L3161" s="1"/>
      <c r="M3161" s="14"/>
      <c r="N3161" s="14"/>
      <c r="O3161" s="9"/>
      <c r="P3161" s="9"/>
      <c r="Q3161" s="12"/>
      <c r="R3161" s="5"/>
      <c r="S3161" s="2"/>
      <c r="T3161" s="5"/>
      <c r="U3161" s="1"/>
      <c r="V3161" s="1"/>
      <c r="W3161" s="14"/>
      <c r="X3161" s="2"/>
      <c r="Y3161" s="6"/>
      <c r="Z3161" s="1"/>
      <c r="AA3161" s="6"/>
      <c r="AB3161" s="1"/>
      <c r="AC3161" s="10"/>
      <c r="AD3161" s="7"/>
      <c r="AE3161" s="1"/>
      <c r="AF3161" s="1"/>
      <c r="AG3161" s="1"/>
      <c r="AH3161" s="5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6"/>
      <c r="BR3161" s="1"/>
      <c r="BS3161" s="1"/>
      <c r="BT3161" s="1"/>
      <c r="BU3161" s="1"/>
      <c r="BV3161" s="1"/>
      <c r="BW3161" s="1"/>
    </row>
    <row r="3162" spans="1:75" x14ac:dyDescent="0.2">
      <c r="A3162" s="96"/>
      <c r="B3162" s="2"/>
      <c r="C3162" s="9"/>
      <c r="D3162" s="13"/>
      <c r="E3162" s="13"/>
      <c r="F3162" s="10"/>
      <c r="G3162" s="11"/>
      <c r="H3162" s="5"/>
      <c r="I3162" s="5"/>
      <c r="J3162" s="5"/>
      <c r="K3162" s="5"/>
      <c r="L3162" s="1"/>
      <c r="M3162" s="14"/>
      <c r="N3162" s="14"/>
      <c r="O3162" s="9"/>
      <c r="P3162" s="9"/>
      <c r="Q3162" s="12"/>
      <c r="R3162" s="5"/>
      <c r="S3162" s="2"/>
      <c r="T3162" s="5"/>
      <c r="U3162" s="1"/>
      <c r="V3162" s="1"/>
      <c r="W3162" s="14"/>
      <c r="X3162" s="2"/>
      <c r="Y3162" s="6"/>
      <c r="Z3162" s="1"/>
      <c r="AA3162" s="6"/>
      <c r="AB3162" s="1"/>
      <c r="AC3162" s="10"/>
      <c r="AD3162" s="7"/>
      <c r="AE3162" s="1"/>
      <c r="AF3162" s="1"/>
      <c r="AG3162" s="1"/>
      <c r="AH3162" s="5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6"/>
      <c r="BR3162" s="1"/>
      <c r="BS3162" s="1"/>
      <c r="BT3162" s="1"/>
      <c r="BU3162" s="1"/>
      <c r="BV3162" s="1"/>
      <c r="BW3162" s="1"/>
    </row>
    <row r="3163" spans="1:75" x14ac:dyDescent="0.2">
      <c r="A3163" s="96"/>
      <c r="B3163" s="2"/>
      <c r="C3163" s="9"/>
      <c r="D3163" s="13"/>
      <c r="E3163" s="13"/>
      <c r="F3163" s="10"/>
      <c r="G3163" s="11"/>
      <c r="H3163" s="5"/>
      <c r="I3163" s="5"/>
      <c r="J3163" s="5"/>
      <c r="K3163" s="5"/>
      <c r="L3163" s="1"/>
      <c r="M3163" s="14"/>
      <c r="N3163" s="14"/>
      <c r="O3163" s="9"/>
      <c r="P3163" s="9"/>
      <c r="Q3163" s="12"/>
      <c r="R3163" s="5"/>
      <c r="S3163" s="2"/>
      <c r="T3163" s="5"/>
      <c r="U3163" s="1"/>
      <c r="V3163" s="1"/>
      <c r="W3163" s="14"/>
      <c r="X3163" s="2"/>
      <c r="Y3163" s="6"/>
      <c r="Z3163" s="1"/>
      <c r="AA3163" s="6"/>
      <c r="AB3163" s="1"/>
      <c r="AC3163" s="10"/>
      <c r="AD3163" s="7"/>
      <c r="AE3163" s="1"/>
      <c r="AF3163" s="1"/>
      <c r="AG3163" s="1"/>
      <c r="AH3163" s="5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6"/>
      <c r="BR3163" s="1"/>
      <c r="BS3163" s="1"/>
      <c r="BT3163" s="1"/>
      <c r="BU3163" s="1"/>
      <c r="BV3163" s="1"/>
      <c r="BW3163" s="1"/>
    </row>
    <row r="3164" spans="1:75" x14ac:dyDescent="0.2">
      <c r="A3164" s="96"/>
      <c r="B3164" s="2"/>
      <c r="C3164" s="9"/>
      <c r="D3164" s="13"/>
      <c r="E3164" s="13"/>
      <c r="F3164" s="10"/>
      <c r="G3164" s="11"/>
      <c r="H3164" s="5"/>
      <c r="I3164" s="5"/>
      <c r="J3164" s="5"/>
      <c r="K3164" s="5"/>
      <c r="L3164" s="1"/>
      <c r="M3164" s="14"/>
      <c r="N3164" s="14"/>
      <c r="O3164" s="9"/>
      <c r="P3164" s="9"/>
      <c r="Q3164" s="12"/>
      <c r="R3164" s="5"/>
      <c r="S3164" s="2"/>
      <c r="T3164" s="5"/>
      <c r="U3164" s="1"/>
      <c r="V3164" s="1"/>
      <c r="W3164" s="14"/>
      <c r="X3164" s="2"/>
      <c r="Y3164" s="6"/>
      <c r="Z3164" s="1"/>
      <c r="AA3164" s="6"/>
      <c r="AB3164" s="1"/>
      <c r="AC3164" s="10"/>
      <c r="AD3164" s="7"/>
      <c r="AE3164" s="1"/>
      <c r="AF3164" s="1"/>
      <c r="AG3164" s="1"/>
      <c r="AH3164" s="5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6"/>
      <c r="BR3164" s="1"/>
      <c r="BS3164" s="1"/>
      <c r="BT3164" s="1"/>
      <c r="BU3164" s="1"/>
      <c r="BV3164" s="1"/>
      <c r="BW3164" s="1"/>
    </row>
    <row r="3165" spans="1:75" x14ac:dyDescent="0.2">
      <c r="A3165" s="96"/>
      <c r="B3165" s="2"/>
      <c r="C3165" s="9"/>
      <c r="D3165" s="13"/>
      <c r="E3165" s="13"/>
      <c r="F3165" s="10"/>
      <c r="G3165" s="11"/>
      <c r="H3165" s="5"/>
      <c r="I3165" s="5"/>
      <c r="J3165" s="5"/>
      <c r="K3165" s="5"/>
      <c r="L3165" s="1"/>
      <c r="M3165" s="14"/>
      <c r="N3165" s="14"/>
      <c r="O3165" s="9"/>
      <c r="P3165" s="9"/>
      <c r="Q3165" s="12"/>
      <c r="R3165" s="5"/>
      <c r="S3165" s="2"/>
      <c r="T3165" s="5"/>
      <c r="U3165" s="1"/>
      <c r="V3165" s="1"/>
      <c r="W3165" s="14"/>
      <c r="X3165" s="2"/>
      <c r="Y3165" s="6"/>
      <c r="Z3165" s="1"/>
      <c r="AA3165" s="6"/>
      <c r="AB3165" s="1"/>
      <c r="AC3165" s="10"/>
      <c r="AD3165" s="7"/>
      <c r="AE3165" s="1"/>
      <c r="AF3165" s="1"/>
      <c r="AG3165" s="1"/>
      <c r="AH3165" s="5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6"/>
      <c r="BR3165" s="1"/>
      <c r="BS3165" s="1"/>
      <c r="BT3165" s="1"/>
      <c r="BU3165" s="1"/>
      <c r="BV3165" s="1"/>
      <c r="BW3165" s="1"/>
    </row>
    <row r="3166" spans="1:75" x14ac:dyDescent="0.2">
      <c r="A3166" s="96"/>
      <c r="B3166" s="2"/>
      <c r="C3166" s="9"/>
      <c r="D3166" s="13"/>
      <c r="E3166" s="13"/>
      <c r="F3166" s="10"/>
      <c r="G3166" s="11"/>
      <c r="H3166" s="5"/>
      <c r="I3166" s="5"/>
      <c r="J3166" s="5"/>
      <c r="K3166" s="5"/>
      <c r="L3166" s="1"/>
      <c r="M3166" s="14"/>
      <c r="N3166" s="14"/>
      <c r="O3166" s="9"/>
      <c r="P3166" s="9"/>
      <c r="Q3166" s="12"/>
      <c r="R3166" s="5"/>
      <c r="S3166" s="2"/>
      <c r="T3166" s="5"/>
      <c r="U3166" s="1"/>
      <c r="V3166" s="1"/>
      <c r="W3166" s="14"/>
      <c r="X3166" s="2"/>
      <c r="Y3166" s="6"/>
      <c r="Z3166" s="1"/>
      <c r="AA3166" s="6"/>
      <c r="AB3166" s="1"/>
      <c r="AC3166" s="10"/>
      <c r="AD3166" s="7"/>
      <c r="AE3166" s="1"/>
      <c r="AF3166" s="1"/>
      <c r="AG3166" s="1"/>
      <c r="AH3166" s="5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6"/>
      <c r="BR3166" s="1"/>
      <c r="BS3166" s="1"/>
      <c r="BT3166" s="1"/>
      <c r="BU3166" s="1"/>
      <c r="BV3166" s="1"/>
      <c r="BW3166" s="1"/>
    </row>
    <row r="3167" spans="1:75" x14ac:dyDescent="0.2">
      <c r="A3167" s="96"/>
      <c r="B3167" s="2"/>
      <c r="C3167" s="9"/>
      <c r="D3167" s="13"/>
      <c r="E3167" s="13"/>
      <c r="F3167" s="10"/>
      <c r="G3167" s="11"/>
      <c r="H3167" s="5"/>
      <c r="I3167" s="5"/>
      <c r="J3167" s="5"/>
      <c r="K3167" s="5"/>
      <c r="L3167" s="1"/>
      <c r="M3167" s="14"/>
      <c r="N3167" s="14"/>
      <c r="O3167" s="9"/>
      <c r="P3167" s="9"/>
      <c r="Q3167" s="12"/>
      <c r="R3167" s="5"/>
      <c r="S3167" s="2"/>
      <c r="T3167" s="5"/>
      <c r="U3167" s="1"/>
      <c r="V3167" s="1"/>
      <c r="W3167" s="14"/>
      <c r="X3167" s="2"/>
      <c r="Y3167" s="6"/>
      <c r="Z3167" s="1"/>
      <c r="AA3167" s="6"/>
      <c r="AB3167" s="1"/>
      <c r="AC3167" s="10"/>
      <c r="AD3167" s="7"/>
      <c r="AE3167" s="1"/>
      <c r="AF3167" s="1"/>
      <c r="AG3167" s="1"/>
      <c r="AH3167" s="5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6"/>
      <c r="BR3167" s="1"/>
      <c r="BS3167" s="1"/>
      <c r="BT3167" s="1"/>
      <c r="BU3167" s="1"/>
      <c r="BV3167" s="1"/>
      <c r="BW3167" s="1"/>
    </row>
    <row r="3168" spans="1:75" x14ac:dyDescent="0.2">
      <c r="A3168" s="96"/>
      <c r="B3168" s="2"/>
      <c r="C3168" s="9"/>
      <c r="D3168" s="13"/>
      <c r="E3168" s="13"/>
      <c r="F3168" s="10"/>
      <c r="G3168" s="11"/>
      <c r="H3168" s="5"/>
      <c r="I3168" s="5"/>
      <c r="J3168" s="5"/>
      <c r="K3168" s="5"/>
      <c r="L3168" s="1"/>
      <c r="M3168" s="14"/>
      <c r="N3168" s="14"/>
      <c r="O3168" s="9"/>
      <c r="P3168" s="9"/>
      <c r="Q3168" s="12"/>
      <c r="R3168" s="5"/>
      <c r="S3168" s="2"/>
      <c r="T3168" s="5"/>
      <c r="U3168" s="1"/>
      <c r="V3168" s="1"/>
      <c r="W3168" s="14"/>
      <c r="X3168" s="2"/>
      <c r="Y3168" s="6"/>
      <c r="Z3168" s="1"/>
      <c r="AA3168" s="6"/>
      <c r="AB3168" s="1"/>
      <c r="AC3168" s="10"/>
      <c r="AD3168" s="7"/>
      <c r="AE3168" s="1"/>
      <c r="AF3168" s="1"/>
      <c r="AG3168" s="1"/>
      <c r="AH3168" s="5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6"/>
      <c r="BR3168" s="1"/>
      <c r="BS3168" s="1"/>
      <c r="BT3168" s="1"/>
      <c r="BU3168" s="1"/>
      <c r="BV3168" s="1"/>
      <c r="BW3168" s="1"/>
    </row>
    <row r="3169" spans="1:75" x14ac:dyDescent="0.2">
      <c r="A3169" s="96"/>
      <c r="B3169" s="2"/>
      <c r="C3169" s="9"/>
      <c r="D3169" s="13"/>
      <c r="E3169" s="13"/>
      <c r="F3169" s="10"/>
      <c r="G3169" s="11"/>
      <c r="H3169" s="5"/>
      <c r="I3169" s="5"/>
      <c r="J3169" s="5"/>
      <c r="K3169" s="5"/>
      <c r="L3169" s="1"/>
      <c r="M3169" s="14"/>
      <c r="N3169" s="14"/>
      <c r="O3169" s="9"/>
      <c r="P3169" s="9"/>
      <c r="Q3169" s="12"/>
      <c r="R3169" s="5"/>
      <c r="S3169" s="2"/>
      <c r="T3169" s="5"/>
      <c r="U3169" s="1"/>
      <c r="V3169" s="1"/>
      <c r="W3169" s="14"/>
      <c r="X3169" s="2"/>
      <c r="Y3169" s="6"/>
      <c r="Z3169" s="1"/>
      <c r="AA3169" s="6"/>
      <c r="AB3169" s="1"/>
      <c r="AC3169" s="10"/>
      <c r="AD3169" s="7"/>
      <c r="AE3169" s="1"/>
      <c r="AF3169" s="1"/>
      <c r="AG3169" s="1"/>
      <c r="AH3169" s="5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6"/>
      <c r="BR3169" s="1"/>
      <c r="BS3169" s="1"/>
      <c r="BT3169" s="1"/>
      <c r="BU3169" s="1"/>
      <c r="BV3169" s="1"/>
      <c r="BW3169" s="1"/>
    </row>
    <row r="3170" spans="1:75" x14ac:dyDescent="0.2">
      <c r="A3170" s="96"/>
      <c r="B3170" s="2"/>
      <c r="C3170" s="9"/>
      <c r="D3170" s="13"/>
      <c r="E3170" s="13"/>
      <c r="F3170" s="10"/>
      <c r="G3170" s="11"/>
      <c r="H3170" s="5"/>
      <c r="I3170" s="5"/>
      <c r="J3170" s="5"/>
      <c r="K3170" s="5"/>
      <c r="L3170" s="1"/>
      <c r="M3170" s="14"/>
      <c r="N3170" s="14"/>
      <c r="O3170" s="9"/>
      <c r="P3170" s="9"/>
      <c r="Q3170" s="12"/>
      <c r="R3170" s="5"/>
      <c r="S3170" s="2"/>
      <c r="T3170" s="5"/>
      <c r="U3170" s="1"/>
      <c r="V3170" s="1"/>
      <c r="W3170" s="14"/>
      <c r="X3170" s="2"/>
      <c r="Y3170" s="6"/>
      <c r="Z3170" s="1"/>
      <c r="AA3170" s="6"/>
      <c r="AB3170" s="1"/>
      <c r="AC3170" s="10"/>
      <c r="AD3170" s="7"/>
      <c r="AE3170" s="1"/>
      <c r="AF3170" s="1"/>
      <c r="AG3170" s="1"/>
      <c r="AH3170" s="5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6"/>
      <c r="BR3170" s="1"/>
      <c r="BS3170" s="1"/>
      <c r="BT3170" s="1"/>
      <c r="BU3170" s="1"/>
      <c r="BV3170" s="1"/>
      <c r="BW3170" s="1"/>
    </row>
    <row r="3171" spans="1:75" x14ac:dyDescent="0.2">
      <c r="A3171" s="96"/>
      <c r="B3171" s="2"/>
      <c r="C3171" s="9"/>
      <c r="D3171" s="13"/>
      <c r="E3171" s="13"/>
      <c r="F3171" s="10"/>
      <c r="G3171" s="11"/>
      <c r="H3171" s="5"/>
      <c r="I3171" s="5"/>
      <c r="J3171" s="5"/>
      <c r="K3171" s="5"/>
      <c r="L3171" s="1"/>
      <c r="M3171" s="14"/>
      <c r="N3171" s="14"/>
      <c r="O3171" s="9"/>
      <c r="P3171" s="9"/>
      <c r="Q3171" s="12"/>
      <c r="R3171" s="5"/>
      <c r="S3171" s="2"/>
      <c r="T3171" s="5"/>
      <c r="U3171" s="1"/>
      <c r="V3171" s="1"/>
      <c r="W3171" s="14"/>
      <c r="X3171" s="2"/>
      <c r="Y3171" s="6"/>
      <c r="Z3171" s="1"/>
      <c r="AA3171" s="6"/>
      <c r="AB3171" s="1"/>
      <c r="AC3171" s="10"/>
      <c r="AD3171" s="7"/>
      <c r="AE3171" s="1"/>
      <c r="AF3171" s="1"/>
      <c r="AG3171" s="1"/>
      <c r="AH3171" s="5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6"/>
      <c r="BR3171" s="1"/>
      <c r="BS3171" s="1"/>
      <c r="BT3171" s="1"/>
      <c r="BU3171" s="1"/>
      <c r="BV3171" s="1"/>
      <c r="BW3171" s="1"/>
    </row>
    <row r="3172" spans="1:75" x14ac:dyDescent="0.2">
      <c r="A3172" s="96"/>
      <c r="B3172" s="2"/>
      <c r="C3172" s="9"/>
      <c r="D3172" s="13"/>
      <c r="E3172" s="13"/>
      <c r="F3172" s="10"/>
      <c r="G3172" s="11"/>
      <c r="H3172" s="5"/>
      <c r="I3172" s="5"/>
      <c r="J3172" s="5"/>
      <c r="K3172" s="5"/>
      <c r="L3172" s="1"/>
      <c r="M3172" s="14"/>
      <c r="N3172" s="14"/>
      <c r="O3172" s="9"/>
      <c r="P3172" s="9"/>
      <c r="Q3172" s="12"/>
      <c r="R3172" s="5"/>
      <c r="S3172" s="2"/>
      <c r="T3172" s="5"/>
      <c r="U3172" s="1"/>
      <c r="V3172" s="1"/>
      <c r="W3172" s="14"/>
      <c r="X3172" s="2"/>
      <c r="Y3172" s="6"/>
      <c r="Z3172" s="1"/>
      <c r="AA3172" s="6"/>
      <c r="AB3172" s="1"/>
      <c r="AC3172" s="10"/>
      <c r="AD3172" s="7"/>
      <c r="AE3172" s="1"/>
      <c r="AF3172" s="1"/>
      <c r="AG3172" s="1"/>
      <c r="AH3172" s="5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6"/>
      <c r="BR3172" s="1"/>
      <c r="BS3172" s="1"/>
      <c r="BT3172" s="1"/>
      <c r="BU3172" s="1"/>
      <c r="BV3172" s="1"/>
      <c r="BW3172" s="1"/>
    </row>
    <row r="3173" spans="1:75" x14ac:dyDescent="0.2">
      <c r="A3173" s="96"/>
      <c r="B3173" s="2"/>
      <c r="C3173" s="9"/>
      <c r="D3173" s="13"/>
      <c r="E3173" s="13"/>
      <c r="F3173" s="10"/>
      <c r="G3173" s="11"/>
      <c r="H3173" s="5"/>
      <c r="I3173" s="5"/>
      <c r="J3173" s="5"/>
      <c r="K3173" s="5"/>
      <c r="L3173" s="1"/>
      <c r="M3173" s="14"/>
      <c r="N3173" s="14"/>
      <c r="O3173" s="9"/>
      <c r="P3173" s="9"/>
      <c r="Q3173" s="12"/>
      <c r="R3173" s="5"/>
      <c r="S3173" s="2"/>
      <c r="T3173" s="5"/>
      <c r="U3173" s="1"/>
      <c r="V3173" s="1"/>
      <c r="W3173" s="14"/>
      <c r="X3173" s="2"/>
      <c r="Y3173" s="6"/>
      <c r="Z3173" s="1"/>
      <c r="AA3173" s="6"/>
      <c r="AB3173" s="1"/>
      <c r="AC3173" s="10"/>
      <c r="AD3173" s="7"/>
      <c r="AE3173" s="1"/>
      <c r="AF3173" s="1"/>
      <c r="AG3173" s="1"/>
      <c r="AH3173" s="5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6"/>
      <c r="BR3173" s="1"/>
      <c r="BS3173" s="1"/>
      <c r="BT3173" s="1"/>
      <c r="BU3173" s="1"/>
      <c r="BV3173" s="1"/>
      <c r="BW3173" s="1"/>
    </row>
    <row r="3174" spans="1:75" x14ac:dyDescent="0.2">
      <c r="A3174" s="96"/>
      <c r="B3174" s="2"/>
      <c r="C3174" s="9"/>
      <c r="D3174" s="13"/>
      <c r="E3174" s="13"/>
      <c r="F3174" s="10"/>
      <c r="G3174" s="11"/>
      <c r="H3174" s="5"/>
      <c r="I3174" s="5"/>
      <c r="J3174" s="5"/>
      <c r="K3174" s="5"/>
      <c r="L3174" s="1"/>
      <c r="M3174" s="14"/>
      <c r="N3174" s="14"/>
      <c r="O3174" s="9"/>
      <c r="P3174" s="9"/>
      <c r="Q3174" s="12"/>
      <c r="R3174" s="5"/>
      <c r="S3174" s="2"/>
      <c r="T3174" s="5"/>
      <c r="U3174" s="1"/>
      <c r="V3174" s="1"/>
      <c r="W3174" s="14"/>
      <c r="X3174" s="2"/>
      <c r="Y3174" s="6"/>
      <c r="Z3174" s="1"/>
      <c r="AA3174" s="6"/>
      <c r="AB3174" s="1"/>
      <c r="AC3174" s="10"/>
      <c r="AD3174" s="7"/>
      <c r="AE3174" s="1"/>
      <c r="AF3174" s="1"/>
      <c r="AG3174" s="1"/>
      <c r="AH3174" s="5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6"/>
      <c r="BR3174" s="1"/>
      <c r="BS3174" s="1"/>
      <c r="BT3174" s="1"/>
      <c r="BU3174" s="1"/>
      <c r="BV3174" s="1"/>
      <c r="BW3174" s="1"/>
    </row>
    <row r="3175" spans="1:75" x14ac:dyDescent="0.2">
      <c r="A3175" s="96"/>
      <c r="B3175" s="2"/>
      <c r="C3175" s="9"/>
      <c r="D3175" s="13"/>
      <c r="E3175" s="13"/>
      <c r="F3175" s="10"/>
      <c r="G3175" s="11"/>
      <c r="H3175" s="5"/>
      <c r="I3175" s="5"/>
      <c r="J3175" s="5"/>
      <c r="K3175" s="5"/>
      <c r="L3175" s="1"/>
      <c r="M3175" s="14"/>
      <c r="N3175" s="14"/>
      <c r="O3175" s="9"/>
      <c r="P3175" s="9"/>
      <c r="Q3175" s="12"/>
      <c r="R3175" s="5"/>
      <c r="S3175" s="2"/>
      <c r="T3175" s="5"/>
      <c r="U3175" s="1"/>
      <c r="V3175" s="1"/>
      <c r="W3175" s="14"/>
      <c r="X3175" s="2"/>
      <c r="Y3175" s="6"/>
      <c r="Z3175" s="1"/>
      <c r="AA3175" s="6"/>
      <c r="AB3175" s="1"/>
      <c r="AC3175" s="10"/>
      <c r="AD3175" s="7"/>
      <c r="AE3175" s="1"/>
      <c r="AF3175" s="1"/>
      <c r="AG3175" s="1"/>
      <c r="AH3175" s="5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6"/>
      <c r="BR3175" s="1"/>
      <c r="BS3175" s="1"/>
      <c r="BT3175" s="1"/>
      <c r="BU3175" s="1"/>
      <c r="BV3175" s="1"/>
      <c r="BW3175" s="1"/>
    </row>
    <row r="3176" spans="1:75" x14ac:dyDescent="0.2">
      <c r="A3176" s="96"/>
      <c r="B3176" s="2"/>
      <c r="C3176" s="9"/>
      <c r="D3176" s="13"/>
      <c r="E3176" s="13"/>
      <c r="F3176" s="10"/>
      <c r="G3176" s="11"/>
      <c r="H3176" s="5"/>
      <c r="I3176" s="5"/>
      <c r="J3176" s="5"/>
      <c r="K3176" s="5"/>
      <c r="L3176" s="1"/>
      <c r="M3176" s="14"/>
      <c r="N3176" s="14"/>
      <c r="O3176" s="9"/>
      <c r="P3176" s="9"/>
      <c r="Q3176" s="12"/>
      <c r="R3176" s="5"/>
      <c r="S3176" s="2"/>
      <c r="T3176" s="5"/>
      <c r="U3176" s="1"/>
      <c r="V3176" s="1"/>
      <c r="W3176" s="14"/>
      <c r="X3176" s="2"/>
      <c r="Y3176" s="6"/>
      <c r="Z3176" s="1"/>
      <c r="AA3176" s="6"/>
      <c r="AB3176" s="1"/>
      <c r="AC3176" s="10"/>
      <c r="AD3176" s="7"/>
      <c r="AE3176" s="1"/>
      <c r="AF3176" s="1"/>
      <c r="AG3176" s="1"/>
      <c r="AH3176" s="5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6"/>
      <c r="BR3176" s="1"/>
      <c r="BS3176" s="1"/>
      <c r="BT3176" s="1"/>
      <c r="BU3176" s="1"/>
      <c r="BV3176" s="1"/>
      <c r="BW3176" s="1"/>
    </row>
    <row r="3177" spans="1:75" x14ac:dyDescent="0.2">
      <c r="A3177" s="96"/>
      <c r="B3177" s="2"/>
      <c r="C3177" s="9"/>
      <c r="D3177" s="13"/>
      <c r="E3177" s="13"/>
      <c r="F3177" s="10"/>
      <c r="G3177" s="11"/>
      <c r="H3177" s="5"/>
      <c r="I3177" s="5"/>
      <c r="J3177" s="5"/>
      <c r="K3177" s="5"/>
      <c r="L3177" s="1"/>
      <c r="M3177" s="14"/>
      <c r="N3177" s="14"/>
      <c r="O3177" s="9"/>
      <c r="P3177" s="9"/>
      <c r="Q3177" s="12"/>
      <c r="R3177" s="5"/>
      <c r="S3177" s="2"/>
      <c r="T3177" s="5"/>
      <c r="U3177" s="1"/>
      <c r="V3177" s="1"/>
      <c r="W3177" s="14"/>
      <c r="X3177" s="2"/>
      <c r="Y3177" s="6"/>
      <c r="Z3177" s="1"/>
      <c r="AA3177" s="6"/>
      <c r="AB3177" s="1"/>
      <c r="AC3177" s="10"/>
      <c r="AD3177" s="7"/>
      <c r="AE3177" s="1"/>
      <c r="AF3177" s="1"/>
      <c r="AG3177" s="1"/>
      <c r="AH3177" s="5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6"/>
      <c r="BR3177" s="1"/>
      <c r="BS3177" s="1"/>
      <c r="BT3177" s="1"/>
      <c r="BU3177" s="1"/>
      <c r="BV3177" s="1"/>
      <c r="BW3177" s="1"/>
    </row>
    <row r="3178" spans="1:75" x14ac:dyDescent="0.2">
      <c r="A3178" s="96"/>
      <c r="B3178" s="2"/>
      <c r="C3178" s="9"/>
      <c r="D3178" s="13"/>
      <c r="E3178" s="13"/>
      <c r="F3178" s="10"/>
      <c r="G3178" s="11"/>
      <c r="H3178" s="5"/>
      <c r="I3178" s="5"/>
      <c r="J3178" s="5"/>
      <c r="K3178" s="5"/>
      <c r="L3178" s="1"/>
      <c r="M3178" s="14"/>
      <c r="N3178" s="14"/>
      <c r="O3178" s="9"/>
      <c r="P3178" s="9"/>
      <c r="Q3178" s="12"/>
      <c r="R3178" s="5"/>
      <c r="S3178" s="2"/>
      <c r="T3178" s="5"/>
      <c r="U3178" s="1"/>
      <c r="V3178" s="1"/>
      <c r="W3178" s="14"/>
      <c r="X3178" s="2"/>
      <c r="Y3178" s="6"/>
      <c r="Z3178" s="1"/>
      <c r="AA3178" s="6"/>
      <c r="AB3178" s="1"/>
      <c r="AC3178" s="10"/>
      <c r="AD3178" s="7"/>
      <c r="AE3178" s="1"/>
      <c r="AF3178" s="1"/>
      <c r="AG3178" s="1"/>
      <c r="AH3178" s="5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6"/>
      <c r="BR3178" s="1"/>
      <c r="BS3178" s="1"/>
      <c r="BT3178" s="1"/>
      <c r="BU3178" s="1"/>
      <c r="BV3178" s="1"/>
      <c r="BW3178" s="1"/>
    </row>
    <row r="3179" spans="1:75" x14ac:dyDescent="0.2">
      <c r="A3179" s="96"/>
      <c r="B3179" s="2"/>
      <c r="C3179" s="9"/>
      <c r="D3179" s="13"/>
      <c r="E3179" s="13"/>
      <c r="F3179" s="10"/>
      <c r="G3179" s="11"/>
      <c r="H3179" s="5"/>
      <c r="I3179" s="5"/>
      <c r="J3179" s="5"/>
      <c r="K3179" s="5"/>
      <c r="L3179" s="1"/>
      <c r="M3179" s="14"/>
      <c r="N3179" s="14"/>
      <c r="O3179" s="9"/>
      <c r="P3179" s="9"/>
      <c r="Q3179" s="12"/>
      <c r="R3179" s="5"/>
      <c r="S3179" s="2"/>
      <c r="T3179" s="5"/>
      <c r="U3179" s="1"/>
      <c r="V3179" s="1"/>
      <c r="W3179" s="14"/>
      <c r="X3179" s="2"/>
      <c r="Y3179" s="6"/>
      <c r="Z3179" s="1"/>
      <c r="AA3179" s="6"/>
      <c r="AB3179" s="1"/>
      <c r="AC3179" s="10"/>
      <c r="AD3179" s="7"/>
      <c r="AE3179" s="1"/>
      <c r="AF3179" s="1"/>
      <c r="AG3179" s="1"/>
      <c r="AH3179" s="5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6"/>
      <c r="BR3179" s="1"/>
      <c r="BS3179" s="1"/>
      <c r="BT3179" s="1"/>
      <c r="BU3179" s="1"/>
      <c r="BV3179" s="1"/>
      <c r="BW3179" s="1"/>
    </row>
    <row r="3180" spans="1:75" x14ac:dyDescent="0.2">
      <c r="A3180" s="96"/>
      <c r="B3180" s="2"/>
      <c r="C3180" s="9"/>
      <c r="D3180" s="13"/>
      <c r="E3180" s="13"/>
      <c r="F3180" s="10"/>
      <c r="G3180" s="11"/>
      <c r="H3180" s="5"/>
      <c r="I3180" s="5"/>
      <c r="J3180" s="5"/>
      <c r="K3180" s="5"/>
      <c r="L3180" s="1"/>
      <c r="M3180" s="14"/>
      <c r="N3180" s="14"/>
      <c r="O3180" s="9"/>
      <c r="P3180" s="9"/>
      <c r="Q3180" s="12"/>
      <c r="R3180" s="5"/>
      <c r="S3180" s="2"/>
      <c r="T3180" s="5"/>
      <c r="U3180" s="1"/>
      <c r="V3180" s="1"/>
      <c r="W3180" s="14"/>
      <c r="X3180" s="2"/>
      <c r="Y3180" s="6"/>
      <c r="Z3180" s="1"/>
      <c r="AA3180" s="6"/>
      <c r="AB3180" s="1"/>
      <c r="AC3180" s="10"/>
      <c r="AD3180" s="7"/>
      <c r="AE3180" s="1"/>
      <c r="AF3180" s="1"/>
      <c r="AG3180" s="1"/>
      <c r="AH3180" s="5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6"/>
      <c r="BR3180" s="1"/>
      <c r="BS3180" s="1"/>
      <c r="BT3180" s="1"/>
      <c r="BU3180" s="1"/>
      <c r="BV3180" s="1"/>
      <c r="BW3180" s="1"/>
    </row>
    <row r="3181" spans="1:75" x14ac:dyDescent="0.2">
      <c r="A3181" s="96"/>
      <c r="B3181" s="2"/>
      <c r="C3181" s="9"/>
      <c r="D3181" s="13"/>
      <c r="E3181" s="13"/>
      <c r="F3181" s="10"/>
      <c r="G3181" s="11"/>
      <c r="H3181" s="5"/>
      <c r="I3181" s="5"/>
      <c r="J3181" s="5"/>
      <c r="K3181" s="5"/>
      <c r="L3181" s="1"/>
      <c r="M3181" s="14"/>
      <c r="N3181" s="14"/>
      <c r="O3181" s="9"/>
      <c r="P3181" s="9"/>
      <c r="Q3181" s="12"/>
      <c r="R3181" s="5"/>
      <c r="S3181" s="2"/>
      <c r="T3181" s="5"/>
      <c r="U3181" s="1"/>
      <c r="V3181" s="1"/>
      <c r="W3181" s="14"/>
      <c r="X3181" s="2"/>
      <c r="Y3181" s="6"/>
      <c r="Z3181" s="1"/>
      <c r="AA3181" s="6"/>
      <c r="AB3181" s="1"/>
      <c r="AC3181" s="10"/>
      <c r="AD3181" s="7"/>
      <c r="AE3181" s="1"/>
      <c r="AF3181" s="1"/>
      <c r="AG3181" s="1"/>
      <c r="AH3181" s="5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6"/>
      <c r="BR3181" s="1"/>
      <c r="BS3181" s="1"/>
      <c r="BT3181" s="1"/>
      <c r="BU3181" s="1"/>
      <c r="BV3181" s="1"/>
      <c r="BW3181" s="1"/>
    </row>
    <row r="3182" spans="1:75" x14ac:dyDescent="0.2">
      <c r="A3182" s="96"/>
      <c r="B3182" s="2"/>
      <c r="C3182" s="9"/>
      <c r="D3182" s="13"/>
      <c r="E3182" s="13"/>
      <c r="F3182" s="10"/>
      <c r="G3182" s="11"/>
      <c r="H3182" s="5"/>
      <c r="I3182" s="5"/>
      <c r="J3182" s="5"/>
      <c r="K3182" s="5"/>
      <c r="L3182" s="1"/>
      <c r="M3182" s="14"/>
      <c r="N3182" s="14"/>
      <c r="O3182" s="9"/>
      <c r="P3182" s="9"/>
      <c r="Q3182" s="12"/>
      <c r="R3182" s="5"/>
      <c r="S3182" s="2"/>
      <c r="T3182" s="5"/>
      <c r="U3182" s="1"/>
      <c r="V3182" s="1"/>
      <c r="W3182" s="14"/>
      <c r="X3182" s="2"/>
      <c r="Y3182" s="6"/>
      <c r="Z3182" s="1"/>
      <c r="AA3182" s="6"/>
      <c r="AB3182" s="1"/>
      <c r="AC3182" s="10"/>
      <c r="AD3182" s="7"/>
      <c r="AE3182" s="1"/>
      <c r="AF3182" s="1"/>
      <c r="AG3182" s="1"/>
      <c r="AH3182" s="5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6"/>
      <c r="BR3182" s="1"/>
      <c r="BS3182" s="1"/>
      <c r="BT3182" s="1"/>
      <c r="BU3182" s="1"/>
      <c r="BV3182" s="1"/>
      <c r="BW3182" s="1"/>
    </row>
    <row r="3183" spans="1:75" x14ac:dyDescent="0.2">
      <c r="A3183" s="96"/>
      <c r="B3183" s="2"/>
      <c r="C3183" s="9"/>
      <c r="D3183" s="13"/>
      <c r="E3183" s="13"/>
      <c r="F3183" s="10"/>
      <c r="G3183" s="11"/>
      <c r="H3183" s="5"/>
      <c r="I3183" s="5"/>
      <c r="J3183" s="5"/>
      <c r="K3183" s="5"/>
      <c r="L3183" s="1"/>
      <c r="M3183" s="14"/>
      <c r="N3183" s="14"/>
      <c r="O3183" s="9"/>
      <c r="P3183" s="9"/>
      <c r="Q3183" s="12"/>
      <c r="R3183" s="5"/>
      <c r="S3183" s="2"/>
      <c r="T3183" s="5"/>
      <c r="U3183" s="1"/>
      <c r="V3183" s="1"/>
      <c r="W3183" s="14"/>
      <c r="X3183" s="2"/>
      <c r="Y3183" s="6"/>
      <c r="Z3183" s="1"/>
      <c r="AA3183" s="6"/>
      <c r="AB3183" s="1"/>
      <c r="AC3183" s="10"/>
      <c r="AD3183" s="7"/>
      <c r="AE3183" s="1"/>
      <c r="AF3183" s="1"/>
      <c r="AG3183" s="1"/>
      <c r="AH3183" s="5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6"/>
      <c r="BR3183" s="1"/>
      <c r="BS3183" s="1"/>
      <c r="BT3183" s="1"/>
      <c r="BU3183" s="1"/>
      <c r="BV3183" s="1"/>
      <c r="BW3183" s="1"/>
    </row>
    <row r="3184" spans="1:75" x14ac:dyDescent="0.2">
      <c r="A3184" s="96"/>
      <c r="B3184" s="2"/>
      <c r="C3184" s="9"/>
      <c r="D3184" s="13"/>
      <c r="E3184" s="13"/>
      <c r="F3184" s="10"/>
      <c r="G3184" s="11"/>
      <c r="H3184" s="5"/>
      <c r="I3184" s="5"/>
      <c r="J3184" s="5"/>
      <c r="K3184" s="5"/>
      <c r="L3184" s="1"/>
      <c r="M3184" s="14"/>
      <c r="N3184" s="14"/>
      <c r="O3184" s="9"/>
      <c r="P3184" s="9"/>
      <c r="Q3184" s="12"/>
      <c r="R3184" s="5"/>
      <c r="S3184" s="2"/>
      <c r="T3184" s="5"/>
      <c r="U3184" s="1"/>
      <c r="V3184" s="1"/>
      <c r="W3184" s="14"/>
      <c r="X3184" s="2"/>
      <c r="Y3184" s="6"/>
      <c r="Z3184" s="1"/>
      <c r="AA3184" s="6"/>
      <c r="AB3184" s="1"/>
      <c r="AC3184" s="10"/>
      <c r="AD3184" s="7"/>
      <c r="AE3184" s="1"/>
      <c r="AF3184" s="1"/>
      <c r="AG3184" s="1"/>
      <c r="AH3184" s="5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6"/>
      <c r="BR3184" s="1"/>
      <c r="BS3184" s="1"/>
      <c r="BT3184" s="1"/>
      <c r="BU3184" s="1"/>
      <c r="BV3184" s="1"/>
      <c r="BW3184" s="1"/>
    </row>
    <row r="3185" spans="1:75" x14ac:dyDescent="0.2">
      <c r="A3185" s="96"/>
      <c r="B3185" s="2"/>
      <c r="C3185" s="9"/>
      <c r="D3185" s="13"/>
      <c r="E3185" s="13"/>
      <c r="F3185" s="10"/>
      <c r="G3185" s="11"/>
      <c r="H3185" s="5"/>
      <c r="I3185" s="5"/>
      <c r="J3185" s="5"/>
      <c r="K3185" s="5"/>
      <c r="L3185" s="1"/>
      <c r="M3185" s="14"/>
      <c r="N3185" s="14"/>
      <c r="O3185" s="9"/>
      <c r="P3185" s="9"/>
      <c r="Q3185" s="12"/>
      <c r="R3185" s="5"/>
      <c r="S3185" s="2"/>
      <c r="T3185" s="5"/>
      <c r="U3185" s="1"/>
      <c r="V3185" s="1"/>
      <c r="W3185" s="14"/>
      <c r="X3185" s="2"/>
      <c r="Y3185" s="6"/>
      <c r="Z3185" s="1"/>
      <c r="AA3185" s="6"/>
      <c r="AB3185" s="1"/>
      <c r="AC3185" s="10"/>
      <c r="AD3185" s="7"/>
      <c r="AE3185" s="1"/>
      <c r="AF3185" s="1"/>
      <c r="AG3185" s="1"/>
      <c r="AH3185" s="5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6"/>
      <c r="BR3185" s="1"/>
      <c r="BS3185" s="1"/>
      <c r="BT3185" s="1"/>
      <c r="BU3185" s="1"/>
      <c r="BV3185" s="1"/>
      <c r="BW3185" s="1"/>
    </row>
    <row r="3186" spans="1:75" x14ac:dyDescent="0.2">
      <c r="A3186" s="96"/>
      <c r="B3186" s="2"/>
      <c r="C3186" s="9"/>
      <c r="D3186" s="13"/>
      <c r="E3186" s="13"/>
      <c r="F3186" s="10"/>
      <c r="G3186" s="11"/>
      <c r="H3186" s="5"/>
      <c r="I3186" s="5"/>
      <c r="J3186" s="5"/>
      <c r="K3186" s="5"/>
      <c r="L3186" s="1"/>
      <c r="M3186" s="14"/>
      <c r="N3186" s="14"/>
      <c r="O3186" s="9"/>
      <c r="P3186" s="9"/>
      <c r="Q3186" s="12"/>
      <c r="R3186" s="5"/>
      <c r="S3186" s="2"/>
      <c r="T3186" s="5"/>
      <c r="U3186" s="1"/>
      <c r="V3186" s="1"/>
      <c r="W3186" s="14"/>
      <c r="X3186" s="2"/>
      <c r="Y3186" s="6"/>
      <c r="Z3186" s="1"/>
      <c r="AA3186" s="6"/>
      <c r="AB3186" s="1"/>
      <c r="AC3186" s="10"/>
      <c r="AD3186" s="7"/>
      <c r="AE3186" s="1"/>
      <c r="AF3186" s="1"/>
      <c r="AG3186" s="1"/>
      <c r="AH3186" s="5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6"/>
      <c r="BR3186" s="1"/>
      <c r="BS3186" s="1"/>
      <c r="BT3186" s="1"/>
      <c r="BU3186" s="1"/>
      <c r="BV3186" s="1"/>
      <c r="BW3186" s="1"/>
    </row>
    <row r="3187" spans="1:75" x14ac:dyDescent="0.2">
      <c r="A3187" s="96"/>
      <c r="B3187" s="2"/>
      <c r="C3187" s="9"/>
      <c r="D3187" s="13"/>
      <c r="E3187" s="13"/>
      <c r="F3187" s="10"/>
      <c r="G3187" s="11"/>
      <c r="H3187" s="5"/>
      <c r="I3187" s="5"/>
      <c r="J3187" s="5"/>
      <c r="K3187" s="5"/>
      <c r="L3187" s="1"/>
      <c r="M3187" s="14"/>
      <c r="N3187" s="14"/>
      <c r="O3187" s="9"/>
      <c r="P3187" s="9"/>
      <c r="Q3187" s="12"/>
      <c r="R3187" s="5"/>
      <c r="S3187" s="2"/>
      <c r="T3187" s="5"/>
      <c r="U3187" s="1"/>
      <c r="V3187" s="1"/>
      <c r="W3187" s="14"/>
      <c r="X3187" s="2"/>
      <c r="Y3187" s="6"/>
      <c r="Z3187" s="1"/>
      <c r="AA3187" s="6"/>
      <c r="AB3187" s="1"/>
      <c r="AC3187" s="10"/>
      <c r="AD3187" s="7"/>
      <c r="AE3187" s="1"/>
      <c r="AF3187" s="1"/>
      <c r="AG3187" s="1"/>
      <c r="AH3187" s="5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6"/>
      <c r="BR3187" s="1"/>
      <c r="BS3187" s="1"/>
      <c r="BT3187" s="1"/>
      <c r="BU3187" s="1"/>
      <c r="BV3187" s="1"/>
      <c r="BW3187" s="1"/>
    </row>
    <row r="3188" spans="1:75" x14ac:dyDescent="0.2">
      <c r="A3188" s="96"/>
      <c r="B3188" s="2"/>
      <c r="C3188" s="9"/>
      <c r="D3188" s="13"/>
      <c r="E3188" s="13"/>
      <c r="F3188" s="10"/>
      <c r="G3188" s="11"/>
      <c r="H3188" s="5"/>
      <c r="I3188" s="5"/>
      <c r="J3188" s="5"/>
      <c r="K3188" s="5"/>
      <c r="L3188" s="1"/>
      <c r="M3188" s="14"/>
      <c r="N3188" s="14"/>
      <c r="O3188" s="9"/>
      <c r="P3188" s="9"/>
      <c r="Q3188" s="12"/>
      <c r="R3188" s="5"/>
      <c r="S3188" s="2"/>
      <c r="T3188" s="5"/>
      <c r="U3188" s="1"/>
      <c r="V3188" s="1"/>
      <c r="W3188" s="14"/>
      <c r="X3188" s="2"/>
      <c r="Y3188" s="6"/>
      <c r="Z3188" s="1"/>
      <c r="AA3188" s="6"/>
      <c r="AB3188" s="1"/>
      <c r="AC3188" s="10"/>
      <c r="AD3188" s="7"/>
      <c r="AE3188" s="1"/>
      <c r="AF3188" s="1"/>
      <c r="AG3188" s="1"/>
      <c r="AH3188" s="5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6"/>
      <c r="BR3188" s="1"/>
      <c r="BS3188" s="1"/>
      <c r="BT3188" s="1"/>
      <c r="BU3188" s="1"/>
      <c r="BV3188" s="1"/>
      <c r="BW3188" s="1"/>
    </row>
    <row r="3189" spans="1:75" x14ac:dyDescent="0.2">
      <c r="A3189" s="96"/>
      <c r="B3189" s="2"/>
      <c r="C3189" s="9"/>
      <c r="D3189" s="13"/>
      <c r="E3189" s="13"/>
      <c r="F3189" s="10"/>
      <c r="G3189" s="11"/>
      <c r="H3189" s="5"/>
      <c r="I3189" s="5"/>
      <c r="J3189" s="5"/>
      <c r="K3189" s="5"/>
      <c r="L3189" s="1"/>
      <c r="M3189" s="14"/>
      <c r="N3189" s="14"/>
      <c r="O3189" s="9"/>
      <c r="P3189" s="9"/>
      <c r="Q3189" s="12"/>
      <c r="R3189" s="5"/>
      <c r="S3189" s="2"/>
      <c r="T3189" s="5"/>
      <c r="U3189" s="1"/>
      <c r="V3189" s="1"/>
      <c r="W3189" s="14"/>
      <c r="X3189" s="2"/>
      <c r="Y3189" s="6"/>
      <c r="Z3189" s="1"/>
      <c r="AA3189" s="6"/>
      <c r="AB3189" s="1"/>
      <c r="AC3189" s="10"/>
      <c r="AD3189" s="7"/>
      <c r="AE3189" s="1"/>
      <c r="AF3189" s="1"/>
      <c r="AG3189" s="1"/>
      <c r="AH3189" s="5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6"/>
      <c r="BR3189" s="1"/>
      <c r="BS3189" s="1"/>
      <c r="BT3189" s="1"/>
      <c r="BU3189" s="1"/>
      <c r="BV3189" s="1"/>
      <c r="BW3189" s="1"/>
    </row>
    <row r="3190" spans="1:75" x14ac:dyDescent="0.2">
      <c r="A3190" s="96"/>
      <c r="B3190" s="2"/>
      <c r="C3190" s="9"/>
      <c r="D3190" s="13"/>
      <c r="E3190" s="13"/>
      <c r="F3190" s="10"/>
      <c r="G3190" s="11"/>
      <c r="H3190" s="5"/>
      <c r="I3190" s="5"/>
      <c r="J3190" s="5"/>
      <c r="K3190" s="5"/>
      <c r="L3190" s="1"/>
      <c r="M3190" s="14"/>
      <c r="N3190" s="14"/>
      <c r="O3190" s="9"/>
      <c r="P3190" s="9"/>
      <c r="Q3190" s="12"/>
      <c r="R3190" s="5"/>
      <c r="S3190" s="2"/>
      <c r="T3190" s="5"/>
      <c r="U3190" s="1"/>
      <c r="V3190" s="1"/>
      <c r="W3190" s="14"/>
      <c r="X3190" s="2"/>
      <c r="Y3190" s="6"/>
      <c r="Z3190" s="1"/>
      <c r="AA3190" s="6"/>
      <c r="AB3190" s="1"/>
      <c r="AC3190" s="10"/>
      <c r="AD3190" s="7"/>
      <c r="AE3190" s="1"/>
      <c r="AF3190" s="1"/>
      <c r="AG3190" s="1"/>
      <c r="AH3190" s="5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6"/>
      <c r="BR3190" s="1"/>
      <c r="BS3190" s="1"/>
      <c r="BT3190" s="1"/>
      <c r="BU3190" s="1"/>
      <c r="BV3190" s="1"/>
      <c r="BW3190" s="1"/>
    </row>
    <row r="3191" spans="1:75" x14ac:dyDescent="0.2">
      <c r="A3191" s="96"/>
      <c r="B3191" s="2"/>
      <c r="C3191" s="9"/>
      <c r="D3191" s="13"/>
      <c r="E3191" s="13"/>
      <c r="F3191" s="10"/>
      <c r="G3191" s="11"/>
      <c r="H3191" s="5"/>
      <c r="I3191" s="5"/>
      <c r="J3191" s="5"/>
      <c r="K3191" s="5"/>
      <c r="L3191" s="1"/>
      <c r="M3191" s="14"/>
      <c r="N3191" s="14"/>
      <c r="O3191" s="9"/>
      <c r="P3191" s="9"/>
      <c r="Q3191" s="12"/>
      <c r="R3191" s="5"/>
      <c r="S3191" s="2"/>
      <c r="T3191" s="5"/>
      <c r="U3191" s="1"/>
      <c r="V3191" s="1"/>
      <c r="W3191" s="14"/>
      <c r="X3191" s="2"/>
      <c r="Y3191" s="6"/>
      <c r="Z3191" s="1"/>
      <c r="AA3191" s="6"/>
      <c r="AB3191" s="1"/>
      <c r="AC3191" s="10"/>
      <c r="AD3191" s="7"/>
      <c r="AE3191" s="1"/>
      <c r="AF3191" s="1"/>
      <c r="AG3191" s="1"/>
      <c r="AH3191" s="5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6"/>
      <c r="BR3191" s="1"/>
      <c r="BS3191" s="1"/>
      <c r="BT3191" s="1"/>
      <c r="BU3191" s="1"/>
      <c r="BV3191" s="1"/>
      <c r="BW3191" s="1"/>
    </row>
    <row r="3192" spans="1:75" x14ac:dyDescent="0.2">
      <c r="A3192" s="96"/>
      <c r="B3192" s="2"/>
      <c r="C3192" s="9"/>
      <c r="D3192" s="13"/>
      <c r="E3192" s="13"/>
      <c r="F3192" s="10"/>
      <c r="G3192" s="11"/>
      <c r="H3192" s="5"/>
      <c r="I3192" s="5"/>
      <c r="J3192" s="5"/>
      <c r="K3192" s="5"/>
      <c r="L3192" s="1"/>
      <c r="M3192" s="14"/>
      <c r="N3192" s="14"/>
      <c r="O3192" s="9"/>
      <c r="P3192" s="9"/>
      <c r="Q3192" s="12"/>
      <c r="R3192" s="5"/>
      <c r="S3192" s="2"/>
      <c r="T3192" s="5"/>
      <c r="U3192" s="1"/>
      <c r="V3192" s="1"/>
      <c r="W3192" s="14"/>
      <c r="X3192" s="2"/>
      <c r="Y3192" s="6"/>
      <c r="Z3192" s="1"/>
      <c r="AA3192" s="6"/>
      <c r="AB3192" s="1"/>
      <c r="AC3192" s="10"/>
      <c r="AD3192" s="7"/>
      <c r="AE3192" s="1"/>
      <c r="AF3192" s="1"/>
      <c r="AG3192" s="1"/>
      <c r="AH3192" s="5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6"/>
      <c r="BR3192" s="1"/>
      <c r="BS3192" s="1"/>
      <c r="BT3192" s="1"/>
      <c r="BU3192" s="1"/>
      <c r="BV3192" s="1"/>
      <c r="BW3192" s="1"/>
    </row>
    <row r="3193" spans="1:75" x14ac:dyDescent="0.2">
      <c r="A3193" s="96"/>
      <c r="B3193" s="2"/>
      <c r="C3193" s="9"/>
      <c r="D3193" s="13"/>
      <c r="E3193" s="13"/>
      <c r="F3193" s="10"/>
      <c r="G3193" s="11"/>
      <c r="H3193" s="5"/>
      <c r="I3193" s="5"/>
      <c r="J3193" s="5"/>
      <c r="K3193" s="5"/>
      <c r="L3193" s="1"/>
      <c r="M3193" s="14"/>
      <c r="N3193" s="14"/>
      <c r="O3193" s="9"/>
      <c r="P3193" s="9"/>
      <c r="Q3193" s="12"/>
      <c r="R3193" s="5"/>
      <c r="S3193" s="2"/>
      <c r="T3193" s="5"/>
      <c r="U3193" s="1"/>
      <c r="V3193" s="1"/>
      <c r="W3193" s="14"/>
      <c r="X3193" s="2"/>
      <c r="Y3193" s="6"/>
      <c r="Z3193" s="1"/>
      <c r="AA3193" s="6"/>
      <c r="AB3193" s="1"/>
      <c r="AC3193" s="10"/>
      <c r="AD3193" s="7"/>
      <c r="AE3193" s="1"/>
      <c r="AF3193" s="1"/>
      <c r="AG3193" s="1"/>
      <c r="AH3193" s="5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6"/>
      <c r="BR3193" s="1"/>
      <c r="BS3193" s="1"/>
      <c r="BT3193" s="1"/>
      <c r="BU3193" s="1"/>
      <c r="BV3193" s="1"/>
      <c r="BW3193" s="1"/>
    </row>
    <row r="3194" spans="1:75" x14ac:dyDescent="0.2">
      <c r="A3194" s="96"/>
      <c r="B3194" s="2"/>
      <c r="C3194" s="9"/>
      <c r="D3194" s="13"/>
      <c r="E3194" s="13"/>
      <c r="F3194" s="10"/>
      <c r="G3194" s="11"/>
      <c r="H3194" s="5"/>
      <c r="I3194" s="5"/>
      <c r="J3194" s="5"/>
      <c r="K3194" s="5"/>
      <c r="L3194" s="1"/>
      <c r="M3194" s="14"/>
      <c r="N3194" s="14"/>
      <c r="O3194" s="9"/>
      <c r="P3194" s="9"/>
      <c r="Q3194" s="12"/>
      <c r="R3194" s="5"/>
      <c r="S3194" s="2"/>
      <c r="T3194" s="5"/>
      <c r="U3194" s="1"/>
      <c r="V3194" s="1"/>
      <c r="W3194" s="14"/>
      <c r="X3194" s="2"/>
      <c r="Y3194" s="6"/>
      <c r="Z3194" s="1"/>
      <c r="AA3194" s="6"/>
      <c r="AB3194" s="1"/>
      <c r="AC3194" s="10"/>
      <c r="AD3194" s="7"/>
      <c r="AE3194" s="1"/>
      <c r="AF3194" s="1"/>
      <c r="AG3194" s="1"/>
      <c r="AH3194" s="5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6"/>
      <c r="BR3194" s="1"/>
      <c r="BS3194" s="1"/>
      <c r="BT3194" s="1"/>
      <c r="BU3194" s="1"/>
      <c r="BV3194" s="1"/>
      <c r="BW3194" s="1"/>
    </row>
    <row r="3195" spans="1:75" x14ac:dyDescent="0.2">
      <c r="A3195" s="96"/>
      <c r="B3195" s="2"/>
      <c r="C3195" s="9"/>
      <c r="D3195" s="13"/>
      <c r="E3195" s="13"/>
      <c r="F3195" s="10"/>
      <c r="G3195" s="11"/>
      <c r="H3195" s="5"/>
      <c r="I3195" s="5"/>
      <c r="J3195" s="5"/>
      <c r="K3195" s="5"/>
      <c r="L3195" s="1"/>
      <c r="M3195" s="14"/>
      <c r="N3195" s="14"/>
      <c r="O3195" s="9"/>
      <c r="P3195" s="9"/>
      <c r="Q3195" s="12"/>
      <c r="R3195" s="5"/>
      <c r="S3195" s="2"/>
      <c r="T3195" s="5"/>
      <c r="U3195" s="1"/>
      <c r="V3195" s="1"/>
      <c r="W3195" s="14"/>
      <c r="X3195" s="2"/>
      <c r="Y3195" s="6"/>
      <c r="Z3195" s="1"/>
      <c r="AA3195" s="6"/>
      <c r="AB3195" s="1"/>
      <c r="AC3195" s="10"/>
      <c r="AD3195" s="7"/>
      <c r="AE3195" s="1"/>
      <c r="AF3195" s="1"/>
      <c r="AG3195" s="1"/>
      <c r="AH3195" s="5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6"/>
      <c r="BR3195" s="1"/>
      <c r="BS3195" s="1"/>
      <c r="BT3195" s="1"/>
      <c r="BU3195" s="1"/>
      <c r="BV3195" s="1"/>
      <c r="BW3195" s="1"/>
    </row>
    <row r="3196" spans="1:75" x14ac:dyDescent="0.2">
      <c r="A3196" s="96"/>
      <c r="B3196" s="2"/>
      <c r="C3196" s="9"/>
      <c r="D3196" s="13"/>
      <c r="E3196" s="13"/>
      <c r="F3196" s="10"/>
      <c r="G3196" s="11"/>
      <c r="H3196" s="5"/>
      <c r="I3196" s="5"/>
      <c r="J3196" s="5"/>
      <c r="K3196" s="5"/>
      <c r="L3196" s="1"/>
      <c r="M3196" s="14"/>
      <c r="N3196" s="14"/>
      <c r="O3196" s="9"/>
      <c r="P3196" s="9"/>
      <c r="Q3196" s="12"/>
      <c r="R3196" s="5"/>
      <c r="S3196" s="2"/>
      <c r="T3196" s="5"/>
      <c r="U3196" s="1"/>
      <c r="V3196" s="1"/>
      <c r="W3196" s="14"/>
      <c r="X3196" s="2"/>
      <c r="Y3196" s="6"/>
      <c r="Z3196" s="1"/>
      <c r="AA3196" s="6"/>
      <c r="AB3196" s="1"/>
      <c r="AC3196" s="10"/>
      <c r="AD3196" s="7"/>
      <c r="AE3196" s="1"/>
      <c r="AF3196" s="1"/>
      <c r="AG3196" s="1"/>
      <c r="AH3196" s="5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6"/>
      <c r="BR3196" s="1"/>
      <c r="BS3196" s="1"/>
      <c r="BT3196" s="1"/>
      <c r="BU3196" s="1"/>
      <c r="BV3196" s="1"/>
      <c r="BW3196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2017-01-24T12:41:50Z</dcterms:created>
  <dcterms:modified xsi:type="dcterms:W3CDTF">2024-09-10T22:29:25Z</dcterms:modified>
</cp:coreProperties>
</file>